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pt-sasl.int.ine.pt\DEE_EP\EP\Producao\IaCC\2024\07_DESTAQUE\Quadros\"/>
    </mc:Choice>
  </mc:AlternateContent>
  <xr:revisionPtr revIDLastSave="0" documentId="13_ncr:1_{88EE1471-B0EF-4A27-852A-35A24E43F47B}" xr6:coauthVersionLast="47" xr6:coauthVersionMax="47" xr10:uidLastSave="{00000000-0000-0000-0000-000000000000}"/>
  <bookViews>
    <workbookView xWindow="-120" yWindow="-120" windowWidth="29040" windowHeight="15720" tabRatio="786" xr2:uid="{00000000-000D-0000-FFFF-FFFF00000000}"/>
  </bookViews>
  <sheets>
    <sheet name="Índice" sheetId="43" r:id="rId1"/>
    <sheet name="Quadro 1" sheetId="3" r:id="rId2"/>
    <sheet name="Quadro 2" sheetId="4" r:id="rId3"/>
    <sheet name="Quadro 3" sheetId="45" r:id="rId4"/>
    <sheet name="Quadro 3.1" sheetId="29" r:id="rId5"/>
    <sheet name="Quadro 4" sheetId="8" r:id="rId6"/>
    <sheet name="Quadro 5" sheetId="10" r:id="rId7"/>
    <sheet name="Quadro 6" sheetId="12" r:id="rId8"/>
    <sheet name="Quadro 7" sheetId="13" r:id="rId9"/>
    <sheet name="Quadro 8" sheetId="14" r:id="rId10"/>
    <sheet name="Quadro 9" sheetId="15" r:id="rId11"/>
    <sheet name="Quadro 10" sheetId="41" r:id="rId12"/>
    <sheet name="Quadro 11" sheetId="30" r:id="rId13"/>
    <sheet name="Quadro 12" sheetId="39" r:id="rId14"/>
    <sheet name="Sinais_Siglas_Conceitos" sheetId="42" r:id="rId15"/>
  </sheets>
  <definedNames>
    <definedName name="_xlnm._FilterDatabase" localSheetId="1" hidden="1">'Quadro 1'!$C$10:$L$403</definedName>
    <definedName name="_xlnm._FilterDatabase" localSheetId="11" hidden="1">'Quadro 10'!$A$11:$G$629</definedName>
    <definedName name="_xlnm._FilterDatabase" localSheetId="12" hidden="1">'Quadro 11'!$C$10:$L$703</definedName>
    <definedName name="_xlnm._FilterDatabase" localSheetId="13" hidden="1">'Quadro 12'!$A$10:$N$100</definedName>
    <definedName name="_xlnm._FilterDatabase" localSheetId="2" hidden="1">'Quadro 2'!$C$10:$L$553</definedName>
    <definedName name="_xlnm._FilterDatabase" localSheetId="3" hidden="1">'Quadro 3'!$C$10:$L$853</definedName>
    <definedName name="_xlnm._FilterDatabase" localSheetId="4" hidden="1">'Quadro 3.1'!$C$10:$G$778</definedName>
    <definedName name="_xlnm._FilterDatabase" localSheetId="5" hidden="1">'Quadro 4'!$C$10:$L$553</definedName>
    <definedName name="_xlnm._FilterDatabase" localSheetId="6" hidden="1">'Quadro 5'!$C$10:$L$1528</definedName>
    <definedName name="_xlnm._FilterDatabase" localSheetId="7" hidden="1">'Quadro 6'!$C$10:$L$1528</definedName>
    <definedName name="_xlnm._FilterDatabase" localSheetId="8" hidden="1">'Quadro 7'!$C$10:$L$3028</definedName>
    <definedName name="_xlnm._FilterDatabase" localSheetId="9" hidden="1">'Quadro 8'!$C$10:$L$1153</definedName>
    <definedName name="_xlnm._FilterDatabase" localSheetId="10" hidden="1">'Quadro 9'!$C$10:$L$478</definedName>
    <definedName name="_Hlk93049979" localSheetId="14">Sinais_Siglas_Conceitos!#REF!</definedName>
    <definedName name="_Hlk93074946" localSheetId="14">Sinais_Siglas_Conceitos!#REF!</definedName>
    <definedName name="_Hlk95136567" localSheetId="14">Sinais_Siglas_Conceitos!#REF!</definedName>
    <definedName name="a">#REF!</definedName>
    <definedName name="aaa">#REF!</definedName>
    <definedName name="APUR_PERC_AG">#REF!</definedName>
    <definedName name="b">#REF!</definedName>
    <definedName name="Balanco_T">#REF!</definedName>
    <definedName name="CONJUNTO_1">#REF!</definedName>
    <definedName name="d">#REF!</definedName>
    <definedName name="DADOS_Q111">#REF!</definedName>
    <definedName name="DADOS_Q112">#REF!</definedName>
    <definedName name="DADOS_Q1211">#REF!</definedName>
    <definedName name="DADOS_Q1212">#REF!</definedName>
    <definedName name="DADOS_Q1213">#REF!</definedName>
    <definedName name="DADOS_Q1214">#REF!</definedName>
    <definedName name="DADOS_Q1215">#REF!</definedName>
    <definedName name="DADOS_Q1216">#REF!</definedName>
    <definedName name="DADOS_Q1217">#REF!</definedName>
    <definedName name="DADOS_Q1221">#REF!</definedName>
    <definedName name="DADOS_Q1222">#REF!</definedName>
    <definedName name="DADOS_Q1223">#REF!</definedName>
    <definedName name="dados_qI_2_2_4">#REF!</definedName>
    <definedName name="dados_qI_2_2_5">#REF!</definedName>
    <definedName name="dados_qI_2_2_6">#REF!</definedName>
    <definedName name="dados_qI_2_2_7">#REF!</definedName>
    <definedName name="dados_qI_3_1_1">#REF!</definedName>
    <definedName name="dados_qI_3_1_2">#REF!</definedName>
    <definedName name="dados_qI_3_1_3">#REF!</definedName>
    <definedName name="dados_qI_3_1_4">#REF!</definedName>
    <definedName name="dados_qI_3_1_5">#REF!</definedName>
    <definedName name="dados_qI_3_1_6">#REF!</definedName>
    <definedName name="dados_qI_3_1_7">#REF!</definedName>
    <definedName name="dados_qI_3_2_1">#REF!</definedName>
    <definedName name="dados_qI_3_2_2">#REF!</definedName>
    <definedName name="dados_qI_3_2_3">#REF!</definedName>
    <definedName name="dados_qI_3_2_4">#REF!</definedName>
    <definedName name="dados_qI_3_2_5">#REF!</definedName>
    <definedName name="dados_qI_3_2_6">#REF!</definedName>
    <definedName name="dados_qI_3_2_7">#REF!</definedName>
    <definedName name="dados_qI_4_1">#REF!</definedName>
    <definedName name="dados_qI_4_2">#REF!</definedName>
    <definedName name="e">#REF!</definedName>
    <definedName name="f">#REF!</definedName>
    <definedName name="FBCF_e_Invest_T">#REF!</definedName>
    <definedName name="g">#REF!</definedName>
    <definedName name="h">#REF!</definedName>
    <definedName name="i">#REF!</definedName>
    <definedName name="j">#REF!</definedName>
    <definedName name="merda">#REF!</definedName>
    <definedName name="o">#REF!</definedName>
    <definedName name="PessServ_T">#REF!</definedName>
    <definedName name="_xlnm.Print_Area" localSheetId="1">'Quadro 1'!$E$1:$L$380</definedName>
    <definedName name="_xlnm.Print_Area" localSheetId="11">'Quadro 10'!$E$1:$G$626</definedName>
    <definedName name="_xlnm.Print_Area" localSheetId="12">'Quadro 11'!$E$1:$L$700</definedName>
    <definedName name="_xlnm.Print_Area" localSheetId="13">'Quadro 12'!$E$1:$N$97</definedName>
    <definedName name="_xlnm.Print_Area" localSheetId="2">'Quadro 2'!$E$1:$L$556</definedName>
    <definedName name="_xlnm.Print_Area" localSheetId="3">'Quadro 3'!$E$1:$M$850</definedName>
    <definedName name="_xlnm.Print_Area" localSheetId="4">'Quadro 3.1'!$E$1:$G$775</definedName>
    <definedName name="_xlnm.Print_Area" localSheetId="5">'Quadro 4'!$E$1:$L$553</definedName>
    <definedName name="_xlnm.Print_Area" localSheetId="6">'Quadro 5'!$C$1:$L$1525</definedName>
    <definedName name="_xlnm.Print_Area" localSheetId="7">'Quadro 6'!$C$1:$L$1528</definedName>
    <definedName name="_xlnm.Print_Area" localSheetId="8">'Quadro 7'!$C$1:$L$2960</definedName>
    <definedName name="_xlnm.Print_Area" localSheetId="9">'Quadro 8'!$C$1:$L$1150</definedName>
    <definedName name="_xlnm.Print_Area" localSheetId="10">'Quadro 9'!$E$1:$L$475</definedName>
    <definedName name="_xlnm.Print_Area" localSheetId="14">Sinais_Siglas_Conceitos!$C$9:$H$33</definedName>
    <definedName name="_xlnm.Print_Titles" localSheetId="1">'Quadro 1'!$1:$9</definedName>
    <definedName name="_xlnm.Print_Titles" localSheetId="11">'Quadro 10'!$1:$10</definedName>
    <definedName name="_xlnm.Print_Titles" localSheetId="12">'Quadro 11'!$1:$9</definedName>
    <definedName name="_xlnm.Print_Titles" localSheetId="13">'Quadro 12'!#REF!,'Quadro 12'!$1:$9</definedName>
    <definedName name="_xlnm.Print_Titles" localSheetId="2">'Quadro 2'!$1:$9</definedName>
    <definedName name="_xlnm.Print_Titles" localSheetId="3">'Quadro 3'!$1:$9</definedName>
    <definedName name="_xlnm.Print_Titles" localSheetId="4">'Quadro 3.1'!$1:$9</definedName>
    <definedName name="_xlnm.Print_Titles" localSheetId="5">'Quadro 4'!$1:$9</definedName>
    <definedName name="_xlnm.Print_Titles" localSheetId="6">'Quadro 5'!$1:$10</definedName>
    <definedName name="_xlnm.Print_Titles" localSheetId="7">'Quadro 6'!$1:$9</definedName>
    <definedName name="_xlnm.Print_Titles" localSheetId="8">'Quadro 7'!$1:$9</definedName>
    <definedName name="_xlnm.Print_Titles" localSheetId="9">'Quadro 8'!$1:$9</definedName>
    <definedName name="_xlnm.Print_Titles" localSheetId="10">'Quadro 9'!$1:$9</definedName>
    <definedName name="_xlnm.Print_Titles" localSheetId="14">Sinais_Siglas_Conceitos!#REF!</definedName>
    <definedName name="Pub_N_EmpNFin_T">#REF!</definedName>
    <definedName name="Pub_N_EmpNFin_T_Adic">#REF!</definedName>
    <definedName name="Pub_N_TotEmp_D">#REF!</definedName>
    <definedName name="Pub_N_TotEmp_D_Adic">#REF!</definedName>
    <definedName name="Racios_Econ_T">#REF!</definedName>
    <definedName name="Racios_Fin_T">#REF!</definedName>
    <definedName name="Rend_Gastos_T">#REF!</definedName>
    <definedName name="Resultados_T">#REF!</definedName>
    <definedName name="s">#REF!</definedName>
    <definedName name="SocElevCresc_T">#REF!</definedName>
    <definedName name="TOTAIS">#REF!</definedName>
    <definedName name="Totais_Soc">#REF!</definedName>
    <definedName name="u">#REF!</definedName>
    <definedName name="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025" i="13" l="1"/>
  <c r="E3026" i="13"/>
  <c r="E3021" i="13"/>
  <c r="K3026" i="13"/>
  <c r="J3026" i="13"/>
  <c r="I3026" i="13"/>
  <c r="H3026" i="13"/>
  <c r="G3026" i="13"/>
  <c r="F3026" i="13"/>
  <c r="K3025" i="13"/>
  <c r="J3025" i="13"/>
  <c r="I3025" i="13"/>
  <c r="H3025" i="13"/>
  <c r="G3025" i="13"/>
  <c r="F3025" i="13"/>
  <c r="K3021" i="13"/>
  <c r="J3021" i="13"/>
  <c r="I3021" i="13"/>
  <c r="H3021" i="13"/>
  <c r="G3021" i="13"/>
  <c r="F3021" i="13"/>
  <c r="K3020" i="13"/>
  <c r="J3020" i="13"/>
  <c r="I3020" i="13"/>
  <c r="H3020" i="13"/>
  <c r="G3020" i="13"/>
  <c r="F3020" i="13"/>
  <c r="E3020" i="13"/>
  <c r="K3016" i="13"/>
  <c r="J3016" i="13"/>
  <c r="I3016" i="13"/>
  <c r="H3016" i="13"/>
  <c r="G3016" i="13"/>
  <c r="F3016" i="13"/>
  <c r="E3016" i="13"/>
  <c r="K3015" i="13"/>
  <c r="J3015" i="13"/>
  <c r="I3015" i="13"/>
  <c r="H3015" i="13"/>
  <c r="G3015" i="13"/>
  <c r="F3015" i="13"/>
  <c r="E3015" i="13"/>
  <c r="E2830" i="13"/>
  <c r="K2831" i="13"/>
  <c r="J2831" i="13"/>
  <c r="I2831" i="13"/>
  <c r="H2831" i="13"/>
  <c r="G2831" i="13"/>
  <c r="F2831" i="13"/>
  <c r="E2831" i="13"/>
  <c r="K2830" i="13"/>
  <c r="J2830" i="13"/>
  <c r="I2830" i="13"/>
  <c r="H2830" i="13"/>
  <c r="G2830" i="13"/>
  <c r="F2830" i="13"/>
  <c r="K2825" i="13"/>
  <c r="J2825" i="13"/>
  <c r="I2825" i="13"/>
  <c r="H2825" i="13"/>
  <c r="G2825" i="13"/>
  <c r="F2825" i="13"/>
  <c r="E2825" i="13"/>
  <c r="K2824" i="13"/>
  <c r="J2824" i="13"/>
  <c r="I2824" i="13"/>
  <c r="H2824" i="13"/>
  <c r="G2824" i="13"/>
  <c r="F2824" i="13"/>
  <c r="E2824" i="13"/>
  <c r="E2819" i="13"/>
  <c r="K2820" i="13"/>
  <c r="J2820" i="13"/>
  <c r="I2820" i="13"/>
  <c r="H2820" i="13"/>
  <c r="G2820" i="13"/>
  <c r="F2820" i="13"/>
  <c r="E2820" i="13"/>
  <c r="K2819" i="13"/>
  <c r="J2819" i="13"/>
  <c r="I2819" i="13"/>
  <c r="H2819" i="13"/>
  <c r="G2819" i="13"/>
  <c r="F2819" i="13"/>
  <c r="K2815" i="13"/>
  <c r="J2815" i="13"/>
  <c r="I2815" i="13"/>
  <c r="H2815" i="13"/>
  <c r="G2815" i="13"/>
  <c r="F2815" i="13"/>
  <c r="E2815" i="13"/>
  <c r="E2814" i="13"/>
  <c r="K2814" i="13"/>
  <c r="J2814" i="13"/>
  <c r="I2814" i="13"/>
  <c r="H2814" i="13"/>
  <c r="G2814" i="13"/>
  <c r="F2814" i="13"/>
  <c r="K2630" i="13"/>
  <c r="J2630" i="13"/>
  <c r="I2630" i="13"/>
  <c r="H2630" i="13"/>
  <c r="G2630" i="13"/>
  <c r="F2630" i="13"/>
  <c r="E2630" i="13"/>
  <c r="K2629" i="13"/>
  <c r="J2629" i="13"/>
  <c r="I2629" i="13"/>
  <c r="H2629" i="13"/>
  <c r="G2629" i="13"/>
  <c r="F2629" i="13"/>
  <c r="E2629" i="13"/>
  <c r="K2028" i="13" l="1"/>
  <c r="J2028" i="13"/>
  <c r="I2028" i="13"/>
  <c r="H2028" i="13"/>
  <c r="G2028" i="13"/>
  <c r="F2028" i="13"/>
  <c r="E2028" i="13"/>
  <c r="K2027" i="13"/>
  <c r="J2027" i="13"/>
  <c r="I2027" i="13"/>
  <c r="H2027" i="13"/>
  <c r="G2027" i="13"/>
  <c r="F2027" i="13"/>
  <c r="E2027" i="13"/>
  <c r="K2026" i="13"/>
  <c r="J2026" i="13"/>
  <c r="I2026" i="13"/>
  <c r="H2026" i="13"/>
  <c r="G2026" i="13"/>
  <c r="F2026" i="13"/>
  <c r="E2026" i="13"/>
  <c r="K2025" i="13"/>
  <c r="J2025" i="13"/>
  <c r="I2025" i="13"/>
  <c r="H2025" i="13"/>
  <c r="G2025" i="13"/>
  <c r="F2025" i="13"/>
  <c r="E2025" i="13"/>
  <c r="K1827" i="13"/>
  <c r="J1827" i="13"/>
  <c r="I1827" i="13"/>
  <c r="H1827" i="13"/>
  <c r="G1827" i="13"/>
  <c r="F1827" i="13"/>
  <c r="E1827" i="13"/>
  <c r="K1826" i="13"/>
  <c r="J1826" i="13"/>
  <c r="I1826" i="13"/>
  <c r="H1826" i="13"/>
  <c r="G1826" i="13"/>
  <c r="F1826" i="13"/>
  <c r="E1826" i="13"/>
  <c r="K1825" i="13"/>
  <c r="J1825" i="13"/>
  <c r="I1825" i="13"/>
  <c r="H1825" i="13"/>
  <c r="G1825" i="13"/>
  <c r="F1825" i="13"/>
  <c r="E1825" i="13"/>
  <c r="K1824" i="13"/>
  <c r="J1824" i="13"/>
  <c r="I1824" i="13"/>
  <c r="H1824" i="13"/>
  <c r="G1824" i="13"/>
  <c r="F1824" i="13"/>
  <c r="E1824" i="13"/>
  <c r="K1626" i="13"/>
  <c r="J1626" i="13"/>
  <c r="I1626" i="13"/>
  <c r="H1626" i="13"/>
  <c r="G1626" i="13"/>
  <c r="F1626" i="13"/>
  <c r="E1626" i="13"/>
  <c r="K1625" i="13"/>
  <c r="J1625" i="13"/>
  <c r="I1625" i="13"/>
  <c r="H1625" i="13"/>
  <c r="G1625" i="13"/>
  <c r="F1625" i="13"/>
  <c r="E1625" i="13"/>
  <c r="K1624" i="13"/>
  <c r="J1624" i="13"/>
  <c r="I1624" i="13"/>
  <c r="H1624" i="13"/>
  <c r="G1624" i="13"/>
  <c r="F1624" i="13"/>
  <c r="E1624" i="13"/>
  <c r="K1623" i="13"/>
  <c r="J1623" i="13"/>
  <c r="I1623" i="13"/>
  <c r="H1623" i="13"/>
  <c r="G1623" i="13"/>
  <c r="F1623" i="13"/>
  <c r="E1623" i="13"/>
  <c r="M98" i="39"/>
  <c r="L98" i="39"/>
  <c r="J98" i="39"/>
  <c r="I98" i="39"/>
  <c r="H98" i="39"/>
  <c r="M93" i="39"/>
  <c r="L93" i="39"/>
  <c r="J93" i="39"/>
  <c r="I93" i="39"/>
  <c r="H93" i="39"/>
  <c r="M88" i="39"/>
  <c r="L88" i="39"/>
  <c r="J88" i="39"/>
  <c r="I88" i="39"/>
  <c r="H88" i="39"/>
  <c r="M84" i="39"/>
  <c r="L84" i="39"/>
  <c r="J84" i="39"/>
  <c r="I84" i="39"/>
  <c r="H84" i="39"/>
  <c r="M83" i="39"/>
  <c r="L83" i="39"/>
  <c r="J83" i="39"/>
  <c r="I83" i="39"/>
  <c r="H83" i="39"/>
  <c r="M82" i="39"/>
  <c r="L82" i="39"/>
  <c r="J82" i="39"/>
  <c r="I82" i="39"/>
  <c r="H82" i="39"/>
  <c r="M79" i="39"/>
  <c r="L79" i="39"/>
  <c r="J79" i="39"/>
  <c r="I79" i="39"/>
  <c r="H79" i="39"/>
  <c r="M78" i="39"/>
  <c r="L78" i="39"/>
  <c r="J78" i="39"/>
  <c r="I78" i="39"/>
  <c r="H78" i="39"/>
  <c r="M77" i="39"/>
  <c r="L77" i="39"/>
  <c r="J77" i="39"/>
  <c r="I77" i="39"/>
  <c r="H77" i="39"/>
  <c r="M74" i="39"/>
  <c r="L74" i="39"/>
  <c r="J74" i="39"/>
  <c r="I74" i="39"/>
  <c r="H74" i="39"/>
  <c r="M73" i="39"/>
  <c r="L73" i="39"/>
  <c r="J73" i="39"/>
  <c r="I73" i="39"/>
  <c r="H73" i="39"/>
  <c r="M72" i="39"/>
  <c r="L72" i="39"/>
  <c r="J72" i="39"/>
  <c r="I72" i="39"/>
  <c r="H72" i="39"/>
  <c r="M69" i="39"/>
  <c r="L69" i="39"/>
  <c r="J69" i="39"/>
  <c r="I69" i="39"/>
  <c r="H69" i="39"/>
  <c r="M68" i="39"/>
  <c r="L68" i="39"/>
  <c r="J68" i="39"/>
  <c r="I68" i="39"/>
  <c r="H68" i="39"/>
  <c r="M67" i="39"/>
  <c r="L67" i="39"/>
  <c r="J67" i="39"/>
  <c r="I67" i="39"/>
  <c r="H67" i="39"/>
  <c r="M64" i="39"/>
  <c r="L64" i="39"/>
  <c r="J64" i="39"/>
  <c r="I64" i="39"/>
  <c r="H64" i="39"/>
  <c r="M63" i="39"/>
  <c r="L63" i="39"/>
  <c r="J63" i="39"/>
  <c r="I63" i="39"/>
  <c r="H63" i="39"/>
  <c r="M62" i="39"/>
  <c r="L62" i="39"/>
  <c r="J62" i="39"/>
  <c r="I62" i="39"/>
  <c r="H62" i="39"/>
  <c r="M59" i="39"/>
  <c r="L59" i="39"/>
  <c r="J59" i="39"/>
  <c r="I59" i="39"/>
  <c r="H59" i="39"/>
  <c r="M58" i="39"/>
  <c r="L58" i="39"/>
  <c r="J58" i="39"/>
  <c r="I58" i="39"/>
  <c r="H58" i="39"/>
  <c r="M57" i="39"/>
  <c r="L57" i="39"/>
  <c r="J57" i="39"/>
  <c r="I57" i="39"/>
  <c r="H57" i="39"/>
  <c r="M54" i="39"/>
  <c r="L54" i="39"/>
  <c r="J54" i="39"/>
  <c r="I54" i="39"/>
  <c r="H54" i="39"/>
  <c r="M53" i="39"/>
  <c r="L53" i="39"/>
  <c r="J53" i="39"/>
  <c r="I53" i="39"/>
  <c r="H53" i="39"/>
  <c r="M52" i="39"/>
  <c r="L52" i="39"/>
  <c r="J52" i="39"/>
  <c r="I52" i="39"/>
  <c r="H52" i="39"/>
  <c r="M49" i="39"/>
  <c r="L49" i="39"/>
  <c r="J49" i="39"/>
  <c r="I49" i="39"/>
  <c r="H49" i="39"/>
  <c r="M48" i="39"/>
  <c r="L48" i="39"/>
  <c r="J48" i="39"/>
  <c r="I48" i="39"/>
  <c r="H48" i="39"/>
  <c r="M47" i="39"/>
  <c r="L47" i="39"/>
  <c r="J47" i="39"/>
  <c r="I47" i="39"/>
  <c r="H47" i="39"/>
  <c r="M43" i="39"/>
  <c r="L43" i="39"/>
  <c r="J43" i="39"/>
  <c r="I43" i="39"/>
  <c r="H43" i="39"/>
  <c r="M42" i="39"/>
  <c r="L42" i="39"/>
  <c r="J42" i="39"/>
  <c r="I42" i="39"/>
  <c r="H42" i="39"/>
  <c r="M41" i="39"/>
  <c r="L41" i="39"/>
  <c r="J41" i="39"/>
  <c r="I41" i="39"/>
  <c r="H41" i="39"/>
  <c r="M38" i="39"/>
  <c r="L38" i="39"/>
  <c r="J38" i="39"/>
  <c r="I38" i="39"/>
  <c r="H38" i="39"/>
  <c r="M37" i="39"/>
  <c r="L37" i="39"/>
  <c r="J37" i="39"/>
  <c r="I37" i="39"/>
  <c r="H37" i="39"/>
  <c r="M36" i="39"/>
  <c r="L36" i="39"/>
  <c r="J36" i="39"/>
  <c r="I36" i="39"/>
  <c r="H36" i="39"/>
  <c r="M97" i="39"/>
  <c r="M92" i="39"/>
  <c r="M87" i="39"/>
  <c r="M81" i="39"/>
  <c r="M76" i="39"/>
  <c r="M71" i="39"/>
  <c r="M66" i="39"/>
  <c r="M61" i="39"/>
  <c r="M56" i="39"/>
  <c r="M51" i="39"/>
  <c r="M46" i="39"/>
  <c r="M40" i="39"/>
  <c r="M35" i="39"/>
  <c r="L97" i="39"/>
  <c r="L92" i="39"/>
  <c r="L87" i="39"/>
  <c r="L81" i="39"/>
  <c r="L76" i="39"/>
  <c r="L71" i="39"/>
  <c r="L66" i="39"/>
  <c r="L61" i="39"/>
  <c r="L56" i="39"/>
  <c r="L51" i="39"/>
  <c r="L46" i="39"/>
  <c r="L40" i="39"/>
  <c r="L35" i="39"/>
  <c r="J97" i="39"/>
  <c r="J92" i="39"/>
  <c r="J87" i="39"/>
  <c r="J81" i="39"/>
  <c r="J76" i="39"/>
  <c r="J71" i="39"/>
  <c r="J66" i="39"/>
  <c r="J61" i="39"/>
  <c r="J56" i="39"/>
  <c r="J51" i="39"/>
  <c r="J46" i="39"/>
  <c r="J40" i="39"/>
  <c r="J35" i="39"/>
  <c r="I97" i="39"/>
  <c r="I92" i="39"/>
  <c r="I87" i="39"/>
  <c r="I81" i="39"/>
  <c r="I76" i="39"/>
  <c r="I71" i="39"/>
  <c r="I66" i="39"/>
  <c r="I61" i="39"/>
  <c r="I56" i="39"/>
  <c r="I51" i="39"/>
  <c r="I46" i="39"/>
  <c r="I40" i="39"/>
  <c r="I35" i="39"/>
  <c r="H97" i="39"/>
  <c r="H92" i="39"/>
  <c r="H87" i="39"/>
  <c r="H81" i="39"/>
  <c r="H76" i="39"/>
  <c r="H71" i="39"/>
  <c r="H66" i="39"/>
  <c r="H61" i="39"/>
  <c r="H56" i="39"/>
  <c r="H51" i="39"/>
  <c r="H46" i="39"/>
  <c r="H40" i="39"/>
  <c r="H35" i="39"/>
  <c r="F54" i="39"/>
  <c r="F53" i="39"/>
  <c r="F52" i="39"/>
  <c r="F59" i="39"/>
  <c r="F58" i="39"/>
  <c r="F57" i="39"/>
  <c r="F64" i="39"/>
  <c r="F63" i="39"/>
  <c r="F62" i="39"/>
  <c r="F69" i="39"/>
  <c r="F68" i="39"/>
  <c r="F67" i="39"/>
  <c r="F74" i="39"/>
  <c r="F73" i="39"/>
  <c r="F72" i="39"/>
  <c r="F79" i="39"/>
  <c r="F78" i="39"/>
  <c r="F77" i="39"/>
  <c r="F84" i="39"/>
  <c r="F83" i="39"/>
  <c r="F82" i="39"/>
  <c r="F88" i="39"/>
  <c r="F93" i="39"/>
  <c r="F98" i="39"/>
  <c r="G98" i="39"/>
  <c r="G93" i="39"/>
  <c r="G88" i="39"/>
  <c r="G84" i="39"/>
  <c r="G83" i="39"/>
  <c r="G82" i="39"/>
  <c r="G79" i="39"/>
  <c r="G78" i="39"/>
  <c r="G77" i="39"/>
  <c r="G74" i="39"/>
  <c r="G73" i="39"/>
  <c r="G72" i="39"/>
  <c r="G69" i="39"/>
  <c r="G68" i="39"/>
  <c r="G67" i="39"/>
  <c r="G64" i="39"/>
  <c r="G63" i="39"/>
  <c r="G62" i="39"/>
  <c r="G59" i="39"/>
  <c r="G58" i="39"/>
  <c r="G57" i="39"/>
  <c r="G54" i="39"/>
  <c r="G53" i="39"/>
  <c r="G52" i="39"/>
  <c r="G49" i="39"/>
  <c r="G48" i="39"/>
  <c r="G47" i="39"/>
  <c r="G43" i="39"/>
  <c r="G42" i="39"/>
  <c r="G41" i="39"/>
  <c r="G38" i="39"/>
  <c r="G37" i="39"/>
  <c r="G36" i="39"/>
  <c r="G97" i="39"/>
  <c r="G92" i="39"/>
  <c r="G87" i="39"/>
  <c r="G81" i="39"/>
  <c r="G76" i="39"/>
  <c r="G71" i="39"/>
  <c r="G66" i="39"/>
  <c r="G61" i="39"/>
  <c r="G56" i="39"/>
  <c r="G51" i="39"/>
  <c r="G46" i="39"/>
  <c r="G40" i="39"/>
  <c r="G35" i="39"/>
  <c r="F97" i="39"/>
  <c r="F92" i="39"/>
  <c r="F87" i="39"/>
  <c r="F81" i="39"/>
  <c r="F76" i="39"/>
  <c r="F71" i="39"/>
  <c r="F66" i="39"/>
  <c r="F61" i="39"/>
  <c r="F56" i="39"/>
  <c r="F33" i="39"/>
  <c r="F32" i="39"/>
  <c r="F31" i="39"/>
  <c r="F38" i="39"/>
  <c r="F37" i="39"/>
  <c r="F36" i="39"/>
  <c r="F43" i="39"/>
  <c r="F42" i="39"/>
  <c r="F41" i="39"/>
  <c r="F49" i="39"/>
  <c r="F48" i="39"/>
  <c r="F47" i="39"/>
  <c r="F51" i="39"/>
  <c r="F46" i="39"/>
  <c r="F40" i="39"/>
  <c r="F35" i="39"/>
  <c r="E98" i="39"/>
  <c r="E93" i="39"/>
  <c r="E88" i="39"/>
  <c r="E84" i="39"/>
  <c r="E83" i="39"/>
  <c r="E82" i="39"/>
  <c r="E79" i="39"/>
  <c r="E78" i="39"/>
  <c r="E77" i="39"/>
  <c r="E74" i="39"/>
  <c r="E73" i="39"/>
  <c r="E72" i="39"/>
  <c r="E69" i="39"/>
  <c r="E68" i="39"/>
  <c r="E67" i="39"/>
  <c r="E64" i="39"/>
  <c r="E63" i="39"/>
  <c r="E62" i="39"/>
  <c r="E59" i="39"/>
  <c r="E58" i="39"/>
  <c r="E57" i="39"/>
  <c r="E54" i="39"/>
  <c r="E53" i="39"/>
  <c r="E52" i="39"/>
  <c r="E49" i="39"/>
  <c r="E48" i="39"/>
  <c r="E47" i="39"/>
  <c r="E43" i="39"/>
  <c r="E42" i="39"/>
  <c r="E41" i="39"/>
  <c r="E38" i="39"/>
  <c r="E37" i="39"/>
  <c r="E36" i="39"/>
  <c r="M33" i="39"/>
  <c r="L33" i="39"/>
  <c r="J33" i="39"/>
  <c r="I33" i="39"/>
  <c r="H33" i="39"/>
  <c r="G33" i="39"/>
  <c r="E33" i="39"/>
  <c r="M32" i="39"/>
  <c r="L32" i="39"/>
  <c r="J32" i="39"/>
  <c r="I32" i="39"/>
  <c r="H32" i="39"/>
  <c r="G32" i="39"/>
  <c r="E32" i="39"/>
  <c r="M31" i="39"/>
  <c r="L31" i="39"/>
  <c r="J31" i="39"/>
  <c r="I31" i="39"/>
  <c r="H31" i="39"/>
  <c r="G31" i="39"/>
  <c r="E31" i="39"/>
  <c r="M30" i="39"/>
  <c r="L30" i="39"/>
  <c r="J30" i="39"/>
  <c r="I30" i="39"/>
  <c r="H30" i="39"/>
  <c r="G30" i="39"/>
  <c r="F30" i="39"/>
  <c r="E30" i="39"/>
  <c r="E97" i="39"/>
  <c r="E92" i="39"/>
  <c r="E87" i="39"/>
  <c r="E81" i="39"/>
  <c r="E76" i="39"/>
  <c r="E71" i="39"/>
  <c r="E66" i="39"/>
  <c r="E61" i="39"/>
  <c r="E56" i="39"/>
  <c r="E51" i="39"/>
  <c r="E46" i="39"/>
  <c r="E40" i="39"/>
  <c r="E35" i="39"/>
  <c r="M27" i="39"/>
  <c r="L27" i="39"/>
  <c r="J27" i="39"/>
  <c r="I27" i="39"/>
  <c r="H27" i="39"/>
  <c r="G27" i="39"/>
  <c r="F27" i="39"/>
  <c r="E27" i="39"/>
  <c r="M26" i="39"/>
  <c r="L26" i="39"/>
  <c r="J26" i="39"/>
  <c r="I26" i="39"/>
  <c r="H26" i="39"/>
  <c r="G26" i="39"/>
  <c r="F26" i="39"/>
  <c r="E26" i="39"/>
  <c r="M25" i="39"/>
  <c r="L25" i="39"/>
  <c r="J25" i="39"/>
  <c r="I25" i="39"/>
  <c r="H25" i="39"/>
  <c r="G25" i="39"/>
  <c r="F25" i="39"/>
  <c r="E25" i="39"/>
  <c r="M24" i="39"/>
  <c r="L24" i="39"/>
  <c r="J24" i="39"/>
  <c r="I24" i="39"/>
  <c r="H24" i="39"/>
  <c r="G24" i="39"/>
  <c r="F24" i="39"/>
  <c r="E24" i="39"/>
  <c r="M15" i="39"/>
  <c r="L15" i="39"/>
  <c r="K15" i="39"/>
  <c r="J15" i="39"/>
  <c r="I15" i="39"/>
  <c r="H15" i="39"/>
  <c r="G15" i="39"/>
  <c r="F15" i="39"/>
  <c r="E15" i="39"/>
  <c r="M14" i="39"/>
  <c r="L14" i="39"/>
  <c r="K14" i="39"/>
  <c r="J14" i="39"/>
  <c r="I14" i="39"/>
  <c r="H14" i="39"/>
  <c r="G14" i="39"/>
  <c r="F14" i="39"/>
  <c r="E14" i="39"/>
  <c r="M13" i="39"/>
  <c r="L13" i="39"/>
  <c r="K13" i="39"/>
  <c r="J13" i="39"/>
  <c r="I13" i="39"/>
  <c r="H13" i="39"/>
  <c r="G13" i="39"/>
  <c r="F13" i="39"/>
  <c r="E13" i="39"/>
  <c r="M12" i="39"/>
  <c r="L12" i="39"/>
  <c r="K12" i="39"/>
  <c r="J12" i="39"/>
  <c r="I12" i="39"/>
  <c r="H12" i="39"/>
  <c r="G12" i="39"/>
  <c r="F12" i="39"/>
  <c r="E12" i="39"/>
  <c r="G18" i="39" l="1"/>
  <c r="J19" i="39"/>
  <c r="G20" i="39"/>
  <c r="J21" i="39"/>
  <c r="M18" i="39"/>
  <c r="H18" i="39"/>
  <c r="I19" i="39"/>
  <c r="K19" i="39"/>
  <c r="H20" i="39"/>
  <c r="E21" i="39"/>
  <c r="K21" i="39"/>
  <c r="I18" i="39"/>
  <c r="F19" i="39"/>
  <c r="L19" i="39"/>
  <c r="I20" i="39"/>
  <c r="F21" i="39"/>
  <c r="L21" i="39"/>
  <c r="J18" i="39"/>
  <c r="G19" i="39"/>
  <c r="M19" i="39"/>
  <c r="J20" i="39"/>
  <c r="G21" i="39"/>
  <c r="M21" i="39"/>
  <c r="K18" i="39"/>
  <c r="H19" i="39"/>
  <c r="K20" i="39"/>
  <c r="H21" i="39"/>
  <c r="M20" i="39"/>
  <c r="E18" i="39"/>
  <c r="E20" i="39"/>
  <c r="F18" i="39"/>
  <c r="L18" i="39"/>
  <c r="I21" i="39"/>
  <c r="F20" i="39"/>
  <c r="L20" i="39"/>
  <c r="E19" i="39"/>
  <c r="L701" i="30" l="1"/>
  <c r="L700" i="30"/>
  <c r="L696" i="30"/>
  <c r="L695" i="30"/>
  <c r="L691" i="30"/>
  <c r="L690" i="30"/>
  <c r="L686" i="30"/>
  <c r="L685" i="30"/>
  <c r="L681" i="30"/>
  <c r="L680" i="30"/>
  <c r="L676" i="30"/>
  <c r="L675" i="30"/>
  <c r="L671" i="30"/>
  <c r="L670" i="30"/>
  <c r="L666" i="30"/>
  <c r="L665" i="30"/>
  <c r="L661" i="30"/>
  <c r="L660" i="30"/>
  <c r="L655" i="30"/>
  <c r="L654" i="30"/>
  <c r="L650" i="30"/>
  <c r="L649" i="30"/>
  <c r="L645" i="30"/>
  <c r="L644" i="30"/>
  <c r="L640" i="30"/>
  <c r="L639" i="30"/>
  <c r="L635" i="30"/>
  <c r="L634" i="30"/>
  <c r="L630" i="30"/>
  <c r="L629" i="30"/>
  <c r="L625" i="30"/>
  <c r="L624" i="30"/>
  <c r="L620" i="30"/>
  <c r="L619" i="30"/>
  <c r="L615" i="30"/>
  <c r="L614" i="30"/>
  <c r="L609" i="30"/>
  <c r="L608" i="30"/>
  <c r="L604" i="30"/>
  <c r="L603" i="30"/>
  <c r="L599" i="30"/>
  <c r="L598" i="30"/>
  <c r="L594" i="30"/>
  <c r="L593" i="30"/>
  <c r="L589" i="30"/>
  <c r="L588" i="30"/>
  <c r="L584" i="30"/>
  <c r="L583" i="30"/>
  <c r="L579" i="30"/>
  <c r="L578" i="30"/>
  <c r="L574" i="30"/>
  <c r="L573" i="30"/>
  <c r="L569" i="30"/>
  <c r="L568" i="30"/>
  <c r="L564" i="30"/>
  <c r="L563" i="30"/>
  <c r="L562" i="30"/>
  <c r="L561" i="30"/>
  <c r="L559" i="30"/>
  <c r="L558" i="30"/>
  <c r="L557" i="30"/>
  <c r="L556" i="30"/>
  <c r="L554" i="30"/>
  <c r="L553" i="30"/>
  <c r="L552" i="30"/>
  <c r="L551" i="30"/>
  <c r="L549" i="30"/>
  <c r="L548" i="30"/>
  <c r="L547" i="30"/>
  <c r="L546" i="30"/>
  <c r="L544" i="30"/>
  <c r="L543" i="30"/>
  <c r="L542" i="30"/>
  <c r="L541" i="30"/>
  <c r="L539" i="30"/>
  <c r="L538" i="30"/>
  <c r="L537" i="30"/>
  <c r="L536" i="30"/>
  <c r="L534" i="30"/>
  <c r="L533" i="30"/>
  <c r="L532" i="30"/>
  <c r="L531" i="30"/>
  <c r="L529" i="30"/>
  <c r="L528" i="30"/>
  <c r="L527" i="30"/>
  <c r="L526" i="30"/>
  <c r="L524" i="30"/>
  <c r="L523" i="30"/>
  <c r="L522" i="30"/>
  <c r="L521" i="30"/>
  <c r="L518" i="30"/>
  <c r="L517" i="30"/>
  <c r="L516" i="30"/>
  <c r="L515" i="30"/>
  <c r="L513" i="30"/>
  <c r="L512" i="30"/>
  <c r="L511" i="30"/>
  <c r="L510" i="30"/>
  <c r="L508" i="30"/>
  <c r="L507" i="30"/>
  <c r="L506" i="30"/>
  <c r="L505" i="30"/>
  <c r="L503" i="30"/>
  <c r="L502" i="30"/>
  <c r="L501" i="30"/>
  <c r="L500" i="30"/>
  <c r="L498" i="30"/>
  <c r="L497" i="30"/>
  <c r="L496" i="30"/>
  <c r="L495" i="30"/>
  <c r="L493" i="30"/>
  <c r="L492" i="30"/>
  <c r="L491" i="30"/>
  <c r="L490" i="30"/>
  <c r="L488" i="30"/>
  <c r="L487" i="30"/>
  <c r="L486" i="30"/>
  <c r="L485" i="30"/>
  <c r="L483" i="30"/>
  <c r="L482" i="30"/>
  <c r="L481" i="30"/>
  <c r="L480" i="30"/>
  <c r="L478" i="30"/>
  <c r="L477" i="30"/>
  <c r="L476" i="30"/>
  <c r="L475" i="30"/>
  <c r="L472" i="30"/>
  <c r="L471" i="30"/>
  <c r="L470" i="30"/>
  <c r="L469" i="30"/>
  <c r="L467" i="30"/>
  <c r="L466" i="30"/>
  <c r="L465" i="30"/>
  <c r="L464" i="30"/>
  <c r="L462" i="30"/>
  <c r="L461" i="30"/>
  <c r="L460" i="30"/>
  <c r="L459" i="30"/>
  <c r="L457" i="30"/>
  <c r="L456" i="30"/>
  <c r="L455" i="30"/>
  <c r="L454" i="30"/>
  <c r="L452" i="30"/>
  <c r="L451" i="30"/>
  <c r="L450" i="30"/>
  <c r="L449" i="30"/>
  <c r="L447" i="30"/>
  <c r="L446" i="30"/>
  <c r="L445" i="30"/>
  <c r="L444" i="30"/>
  <c r="L442" i="30"/>
  <c r="L441" i="30"/>
  <c r="L440" i="30"/>
  <c r="L439" i="30"/>
  <c r="L437" i="30"/>
  <c r="L436" i="30"/>
  <c r="L435" i="30"/>
  <c r="L434" i="30"/>
  <c r="L432" i="30"/>
  <c r="L431" i="30"/>
  <c r="L430" i="30"/>
  <c r="L429" i="30"/>
  <c r="L426" i="30"/>
  <c r="L425" i="30"/>
  <c r="L424" i="30"/>
  <c r="L423" i="30"/>
  <c r="L421" i="30"/>
  <c r="L420" i="30"/>
  <c r="L419" i="30"/>
  <c r="L418" i="30"/>
  <c r="L416" i="30"/>
  <c r="L415" i="30"/>
  <c r="L414" i="30"/>
  <c r="L413" i="30"/>
  <c r="L411" i="30"/>
  <c r="L410" i="30"/>
  <c r="L409" i="30"/>
  <c r="L408" i="30"/>
  <c r="L406" i="30"/>
  <c r="L405" i="30"/>
  <c r="L404" i="30"/>
  <c r="L403" i="30"/>
  <c r="L401" i="30"/>
  <c r="L400" i="30"/>
  <c r="L399" i="30"/>
  <c r="L398" i="30"/>
  <c r="L396" i="30"/>
  <c r="L395" i="30"/>
  <c r="L394" i="30"/>
  <c r="L393" i="30"/>
  <c r="L391" i="30"/>
  <c r="L390" i="30"/>
  <c r="L389" i="30"/>
  <c r="L388" i="30"/>
  <c r="L386" i="30"/>
  <c r="L385" i="30"/>
  <c r="L384" i="30"/>
  <c r="L383" i="30"/>
  <c r="L380" i="30"/>
  <c r="L379" i="30"/>
  <c r="L378" i="30"/>
  <c r="L377" i="30"/>
  <c r="L375" i="30"/>
  <c r="L374" i="30"/>
  <c r="L373" i="30"/>
  <c r="L372" i="30"/>
  <c r="L370" i="30"/>
  <c r="L369" i="30"/>
  <c r="L368" i="30"/>
  <c r="L367" i="30"/>
  <c r="L365" i="30"/>
  <c r="L364" i="30"/>
  <c r="L363" i="30"/>
  <c r="L362" i="30"/>
  <c r="L360" i="30"/>
  <c r="L359" i="30"/>
  <c r="L358" i="30"/>
  <c r="L357" i="30"/>
  <c r="L355" i="30"/>
  <c r="L354" i="30"/>
  <c r="L353" i="30"/>
  <c r="L352" i="30"/>
  <c r="L350" i="30"/>
  <c r="L349" i="30"/>
  <c r="L348" i="30"/>
  <c r="L347" i="30"/>
  <c r="L345" i="30"/>
  <c r="L344" i="30"/>
  <c r="L343" i="30"/>
  <c r="L342" i="30"/>
  <c r="L340" i="30"/>
  <c r="L339" i="30"/>
  <c r="L338" i="30"/>
  <c r="L337" i="30"/>
  <c r="L334" i="30"/>
  <c r="L333" i="30"/>
  <c r="L332" i="30"/>
  <c r="L331" i="30"/>
  <c r="L329" i="30"/>
  <c r="L328" i="30"/>
  <c r="L327" i="30"/>
  <c r="L326" i="30"/>
  <c r="L324" i="30"/>
  <c r="L323" i="30"/>
  <c r="L322" i="30"/>
  <c r="L321" i="30"/>
  <c r="L319" i="30"/>
  <c r="L318" i="30"/>
  <c r="L317" i="30"/>
  <c r="L316" i="30"/>
  <c r="L314" i="30"/>
  <c r="L313" i="30"/>
  <c r="L312" i="30"/>
  <c r="L311" i="30"/>
  <c r="L309" i="30"/>
  <c r="L308" i="30"/>
  <c r="L307" i="30"/>
  <c r="L306" i="30"/>
  <c r="L304" i="30"/>
  <c r="L303" i="30"/>
  <c r="L302" i="30"/>
  <c r="L301" i="30"/>
  <c r="L299" i="30"/>
  <c r="L298" i="30"/>
  <c r="L297" i="30"/>
  <c r="L296" i="30"/>
  <c r="L294" i="30"/>
  <c r="L293" i="30"/>
  <c r="L292" i="30"/>
  <c r="L291" i="30"/>
  <c r="L288" i="30"/>
  <c r="L287" i="30"/>
  <c r="L286" i="30"/>
  <c r="L285" i="30"/>
  <c r="L283" i="30"/>
  <c r="L282" i="30"/>
  <c r="L281" i="30"/>
  <c r="L280" i="30"/>
  <c r="L278" i="30"/>
  <c r="L277" i="30"/>
  <c r="L276" i="30"/>
  <c r="L275" i="30"/>
  <c r="L273" i="30"/>
  <c r="L272" i="30"/>
  <c r="L271" i="30"/>
  <c r="L270" i="30"/>
  <c r="L268" i="30"/>
  <c r="L267" i="30"/>
  <c r="L266" i="30"/>
  <c r="L265" i="30"/>
  <c r="L263" i="30"/>
  <c r="L262" i="30"/>
  <c r="L261" i="30"/>
  <c r="L260" i="30"/>
  <c r="L258" i="30"/>
  <c r="L257" i="30"/>
  <c r="L256" i="30"/>
  <c r="L255" i="30"/>
  <c r="L253" i="30"/>
  <c r="L252" i="30"/>
  <c r="L251" i="30"/>
  <c r="L250" i="30"/>
  <c r="L248" i="30"/>
  <c r="L247" i="30"/>
  <c r="L246" i="30"/>
  <c r="L245" i="30"/>
  <c r="L242" i="30"/>
  <c r="L241" i="30"/>
  <c r="L240" i="30"/>
  <c r="L239" i="30"/>
  <c r="L237" i="30"/>
  <c r="L236" i="30"/>
  <c r="L235" i="30"/>
  <c r="L234" i="30"/>
  <c r="L232" i="30"/>
  <c r="L231" i="30"/>
  <c r="L230" i="30"/>
  <c r="L229" i="30"/>
  <c r="L227" i="30"/>
  <c r="L226" i="30"/>
  <c r="L225" i="30"/>
  <c r="L224" i="30"/>
  <c r="L222" i="30"/>
  <c r="L221" i="30"/>
  <c r="L220" i="30"/>
  <c r="L219" i="30"/>
  <c r="L217" i="30"/>
  <c r="L216" i="30"/>
  <c r="L215" i="30"/>
  <c r="L214" i="30"/>
  <c r="L212" i="30"/>
  <c r="L211" i="30"/>
  <c r="L210" i="30"/>
  <c r="L209" i="30"/>
  <c r="L207" i="30"/>
  <c r="L206" i="30"/>
  <c r="L205" i="30"/>
  <c r="L204" i="30"/>
  <c r="L202" i="30"/>
  <c r="L201" i="30"/>
  <c r="L200" i="30"/>
  <c r="L199" i="30"/>
  <c r="L195" i="30"/>
  <c r="L194" i="30"/>
  <c r="L193" i="30"/>
  <c r="L192" i="30"/>
  <c r="L190" i="30"/>
  <c r="L189" i="30"/>
  <c r="L188" i="30"/>
  <c r="L187" i="30"/>
  <c r="L185" i="30"/>
  <c r="L184" i="30"/>
  <c r="L183" i="30"/>
  <c r="L182" i="30"/>
  <c r="L180" i="30"/>
  <c r="L179" i="30"/>
  <c r="L178" i="30"/>
  <c r="L177" i="30"/>
  <c r="L175" i="30"/>
  <c r="L174" i="30"/>
  <c r="L173" i="30"/>
  <c r="L172" i="30"/>
  <c r="L170" i="30"/>
  <c r="L169" i="30"/>
  <c r="L168" i="30"/>
  <c r="L167" i="30"/>
  <c r="L165" i="30"/>
  <c r="L164" i="30"/>
  <c r="L163" i="30"/>
  <c r="L162" i="30"/>
  <c r="L160" i="30"/>
  <c r="L159" i="30"/>
  <c r="L158" i="30"/>
  <c r="L157" i="30"/>
  <c r="L155" i="30"/>
  <c r="L154" i="30"/>
  <c r="L153" i="30"/>
  <c r="L152" i="30"/>
  <c r="L149" i="30"/>
  <c r="L148" i="30"/>
  <c r="L147" i="30"/>
  <c r="L146" i="30"/>
  <c r="L144" i="30"/>
  <c r="L143" i="30"/>
  <c r="L142" i="30"/>
  <c r="L141" i="30"/>
  <c r="L139" i="30"/>
  <c r="L138" i="30"/>
  <c r="L137" i="30"/>
  <c r="L136" i="30"/>
  <c r="L134" i="30"/>
  <c r="L133" i="30"/>
  <c r="L132" i="30"/>
  <c r="L131" i="30"/>
  <c r="L129" i="30"/>
  <c r="L128" i="30"/>
  <c r="L127" i="30"/>
  <c r="L126" i="30"/>
  <c r="L124" i="30"/>
  <c r="L123" i="30"/>
  <c r="L122" i="30"/>
  <c r="L121" i="30"/>
  <c r="L119" i="30"/>
  <c r="L118" i="30"/>
  <c r="L117" i="30"/>
  <c r="L116" i="30"/>
  <c r="L114" i="30"/>
  <c r="L113" i="30"/>
  <c r="L112" i="30"/>
  <c r="L111" i="30"/>
  <c r="L109" i="30"/>
  <c r="L108" i="30"/>
  <c r="L107" i="30"/>
  <c r="L106" i="30"/>
  <c r="L103" i="30"/>
  <c r="L102" i="30"/>
  <c r="L101" i="30"/>
  <c r="L100" i="30"/>
  <c r="L98" i="30"/>
  <c r="L97" i="30"/>
  <c r="L96" i="30"/>
  <c r="L95" i="30"/>
  <c r="L93" i="30"/>
  <c r="L92" i="30"/>
  <c r="L91" i="30"/>
  <c r="L90" i="30"/>
  <c r="L88" i="30"/>
  <c r="L87" i="30"/>
  <c r="L86" i="30"/>
  <c r="L85" i="30"/>
  <c r="L83" i="30"/>
  <c r="L82" i="30"/>
  <c r="L81" i="30"/>
  <c r="L80" i="30"/>
  <c r="L78" i="30"/>
  <c r="L77" i="30"/>
  <c r="L76" i="30"/>
  <c r="L75" i="30"/>
  <c r="L73" i="30"/>
  <c r="L72" i="30"/>
  <c r="L71" i="30"/>
  <c r="L70" i="30"/>
  <c r="L68" i="30"/>
  <c r="L67" i="30"/>
  <c r="L66" i="30"/>
  <c r="L65" i="30"/>
  <c r="L63" i="30"/>
  <c r="L62" i="30"/>
  <c r="L61" i="30"/>
  <c r="L60" i="30"/>
  <c r="L56" i="30"/>
  <c r="L55" i="30"/>
  <c r="L54" i="30"/>
  <c r="L53" i="30"/>
  <c r="L51" i="30"/>
  <c r="L50" i="30"/>
  <c r="L49" i="30"/>
  <c r="L48" i="30"/>
  <c r="L46" i="30"/>
  <c r="L45" i="30"/>
  <c r="L44" i="30"/>
  <c r="L43" i="30"/>
  <c r="L41" i="30"/>
  <c r="L40" i="30"/>
  <c r="L39" i="30"/>
  <c r="L38" i="30"/>
  <c r="L36" i="30"/>
  <c r="L35" i="30"/>
  <c r="L34" i="30"/>
  <c r="L33" i="30"/>
  <c r="L31" i="30"/>
  <c r="L30" i="30"/>
  <c r="L29" i="30"/>
  <c r="L28" i="30"/>
  <c r="L26" i="30"/>
  <c r="L25" i="30"/>
  <c r="L24" i="30"/>
  <c r="L23" i="30"/>
  <c r="L21" i="30"/>
  <c r="L20" i="30"/>
  <c r="L19" i="30"/>
  <c r="L18" i="30"/>
  <c r="L16" i="30"/>
  <c r="L15" i="30"/>
  <c r="L14" i="30"/>
  <c r="L13" i="30"/>
  <c r="L476" i="15"/>
  <c r="L475" i="15"/>
  <c r="L471" i="15"/>
  <c r="L470" i="15"/>
  <c r="L466" i="15"/>
  <c r="L465" i="15"/>
  <c r="L461" i="15"/>
  <c r="L460" i="15"/>
  <c r="L456" i="15"/>
  <c r="L455" i="15"/>
  <c r="L445" i="15"/>
  <c r="L444" i="15"/>
  <c r="L440" i="15"/>
  <c r="L439" i="15"/>
  <c r="L435" i="15"/>
  <c r="L434" i="15"/>
  <c r="L430" i="15"/>
  <c r="L429" i="15"/>
  <c r="L425" i="15"/>
  <c r="L424" i="15"/>
  <c r="L414" i="15"/>
  <c r="L413" i="15"/>
  <c r="L409" i="15"/>
  <c r="L408" i="15"/>
  <c r="L404" i="15"/>
  <c r="L403" i="15"/>
  <c r="L399" i="15"/>
  <c r="L398" i="15"/>
  <c r="L394" i="15"/>
  <c r="L393" i="15"/>
  <c r="L388" i="15"/>
  <c r="L384" i="15"/>
  <c r="L383" i="15"/>
  <c r="L382" i="15"/>
  <c r="L381" i="15"/>
  <c r="L379" i="15"/>
  <c r="L378" i="15"/>
  <c r="L377" i="15"/>
  <c r="L376" i="15"/>
  <c r="L374" i="15"/>
  <c r="L373" i="15"/>
  <c r="L372" i="15"/>
  <c r="L371" i="15"/>
  <c r="L369" i="15"/>
  <c r="L368" i="15"/>
  <c r="L367" i="15"/>
  <c r="L366" i="15"/>
  <c r="L364" i="15"/>
  <c r="L363" i="15"/>
  <c r="L362" i="15"/>
  <c r="L361" i="15"/>
  <c r="L353" i="15"/>
  <c r="L352" i="15"/>
  <c r="L351" i="15"/>
  <c r="L350" i="15"/>
  <c r="L348" i="15"/>
  <c r="L347" i="15"/>
  <c r="L346" i="15"/>
  <c r="L345" i="15"/>
  <c r="L343" i="15"/>
  <c r="L342" i="15"/>
  <c r="L341" i="15"/>
  <c r="L340" i="15"/>
  <c r="L338" i="15"/>
  <c r="L337" i="15"/>
  <c r="L336" i="15"/>
  <c r="L335" i="15"/>
  <c r="L333" i="15"/>
  <c r="L332" i="15"/>
  <c r="L331" i="15"/>
  <c r="L330" i="15"/>
  <c r="L322" i="15"/>
  <c r="L321" i="15"/>
  <c r="L320" i="15"/>
  <c r="L319" i="15"/>
  <c r="L317" i="15"/>
  <c r="L316" i="15"/>
  <c r="L315" i="15"/>
  <c r="L314" i="15"/>
  <c r="L312" i="15"/>
  <c r="L311" i="15"/>
  <c r="L310" i="15"/>
  <c r="L309" i="15"/>
  <c r="L307" i="15"/>
  <c r="L306" i="15"/>
  <c r="L305" i="15"/>
  <c r="L304" i="15"/>
  <c r="L302" i="15"/>
  <c r="L301" i="15"/>
  <c r="L300" i="15"/>
  <c r="L299" i="15"/>
  <c r="L294" i="15"/>
  <c r="L291" i="15"/>
  <c r="L290" i="15"/>
  <c r="L289" i="15"/>
  <c r="L288" i="15"/>
  <c r="L286" i="15"/>
  <c r="L285" i="15"/>
  <c r="L284" i="15"/>
  <c r="L283" i="15"/>
  <c r="L281" i="15"/>
  <c r="L280" i="15"/>
  <c r="L279" i="15"/>
  <c r="L278" i="15"/>
  <c r="L276" i="15"/>
  <c r="L275" i="15"/>
  <c r="L274" i="15"/>
  <c r="L273" i="15"/>
  <c r="L271" i="15"/>
  <c r="L270" i="15"/>
  <c r="L269" i="15"/>
  <c r="L268" i="15"/>
  <c r="L260" i="15"/>
  <c r="L259" i="15"/>
  <c r="L258" i="15"/>
  <c r="L257" i="15"/>
  <c r="L255" i="15"/>
  <c r="L254" i="15"/>
  <c r="L253" i="15"/>
  <c r="L252" i="15"/>
  <c r="L250" i="15"/>
  <c r="L249" i="15"/>
  <c r="L248" i="15"/>
  <c r="L247" i="15"/>
  <c r="L245" i="15"/>
  <c r="L244" i="15"/>
  <c r="L243" i="15"/>
  <c r="L242" i="15"/>
  <c r="L240" i="15"/>
  <c r="L239" i="15"/>
  <c r="L238" i="15"/>
  <c r="L237" i="15"/>
  <c r="L229" i="15"/>
  <c r="L228" i="15"/>
  <c r="L227" i="15"/>
  <c r="L226" i="15"/>
  <c r="L224" i="15"/>
  <c r="L223" i="15"/>
  <c r="L222" i="15"/>
  <c r="L221" i="15"/>
  <c r="L219" i="15"/>
  <c r="L218" i="15"/>
  <c r="L217" i="15"/>
  <c r="L216" i="15"/>
  <c r="L214" i="15"/>
  <c r="L213" i="15"/>
  <c r="L212" i="15"/>
  <c r="L211" i="15"/>
  <c r="L209" i="15"/>
  <c r="L208" i="15"/>
  <c r="L207" i="15"/>
  <c r="L206" i="15"/>
  <c r="L201" i="15"/>
  <c r="L198" i="15"/>
  <c r="L197" i="15"/>
  <c r="L196" i="15"/>
  <c r="L195" i="15"/>
  <c r="L193" i="15"/>
  <c r="L192" i="15"/>
  <c r="L191" i="15"/>
  <c r="L190" i="15"/>
  <c r="L188" i="15"/>
  <c r="L187" i="15"/>
  <c r="L186" i="15"/>
  <c r="L185" i="15"/>
  <c r="L183" i="15"/>
  <c r="L182" i="15"/>
  <c r="L181" i="15"/>
  <c r="L180" i="15"/>
  <c r="L178" i="15"/>
  <c r="L177" i="15"/>
  <c r="L176" i="15"/>
  <c r="L175" i="15"/>
  <c r="L167" i="15"/>
  <c r="L166" i="15"/>
  <c r="L165" i="15"/>
  <c r="L164" i="15"/>
  <c r="L162" i="15"/>
  <c r="L161" i="15"/>
  <c r="L160" i="15"/>
  <c r="L159" i="15"/>
  <c r="L157" i="15"/>
  <c r="L156" i="15"/>
  <c r="L155" i="15"/>
  <c r="L154" i="15"/>
  <c r="L152" i="15"/>
  <c r="L151" i="15"/>
  <c r="L150" i="15"/>
  <c r="L149" i="15"/>
  <c r="L147" i="15"/>
  <c r="L146" i="15"/>
  <c r="L145" i="15"/>
  <c r="L144" i="15"/>
  <c r="L135" i="15"/>
  <c r="L134" i="15"/>
  <c r="L133" i="15"/>
  <c r="L132" i="15"/>
  <c r="L130" i="15"/>
  <c r="L129" i="15"/>
  <c r="L128" i="15"/>
  <c r="L127" i="15"/>
  <c r="L125" i="15"/>
  <c r="L124" i="15"/>
  <c r="L123" i="15"/>
  <c r="L122" i="15"/>
  <c r="L120" i="15"/>
  <c r="L119" i="15"/>
  <c r="L118" i="15"/>
  <c r="L117" i="15"/>
  <c r="L115" i="15"/>
  <c r="L114" i="15"/>
  <c r="L113" i="15"/>
  <c r="L112" i="15"/>
  <c r="L107" i="15"/>
  <c r="L104" i="15"/>
  <c r="L103" i="15"/>
  <c r="L102" i="15"/>
  <c r="L101" i="15"/>
  <c r="L99" i="15"/>
  <c r="L98" i="15"/>
  <c r="L97" i="15"/>
  <c r="L96" i="15"/>
  <c r="L94" i="15"/>
  <c r="L93" i="15"/>
  <c r="L92" i="15"/>
  <c r="L91" i="15"/>
  <c r="L89" i="15"/>
  <c r="L88" i="15"/>
  <c r="L87" i="15"/>
  <c r="L86" i="15"/>
  <c r="L84" i="15"/>
  <c r="L83" i="15"/>
  <c r="L82" i="15"/>
  <c r="L81" i="15"/>
  <c r="L73" i="15"/>
  <c r="L72" i="15"/>
  <c r="L71" i="15"/>
  <c r="L70" i="15"/>
  <c r="L68" i="15"/>
  <c r="L67" i="15"/>
  <c r="L66" i="15"/>
  <c r="L65" i="15"/>
  <c r="L63" i="15"/>
  <c r="L62" i="15"/>
  <c r="L61" i="15"/>
  <c r="L60" i="15"/>
  <c r="L58" i="15"/>
  <c r="L57" i="15"/>
  <c r="L56" i="15"/>
  <c r="L55" i="15"/>
  <c r="L53" i="15"/>
  <c r="L52" i="15"/>
  <c r="L51" i="15"/>
  <c r="L50" i="15"/>
  <c r="L41" i="15"/>
  <c r="L40" i="15"/>
  <c r="L39" i="15"/>
  <c r="L38" i="15"/>
  <c r="L36" i="15"/>
  <c r="L35" i="15"/>
  <c r="L34" i="15"/>
  <c r="L33" i="15"/>
  <c r="L31" i="15"/>
  <c r="L30" i="15"/>
  <c r="L29" i="15"/>
  <c r="L28" i="15"/>
  <c r="L26" i="15"/>
  <c r="L25" i="15"/>
  <c r="L24" i="15"/>
  <c r="L23" i="15"/>
  <c r="L21" i="15"/>
  <c r="L20" i="15"/>
  <c r="L19" i="15"/>
  <c r="L18" i="15"/>
  <c r="K451" i="15"/>
  <c r="J451" i="15"/>
  <c r="I451" i="15"/>
  <c r="H451" i="15"/>
  <c r="G451" i="15"/>
  <c r="F451" i="15"/>
  <c r="E451" i="15"/>
  <c r="L451" i="15" s="1"/>
  <c r="K450" i="15"/>
  <c r="J450" i="15"/>
  <c r="I450" i="15"/>
  <c r="H450" i="15"/>
  <c r="G450" i="15"/>
  <c r="F450" i="15"/>
  <c r="L450" i="15" s="1"/>
  <c r="E450" i="15"/>
  <c r="K420" i="15"/>
  <c r="J420" i="15"/>
  <c r="I420" i="15"/>
  <c r="H420" i="15"/>
  <c r="G420" i="15"/>
  <c r="L420" i="15" s="1"/>
  <c r="F420" i="15"/>
  <c r="E420" i="15"/>
  <c r="K419" i="15"/>
  <c r="J419" i="15"/>
  <c r="I419" i="15"/>
  <c r="H419" i="15"/>
  <c r="L419" i="15" s="1"/>
  <c r="G419" i="15"/>
  <c r="F419" i="15"/>
  <c r="E419" i="15"/>
  <c r="K389" i="15"/>
  <c r="J389" i="15"/>
  <c r="I389" i="15"/>
  <c r="H389" i="15"/>
  <c r="G389" i="15"/>
  <c r="F389" i="15"/>
  <c r="L389" i="15" s="1"/>
  <c r="E389" i="15"/>
  <c r="K388" i="15"/>
  <c r="J388" i="15"/>
  <c r="I388" i="15"/>
  <c r="H388" i="15"/>
  <c r="G388" i="15"/>
  <c r="F388" i="15"/>
  <c r="E388" i="15"/>
  <c r="K359" i="15"/>
  <c r="J359" i="15"/>
  <c r="I359" i="15"/>
  <c r="H359" i="15"/>
  <c r="G359" i="15"/>
  <c r="F359" i="15"/>
  <c r="E359" i="15"/>
  <c r="L359" i="15" s="1"/>
  <c r="K358" i="15"/>
  <c r="J358" i="15"/>
  <c r="I358" i="15"/>
  <c r="H358" i="15"/>
  <c r="G358" i="15"/>
  <c r="F358" i="15"/>
  <c r="E358" i="15"/>
  <c r="L358" i="15" s="1"/>
  <c r="K357" i="15"/>
  <c r="J357" i="15"/>
  <c r="I357" i="15"/>
  <c r="H357" i="15"/>
  <c r="G357" i="15"/>
  <c r="L357" i="15" s="1"/>
  <c r="F357" i="15"/>
  <c r="E357" i="15"/>
  <c r="K356" i="15"/>
  <c r="J356" i="15"/>
  <c r="I356" i="15"/>
  <c r="H356" i="15"/>
  <c r="L356" i="15" s="1"/>
  <c r="G356" i="15"/>
  <c r="F356" i="15"/>
  <c r="E356" i="15"/>
  <c r="K328" i="15"/>
  <c r="J328" i="15"/>
  <c r="I328" i="15"/>
  <c r="H328" i="15"/>
  <c r="G328" i="15"/>
  <c r="F328" i="15"/>
  <c r="L328" i="15" s="1"/>
  <c r="E328" i="15"/>
  <c r="K327" i="15"/>
  <c r="J327" i="15"/>
  <c r="I327" i="15"/>
  <c r="H327" i="15"/>
  <c r="G327" i="15"/>
  <c r="F327" i="15"/>
  <c r="E327" i="15"/>
  <c r="L327" i="15" s="1"/>
  <c r="K326" i="15"/>
  <c r="J326" i="15"/>
  <c r="I326" i="15"/>
  <c r="H326" i="15"/>
  <c r="G326" i="15"/>
  <c r="F326" i="15"/>
  <c r="E326" i="15"/>
  <c r="L326" i="15" s="1"/>
  <c r="K325" i="15"/>
  <c r="J325" i="15"/>
  <c r="I325" i="15"/>
  <c r="H325" i="15"/>
  <c r="G325" i="15"/>
  <c r="F325" i="15"/>
  <c r="L325" i="15" s="1"/>
  <c r="E325" i="15"/>
  <c r="K297" i="15"/>
  <c r="J297" i="15"/>
  <c r="I297" i="15"/>
  <c r="H297" i="15"/>
  <c r="G297" i="15"/>
  <c r="L297" i="15" s="1"/>
  <c r="F297" i="15"/>
  <c r="E297" i="15"/>
  <c r="K296" i="15"/>
  <c r="J296" i="15"/>
  <c r="I296" i="15"/>
  <c r="H296" i="15"/>
  <c r="G296" i="15"/>
  <c r="F296" i="15"/>
  <c r="E296" i="15"/>
  <c r="L296" i="15" s="1"/>
  <c r="K295" i="15"/>
  <c r="J295" i="15"/>
  <c r="I295" i="15"/>
  <c r="H295" i="15"/>
  <c r="G295" i="15"/>
  <c r="F295" i="15"/>
  <c r="L295" i="15" s="1"/>
  <c r="E295" i="15"/>
  <c r="K294" i="15"/>
  <c r="J294" i="15"/>
  <c r="I294" i="15"/>
  <c r="H294" i="15"/>
  <c r="G294" i="15"/>
  <c r="F294" i="15"/>
  <c r="E294" i="15"/>
  <c r="K266" i="15"/>
  <c r="J266" i="15"/>
  <c r="I266" i="15"/>
  <c r="H266" i="15"/>
  <c r="G266" i="15"/>
  <c r="F266" i="15"/>
  <c r="E266" i="15"/>
  <c r="L266" i="15" s="1"/>
  <c r="K265" i="15"/>
  <c r="J265" i="15"/>
  <c r="I265" i="15"/>
  <c r="H265" i="15"/>
  <c r="G265" i="15"/>
  <c r="F265" i="15"/>
  <c r="E265" i="15"/>
  <c r="L265" i="15" s="1"/>
  <c r="K264" i="15"/>
  <c r="J264" i="15"/>
  <c r="I264" i="15"/>
  <c r="H264" i="15"/>
  <c r="G264" i="15"/>
  <c r="L264" i="15" s="1"/>
  <c r="F264" i="15"/>
  <c r="E264" i="15"/>
  <c r="K263" i="15"/>
  <c r="J263" i="15"/>
  <c r="I263" i="15"/>
  <c r="H263" i="15"/>
  <c r="L263" i="15" s="1"/>
  <c r="G263" i="15"/>
  <c r="F263" i="15"/>
  <c r="E263" i="15"/>
  <c r="K235" i="15"/>
  <c r="J235" i="15"/>
  <c r="I235" i="15"/>
  <c r="H235" i="15"/>
  <c r="G235" i="15"/>
  <c r="F235" i="15"/>
  <c r="L235" i="15" s="1"/>
  <c r="E235" i="15"/>
  <c r="K234" i="15"/>
  <c r="J234" i="15"/>
  <c r="I234" i="15"/>
  <c r="H234" i="15"/>
  <c r="G234" i="15"/>
  <c r="F234" i="15"/>
  <c r="E234" i="15"/>
  <c r="L234" i="15" s="1"/>
  <c r="K233" i="15"/>
  <c r="J233" i="15"/>
  <c r="I233" i="15"/>
  <c r="H233" i="15"/>
  <c r="G233" i="15"/>
  <c r="F233" i="15"/>
  <c r="E233" i="15"/>
  <c r="L233" i="15" s="1"/>
  <c r="K232" i="15"/>
  <c r="J232" i="15"/>
  <c r="I232" i="15"/>
  <c r="H232" i="15"/>
  <c r="G232" i="15"/>
  <c r="F232" i="15"/>
  <c r="L232" i="15" s="1"/>
  <c r="E232" i="15"/>
  <c r="K204" i="15"/>
  <c r="J204" i="15"/>
  <c r="I204" i="15"/>
  <c r="H204" i="15"/>
  <c r="G204" i="15"/>
  <c r="L204" i="15" s="1"/>
  <c r="F204" i="15"/>
  <c r="E204" i="15"/>
  <c r="K203" i="15"/>
  <c r="J203" i="15"/>
  <c r="I203" i="15"/>
  <c r="H203" i="15"/>
  <c r="G203" i="15"/>
  <c r="F203" i="15"/>
  <c r="E203" i="15"/>
  <c r="L203" i="15" s="1"/>
  <c r="K202" i="15"/>
  <c r="J202" i="15"/>
  <c r="I202" i="15"/>
  <c r="H202" i="15"/>
  <c r="G202" i="15"/>
  <c r="F202" i="15"/>
  <c r="L202" i="15" s="1"/>
  <c r="E202" i="15"/>
  <c r="K201" i="15"/>
  <c r="J201" i="15"/>
  <c r="I201" i="15"/>
  <c r="H201" i="15"/>
  <c r="G201" i="15"/>
  <c r="F201" i="15"/>
  <c r="E201" i="15"/>
  <c r="K173" i="15"/>
  <c r="J173" i="15"/>
  <c r="I173" i="15"/>
  <c r="H173" i="15"/>
  <c r="G173" i="15"/>
  <c r="F173" i="15"/>
  <c r="E173" i="15"/>
  <c r="L173" i="15" s="1"/>
  <c r="K172" i="15"/>
  <c r="J172" i="15"/>
  <c r="I172" i="15"/>
  <c r="H172" i="15"/>
  <c r="G172" i="15"/>
  <c r="F172" i="15"/>
  <c r="E172" i="15"/>
  <c r="L172" i="15" s="1"/>
  <c r="K171" i="15"/>
  <c r="J171" i="15"/>
  <c r="I171" i="15"/>
  <c r="H171" i="15"/>
  <c r="G171" i="15"/>
  <c r="L171" i="15" s="1"/>
  <c r="F171" i="15"/>
  <c r="E171" i="15"/>
  <c r="K170" i="15"/>
  <c r="J170" i="15"/>
  <c r="I170" i="15"/>
  <c r="H170" i="15"/>
  <c r="L170" i="15" s="1"/>
  <c r="G170" i="15"/>
  <c r="F170" i="15"/>
  <c r="E170" i="15"/>
  <c r="K142" i="15"/>
  <c r="J142" i="15"/>
  <c r="I142" i="15"/>
  <c r="H142" i="15"/>
  <c r="G142" i="15"/>
  <c r="F142" i="15"/>
  <c r="L142" i="15" s="1"/>
  <c r="E142" i="15"/>
  <c r="K141" i="15"/>
  <c r="J141" i="15"/>
  <c r="I141" i="15"/>
  <c r="H141" i="15"/>
  <c r="G141" i="15"/>
  <c r="F141" i="15"/>
  <c r="E141" i="15"/>
  <c r="L141" i="15" s="1"/>
  <c r="K140" i="15"/>
  <c r="J140" i="15"/>
  <c r="I140" i="15"/>
  <c r="H140" i="15"/>
  <c r="G140" i="15"/>
  <c r="F140" i="15"/>
  <c r="E140" i="15"/>
  <c r="L140" i="15" s="1"/>
  <c r="K139" i="15"/>
  <c r="J139" i="15"/>
  <c r="I139" i="15"/>
  <c r="H139" i="15"/>
  <c r="G139" i="15"/>
  <c r="F139" i="15"/>
  <c r="L139" i="15" s="1"/>
  <c r="E139" i="15"/>
  <c r="K110" i="15"/>
  <c r="J110" i="15"/>
  <c r="I110" i="15"/>
  <c r="H110" i="15"/>
  <c r="G110" i="15"/>
  <c r="L110" i="15" s="1"/>
  <c r="F110" i="15"/>
  <c r="E110" i="15"/>
  <c r="K109" i="15"/>
  <c r="J109" i="15"/>
  <c r="I109" i="15"/>
  <c r="H109" i="15"/>
  <c r="G109" i="15"/>
  <c r="F109" i="15"/>
  <c r="E109" i="15"/>
  <c r="L109" i="15" s="1"/>
  <c r="K108" i="15"/>
  <c r="J108" i="15"/>
  <c r="I108" i="15"/>
  <c r="H108" i="15"/>
  <c r="G108" i="15"/>
  <c r="F108" i="15"/>
  <c r="L108" i="15" s="1"/>
  <c r="E108" i="15"/>
  <c r="K107" i="15"/>
  <c r="J107" i="15"/>
  <c r="I107" i="15"/>
  <c r="H107" i="15"/>
  <c r="G107" i="15"/>
  <c r="F107" i="15"/>
  <c r="E107" i="15"/>
  <c r="K79" i="15"/>
  <c r="J79" i="15"/>
  <c r="I79" i="15"/>
  <c r="H79" i="15"/>
  <c r="G79" i="15"/>
  <c r="F79" i="15"/>
  <c r="E79" i="15"/>
  <c r="L79" i="15" s="1"/>
  <c r="K78" i="15"/>
  <c r="J78" i="15"/>
  <c r="I78" i="15"/>
  <c r="H78" i="15"/>
  <c r="G78" i="15"/>
  <c r="F78" i="15"/>
  <c r="E78" i="15"/>
  <c r="L78" i="15" s="1"/>
  <c r="K77" i="15"/>
  <c r="J77" i="15"/>
  <c r="I77" i="15"/>
  <c r="H77" i="15"/>
  <c r="G77" i="15"/>
  <c r="L77" i="15" s="1"/>
  <c r="F77" i="15"/>
  <c r="E77" i="15"/>
  <c r="K76" i="15"/>
  <c r="J76" i="15"/>
  <c r="I76" i="15"/>
  <c r="H76" i="15"/>
  <c r="L76" i="15" s="1"/>
  <c r="G76" i="15"/>
  <c r="F76" i="15"/>
  <c r="E76" i="15"/>
  <c r="K48" i="15"/>
  <c r="J48" i="15"/>
  <c r="I48" i="15"/>
  <c r="H48" i="15"/>
  <c r="G48" i="15"/>
  <c r="F48" i="15"/>
  <c r="L48" i="15" s="1"/>
  <c r="E48" i="15"/>
  <c r="K47" i="15"/>
  <c r="J47" i="15"/>
  <c r="I47" i="15"/>
  <c r="H47" i="15"/>
  <c r="G47" i="15"/>
  <c r="F47" i="15"/>
  <c r="E47" i="15"/>
  <c r="L47" i="15" s="1"/>
  <c r="K46" i="15"/>
  <c r="J46" i="15"/>
  <c r="I46" i="15"/>
  <c r="H46" i="15"/>
  <c r="G46" i="15"/>
  <c r="F46" i="15"/>
  <c r="E46" i="15"/>
  <c r="L46" i="15" s="1"/>
  <c r="K45" i="15"/>
  <c r="J45" i="15"/>
  <c r="I45" i="15"/>
  <c r="H45" i="15"/>
  <c r="G45" i="15"/>
  <c r="F45" i="15"/>
  <c r="L45" i="15" s="1"/>
  <c r="E45" i="15"/>
  <c r="K16" i="15"/>
  <c r="J16" i="15"/>
  <c r="I16" i="15"/>
  <c r="H16" i="15"/>
  <c r="G16" i="15"/>
  <c r="L16" i="15" s="1"/>
  <c r="F16" i="15"/>
  <c r="E16" i="15"/>
  <c r="K15" i="15"/>
  <c r="J15" i="15"/>
  <c r="I15" i="15"/>
  <c r="H15" i="15"/>
  <c r="G15" i="15"/>
  <c r="F15" i="15"/>
  <c r="E15" i="15"/>
  <c r="L15" i="15" s="1"/>
  <c r="K14" i="15"/>
  <c r="J14" i="15"/>
  <c r="I14" i="15"/>
  <c r="H14" i="15"/>
  <c r="G14" i="15"/>
  <c r="F14" i="15"/>
  <c r="L14" i="15" s="1"/>
  <c r="E14" i="15"/>
  <c r="K13" i="15"/>
  <c r="J13" i="15"/>
  <c r="I13" i="15"/>
  <c r="H13" i="15"/>
  <c r="G13" i="15"/>
  <c r="F13" i="15"/>
  <c r="E13" i="15"/>
  <c r="L13" i="15" s="1"/>
  <c r="K1081" i="14"/>
  <c r="J1081" i="14"/>
  <c r="I1081" i="14"/>
  <c r="H1081" i="14"/>
  <c r="G1081" i="14"/>
  <c r="F1081" i="14"/>
  <c r="E1081" i="14"/>
  <c r="K1080" i="14"/>
  <c r="J1080" i="14"/>
  <c r="I1080" i="14"/>
  <c r="H1080" i="14"/>
  <c r="G1080" i="14"/>
  <c r="F1080" i="14"/>
  <c r="E1080" i="14"/>
  <c r="K1005" i="14"/>
  <c r="J1005" i="14"/>
  <c r="I1005" i="14"/>
  <c r="H1005" i="14"/>
  <c r="G1005" i="14"/>
  <c r="F1005" i="14"/>
  <c r="E1005" i="14"/>
  <c r="K1004" i="14"/>
  <c r="J1004" i="14"/>
  <c r="I1004" i="14"/>
  <c r="H1004" i="14"/>
  <c r="G1004" i="14"/>
  <c r="F1004" i="14"/>
  <c r="E1004" i="14"/>
  <c r="K929" i="14"/>
  <c r="J929" i="14"/>
  <c r="I929" i="14"/>
  <c r="H929" i="14"/>
  <c r="G929" i="14"/>
  <c r="F929" i="14"/>
  <c r="E929" i="14"/>
  <c r="K928" i="14"/>
  <c r="J928" i="14"/>
  <c r="I928" i="14"/>
  <c r="H928" i="14"/>
  <c r="G928" i="14"/>
  <c r="F928" i="14"/>
  <c r="E928" i="14"/>
  <c r="K854" i="14"/>
  <c r="J854" i="14"/>
  <c r="I854" i="14"/>
  <c r="H854" i="14"/>
  <c r="G854" i="14"/>
  <c r="F854" i="14"/>
  <c r="E854" i="14"/>
  <c r="K853" i="14"/>
  <c r="J853" i="14"/>
  <c r="I853" i="14"/>
  <c r="H853" i="14"/>
  <c r="G853" i="14"/>
  <c r="F853" i="14"/>
  <c r="E853" i="14"/>
  <c r="K852" i="14"/>
  <c r="J852" i="14"/>
  <c r="I852" i="14"/>
  <c r="H852" i="14"/>
  <c r="G852" i="14"/>
  <c r="F852" i="14"/>
  <c r="E852" i="14"/>
  <c r="K851" i="14"/>
  <c r="J851" i="14"/>
  <c r="I851" i="14"/>
  <c r="H851" i="14"/>
  <c r="G851" i="14"/>
  <c r="F851" i="14"/>
  <c r="E851" i="14"/>
  <c r="K778" i="14"/>
  <c r="J778" i="14"/>
  <c r="I778" i="14"/>
  <c r="H778" i="14"/>
  <c r="G778" i="14"/>
  <c r="F778" i="14"/>
  <c r="E778" i="14"/>
  <c r="K777" i="14"/>
  <c r="J777" i="14"/>
  <c r="I777" i="14"/>
  <c r="H777" i="14"/>
  <c r="G777" i="14"/>
  <c r="F777" i="14"/>
  <c r="E777" i="14"/>
  <c r="K776" i="14"/>
  <c r="J776" i="14"/>
  <c r="I776" i="14"/>
  <c r="H776" i="14"/>
  <c r="G776" i="14"/>
  <c r="F776" i="14"/>
  <c r="E776" i="14"/>
  <c r="K775" i="14"/>
  <c r="J775" i="14"/>
  <c r="I775" i="14"/>
  <c r="H775" i="14"/>
  <c r="G775" i="14"/>
  <c r="F775" i="14"/>
  <c r="E775" i="14"/>
  <c r="K702" i="14"/>
  <c r="J702" i="14"/>
  <c r="I702" i="14"/>
  <c r="H702" i="14"/>
  <c r="G702" i="14"/>
  <c r="F702" i="14"/>
  <c r="E702" i="14"/>
  <c r="K701" i="14"/>
  <c r="J701" i="14"/>
  <c r="I701" i="14"/>
  <c r="H701" i="14"/>
  <c r="G701" i="14"/>
  <c r="F701" i="14"/>
  <c r="E701" i="14"/>
  <c r="K700" i="14"/>
  <c r="J700" i="14"/>
  <c r="I700" i="14"/>
  <c r="H700" i="14"/>
  <c r="G700" i="14"/>
  <c r="F700" i="14"/>
  <c r="E700" i="14"/>
  <c r="K699" i="14"/>
  <c r="J699" i="14"/>
  <c r="I699" i="14"/>
  <c r="H699" i="14"/>
  <c r="G699" i="14"/>
  <c r="F699" i="14"/>
  <c r="E699" i="14"/>
  <c r="K626" i="14"/>
  <c r="J626" i="14"/>
  <c r="I626" i="14"/>
  <c r="H626" i="14"/>
  <c r="G626" i="14"/>
  <c r="F626" i="14"/>
  <c r="E626" i="14"/>
  <c r="K625" i="14"/>
  <c r="J625" i="14"/>
  <c r="I625" i="14"/>
  <c r="H625" i="14"/>
  <c r="G625" i="14"/>
  <c r="F625" i="14"/>
  <c r="E625" i="14"/>
  <c r="K624" i="14"/>
  <c r="J624" i="14"/>
  <c r="I624" i="14"/>
  <c r="H624" i="14"/>
  <c r="G624" i="14"/>
  <c r="F624" i="14"/>
  <c r="E624" i="14"/>
  <c r="K623" i="14"/>
  <c r="J623" i="14"/>
  <c r="I623" i="14"/>
  <c r="H623" i="14"/>
  <c r="G623" i="14"/>
  <c r="F623" i="14"/>
  <c r="E623" i="14"/>
  <c r="K550" i="14"/>
  <c r="J550" i="14"/>
  <c r="I550" i="14"/>
  <c r="H550" i="14"/>
  <c r="G550" i="14"/>
  <c r="F550" i="14"/>
  <c r="E550" i="14"/>
  <c r="K549" i="14"/>
  <c r="J549" i="14"/>
  <c r="I549" i="14"/>
  <c r="H549" i="14"/>
  <c r="G549" i="14"/>
  <c r="F549" i="14"/>
  <c r="E549" i="14"/>
  <c r="K548" i="14"/>
  <c r="J548" i="14"/>
  <c r="I548" i="14"/>
  <c r="H548" i="14"/>
  <c r="G548" i="14"/>
  <c r="F548" i="14"/>
  <c r="E548" i="14"/>
  <c r="K547" i="14"/>
  <c r="J547" i="14"/>
  <c r="I547" i="14"/>
  <c r="H547" i="14"/>
  <c r="G547" i="14"/>
  <c r="F547" i="14"/>
  <c r="E547" i="14"/>
  <c r="K474" i="14"/>
  <c r="J474" i="14"/>
  <c r="I474" i="14"/>
  <c r="H474" i="14"/>
  <c r="G474" i="14"/>
  <c r="F474" i="14"/>
  <c r="E474" i="14"/>
  <c r="K473" i="14"/>
  <c r="J473" i="14"/>
  <c r="I473" i="14"/>
  <c r="H473" i="14"/>
  <c r="G473" i="14"/>
  <c r="F473" i="14"/>
  <c r="E473" i="14"/>
  <c r="K472" i="14"/>
  <c r="J472" i="14"/>
  <c r="I472" i="14"/>
  <c r="H472" i="14"/>
  <c r="G472" i="14"/>
  <c r="F472" i="14"/>
  <c r="E472" i="14"/>
  <c r="K471" i="14"/>
  <c r="J471" i="14"/>
  <c r="I471" i="14"/>
  <c r="H471" i="14"/>
  <c r="G471" i="14"/>
  <c r="F471" i="14"/>
  <c r="E471" i="14"/>
  <c r="K398" i="14" l="1"/>
  <c r="J398" i="14"/>
  <c r="I398" i="14"/>
  <c r="H398" i="14"/>
  <c r="G398" i="14"/>
  <c r="F398" i="14"/>
  <c r="E398" i="14"/>
  <c r="K397" i="14"/>
  <c r="J397" i="14"/>
  <c r="I397" i="14"/>
  <c r="H397" i="14"/>
  <c r="G397" i="14"/>
  <c r="F397" i="14"/>
  <c r="E397" i="14"/>
  <c r="K396" i="14"/>
  <c r="J396" i="14"/>
  <c r="I396" i="14"/>
  <c r="H396" i="14"/>
  <c r="G396" i="14"/>
  <c r="F396" i="14"/>
  <c r="E396" i="14"/>
  <c r="L396" i="14" s="1"/>
  <c r="K395" i="14"/>
  <c r="J395" i="14"/>
  <c r="I395" i="14"/>
  <c r="H395" i="14"/>
  <c r="G395" i="14"/>
  <c r="F395" i="14"/>
  <c r="L395" i="14" s="1"/>
  <c r="E395" i="14"/>
  <c r="K322" i="14"/>
  <c r="J322" i="14"/>
  <c r="I322" i="14"/>
  <c r="H322" i="14"/>
  <c r="G322" i="14"/>
  <c r="F322" i="14"/>
  <c r="E322" i="14"/>
  <c r="K321" i="14"/>
  <c r="J321" i="14"/>
  <c r="I321" i="14"/>
  <c r="H321" i="14"/>
  <c r="G321" i="14"/>
  <c r="F321" i="14"/>
  <c r="E321" i="14"/>
  <c r="K320" i="14"/>
  <c r="J320" i="14"/>
  <c r="I320" i="14"/>
  <c r="H320" i="14"/>
  <c r="G320" i="14"/>
  <c r="F320" i="14"/>
  <c r="E320" i="14"/>
  <c r="K319" i="14"/>
  <c r="J319" i="14"/>
  <c r="I319" i="14"/>
  <c r="H319" i="14"/>
  <c r="G319" i="14"/>
  <c r="F319" i="14"/>
  <c r="E319" i="14"/>
  <c r="K245" i="14"/>
  <c r="J245" i="14"/>
  <c r="I245" i="14"/>
  <c r="H245" i="14"/>
  <c r="G245" i="14"/>
  <c r="F245" i="14"/>
  <c r="E245" i="14"/>
  <c r="K244" i="14"/>
  <c r="J244" i="14"/>
  <c r="I244" i="14"/>
  <c r="H244" i="14"/>
  <c r="G244" i="14"/>
  <c r="F244" i="14"/>
  <c r="E244" i="14"/>
  <c r="K243" i="14"/>
  <c r="J243" i="14"/>
  <c r="I243" i="14"/>
  <c r="H243" i="14"/>
  <c r="G243" i="14"/>
  <c r="F243" i="14"/>
  <c r="E243" i="14"/>
  <c r="K242" i="14"/>
  <c r="J242" i="14"/>
  <c r="I242" i="14"/>
  <c r="H242" i="14"/>
  <c r="G242" i="14"/>
  <c r="F242" i="14"/>
  <c r="E242" i="14"/>
  <c r="K169" i="14"/>
  <c r="J169" i="14"/>
  <c r="I169" i="14"/>
  <c r="H169" i="14"/>
  <c r="G169" i="14"/>
  <c r="F169" i="14"/>
  <c r="E169" i="14"/>
  <c r="K168" i="14"/>
  <c r="J168" i="14"/>
  <c r="I168" i="14"/>
  <c r="H168" i="14"/>
  <c r="G168" i="14"/>
  <c r="F168" i="14"/>
  <c r="E168" i="14"/>
  <c r="K167" i="14"/>
  <c r="J167" i="14"/>
  <c r="I167" i="14"/>
  <c r="H167" i="14"/>
  <c r="G167" i="14"/>
  <c r="F167" i="14"/>
  <c r="E167" i="14"/>
  <c r="K166" i="14"/>
  <c r="J166" i="14"/>
  <c r="I166" i="14"/>
  <c r="H166" i="14"/>
  <c r="G166" i="14"/>
  <c r="F166" i="14"/>
  <c r="E166" i="14"/>
  <c r="K93" i="14"/>
  <c r="J93" i="14"/>
  <c r="I93" i="14"/>
  <c r="H93" i="14"/>
  <c r="G93" i="14"/>
  <c r="F93" i="14"/>
  <c r="E93" i="14"/>
  <c r="K92" i="14"/>
  <c r="J92" i="14"/>
  <c r="I92" i="14"/>
  <c r="H92" i="14"/>
  <c r="G92" i="14"/>
  <c r="F92" i="14"/>
  <c r="E92" i="14"/>
  <c r="K91" i="14"/>
  <c r="J91" i="14"/>
  <c r="I91" i="14"/>
  <c r="H91" i="14"/>
  <c r="G91" i="14"/>
  <c r="F91" i="14"/>
  <c r="E91" i="14"/>
  <c r="K90" i="14"/>
  <c r="J90" i="14"/>
  <c r="I90" i="14"/>
  <c r="H90" i="14"/>
  <c r="G90" i="14"/>
  <c r="F90" i="14"/>
  <c r="E90" i="14"/>
  <c r="L1151" i="14"/>
  <c r="L1150" i="14"/>
  <c r="L1146" i="14"/>
  <c r="L1145" i="14"/>
  <c r="L1141" i="14"/>
  <c r="L1140" i="14"/>
  <c r="L1136" i="14"/>
  <c r="L1135" i="14"/>
  <c r="L1131" i="14"/>
  <c r="L1130" i="14"/>
  <c r="L1126" i="14"/>
  <c r="L1125" i="14"/>
  <c r="L1121" i="14"/>
  <c r="L1120" i="14"/>
  <c r="L1116" i="14"/>
  <c r="L1115" i="14"/>
  <c r="L1111" i="14"/>
  <c r="L1110" i="14"/>
  <c r="L1106" i="14"/>
  <c r="L1105" i="14"/>
  <c r="L1101" i="14"/>
  <c r="L1100" i="14"/>
  <c r="L1096" i="14"/>
  <c r="L1095" i="14"/>
  <c r="L1091" i="14"/>
  <c r="L1090" i="14"/>
  <c r="L1086" i="14"/>
  <c r="L1085" i="14"/>
  <c r="L1081" i="14"/>
  <c r="L1080" i="14"/>
  <c r="L1075" i="14"/>
  <c r="L1074" i="14"/>
  <c r="L1070" i="14"/>
  <c r="L1069" i="14"/>
  <c r="L1065" i="14"/>
  <c r="L1064" i="14"/>
  <c r="L1060" i="14"/>
  <c r="L1059" i="14"/>
  <c r="L1055" i="14"/>
  <c r="L1054" i="14"/>
  <c r="L1050" i="14"/>
  <c r="L1049" i="14"/>
  <c r="L1045" i="14"/>
  <c r="L1044" i="14"/>
  <c r="L1040" i="14"/>
  <c r="L1039" i="14"/>
  <c r="L1035" i="14"/>
  <c r="L1034" i="14"/>
  <c r="L1030" i="14"/>
  <c r="L1029" i="14"/>
  <c r="L1025" i="14"/>
  <c r="L1024" i="14"/>
  <c r="L1020" i="14"/>
  <c r="L1019" i="14"/>
  <c r="L1015" i="14"/>
  <c r="L1014" i="14"/>
  <c r="L1010" i="14"/>
  <c r="L1009" i="14"/>
  <c r="L1005" i="14"/>
  <c r="L1004" i="14"/>
  <c r="L999" i="14"/>
  <c r="L998" i="14"/>
  <c r="L994" i="14"/>
  <c r="L993" i="14"/>
  <c r="L989" i="14"/>
  <c r="L988" i="14"/>
  <c r="L984" i="14"/>
  <c r="L983" i="14"/>
  <c r="L979" i="14"/>
  <c r="L978" i="14"/>
  <c r="L974" i="14"/>
  <c r="L973" i="14"/>
  <c r="L969" i="14"/>
  <c r="L968" i="14"/>
  <c r="L964" i="14"/>
  <c r="L963" i="14"/>
  <c r="L959" i="14"/>
  <c r="L958" i="14"/>
  <c r="L954" i="14"/>
  <c r="L953" i="14"/>
  <c r="L949" i="14"/>
  <c r="L948" i="14"/>
  <c r="L944" i="14"/>
  <c r="L943" i="14"/>
  <c r="L939" i="14"/>
  <c r="L938" i="14"/>
  <c r="L934" i="14"/>
  <c r="L933" i="14"/>
  <c r="L929" i="14"/>
  <c r="L928" i="14"/>
  <c r="L924" i="14"/>
  <c r="L923" i="14"/>
  <c r="L922" i="14"/>
  <c r="L921" i="14"/>
  <c r="L917" i="14"/>
  <c r="L916" i="14"/>
  <c r="L914" i="14"/>
  <c r="L913" i="14"/>
  <c r="L912" i="14"/>
  <c r="L911" i="14"/>
  <c r="L907" i="14"/>
  <c r="L906" i="14"/>
  <c r="L904" i="14"/>
  <c r="L903" i="14"/>
  <c r="L902" i="14"/>
  <c r="L901" i="14"/>
  <c r="L899" i="14"/>
  <c r="L898" i="14"/>
  <c r="L897" i="14"/>
  <c r="L896" i="14"/>
  <c r="L892" i="14"/>
  <c r="L891" i="14"/>
  <c r="L887" i="14"/>
  <c r="L886" i="14"/>
  <c r="L882" i="14"/>
  <c r="L881" i="14"/>
  <c r="L877" i="14"/>
  <c r="L876" i="14"/>
  <c r="L874" i="14"/>
  <c r="L873" i="14"/>
  <c r="L872" i="14"/>
  <c r="L871" i="14"/>
  <c r="L869" i="14"/>
  <c r="L868" i="14"/>
  <c r="L867" i="14"/>
  <c r="L866" i="14"/>
  <c r="L864" i="14"/>
  <c r="L863" i="14"/>
  <c r="L862" i="14"/>
  <c r="L861" i="14"/>
  <c r="L859" i="14"/>
  <c r="L858" i="14"/>
  <c r="L857" i="14"/>
  <c r="L856" i="14"/>
  <c r="L854" i="14"/>
  <c r="L853" i="14"/>
  <c r="L852" i="14"/>
  <c r="L851" i="14"/>
  <c r="L848" i="14"/>
  <c r="L847" i="14"/>
  <c r="L846" i="14"/>
  <c r="L845" i="14"/>
  <c r="L841" i="14"/>
  <c r="L840" i="14"/>
  <c r="L838" i="14"/>
  <c r="L837" i="14"/>
  <c r="L836" i="14"/>
  <c r="L835" i="14"/>
  <c r="L831" i="14"/>
  <c r="L830" i="14"/>
  <c r="L828" i="14"/>
  <c r="L827" i="14"/>
  <c r="L826" i="14"/>
  <c r="L825" i="14"/>
  <c r="L823" i="14"/>
  <c r="L822" i="14"/>
  <c r="L821" i="14"/>
  <c r="L820" i="14"/>
  <c r="L816" i="14"/>
  <c r="L815" i="14"/>
  <c r="L811" i="14"/>
  <c r="L810" i="14"/>
  <c r="L806" i="14"/>
  <c r="L805" i="14"/>
  <c r="L801" i="14"/>
  <c r="L800" i="14"/>
  <c r="L798" i="14"/>
  <c r="L797" i="14"/>
  <c r="L796" i="14"/>
  <c r="L795" i="14"/>
  <c r="L793" i="14"/>
  <c r="L792" i="14"/>
  <c r="L791" i="14"/>
  <c r="L790" i="14"/>
  <c r="L788" i="14"/>
  <c r="L787" i="14"/>
  <c r="L786" i="14"/>
  <c r="L785" i="14"/>
  <c r="L783" i="14"/>
  <c r="L782" i="14"/>
  <c r="L781" i="14"/>
  <c r="L780" i="14"/>
  <c r="L778" i="14"/>
  <c r="L777" i="14"/>
  <c r="L776" i="14"/>
  <c r="L775" i="14"/>
  <c r="L772" i="14"/>
  <c r="L771" i="14"/>
  <c r="L770" i="14"/>
  <c r="L769" i="14"/>
  <c r="L765" i="14"/>
  <c r="L764" i="14"/>
  <c r="L762" i="14"/>
  <c r="L761" i="14"/>
  <c r="L760" i="14"/>
  <c r="L759" i="14"/>
  <c r="L755" i="14"/>
  <c r="L754" i="14"/>
  <c r="L752" i="14"/>
  <c r="L751" i="14"/>
  <c r="L750" i="14"/>
  <c r="L749" i="14"/>
  <c r="L747" i="14"/>
  <c r="L746" i="14"/>
  <c r="L745" i="14"/>
  <c r="L744" i="14"/>
  <c r="L740" i="14"/>
  <c r="L739" i="14"/>
  <c r="L735" i="14"/>
  <c r="L734" i="14"/>
  <c r="L730" i="14"/>
  <c r="L729" i="14"/>
  <c r="L725" i="14"/>
  <c r="L724" i="14"/>
  <c r="L722" i="14"/>
  <c r="L721" i="14"/>
  <c r="L720" i="14"/>
  <c r="L719" i="14"/>
  <c r="L717" i="14"/>
  <c r="L716" i="14"/>
  <c r="L715" i="14"/>
  <c r="L714" i="14"/>
  <c r="L712" i="14"/>
  <c r="L711" i="14"/>
  <c r="L710" i="14"/>
  <c r="L709" i="14"/>
  <c r="L707" i="14"/>
  <c r="L706" i="14"/>
  <c r="L705" i="14"/>
  <c r="L704" i="14"/>
  <c r="L702" i="14"/>
  <c r="L701" i="14"/>
  <c r="L700" i="14"/>
  <c r="L699" i="14"/>
  <c r="L696" i="14"/>
  <c r="L695" i="14"/>
  <c r="L694" i="14"/>
  <c r="L693" i="14"/>
  <c r="L689" i="14"/>
  <c r="L688" i="14"/>
  <c r="L686" i="14"/>
  <c r="L685" i="14"/>
  <c r="L684" i="14"/>
  <c r="L683" i="14"/>
  <c r="L679" i="14"/>
  <c r="L678" i="14"/>
  <c r="L676" i="14"/>
  <c r="L675" i="14"/>
  <c r="L674" i="14"/>
  <c r="L673" i="14"/>
  <c r="L671" i="14"/>
  <c r="L670" i="14"/>
  <c r="L669" i="14"/>
  <c r="L668" i="14"/>
  <c r="L664" i="14"/>
  <c r="L663" i="14"/>
  <c r="L659" i="14"/>
  <c r="L658" i="14"/>
  <c r="L654" i="14"/>
  <c r="L653" i="14"/>
  <c r="L649" i="14"/>
  <c r="L648" i="14"/>
  <c r="L646" i="14"/>
  <c r="L645" i="14"/>
  <c r="L644" i="14"/>
  <c r="L643" i="14"/>
  <c r="L641" i="14"/>
  <c r="L640" i="14"/>
  <c r="L639" i="14"/>
  <c r="L638" i="14"/>
  <c r="L636" i="14"/>
  <c r="L635" i="14"/>
  <c r="L634" i="14"/>
  <c r="L633" i="14"/>
  <c r="L631" i="14"/>
  <c r="L630" i="14"/>
  <c r="L629" i="14"/>
  <c r="L628" i="14"/>
  <c r="L626" i="14"/>
  <c r="L625" i="14"/>
  <c r="L624" i="14"/>
  <c r="L623" i="14"/>
  <c r="L620" i="14"/>
  <c r="L619" i="14"/>
  <c r="L618" i="14"/>
  <c r="L617" i="14"/>
  <c r="L613" i="14"/>
  <c r="L612" i="14"/>
  <c r="L610" i="14"/>
  <c r="L609" i="14"/>
  <c r="L608" i="14"/>
  <c r="L607" i="14"/>
  <c r="L603" i="14"/>
  <c r="L602" i="14"/>
  <c r="L600" i="14"/>
  <c r="L599" i="14"/>
  <c r="L598" i="14"/>
  <c r="L597" i="14"/>
  <c r="L595" i="14"/>
  <c r="L594" i="14"/>
  <c r="L593" i="14"/>
  <c r="L592" i="14"/>
  <c r="L588" i="14"/>
  <c r="L587" i="14"/>
  <c r="L583" i="14"/>
  <c r="L582" i="14"/>
  <c r="L578" i="14"/>
  <c r="L577" i="14"/>
  <c r="L573" i="14"/>
  <c r="L572" i="14"/>
  <c r="L570" i="14"/>
  <c r="L569" i="14"/>
  <c r="L568" i="14"/>
  <c r="L567" i="14"/>
  <c r="L565" i="14"/>
  <c r="L564" i="14"/>
  <c r="L563" i="14"/>
  <c r="L562" i="14"/>
  <c r="L560" i="14"/>
  <c r="L559" i="14"/>
  <c r="L558" i="14"/>
  <c r="L557" i="14"/>
  <c r="L555" i="14"/>
  <c r="L554" i="14"/>
  <c r="L553" i="14"/>
  <c r="L552" i="14"/>
  <c r="L550" i="14"/>
  <c r="L549" i="14"/>
  <c r="L548" i="14"/>
  <c r="L547" i="14"/>
  <c r="L544" i="14"/>
  <c r="L543" i="14"/>
  <c r="L542" i="14"/>
  <c r="L541" i="14"/>
  <c r="L537" i="14"/>
  <c r="L536" i="14"/>
  <c r="L534" i="14"/>
  <c r="L533" i="14"/>
  <c r="L532" i="14"/>
  <c r="L531" i="14"/>
  <c r="L527" i="14"/>
  <c r="L526" i="14"/>
  <c r="L524" i="14"/>
  <c r="L523" i="14"/>
  <c r="L522" i="14"/>
  <c r="L521" i="14"/>
  <c r="L519" i="14"/>
  <c r="L518" i="14"/>
  <c r="L517" i="14"/>
  <c r="L516" i="14"/>
  <c r="L512" i="14"/>
  <c r="L511" i="14"/>
  <c r="L507" i="14"/>
  <c r="L506" i="14"/>
  <c r="L502" i="14"/>
  <c r="L501" i="14"/>
  <c r="L497" i="14"/>
  <c r="L496" i="14"/>
  <c r="L494" i="14"/>
  <c r="L493" i="14"/>
  <c r="L492" i="14"/>
  <c r="L491" i="14"/>
  <c r="L489" i="14"/>
  <c r="L488" i="14"/>
  <c r="L487" i="14"/>
  <c r="L486" i="14"/>
  <c r="L484" i="14"/>
  <c r="L483" i="14"/>
  <c r="L482" i="14"/>
  <c r="L481" i="14"/>
  <c r="L479" i="14"/>
  <c r="L478" i="14"/>
  <c r="L477" i="14"/>
  <c r="L476" i="14"/>
  <c r="L474" i="14"/>
  <c r="L473" i="14"/>
  <c r="L472" i="14"/>
  <c r="L471" i="14"/>
  <c r="L468" i="14"/>
  <c r="L467" i="14"/>
  <c r="L466" i="14"/>
  <c r="L465" i="14"/>
  <c r="L461" i="14"/>
  <c r="L460" i="14"/>
  <c r="L458" i="14"/>
  <c r="L457" i="14"/>
  <c r="L456" i="14"/>
  <c r="L455" i="14"/>
  <c r="L451" i="14"/>
  <c r="L450" i="14"/>
  <c r="L448" i="14"/>
  <c r="L447" i="14"/>
  <c r="L446" i="14"/>
  <c r="L445" i="14"/>
  <c r="L443" i="14"/>
  <c r="L442" i="14"/>
  <c r="L441" i="14"/>
  <c r="L440" i="14"/>
  <c r="L436" i="14"/>
  <c r="L435" i="14"/>
  <c r="L431" i="14"/>
  <c r="L430" i="14"/>
  <c r="L426" i="14"/>
  <c r="L425" i="14"/>
  <c r="L421" i="14"/>
  <c r="L420" i="14"/>
  <c r="L418" i="14"/>
  <c r="L417" i="14"/>
  <c r="L416" i="14"/>
  <c r="L415" i="14"/>
  <c r="L413" i="14"/>
  <c r="L412" i="14"/>
  <c r="L411" i="14"/>
  <c r="L410" i="14"/>
  <c r="L408" i="14"/>
  <c r="L407" i="14"/>
  <c r="L406" i="14"/>
  <c r="L405" i="14"/>
  <c r="L403" i="14"/>
  <c r="L402" i="14"/>
  <c r="L401" i="14"/>
  <c r="L400" i="14"/>
  <c r="L392" i="14"/>
  <c r="L391" i="14"/>
  <c r="L390" i="14"/>
  <c r="L389" i="14"/>
  <c r="L385" i="14"/>
  <c r="L384" i="14"/>
  <c r="L382" i="14"/>
  <c r="L381" i="14"/>
  <c r="L380" i="14"/>
  <c r="L379" i="14"/>
  <c r="L375" i="14"/>
  <c r="L374" i="14"/>
  <c r="L372" i="14"/>
  <c r="L371" i="14"/>
  <c r="L370" i="14"/>
  <c r="L369" i="14"/>
  <c r="L367" i="14"/>
  <c r="L366" i="14"/>
  <c r="L365" i="14"/>
  <c r="L364" i="14"/>
  <c r="L360" i="14"/>
  <c r="L359" i="14"/>
  <c r="L355" i="14"/>
  <c r="L354" i="14"/>
  <c r="L350" i="14"/>
  <c r="L349" i="14"/>
  <c r="L345" i="14"/>
  <c r="L344" i="14"/>
  <c r="L342" i="14"/>
  <c r="L341" i="14"/>
  <c r="L340" i="14"/>
  <c r="L339" i="14"/>
  <c r="L337" i="14"/>
  <c r="L336" i="14"/>
  <c r="L335" i="14"/>
  <c r="L334" i="14"/>
  <c r="L332" i="14"/>
  <c r="L331" i="14"/>
  <c r="L330" i="14"/>
  <c r="L329" i="14"/>
  <c r="L327" i="14"/>
  <c r="L326" i="14"/>
  <c r="L325" i="14"/>
  <c r="L324" i="14"/>
  <c r="L315" i="14"/>
  <c r="L314" i="14"/>
  <c r="L313" i="14"/>
  <c r="L312" i="14"/>
  <c r="L308" i="14"/>
  <c r="L307" i="14"/>
  <c r="L305" i="14"/>
  <c r="L304" i="14"/>
  <c r="L303" i="14"/>
  <c r="L302" i="14"/>
  <c r="L298" i="14"/>
  <c r="L297" i="14"/>
  <c r="L295" i="14"/>
  <c r="L294" i="14"/>
  <c r="L293" i="14"/>
  <c r="L292" i="14"/>
  <c r="L290" i="14"/>
  <c r="L289" i="14"/>
  <c r="L288" i="14"/>
  <c r="L287" i="14"/>
  <c r="L283" i="14"/>
  <c r="L282" i="14"/>
  <c r="L278" i="14"/>
  <c r="L277" i="14"/>
  <c r="L273" i="14"/>
  <c r="L272" i="14"/>
  <c r="L268" i="14"/>
  <c r="L267" i="14"/>
  <c r="L265" i="14"/>
  <c r="L264" i="14"/>
  <c r="L263" i="14"/>
  <c r="L262" i="14"/>
  <c r="L260" i="14"/>
  <c r="L259" i="14"/>
  <c r="L258" i="14"/>
  <c r="L257" i="14"/>
  <c r="L255" i="14"/>
  <c r="L254" i="14"/>
  <c r="L253" i="14"/>
  <c r="L252" i="14"/>
  <c r="L250" i="14"/>
  <c r="L249" i="14"/>
  <c r="L248" i="14"/>
  <c r="L247" i="14"/>
  <c r="L239" i="14"/>
  <c r="L238" i="14"/>
  <c r="L237" i="14"/>
  <c r="L236" i="14"/>
  <c r="L232" i="14"/>
  <c r="L231" i="14"/>
  <c r="L229" i="14"/>
  <c r="L228" i="14"/>
  <c r="L227" i="14"/>
  <c r="L226" i="14"/>
  <c r="L222" i="14"/>
  <c r="L221" i="14"/>
  <c r="L219" i="14"/>
  <c r="L218" i="14"/>
  <c r="L217" i="14"/>
  <c r="L216" i="14"/>
  <c r="L214" i="14"/>
  <c r="L213" i="14"/>
  <c r="L212" i="14"/>
  <c r="L211" i="14"/>
  <c r="L207" i="14"/>
  <c r="L206" i="14"/>
  <c r="L202" i="14"/>
  <c r="L201" i="14"/>
  <c r="L197" i="14"/>
  <c r="L196" i="14"/>
  <c r="L192" i="14"/>
  <c r="L191" i="14"/>
  <c r="L189" i="14"/>
  <c r="L188" i="14"/>
  <c r="L187" i="14"/>
  <c r="L186" i="14"/>
  <c r="L184" i="14"/>
  <c r="L183" i="14"/>
  <c r="L182" i="14"/>
  <c r="L181" i="14"/>
  <c r="L179" i="14"/>
  <c r="L178" i="14"/>
  <c r="L177" i="14"/>
  <c r="L176" i="14"/>
  <c r="L174" i="14"/>
  <c r="L173" i="14"/>
  <c r="L172" i="14"/>
  <c r="L171" i="14"/>
  <c r="L163" i="14"/>
  <c r="L162" i="14"/>
  <c r="L161" i="14"/>
  <c r="L160" i="14"/>
  <c r="L156" i="14"/>
  <c r="L155" i="14"/>
  <c r="L153" i="14"/>
  <c r="L152" i="14"/>
  <c r="L151" i="14"/>
  <c r="L150" i="14"/>
  <c r="L146" i="14"/>
  <c r="L145" i="14"/>
  <c r="L143" i="14"/>
  <c r="L142" i="14"/>
  <c r="L141" i="14"/>
  <c r="L140" i="14"/>
  <c r="L138" i="14"/>
  <c r="L137" i="14"/>
  <c r="L136" i="14"/>
  <c r="L135" i="14"/>
  <c r="L131" i="14"/>
  <c r="L130" i="14"/>
  <c r="L126" i="14"/>
  <c r="L125" i="14"/>
  <c r="L121" i="14"/>
  <c r="L120" i="14"/>
  <c r="L116" i="14"/>
  <c r="L115" i="14"/>
  <c r="L113" i="14"/>
  <c r="L112" i="14"/>
  <c r="L111" i="14"/>
  <c r="L110" i="14"/>
  <c r="L108" i="14"/>
  <c r="L107" i="14"/>
  <c r="L106" i="14"/>
  <c r="L105" i="14"/>
  <c r="L103" i="14"/>
  <c r="L102" i="14"/>
  <c r="L101" i="14"/>
  <c r="L100" i="14"/>
  <c r="L98" i="14"/>
  <c r="L97" i="14"/>
  <c r="L96" i="14"/>
  <c r="L95" i="14"/>
  <c r="L86" i="14"/>
  <c r="L85" i="14"/>
  <c r="L84" i="14"/>
  <c r="L83" i="14"/>
  <c r="L79" i="14"/>
  <c r="L78" i="14"/>
  <c r="L76" i="14"/>
  <c r="L75" i="14"/>
  <c r="L74" i="14"/>
  <c r="L73" i="14"/>
  <c r="L69" i="14"/>
  <c r="L68" i="14"/>
  <c r="L66" i="14"/>
  <c r="L65" i="14"/>
  <c r="L64" i="14"/>
  <c r="L63" i="14"/>
  <c r="L61" i="14"/>
  <c r="L60" i="14"/>
  <c r="L59" i="14"/>
  <c r="L58" i="14"/>
  <c r="L54" i="14"/>
  <c r="L53" i="14"/>
  <c r="L49" i="14"/>
  <c r="L48" i="14"/>
  <c r="L44" i="14"/>
  <c r="L43" i="14"/>
  <c r="L39" i="14"/>
  <c r="L38" i="14"/>
  <c r="L36" i="14"/>
  <c r="L35" i="14"/>
  <c r="L34" i="14"/>
  <c r="L33" i="14"/>
  <c r="L31" i="14"/>
  <c r="L30" i="14"/>
  <c r="L29" i="14"/>
  <c r="L28" i="14"/>
  <c r="L26" i="14"/>
  <c r="L25" i="14"/>
  <c r="L24" i="14"/>
  <c r="L23" i="14"/>
  <c r="L21" i="14"/>
  <c r="L20" i="14"/>
  <c r="L19" i="14"/>
  <c r="L18" i="14"/>
  <c r="E16" i="14"/>
  <c r="K16" i="14"/>
  <c r="J16" i="14"/>
  <c r="I16" i="14"/>
  <c r="H16" i="14"/>
  <c r="G16" i="14"/>
  <c r="F16" i="14"/>
  <c r="K15" i="14"/>
  <c r="J15" i="14"/>
  <c r="I15" i="14"/>
  <c r="H15" i="14"/>
  <c r="G15" i="14"/>
  <c r="F15" i="14"/>
  <c r="E15" i="14"/>
  <c r="K14" i="14"/>
  <c r="J14" i="14"/>
  <c r="I14" i="14"/>
  <c r="H14" i="14"/>
  <c r="G14" i="14"/>
  <c r="F14" i="14"/>
  <c r="E14" i="14"/>
  <c r="K13" i="14"/>
  <c r="J13" i="14"/>
  <c r="I13" i="14"/>
  <c r="H13" i="14"/>
  <c r="G13" i="14"/>
  <c r="F13" i="14"/>
  <c r="E13" i="14"/>
  <c r="L3026" i="13"/>
  <c r="L3025" i="13"/>
  <c r="L3020" i="13"/>
  <c r="L3016" i="13"/>
  <c r="L3015" i="13"/>
  <c r="L2825" i="13"/>
  <c r="L2820" i="13"/>
  <c r="L2819" i="13"/>
  <c r="L2814" i="13"/>
  <c r="K2624" i="13"/>
  <c r="J2624" i="13"/>
  <c r="I2624" i="13"/>
  <c r="H2624" i="13"/>
  <c r="G2624" i="13"/>
  <c r="F2624" i="13"/>
  <c r="E2624" i="13"/>
  <c r="K2623" i="13"/>
  <c r="J2623" i="13"/>
  <c r="I2623" i="13"/>
  <c r="H2623" i="13"/>
  <c r="G2623" i="13"/>
  <c r="F2623" i="13"/>
  <c r="E2623" i="13"/>
  <c r="K2619" i="13"/>
  <c r="J2619" i="13"/>
  <c r="I2619" i="13"/>
  <c r="H2619" i="13"/>
  <c r="G2619" i="13"/>
  <c r="F2619" i="13"/>
  <c r="E2619" i="13"/>
  <c r="K2618" i="13"/>
  <c r="J2618" i="13"/>
  <c r="I2618" i="13"/>
  <c r="H2618" i="13"/>
  <c r="G2618" i="13"/>
  <c r="F2618" i="13"/>
  <c r="E2618" i="13"/>
  <c r="K2614" i="13"/>
  <c r="J2614" i="13"/>
  <c r="I2614" i="13"/>
  <c r="H2614" i="13"/>
  <c r="G2614" i="13"/>
  <c r="L2614" i="13" s="1"/>
  <c r="F2614" i="13"/>
  <c r="E2614" i="13"/>
  <c r="K2613" i="13"/>
  <c r="J2613" i="13"/>
  <c r="I2613" i="13"/>
  <c r="H2613" i="13"/>
  <c r="G2613" i="13"/>
  <c r="F2613" i="13"/>
  <c r="E2613" i="13"/>
  <c r="K2424" i="13"/>
  <c r="J2424" i="13"/>
  <c r="I2424" i="13"/>
  <c r="H2424" i="13"/>
  <c r="G2424" i="13"/>
  <c r="F2424" i="13"/>
  <c r="E2424" i="13"/>
  <c r="K2423" i="13"/>
  <c r="J2423" i="13"/>
  <c r="I2423" i="13"/>
  <c r="H2423" i="13"/>
  <c r="G2423" i="13"/>
  <c r="L2423" i="13" s="1"/>
  <c r="F2423" i="13"/>
  <c r="E2423" i="13"/>
  <c r="K2422" i="13"/>
  <c r="J2422" i="13"/>
  <c r="I2422" i="13"/>
  <c r="H2422" i="13"/>
  <c r="G2422" i="13"/>
  <c r="F2422" i="13"/>
  <c r="E2422" i="13"/>
  <c r="K2421" i="13"/>
  <c r="J2421" i="13"/>
  <c r="I2421" i="13"/>
  <c r="H2421" i="13"/>
  <c r="G2421" i="13"/>
  <c r="F2421" i="13"/>
  <c r="E2421" i="13"/>
  <c r="K2419" i="13"/>
  <c r="J2419" i="13"/>
  <c r="I2419" i="13"/>
  <c r="H2419" i="13"/>
  <c r="G2419" i="13"/>
  <c r="L2419" i="13" s="1"/>
  <c r="F2419" i="13"/>
  <c r="E2419" i="13"/>
  <c r="K2418" i="13"/>
  <c r="J2418" i="13"/>
  <c r="I2418" i="13"/>
  <c r="H2418" i="13"/>
  <c r="G2418" i="13"/>
  <c r="F2418" i="13"/>
  <c r="E2418" i="13"/>
  <c r="K2417" i="13"/>
  <c r="J2417" i="13"/>
  <c r="I2417" i="13"/>
  <c r="H2417" i="13"/>
  <c r="G2417" i="13"/>
  <c r="F2417" i="13"/>
  <c r="E2417" i="13"/>
  <c r="K2416" i="13"/>
  <c r="J2416" i="13"/>
  <c r="I2416" i="13"/>
  <c r="H2416" i="13"/>
  <c r="G2416" i="13"/>
  <c r="L2416" i="13" s="1"/>
  <c r="F2416" i="13"/>
  <c r="E2416" i="13"/>
  <c r="K2414" i="13"/>
  <c r="J2414" i="13"/>
  <c r="I2414" i="13"/>
  <c r="H2414" i="13"/>
  <c r="G2414" i="13"/>
  <c r="F2414" i="13"/>
  <c r="E2414" i="13"/>
  <c r="K2413" i="13"/>
  <c r="J2413" i="13"/>
  <c r="I2413" i="13"/>
  <c r="H2413" i="13"/>
  <c r="G2413" i="13"/>
  <c r="F2413" i="13"/>
  <c r="E2413" i="13"/>
  <c r="K2412" i="13"/>
  <c r="J2412" i="13"/>
  <c r="I2412" i="13"/>
  <c r="H2412" i="13"/>
  <c r="G2412" i="13"/>
  <c r="L2412" i="13" s="1"/>
  <c r="F2412" i="13"/>
  <c r="E2412" i="13"/>
  <c r="K2411" i="13"/>
  <c r="J2411" i="13"/>
  <c r="I2411" i="13"/>
  <c r="H2411" i="13"/>
  <c r="G2411" i="13"/>
  <c r="F2411" i="13"/>
  <c r="E2411" i="13"/>
  <c r="K2223" i="13"/>
  <c r="J2223" i="13"/>
  <c r="I2223" i="13"/>
  <c r="H2223" i="13"/>
  <c r="G2223" i="13"/>
  <c r="F2223" i="13"/>
  <c r="E2223" i="13"/>
  <c r="K2222" i="13"/>
  <c r="J2222" i="13"/>
  <c r="I2222" i="13"/>
  <c r="H2222" i="13"/>
  <c r="G2222" i="13"/>
  <c r="L2222" i="13" s="1"/>
  <c r="F2222" i="13"/>
  <c r="E2222" i="13"/>
  <c r="K2221" i="13"/>
  <c r="J2221" i="13"/>
  <c r="I2221" i="13"/>
  <c r="H2221" i="13"/>
  <c r="G2221" i="13"/>
  <c r="F2221" i="13"/>
  <c r="E2221" i="13"/>
  <c r="K2220" i="13"/>
  <c r="J2220" i="13"/>
  <c r="I2220" i="13"/>
  <c r="H2220" i="13"/>
  <c r="G2220" i="13"/>
  <c r="F2220" i="13"/>
  <c r="E2220" i="13"/>
  <c r="K2218" i="13"/>
  <c r="J2218" i="13"/>
  <c r="I2218" i="13"/>
  <c r="H2218" i="13"/>
  <c r="G2218" i="13"/>
  <c r="L2218" i="13" s="1"/>
  <c r="F2218" i="13"/>
  <c r="E2218" i="13"/>
  <c r="K2217" i="13"/>
  <c r="J2217" i="13"/>
  <c r="I2217" i="13"/>
  <c r="H2217" i="13"/>
  <c r="G2217" i="13"/>
  <c r="F2217" i="13"/>
  <c r="E2217" i="13"/>
  <c r="K2216" i="13"/>
  <c r="J2216" i="13"/>
  <c r="I2216" i="13"/>
  <c r="H2216" i="13"/>
  <c r="G2216" i="13"/>
  <c r="F2216" i="13"/>
  <c r="E2216" i="13"/>
  <c r="K2215" i="13"/>
  <c r="J2215" i="13"/>
  <c r="I2215" i="13"/>
  <c r="H2215" i="13"/>
  <c r="G2215" i="13"/>
  <c r="L2215" i="13" s="1"/>
  <c r="F2215" i="13"/>
  <c r="E2215" i="13"/>
  <c r="K2213" i="13"/>
  <c r="J2213" i="13"/>
  <c r="I2213" i="13"/>
  <c r="H2213" i="13"/>
  <c r="G2213" i="13"/>
  <c r="F2213" i="13"/>
  <c r="E2213" i="13"/>
  <c r="K2212" i="13"/>
  <c r="J2212" i="13"/>
  <c r="I2212" i="13"/>
  <c r="H2212" i="13"/>
  <c r="G2212" i="13"/>
  <c r="F2212" i="13"/>
  <c r="E2212" i="13"/>
  <c r="K2211" i="13"/>
  <c r="J2211" i="13"/>
  <c r="I2211" i="13"/>
  <c r="H2211" i="13"/>
  <c r="G2211" i="13"/>
  <c r="L2211" i="13" s="1"/>
  <c r="F2211" i="13"/>
  <c r="E2211" i="13"/>
  <c r="K2210" i="13"/>
  <c r="J2210" i="13"/>
  <c r="I2210" i="13"/>
  <c r="H2210" i="13"/>
  <c r="G2210" i="13"/>
  <c r="F2210" i="13"/>
  <c r="E2210" i="13"/>
  <c r="K2022" i="13"/>
  <c r="J2022" i="13"/>
  <c r="I2022" i="13"/>
  <c r="H2022" i="13"/>
  <c r="G2022" i="13"/>
  <c r="F2022" i="13"/>
  <c r="E2022" i="13"/>
  <c r="K2021" i="13"/>
  <c r="J2021" i="13"/>
  <c r="I2021" i="13"/>
  <c r="H2021" i="13"/>
  <c r="G2021" i="13"/>
  <c r="L2021" i="13" s="1"/>
  <c r="F2021" i="13"/>
  <c r="E2021" i="13"/>
  <c r="K2020" i="13"/>
  <c r="J2020" i="13"/>
  <c r="I2020" i="13"/>
  <c r="H2020" i="13"/>
  <c r="G2020" i="13"/>
  <c r="F2020" i="13"/>
  <c r="E2020" i="13"/>
  <c r="K2019" i="13"/>
  <c r="J2019" i="13"/>
  <c r="I2019" i="13"/>
  <c r="H2019" i="13"/>
  <c r="G2019" i="13"/>
  <c r="F2019" i="13"/>
  <c r="E2019" i="13"/>
  <c r="K2017" i="13"/>
  <c r="J2017" i="13"/>
  <c r="I2017" i="13"/>
  <c r="H2017" i="13"/>
  <c r="G2017" i="13"/>
  <c r="F2017" i="13"/>
  <c r="E2017" i="13"/>
  <c r="K2016" i="13"/>
  <c r="J2016" i="13"/>
  <c r="I2016" i="13"/>
  <c r="H2016" i="13"/>
  <c r="G2016" i="13"/>
  <c r="F2016" i="13"/>
  <c r="E2016" i="13"/>
  <c r="K2015" i="13"/>
  <c r="J2015" i="13"/>
  <c r="I2015" i="13"/>
  <c r="H2015" i="13"/>
  <c r="G2015" i="13"/>
  <c r="F2015" i="13"/>
  <c r="E2015" i="13"/>
  <c r="K2014" i="13"/>
  <c r="J2014" i="13"/>
  <c r="I2014" i="13"/>
  <c r="H2014" i="13"/>
  <c r="G2014" i="13"/>
  <c r="L2014" i="13" s="1"/>
  <c r="F2014" i="13"/>
  <c r="E2014" i="13"/>
  <c r="K2012" i="13"/>
  <c r="J2012" i="13"/>
  <c r="I2012" i="13"/>
  <c r="H2012" i="13"/>
  <c r="G2012" i="13"/>
  <c r="F2012" i="13"/>
  <c r="E2012" i="13"/>
  <c r="K2011" i="13"/>
  <c r="J2011" i="13"/>
  <c r="I2011" i="13"/>
  <c r="H2011" i="13"/>
  <c r="G2011" i="13"/>
  <c r="F2011" i="13"/>
  <c r="E2011" i="13"/>
  <c r="K2010" i="13"/>
  <c r="J2010" i="13"/>
  <c r="I2010" i="13"/>
  <c r="H2010" i="13"/>
  <c r="G2010" i="13"/>
  <c r="F2010" i="13"/>
  <c r="E2010" i="13"/>
  <c r="K2009" i="13"/>
  <c r="J2009" i="13"/>
  <c r="I2009" i="13"/>
  <c r="H2009" i="13"/>
  <c r="G2009" i="13"/>
  <c r="F2009" i="13"/>
  <c r="E2009" i="13"/>
  <c r="K1821" i="13"/>
  <c r="J1821" i="13"/>
  <c r="I1821" i="13"/>
  <c r="H1821" i="13"/>
  <c r="G1821" i="13"/>
  <c r="F1821" i="13"/>
  <c r="E1821" i="13"/>
  <c r="K1820" i="13"/>
  <c r="J1820" i="13"/>
  <c r="I1820" i="13"/>
  <c r="H1820" i="13"/>
  <c r="G1820" i="13"/>
  <c r="L1820" i="13" s="1"/>
  <c r="F1820" i="13"/>
  <c r="E1820" i="13"/>
  <c r="K1819" i="13"/>
  <c r="J1819" i="13"/>
  <c r="I1819" i="13"/>
  <c r="H1819" i="13"/>
  <c r="G1819" i="13"/>
  <c r="F1819" i="13"/>
  <c r="E1819" i="13"/>
  <c r="K1818" i="13"/>
  <c r="J1818" i="13"/>
  <c r="I1818" i="13"/>
  <c r="H1818" i="13"/>
  <c r="G1818" i="13"/>
  <c r="F1818" i="13"/>
  <c r="E1818" i="13"/>
  <c r="K1816" i="13"/>
  <c r="J1816" i="13"/>
  <c r="I1816" i="13"/>
  <c r="H1816" i="13"/>
  <c r="G1816" i="13"/>
  <c r="F1816" i="13"/>
  <c r="E1816" i="13"/>
  <c r="K1815" i="13"/>
  <c r="J1815" i="13"/>
  <c r="I1815" i="13"/>
  <c r="H1815" i="13"/>
  <c r="G1815" i="13"/>
  <c r="F1815" i="13"/>
  <c r="E1815" i="13"/>
  <c r="K1814" i="13"/>
  <c r="J1814" i="13"/>
  <c r="I1814" i="13"/>
  <c r="H1814" i="13"/>
  <c r="G1814" i="13"/>
  <c r="F1814" i="13"/>
  <c r="E1814" i="13"/>
  <c r="K1813" i="13"/>
  <c r="J1813" i="13"/>
  <c r="I1813" i="13"/>
  <c r="H1813" i="13"/>
  <c r="G1813" i="13"/>
  <c r="F1813" i="13"/>
  <c r="E1813" i="13"/>
  <c r="K1811" i="13"/>
  <c r="J1811" i="13"/>
  <c r="I1811" i="13"/>
  <c r="H1811" i="13"/>
  <c r="G1811" i="13"/>
  <c r="F1811" i="13"/>
  <c r="E1811" i="13"/>
  <c r="K1810" i="13"/>
  <c r="J1810" i="13"/>
  <c r="I1810" i="13"/>
  <c r="H1810" i="13"/>
  <c r="G1810" i="13"/>
  <c r="F1810" i="13"/>
  <c r="E1810" i="13"/>
  <c r="K1809" i="13"/>
  <c r="J1809" i="13"/>
  <c r="I1809" i="13"/>
  <c r="H1809" i="13"/>
  <c r="G1809" i="13"/>
  <c r="F1809" i="13"/>
  <c r="E1809" i="13"/>
  <c r="K1808" i="13"/>
  <c r="J1808" i="13"/>
  <c r="I1808" i="13"/>
  <c r="H1808" i="13"/>
  <c r="G1808" i="13"/>
  <c r="F1808" i="13"/>
  <c r="E1808" i="13"/>
  <c r="K1620" i="13"/>
  <c r="J1620" i="13"/>
  <c r="I1620" i="13"/>
  <c r="H1620" i="13"/>
  <c r="G1620" i="13"/>
  <c r="F1620" i="13"/>
  <c r="E1620" i="13"/>
  <c r="K1619" i="13"/>
  <c r="J1619" i="13"/>
  <c r="I1619" i="13"/>
  <c r="H1619" i="13"/>
  <c r="G1619" i="13"/>
  <c r="L1619" i="13" s="1"/>
  <c r="F1619" i="13"/>
  <c r="E1619" i="13"/>
  <c r="K1618" i="13"/>
  <c r="J1618" i="13"/>
  <c r="I1618" i="13"/>
  <c r="H1618" i="13"/>
  <c r="G1618" i="13"/>
  <c r="F1618" i="13"/>
  <c r="E1618" i="13"/>
  <c r="K1617" i="13"/>
  <c r="J1617" i="13"/>
  <c r="I1617" i="13"/>
  <c r="H1617" i="13"/>
  <c r="G1617" i="13"/>
  <c r="F1617" i="13"/>
  <c r="E1617" i="13"/>
  <c r="K1615" i="13"/>
  <c r="J1615" i="13"/>
  <c r="I1615" i="13"/>
  <c r="H1615" i="13"/>
  <c r="G1615" i="13"/>
  <c r="L1615" i="13" s="1"/>
  <c r="F1615" i="13"/>
  <c r="E1615" i="13"/>
  <c r="K1614" i="13"/>
  <c r="J1614" i="13"/>
  <c r="I1614" i="13"/>
  <c r="H1614" i="13"/>
  <c r="G1614" i="13"/>
  <c r="F1614" i="13"/>
  <c r="E1614" i="13"/>
  <c r="K1613" i="13"/>
  <c r="J1613" i="13"/>
  <c r="I1613" i="13"/>
  <c r="H1613" i="13"/>
  <c r="G1613" i="13"/>
  <c r="F1613" i="13"/>
  <c r="E1613" i="13"/>
  <c r="K1612" i="13"/>
  <c r="J1612" i="13"/>
  <c r="I1612" i="13"/>
  <c r="H1612" i="13"/>
  <c r="G1612" i="13"/>
  <c r="L1612" i="13" s="1"/>
  <c r="F1612" i="13"/>
  <c r="E1612" i="13"/>
  <c r="K1610" i="13"/>
  <c r="J1610" i="13"/>
  <c r="I1610" i="13"/>
  <c r="H1610" i="13"/>
  <c r="G1610" i="13"/>
  <c r="F1610" i="13"/>
  <c r="E1610" i="13"/>
  <c r="K1609" i="13"/>
  <c r="J1609" i="13"/>
  <c r="I1609" i="13"/>
  <c r="H1609" i="13"/>
  <c r="G1609" i="13"/>
  <c r="F1609" i="13"/>
  <c r="E1609" i="13"/>
  <c r="K1608" i="13"/>
  <c r="J1608" i="13"/>
  <c r="I1608" i="13"/>
  <c r="H1608" i="13"/>
  <c r="G1608" i="13"/>
  <c r="F1608" i="13"/>
  <c r="E1608" i="13"/>
  <c r="K1607" i="13"/>
  <c r="J1607" i="13"/>
  <c r="I1607" i="13"/>
  <c r="H1607" i="13"/>
  <c r="G1607" i="13"/>
  <c r="F1607" i="13"/>
  <c r="E1607" i="13"/>
  <c r="K1419" i="13"/>
  <c r="J1419" i="13"/>
  <c r="I1419" i="13"/>
  <c r="H1419" i="13"/>
  <c r="G1419" i="13"/>
  <c r="F1419" i="13"/>
  <c r="E1419" i="13"/>
  <c r="K1418" i="13"/>
  <c r="J1418" i="13"/>
  <c r="I1418" i="13"/>
  <c r="H1418" i="13"/>
  <c r="G1418" i="13"/>
  <c r="L1418" i="13" s="1"/>
  <c r="F1418" i="13"/>
  <c r="E1418" i="13"/>
  <c r="K1417" i="13"/>
  <c r="J1417" i="13"/>
  <c r="I1417" i="13"/>
  <c r="H1417" i="13"/>
  <c r="G1417" i="13"/>
  <c r="F1417" i="13"/>
  <c r="E1417" i="13"/>
  <c r="K1416" i="13"/>
  <c r="J1416" i="13"/>
  <c r="I1416" i="13"/>
  <c r="H1416" i="13"/>
  <c r="G1416" i="13"/>
  <c r="F1416" i="13"/>
  <c r="E1416" i="13"/>
  <c r="K1414" i="13"/>
  <c r="J1414" i="13"/>
  <c r="I1414" i="13"/>
  <c r="H1414" i="13"/>
  <c r="G1414" i="13"/>
  <c r="L1414" i="13" s="1"/>
  <c r="F1414" i="13"/>
  <c r="E1414" i="13"/>
  <c r="K1413" i="13"/>
  <c r="J1413" i="13"/>
  <c r="I1413" i="13"/>
  <c r="H1413" i="13"/>
  <c r="G1413" i="13"/>
  <c r="F1413" i="13"/>
  <c r="E1413" i="13"/>
  <c r="K1412" i="13"/>
  <c r="J1412" i="13"/>
  <c r="I1412" i="13"/>
  <c r="H1412" i="13"/>
  <c r="G1412" i="13"/>
  <c r="F1412" i="13"/>
  <c r="E1412" i="13"/>
  <c r="K1411" i="13"/>
  <c r="J1411" i="13"/>
  <c r="I1411" i="13"/>
  <c r="H1411" i="13"/>
  <c r="G1411" i="13"/>
  <c r="L1411" i="13" s="1"/>
  <c r="F1411" i="13"/>
  <c r="E1411" i="13"/>
  <c r="K1409" i="13"/>
  <c r="J1409" i="13"/>
  <c r="I1409" i="13"/>
  <c r="H1409" i="13"/>
  <c r="G1409" i="13"/>
  <c r="F1409" i="13"/>
  <c r="E1409" i="13"/>
  <c r="K1408" i="13"/>
  <c r="J1408" i="13"/>
  <c r="I1408" i="13"/>
  <c r="H1408" i="13"/>
  <c r="G1408" i="13"/>
  <c r="F1408" i="13"/>
  <c r="L1408" i="13" s="1"/>
  <c r="E1408" i="13"/>
  <c r="K1407" i="13"/>
  <c r="J1407" i="13"/>
  <c r="I1407" i="13"/>
  <c r="H1407" i="13"/>
  <c r="G1407" i="13"/>
  <c r="L1407" i="13" s="1"/>
  <c r="F1407" i="13"/>
  <c r="E1407" i="13"/>
  <c r="K1406" i="13"/>
  <c r="J1406" i="13"/>
  <c r="I1406" i="13"/>
  <c r="H1406" i="13"/>
  <c r="G1406" i="13"/>
  <c r="F1406" i="13"/>
  <c r="E1406" i="13"/>
  <c r="K1218" i="13"/>
  <c r="J1218" i="13"/>
  <c r="I1218" i="13"/>
  <c r="H1218" i="13"/>
  <c r="G1218" i="13"/>
  <c r="F1218" i="13"/>
  <c r="E1218" i="13"/>
  <c r="K1217" i="13"/>
  <c r="J1217" i="13"/>
  <c r="I1217" i="13"/>
  <c r="H1217" i="13"/>
  <c r="G1217" i="13"/>
  <c r="L1217" i="13" s="1"/>
  <c r="F1217" i="13"/>
  <c r="E1217" i="13"/>
  <c r="K1216" i="13"/>
  <c r="J1216" i="13"/>
  <c r="I1216" i="13"/>
  <c r="H1216" i="13"/>
  <c r="G1216" i="13"/>
  <c r="F1216" i="13"/>
  <c r="E1216" i="13"/>
  <c r="K1215" i="13"/>
  <c r="J1215" i="13"/>
  <c r="I1215" i="13"/>
  <c r="H1215" i="13"/>
  <c r="G1215" i="13"/>
  <c r="F1215" i="13"/>
  <c r="E1215" i="13"/>
  <c r="K1213" i="13"/>
  <c r="J1213" i="13"/>
  <c r="I1213" i="13"/>
  <c r="H1213" i="13"/>
  <c r="G1213" i="13"/>
  <c r="L1213" i="13" s="1"/>
  <c r="F1213" i="13"/>
  <c r="E1213" i="13"/>
  <c r="K1212" i="13"/>
  <c r="J1212" i="13"/>
  <c r="I1212" i="13"/>
  <c r="H1212" i="13"/>
  <c r="G1212" i="13"/>
  <c r="F1212" i="13"/>
  <c r="E1212" i="13"/>
  <c r="K1211" i="13"/>
  <c r="J1211" i="13"/>
  <c r="I1211" i="13"/>
  <c r="H1211" i="13"/>
  <c r="G1211" i="13"/>
  <c r="F1211" i="13"/>
  <c r="E1211" i="13"/>
  <c r="K1210" i="13"/>
  <c r="J1210" i="13"/>
  <c r="I1210" i="13"/>
  <c r="H1210" i="13"/>
  <c r="G1210" i="13"/>
  <c r="L1210" i="13" s="1"/>
  <c r="F1210" i="13"/>
  <c r="E1210" i="13"/>
  <c r="K1208" i="13"/>
  <c r="J1208" i="13"/>
  <c r="I1208" i="13"/>
  <c r="H1208" i="13"/>
  <c r="G1208" i="13"/>
  <c r="F1208" i="13"/>
  <c r="E1208" i="13"/>
  <c r="K1207" i="13"/>
  <c r="J1207" i="13"/>
  <c r="I1207" i="13"/>
  <c r="H1207" i="13"/>
  <c r="G1207" i="13"/>
  <c r="F1207" i="13"/>
  <c r="E1207" i="13"/>
  <c r="K1206" i="13"/>
  <c r="J1206" i="13"/>
  <c r="I1206" i="13"/>
  <c r="H1206" i="13"/>
  <c r="G1206" i="13"/>
  <c r="L1206" i="13" s="1"/>
  <c r="F1206" i="13"/>
  <c r="E1206" i="13"/>
  <c r="K1205" i="13"/>
  <c r="J1205" i="13"/>
  <c r="I1205" i="13"/>
  <c r="H1205" i="13"/>
  <c r="G1205" i="13"/>
  <c r="F1205" i="13"/>
  <c r="E1205" i="13"/>
  <c r="K1017" i="13"/>
  <c r="J1017" i="13"/>
  <c r="I1017" i="13"/>
  <c r="H1017" i="13"/>
  <c r="G1017" i="13"/>
  <c r="F1017" i="13"/>
  <c r="L1017" i="13" s="1"/>
  <c r="E1017" i="13"/>
  <c r="K1016" i="13"/>
  <c r="J1016" i="13"/>
  <c r="I1016" i="13"/>
  <c r="H1016" i="13"/>
  <c r="G1016" i="13"/>
  <c r="L1016" i="13" s="1"/>
  <c r="F1016" i="13"/>
  <c r="E1016" i="13"/>
  <c r="K1015" i="13"/>
  <c r="J1015" i="13"/>
  <c r="I1015" i="13"/>
  <c r="H1015" i="13"/>
  <c r="G1015" i="13"/>
  <c r="F1015" i="13"/>
  <c r="E1015" i="13"/>
  <c r="K1014" i="13"/>
  <c r="J1014" i="13"/>
  <c r="I1014" i="13"/>
  <c r="H1014" i="13"/>
  <c r="G1014" i="13"/>
  <c r="F1014" i="13"/>
  <c r="E1014" i="13"/>
  <c r="K1012" i="13"/>
  <c r="J1012" i="13"/>
  <c r="I1012" i="13"/>
  <c r="H1012" i="13"/>
  <c r="G1012" i="13"/>
  <c r="F1012" i="13"/>
  <c r="E1012" i="13"/>
  <c r="K1011" i="13"/>
  <c r="J1011" i="13"/>
  <c r="I1011" i="13"/>
  <c r="H1011" i="13"/>
  <c r="G1011" i="13"/>
  <c r="F1011" i="13"/>
  <c r="E1011" i="13"/>
  <c r="K1010" i="13"/>
  <c r="J1010" i="13"/>
  <c r="I1010" i="13"/>
  <c r="H1010" i="13"/>
  <c r="G1010" i="13"/>
  <c r="F1010" i="13"/>
  <c r="E1010" i="13"/>
  <c r="K1009" i="13"/>
  <c r="J1009" i="13"/>
  <c r="I1009" i="13"/>
  <c r="H1009" i="13"/>
  <c r="G1009" i="13"/>
  <c r="L1009" i="13" s="1"/>
  <c r="F1009" i="13"/>
  <c r="E1009" i="13"/>
  <c r="K1007" i="13"/>
  <c r="J1007" i="13"/>
  <c r="I1007" i="13"/>
  <c r="H1007" i="13"/>
  <c r="G1007" i="13"/>
  <c r="F1007" i="13"/>
  <c r="E1007" i="13"/>
  <c r="K1006" i="13"/>
  <c r="J1006" i="13"/>
  <c r="I1006" i="13"/>
  <c r="H1006" i="13"/>
  <c r="G1006" i="13"/>
  <c r="F1006" i="13"/>
  <c r="E1006" i="13"/>
  <c r="K1005" i="13"/>
  <c r="J1005" i="13"/>
  <c r="I1005" i="13"/>
  <c r="H1005" i="13"/>
  <c r="G1005" i="13"/>
  <c r="F1005" i="13"/>
  <c r="E1005" i="13"/>
  <c r="K1004" i="13"/>
  <c r="J1004" i="13"/>
  <c r="I1004" i="13"/>
  <c r="H1004" i="13"/>
  <c r="G1004" i="13"/>
  <c r="F1004" i="13"/>
  <c r="E1004" i="13"/>
  <c r="K815" i="13"/>
  <c r="J815" i="13"/>
  <c r="I815" i="13"/>
  <c r="H815" i="13"/>
  <c r="G815" i="13"/>
  <c r="F815" i="13"/>
  <c r="E815" i="13"/>
  <c r="K814" i="13"/>
  <c r="J814" i="13"/>
  <c r="I814" i="13"/>
  <c r="H814" i="13"/>
  <c r="G814" i="13"/>
  <c r="L814" i="13" s="1"/>
  <c r="F814" i="13"/>
  <c r="E814" i="13"/>
  <c r="K813" i="13"/>
  <c r="J813" i="13"/>
  <c r="I813" i="13"/>
  <c r="H813" i="13"/>
  <c r="G813" i="13"/>
  <c r="F813" i="13"/>
  <c r="E813" i="13"/>
  <c r="K812" i="13"/>
  <c r="J812" i="13"/>
  <c r="I812" i="13"/>
  <c r="H812" i="13"/>
  <c r="G812" i="13"/>
  <c r="F812" i="13"/>
  <c r="E812" i="13"/>
  <c r="K810" i="13"/>
  <c r="J810" i="13"/>
  <c r="I810" i="13"/>
  <c r="H810" i="13"/>
  <c r="G810" i="13"/>
  <c r="L810" i="13" s="1"/>
  <c r="F810" i="13"/>
  <c r="E810" i="13"/>
  <c r="K809" i="13"/>
  <c r="J809" i="13"/>
  <c r="I809" i="13"/>
  <c r="H809" i="13"/>
  <c r="G809" i="13"/>
  <c r="F809" i="13"/>
  <c r="E809" i="13"/>
  <c r="K808" i="13"/>
  <c r="J808" i="13"/>
  <c r="I808" i="13"/>
  <c r="H808" i="13"/>
  <c r="G808" i="13"/>
  <c r="F808" i="13"/>
  <c r="E808" i="13"/>
  <c r="K807" i="13"/>
  <c r="J807" i="13"/>
  <c r="I807" i="13"/>
  <c r="H807" i="13"/>
  <c r="G807" i="13"/>
  <c r="L807" i="13" s="1"/>
  <c r="F807" i="13"/>
  <c r="E807" i="13"/>
  <c r="K805" i="13"/>
  <c r="J805" i="13"/>
  <c r="I805" i="13"/>
  <c r="H805" i="13"/>
  <c r="G805" i="13"/>
  <c r="F805" i="13"/>
  <c r="E805" i="13"/>
  <c r="K804" i="13"/>
  <c r="J804" i="13"/>
  <c r="I804" i="13"/>
  <c r="H804" i="13"/>
  <c r="G804" i="13"/>
  <c r="F804" i="13"/>
  <c r="E804" i="13"/>
  <c r="K803" i="13"/>
  <c r="J803" i="13"/>
  <c r="I803" i="13"/>
  <c r="H803" i="13"/>
  <c r="G803" i="13"/>
  <c r="L803" i="13" s="1"/>
  <c r="F803" i="13"/>
  <c r="E803" i="13"/>
  <c r="K802" i="13"/>
  <c r="J802" i="13"/>
  <c r="I802" i="13"/>
  <c r="H802" i="13"/>
  <c r="G802" i="13"/>
  <c r="F802" i="13"/>
  <c r="E802" i="13"/>
  <c r="K614" i="13"/>
  <c r="J614" i="13"/>
  <c r="I614" i="13"/>
  <c r="H614" i="13"/>
  <c r="G614" i="13"/>
  <c r="F614" i="13"/>
  <c r="E614" i="13"/>
  <c r="K613" i="13"/>
  <c r="J613" i="13"/>
  <c r="I613" i="13"/>
  <c r="H613" i="13"/>
  <c r="G613" i="13"/>
  <c r="L613" i="13" s="1"/>
  <c r="F613" i="13"/>
  <c r="E613" i="13"/>
  <c r="K612" i="13"/>
  <c r="J612" i="13"/>
  <c r="I612" i="13"/>
  <c r="H612" i="13"/>
  <c r="G612" i="13"/>
  <c r="F612" i="13"/>
  <c r="E612" i="13"/>
  <c r="K611" i="13"/>
  <c r="J611" i="13"/>
  <c r="I611" i="13"/>
  <c r="H611" i="13"/>
  <c r="G611" i="13"/>
  <c r="F611" i="13"/>
  <c r="E611" i="13"/>
  <c r="K609" i="13"/>
  <c r="J609" i="13"/>
  <c r="I609" i="13"/>
  <c r="H609" i="13"/>
  <c r="G609" i="13"/>
  <c r="F609" i="13"/>
  <c r="E609" i="13"/>
  <c r="K608" i="13"/>
  <c r="J608" i="13"/>
  <c r="I608" i="13"/>
  <c r="H608" i="13"/>
  <c r="G608" i="13"/>
  <c r="F608" i="13"/>
  <c r="E608" i="13"/>
  <c r="K607" i="13"/>
  <c r="J607" i="13"/>
  <c r="I607" i="13"/>
  <c r="H607" i="13"/>
  <c r="G607" i="13"/>
  <c r="F607" i="13"/>
  <c r="E607" i="13"/>
  <c r="K606" i="13"/>
  <c r="J606" i="13"/>
  <c r="I606" i="13"/>
  <c r="H606" i="13"/>
  <c r="G606" i="13"/>
  <c r="L606" i="13" s="1"/>
  <c r="F606" i="13"/>
  <c r="E606" i="13"/>
  <c r="K604" i="13"/>
  <c r="J604" i="13"/>
  <c r="I604" i="13"/>
  <c r="H604" i="13"/>
  <c r="G604" i="13"/>
  <c r="F604" i="13"/>
  <c r="E604" i="13"/>
  <c r="K603" i="13"/>
  <c r="J603" i="13"/>
  <c r="I603" i="13"/>
  <c r="H603" i="13"/>
  <c r="G603" i="13"/>
  <c r="F603" i="13"/>
  <c r="E603" i="13"/>
  <c r="K602" i="13"/>
  <c r="J602" i="13"/>
  <c r="I602" i="13"/>
  <c r="H602" i="13"/>
  <c r="G602" i="13"/>
  <c r="L602" i="13" s="1"/>
  <c r="F602" i="13"/>
  <c r="E602" i="13"/>
  <c r="K601" i="13"/>
  <c r="J601" i="13"/>
  <c r="I601" i="13"/>
  <c r="H601" i="13"/>
  <c r="G601" i="13"/>
  <c r="F601" i="13"/>
  <c r="E601" i="13"/>
  <c r="K413" i="13"/>
  <c r="J413" i="13"/>
  <c r="I413" i="13"/>
  <c r="H413" i="13"/>
  <c r="G413" i="13"/>
  <c r="F413" i="13"/>
  <c r="E413" i="13"/>
  <c r="K412" i="13"/>
  <c r="J412" i="13"/>
  <c r="I412" i="13"/>
  <c r="H412" i="13"/>
  <c r="G412" i="13"/>
  <c r="L412" i="13" s="1"/>
  <c r="F412" i="13"/>
  <c r="E412" i="13"/>
  <c r="K411" i="13"/>
  <c r="J411" i="13"/>
  <c r="I411" i="13"/>
  <c r="H411" i="13"/>
  <c r="G411" i="13"/>
  <c r="F411" i="13"/>
  <c r="E411" i="13"/>
  <c r="K410" i="13"/>
  <c r="J410" i="13"/>
  <c r="I410" i="13"/>
  <c r="H410" i="13"/>
  <c r="G410" i="13"/>
  <c r="F410" i="13"/>
  <c r="E410" i="13"/>
  <c r="K408" i="13"/>
  <c r="J408" i="13"/>
  <c r="I408" i="13"/>
  <c r="H408" i="13"/>
  <c r="G408" i="13"/>
  <c r="L408" i="13" s="1"/>
  <c r="F408" i="13"/>
  <c r="E408" i="13"/>
  <c r="K407" i="13"/>
  <c r="J407" i="13"/>
  <c r="I407" i="13"/>
  <c r="H407" i="13"/>
  <c r="G407" i="13"/>
  <c r="F407" i="13"/>
  <c r="E407" i="13"/>
  <c r="K406" i="13"/>
  <c r="J406" i="13"/>
  <c r="I406" i="13"/>
  <c r="H406" i="13"/>
  <c r="G406" i="13"/>
  <c r="F406" i="13"/>
  <c r="E406" i="13"/>
  <c r="K405" i="13"/>
  <c r="J405" i="13"/>
  <c r="I405" i="13"/>
  <c r="H405" i="13"/>
  <c r="G405" i="13"/>
  <c r="L405" i="13" s="1"/>
  <c r="F405" i="13"/>
  <c r="E405" i="13"/>
  <c r="K403" i="13"/>
  <c r="J403" i="13"/>
  <c r="I403" i="13"/>
  <c r="H403" i="13"/>
  <c r="G403" i="13"/>
  <c r="F403" i="13"/>
  <c r="E403" i="13"/>
  <c r="K402" i="13"/>
  <c r="J402" i="13"/>
  <c r="I402" i="13"/>
  <c r="H402" i="13"/>
  <c r="G402" i="13"/>
  <c r="F402" i="13"/>
  <c r="E402" i="13"/>
  <c r="K401" i="13"/>
  <c r="J401" i="13"/>
  <c r="I401" i="13"/>
  <c r="H401" i="13"/>
  <c r="G401" i="13"/>
  <c r="L401" i="13" s="1"/>
  <c r="F401" i="13"/>
  <c r="E401" i="13"/>
  <c r="K400" i="13"/>
  <c r="J400" i="13"/>
  <c r="I400" i="13"/>
  <c r="H400" i="13"/>
  <c r="G400" i="13"/>
  <c r="F400" i="13"/>
  <c r="E400" i="13"/>
  <c r="K2996" i="13"/>
  <c r="J2996" i="13"/>
  <c r="I2996" i="13"/>
  <c r="H2996" i="13"/>
  <c r="G2996" i="13"/>
  <c r="F2996" i="13"/>
  <c r="E2996" i="13"/>
  <c r="K2995" i="13"/>
  <c r="J2995" i="13"/>
  <c r="I2995" i="13"/>
  <c r="H2995" i="13"/>
  <c r="G2995" i="13"/>
  <c r="L2995" i="13" s="1"/>
  <c r="F2995" i="13"/>
  <c r="E2995" i="13"/>
  <c r="K2976" i="13"/>
  <c r="J2976" i="13"/>
  <c r="I2976" i="13"/>
  <c r="H2976" i="13"/>
  <c r="G2976" i="13"/>
  <c r="F2976" i="13"/>
  <c r="E2976" i="13"/>
  <c r="K2975" i="13"/>
  <c r="J2975" i="13"/>
  <c r="I2975" i="13"/>
  <c r="H2975" i="13"/>
  <c r="G2975" i="13"/>
  <c r="F2975" i="13"/>
  <c r="E2975" i="13"/>
  <c r="K2956" i="13"/>
  <c r="J2956" i="13"/>
  <c r="I2956" i="13"/>
  <c r="H2956" i="13"/>
  <c r="G2956" i="13"/>
  <c r="F2956" i="13"/>
  <c r="E2956" i="13"/>
  <c r="K2955" i="13"/>
  <c r="J2955" i="13"/>
  <c r="I2955" i="13"/>
  <c r="H2955" i="13"/>
  <c r="G2955" i="13"/>
  <c r="F2955" i="13"/>
  <c r="E2955" i="13"/>
  <c r="K2936" i="13"/>
  <c r="J2936" i="13"/>
  <c r="I2936" i="13"/>
  <c r="H2936" i="13"/>
  <c r="G2936" i="13"/>
  <c r="F2936" i="13"/>
  <c r="E2936" i="13"/>
  <c r="K2935" i="13"/>
  <c r="J2935" i="13"/>
  <c r="I2935" i="13"/>
  <c r="H2935" i="13"/>
  <c r="G2935" i="13"/>
  <c r="L2935" i="13" s="1"/>
  <c r="F2935" i="13"/>
  <c r="E2935" i="13"/>
  <c r="K2916" i="13"/>
  <c r="J2916" i="13"/>
  <c r="I2916" i="13"/>
  <c r="H2916" i="13"/>
  <c r="G2916" i="13"/>
  <c r="F2916" i="13"/>
  <c r="E2916" i="13"/>
  <c r="K2915" i="13"/>
  <c r="J2915" i="13"/>
  <c r="I2915" i="13"/>
  <c r="H2915" i="13"/>
  <c r="G2915" i="13"/>
  <c r="F2915" i="13"/>
  <c r="E2915" i="13"/>
  <c r="K2896" i="13"/>
  <c r="J2896" i="13"/>
  <c r="I2896" i="13"/>
  <c r="H2896" i="13"/>
  <c r="G2896" i="13"/>
  <c r="F2896" i="13"/>
  <c r="E2896" i="13"/>
  <c r="K2895" i="13"/>
  <c r="J2895" i="13"/>
  <c r="I2895" i="13"/>
  <c r="H2895" i="13"/>
  <c r="G2895" i="13"/>
  <c r="F2895" i="13"/>
  <c r="E2895" i="13"/>
  <c r="K2876" i="13"/>
  <c r="J2876" i="13"/>
  <c r="I2876" i="13"/>
  <c r="H2876" i="13"/>
  <c r="G2876" i="13"/>
  <c r="F2876" i="13"/>
  <c r="E2876" i="13"/>
  <c r="K2875" i="13"/>
  <c r="J2875" i="13"/>
  <c r="I2875" i="13"/>
  <c r="H2875" i="13"/>
  <c r="G2875" i="13"/>
  <c r="L2875" i="13" s="1"/>
  <c r="F2875" i="13"/>
  <c r="E2875" i="13"/>
  <c r="K2856" i="13"/>
  <c r="J2856" i="13"/>
  <c r="I2856" i="13"/>
  <c r="H2856" i="13"/>
  <c r="G2856" i="13"/>
  <c r="F2856" i="13"/>
  <c r="E2856" i="13"/>
  <c r="K2855" i="13"/>
  <c r="J2855" i="13"/>
  <c r="I2855" i="13"/>
  <c r="H2855" i="13"/>
  <c r="G2855" i="13"/>
  <c r="F2855" i="13"/>
  <c r="E2855" i="13"/>
  <c r="K2836" i="13"/>
  <c r="J2836" i="13"/>
  <c r="I2836" i="13"/>
  <c r="H2836" i="13"/>
  <c r="G2836" i="13"/>
  <c r="F2836" i="13"/>
  <c r="E2836" i="13"/>
  <c r="K2835" i="13"/>
  <c r="J2835" i="13"/>
  <c r="I2835" i="13"/>
  <c r="H2835" i="13"/>
  <c r="G2835" i="13"/>
  <c r="F2835" i="13"/>
  <c r="E2835" i="13"/>
  <c r="K2795" i="13"/>
  <c r="J2795" i="13"/>
  <c r="I2795" i="13"/>
  <c r="H2795" i="13"/>
  <c r="G2795" i="13"/>
  <c r="F2795" i="13"/>
  <c r="E2795" i="13"/>
  <c r="K2794" i="13"/>
  <c r="J2794" i="13"/>
  <c r="I2794" i="13"/>
  <c r="H2794" i="13"/>
  <c r="G2794" i="13"/>
  <c r="L2794" i="13" s="1"/>
  <c r="F2794" i="13"/>
  <c r="E2794" i="13"/>
  <c r="K2775" i="13"/>
  <c r="J2775" i="13"/>
  <c r="I2775" i="13"/>
  <c r="H2775" i="13"/>
  <c r="G2775" i="13"/>
  <c r="F2775" i="13"/>
  <c r="E2775" i="13"/>
  <c r="K2774" i="13"/>
  <c r="J2774" i="13"/>
  <c r="I2774" i="13"/>
  <c r="H2774" i="13"/>
  <c r="G2774" i="13"/>
  <c r="F2774" i="13"/>
  <c r="E2774" i="13"/>
  <c r="K2755" i="13"/>
  <c r="J2755" i="13"/>
  <c r="I2755" i="13"/>
  <c r="H2755" i="13"/>
  <c r="G2755" i="13"/>
  <c r="F2755" i="13"/>
  <c r="E2755" i="13"/>
  <c r="K2754" i="13"/>
  <c r="J2754" i="13"/>
  <c r="I2754" i="13"/>
  <c r="H2754" i="13"/>
  <c r="G2754" i="13"/>
  <c r="F2754" i="13"/>
  <c r="E2754" i="13"/>
  <c r="K2735" i="13"/>
  <c r="J2735" i="13"/>
  <c r="I2735" i="13"/>
  <c r="H2735" i="13"/>
  <c r="G2735" i="13"/>
  <c r="F2735" i="13"/>
  <c r="E2735" i="13"/>
  <c r="K2734" i="13"/>
  <c r="J2734" i="13"/>
  <c r="I2734" i="13"/>
  <c r="H2734" i="13"/>
  <c r="G2734" i="13"/>
  <c r="L2734" i="13" s="1"/>
  <c r="F2734" i="13"/>
  <c r="E2734" i="13"/>
  <c r="K2715" i="13"/>
  <c r="J2715" i="13"/>
  <c r="I2715" i="13"/>
  <c r="H2715" i="13"/>
  <c r="G2715" i="13"/>
  <c r="F2715" i="13"/>
  <c r="E2715" i="13"/>
  <c r="K2714" i="13"/>
  <c r="J2714" i="13"/>
  <c r="I2714" i="13"/>
  <c r="H2714" i="13"/>
  <c r="G2714" i="13"/>
  <c r="F2714" i="13"/>
  <c r="L2714" i="13" s="1"/>
  <c r="E2714" i="13"/>
  <c r="K2695" i="13"/>
  <c r="J2695" i="13"/>
  <c r="I2695" i="13"/>
  <c r="H2695" i="13"/>
  <c r="G2695" i="13"/>
  <c r="F2695" i="13"/>
  <c r="E2695" i="13"/>
  <c r="K2694" i="13"/>
  <c r="J2694" i="13"/>
  <c r="I2694" i="13"/>
  <c r="H2694" i="13"/>
  <c r="G2694" i="13"/>
  <c r="F2694" i="13"/>
  <c r="E2694" i="13"/>
  <c r="K2675" i="13"/>
  <c r="J2675" i="13"/>
  <c r="I2675" i="13"/>
  <c r="H2675" i="13"/>
  <c r="G2675" i="13"/>
  <c r="F2675" i="13"/>
  <c r="E2675" i="13"/>
  <c r="K2674" i="13"/>
  <c r="J2674" i="13"/>
  <c r="I2674" i="13"/>
  <c r="H2674" i="13"/>
  <c r="G2674" i="13"/>
  <c r="L2674" i="13" s="1"/>
  <c r="F2674" i="13"/>
  <c r="E2674" i="13"/>
  <c r="K2655" i="13"/>
  <c r="J2655" i="13"/>
  <c r="I2655" i="13"/>
  <c r="H2655" i="13"/>
  <c r="G2655" i="13"/>
  <c r="F2655" i="13"/>
  <c r="E2655" i="13"/>
  <c r="K2654" i="13"/>
  <c r="J2654" i="13"/>
  <c r="I2654" i="13"/>
  <c r="H2654" i="13"/>
  <c r="G2654" i="13"/>
  <c r="F2654" i="13"/>
  <c r="E2654" i="13"/>
  <c r="K2635" i="13"/>
  <c r="J2635" i="13"/>
  <c r="I2635" i="13"/>
  <c r="H2635" i="13"/>
  <c r="G2635" i="13"/>
  <c r="F2635" i="13"/>
  <c r="E2635" i="13"/>
  <c r="K2634" i="13"/>
  <c r="J2634" i="13"/>
  <c r="I2634" i="13"/>
  <c r="H2634" i="13"/>
  <c r="G2634" i="13"/>
  <c r="F2634" i="13"/>
  <c r="E2634" i="13"/>
  <c r="K2574" i="13"/>
  <c r="J2574" i="13"/>
  <c r="I2574" i="13"/>
  <c r="H2574" i="13"/>
  <c r="G2574" i="13"/>
  <c r="F2574" i="13"/>
  <c r="E2574" i="13"/>
  <c r="K2573" i="13"/>
  <c r="J2573" i="13"/>
  <c r="I2573" i="13"/>
  <c r="H2573" i="13"/>
  <c r="G2573" i="13"/>
  <c r="F2573" i="13"/>
  <c r="E2573" i="13"/>
  <c r="K2554" i="13"/>
  <c r="J2554" i="13"/>
  <c r="I2554" i="13"/>
  <c r="H2554" i="13"/>
  <c r="G2554" i="13"/>
  <c r="F2554" i="13"/>
  <c r="E2554" i="13"/>
  <c r="K2553" i="13"/>
  <c r="J2553" i="13"/>
  <c r="I2553" i="13"/>
  <c r="H2553" i="13"/>
  <c r="G2553" i="13"/>
  <c r="F2553" i="13"/>
  <c r="E2553" i="13"/>
  <c r="K2534" i="13"/>
  <c r="J2534" i="13"/>
  <c r="I2534" i="13"/>
  <c r="H2534" i="13"/>
  <c r="G2534" i="13"/>
  <c r="F2534" i="13"/>
  <c r="E2534" i="13"/>
  <c r="K2533" i="13"/>
  <c r="J2533" i="13"/>
  <c r="I2533" i="13"/>
  <c r="H2533" i="13"/>
  <c r="G2533" i="13"/>
  <c r="F2533" i="13"/>
  <c r="E2533" i="13"/>
  <c r="K2514" i="13"/>
  <c r="J2514" i="13"/>
  <c r="I2514" i="13"/>
  <c r="H2514" i="13"/>
  <c r="G2514" i="13"/>
  <c r="F2514" i="13"/>
  <c r="E2514" i="13"/>
  <c r="K2513" i="13"/>
  <c r="J2513" i="13"/>
  <c r="I2513" i="13"/>
  <c r="H2513" i="13"/>
  <c r="G2513" i="13"/>
  <c r="L2513" i="13" s="1"/>
  <c r="F2513" i="13"/>
  <c r="E2513" i="13"/>
  <c r="K2494" i="13"/>
  <c r="J2494" i="13"/>
  <c r="I2494" i="13"/>
  <c r="H2494" i="13"/>
  <c r="G2494" i="13"/>
  <c r="F2494" i="13"/>
  <c r="E2494" i="13"/>
  <c r="K2493" i="13"/>
  <c r="J2493" i="13"/>
  <c r="I2493" i="13"/>
  <c r="H2493" i="13"/>
  <c r="G2493" i="13"/>
  <c r="F2493" i="13"/>
  <c r="E2493" i="13"/>
  <c r="K2474" i="13"/>
  <c r="J2474" i="13"/>
  <c r="I2474" i="13"/>
  <c r="H2474" i="13"/>
  <c r="G2474" i="13"/>
  <c r="F2474" i="13"/>
  <c r="E2474" i="13"/>
  <c r="K2473" i="13"/>
  <c r="J2473" i="13"/>
  <c r="I2473" i="13"/>
  <c r="H2473" i="13"/>
  <c r="G2473" i="13"/>
  <c r="F2473" i="13"/>
  <c r="E2473" i="13"/>
  <c r="K2454" i="13"/>
  <c r="J2454" i="13"/>
  <c r="I2454" i="13"/>
  <c r="H2454" i="13"/>
  <c r="G2454" i="13"/>
  <c r="F2454" i="13"/>
  <c r="E2454" i="13"/>
  <c r="K2453" i="13"/>
  <c r="J2453" i="13"/>
  <c r="I2453" i="13"/>
  <c r="H2453" i="13"/>
  <c r="G2453" i="13"/>
  <c r="L2453" i="13" s="1"/>
  <c r="F2453" i="13"/>
  <c r="E2453" i="13"/>
  <c r="K2434" i="13"/>
  <c r="J2434" i="13"/>
  <c r="I2434" i="13"/>
  <c r="H2434" i="13"/>
  <c r="G2434" i="13"/>
  <c r="F2434" i="13"/>
  <c r="E2434" i="13"/>
  <c r="K2433" i="13"/>
  <c r="J2433" i="13"/>
  <c r="I2433" i="13"/>
  <c r="H2433" i="13"/>
  <c r="G2433" i="13"/>
  <c r="F2433" i="13"/>
  <c r="E2433" i="13"/>
  <c r="K2392" i="13"/>
  <c r="J2392" i="13"/>
  <c r="I2392" i="13"/>
  <c r="H2392" i="13"/>
  <c r="G2392" i="13"/>
  <c r="F2392" i="13"/>
  <c r="E2392" i="13"/>
  <c r="K2391" i="13"/>
  <c r="J2391" i="13"/>
  <c r="I2391" i="13"/>
  <c r="H2391" i="13"/>
  <c r="G2391" i="13"/>
  <c r="F2391" i="13"/>
  <c r="E2391" i="13"/>
  <c r="K2374" i="13"/>
  <c r="J2374" i="13"/>
  <c r="I2374" i="13"/>
  <c r="H2374" i="13"/>
  <c r="G2374" i="13"/>
  <c r="F2374" i="13"/>
  <c r="E2374" i="13"/>
  <c r="K2373" i="13"/>
  <c r="J2373" i="13"/>
  <c r="I2373" i="13"/>
  <c r="H2373" i="13"/>
  <c r="G2373" i="13"/>
  <c r="L2373" i="13" s="1"/>
  <c r="F2373" i="13"/>
  <c r="E2373" i="13"/>
  <c r="K2372" i="13"/>
  <c r="J2372" i="13"/>
  <c r="I2372" i="13"/>
  <c r="H2372" i="13"/>
  <c r="G2372" i="13"/>
  <c r="F2372" i="13"/>
  <c r="E2372" i="13"/>
  <c r="K2371" i="13"/>
  <c r="J2371" i="13"/>
  <c r="I2371" i="13"/>
  <c r="H2371" i="13"/>
  <c r="G2371" i="13"/>
  <c r="F2371" i="13"/>
  <c r="E2371" i="13"/>
  <c r="K2354" i="13"/>
  <c r="J2354" i="13"/>
  <c r="I2354" i="13"/>
  <c r="H2354" i="13"/>
  <c r="G2354" i="13"/>
  <c r="L2354" i="13" s="1"/>
  <c r="F2354" i="13"/>
  <c r="E2354" i="13"/>
  <c r="K2353" i="13"/>
  <c r="J2353" i="13"/>
  <c r="I2353" i="13"/>
  <c r="H2353" i="13"/>
  <c r="G2353" i="13"/>
  <c r="F2353" i="13"/>
  <c r="E2353" i="13"/>
  <c r="K2352" i="13"/>
  <c r="J2352" i="13"/>
  <c r="I2352" i="13"/>
  <c r="H2352" i="13"/>
  <c r="G2352" i="13"/>
  <c r="F2352" i="13"/>
  <c r="E2352" i="13"/>
  <c r="K2351" i="13"/>
  <c r="J2351" i="13"/>
  <c r="I2351" i="13"/>
  <c r="H2351" i="13"/>
  <c r="G2351" i="13"/>
  <c r="F2351" i="13"/>
  <c r="E2351" i="13"/>
  <c r="K2334" i="13"/>
  <c r="J2334" i="13"/>
  <c r="I2334" i="13"/>
  <c r="H2334" i="13"/>
  <c r="G2334" i="13"/>
  <c r="F2334" i="13"/>
  <c r="E2334" i="13"/>
  <c r="K2333" i="13"/>
  <c r="J2333" i="13"/>
  <c r="I2333" i="13"/>
  <c r="H2333" i="13"/>
  <c r="G2333" i="13"/>
  <c r="F2333" i="13"/>
  <c r="E2333" i="13"/>
  <c r="K2332" i="13"/>
  <c r="J2332" i="13"/>
  <c r="I2332" i="13"/>
  <c r="H2332" i="13"/>
  <c r="G2332" i="13"/>
  <c r="F2332" i="13"/>
  <c r="E2332" i="13"/>
  <c r="K2331" i="13"/>
  <c r="J2331" i="13"/>
  <c r="I2331" i="13"/>
  <c r="H2331" i="13"/>
  <c r="G2331" i="13"/>
  <c r="F2331" i="13"/>
  <c r="E2331" i="13"/>
  <c r="K2314" i="13"/>
  <c r="J2314" i="13"/>
  <c r="I2314" i="13"/>
  <c r="H2314" i="13"/>
  <c r="G2314" i="13"/>
  <c r="F2314" i="13"/>
  <c r="L2314" i="13" s="1"/>
  <c r="E2314" i="13"/>
  <c r="K2313" i="13"/>
  <c r="J2313" i="13"/>
  <c r="I2313" i="13"/>
  <c r="H2313" i="13"/>
  <c r="G2313" i="13"/>
  <c r="L2313" i="13" s="1"/>
  <c r="F2313" i="13"/>
  <c r="E2313" i="13"/>
  <c r="K2312" i="13"/>
  <c r="J2312" i="13"/>
  <c r="I2312" i="13"/>
  <c r="H2312" i="13"/>
  <c r="G2312" i="13"/>
  <c r="F2312" i="13"/>
  <c r="E2312" i="13"/>
  <c r="K2311" i="13"/>
  <c r="J2311" i="13"/>
  <c r="I2311" i="13"/>
  <c r="H2311" i="13"/>
  <c r="G2311" i="13"/>
  <c r="F2311" i="13"/>
  <c r="E2311" i="13"/>
  <c r="K2294" i="13"/>
  <c r="J2294" i="13"/>
  <c r="I2294" i="13"/>
  <c r="H2294" i="13"/>
  <c r="G2294" i="13"/>
  <c r="L2294" i="13" s="1"/>
  <c r="F2294" i="13"/>
  <c r="E2294" i="13"/>
  <c r="K2293" i="13"/>
  <c r="J2293" i="13"/>
  <c r="I2293" i="13"/>
  <c r="H2293" i="13"/>
  <c r="G2293" i="13"/>
  <c r="F2293" i="13"/>
  <c r="E2293" i="13"/>
  <c r="K2292" i="13"/>
  <c r="J2292" i="13"/>
  <c r="I2292" i="13"/>
  <c r="H2292" i="13"/>
  <c r="G2292" i="13"/>
  <c r="F2292" i="13"/>
  <c r="E2292" i="13"/>
  <c r="K2291" i="13"/>
  <c r="J2291" i="13"/>
  <c r="I2291" i="13"/>
  <c r="H2291" i="13"/>
  <c r="G2291" i="13"/>
  <c r="F2291" i="13"/>
  <c r="E2291" i="13"/>
  <c r="K2274" i="13"/>
  <c r="J2274" i="13"/>
  <c r="I2274" i="13"/>
  <c r="H2274" i="13"/>
  <c r="G2274" i="13"/>
  <c r="F2274" i="13"/>
  <c r="E2274" i="13"/>
  <c r="K2273" i="13"/>
  <c r="J2273" i="13"/>
  <c r="I2273" i="13"/>
  <c r="H2273" i="13"/>
  <c r="G2273" i="13"/>
  <c r="F2273" i="13"/>
  <c r="E2273" i="13"/>
  <c r="K2272" i="13"/>
  <c r="J2272" i="13"/>
  <c r="I2272" i="13"/>
  <c r="H2272" i="13"/>
  <c r="G2272" i="13"/>
  <c r="F2272" i="13"/>
  <c r="E2272" i="13"/>
  <c r="K2271" i="13"/>
  <c r="J2271" i="13"/>
  <c r="I2271" i="13"/>
  <c r="H2271" i="13"/>
  <c r="G2271" i="13"/>
  <c r="F2271" i="13"/>
  <c r="E2271" i="13"/>
  <c r="K2254" i="13"/>
  <c r="J2254" i="13"/>
  <c r="I2254" i="13"/>
  <c r="H2254" i="13"/>
  <c r="G2254" i="13"/>
  <c r="F2254" i="13"/>
  <c r="E2254" i="13"/>
  <c r="K2253" i="13"/>
  <c r="J2253" i="13"/>
  <c r="I2253" i="13"/>
  <c r="H2253" i="13"/>
  <c r="G2253" i="13"/>
  <c r="L2253" i="13" s="1"/>
  <c r="F2253" i="13"/>
  <c r="E2253" i="13"/>
  <c r="K2252" i="13"/>
  <c r="J2252" i="13"/>
  <c r="I2252" i="13"/>
  <c r="H2252" i="13"/>
  <c r="G2252" i="13"/>
  <c r="F2252" i="13"/>
  <c r="E2252" i="13"/>
  <c r="K2251" i="13"/>
  <c r="J2251" i="13"/>
  <c r="I2251" i="13"/>
  <c r="H2251" i="13"/>
  <c r="G2251" i="13"/>
  <c r="F2251" i="13"/>
  <c r="E2251" i="13"/>
  <c r="K2234" i="13"/>
  <c r="J2234" i="13"/>
  <c r="I2234" i="13"/>
  <c r="H2234" i="13"/>
  <c r="G2234" i="13"/>
  <c r="L2234" i="13" s="1"/>
  <c r="F2234" i="13"/>
  <c r="E2234" i="13"/>
  <c r="K2233" i="13"/>
  <c r="J2233" i="13"/>
  <c r="I2233" i="13"/>
  <c r="H2233" i="13"/>
  <c r="G2233" i="13"/>
  <c r="F2233" i="13"/>
  <c r="E2233" i="13"/>
  <c r="K2232" i="13"/>
  <c r="J2232" i="13"/>
  <c r="I2232" i="13"/>
  <c r="H2232" i="13"/>
  <c r="G2232" i="13"/>
  <c r="F2232" i="13"/>
  <c r="E2232" i="13"/>
  <c r="K2231" i="13"/>
  <c r="J2231" i="13"/>
  <c r="I2231" i="13"/>
  <c r="H2231" i="13"/>
  <c r="G2231" i="13"/>
  <c r="F2231" i="13"/>
  <c r="E2231" i="13"/>
  <c r="K2191" i="13"/>
  <c r="J2191" i="13"/>
  <c r="I2191" i="13"/>
  <c r="H2191" i="13"/>
  <c r="G2191" i="13"/>
  <c r="F2191" i="13"/>
  <c r="E2191" i="13"/>
  <c r="K2190" i="13"/>
  <c r="J2190" i="13"/>
  <c r="I2190" i="13"/>
  <c r="H2190" i="13"/>
  <c r="G2190" i="13"/>
  <c r="F2190" i="13"/>
  <c r="E2190" i="13"/>
  <c r="K2173" i="13"/>
  <c r="J2173" i="13"/>
  <c r="I2173" i="13"/>
  <c r="H2173" i="13"/>
  <c r="G2173" i="13"/>
  <c r="F2173" i="13"/>
  <c r="E2173" i="13"/>
  <c r="K2172" i="13"/>
  <c r="J2172" i="13"/>
  <c r="I2172" i="13"/>
  <c r="H2172" i="13"/>
  <c r="G2172" i="13"/>
  <c r="F2172" i="13"/>
  <c r="E2172" i="13"/>
  <c r="K2171" i="13"/>
  <c r="J2171" i="13"/>
  <c r="I2171" i="13"/>
  <c r="H2171" i="13"/>
  <c r="G2171" i="13"/>
  <c r="F2171" i="13"/>
  <c r="E2171" i="13"/>
  <c r="K2170" i="13"/>
  <c r="J2170" i="13"/>
  <c r="I2170" i="13"/>
  <c r="H2170" i="13"/>
  <c r="G2170" i="13"/>
  <c r="F2170" i="13"/>
  <c r="E2170" i="13"/>
  <c r="K2153" i="13"/>
  <c r="J2153" i="13"/>
  <c r="I2153" i="13"/>
  <c r="H2153" i="13"/>
  <c r="G2153" i="13"/>
  <c r="F2153" i="13"/>
  <c r="E2153" i="13"/>
  <c r="K2152" i="13"/>
  <c r="J2152" i="13"/>
  <c r="I2152" i="13"/>
  <c r="H2152" i="13"/>
  <c r="G2152" i="13"/>
  <c r="F2152" i="13"/>
  <c r="E2152" i="13"/>
  <c r="K2151" i="13"/>
  <c r="J2151" i="13"/>
  <c r="I2151" i="13"/>
  <c r="H2151" i="13"/>
  <c r="G2151" i="13"/>
  <c r="L2151" i="13" s="1"/>
  <c r="F2151" i="13"/>
  <c r="E2151" i="13"/>
  <c r="K2150" i="13"/>
  <c r="J2150" i="13"/>
  <c r="I2150" i="13"/>
  <c r="H2150" i="13"/>
  <c r="G2150" i="13"/>
  <c r="F2150" i="13"/>
  <c r="E2150" i="13"/>
  <c r="K2133" i="13"/>
  <c r="J2133" i="13"/>
  <c r="I2133" i="13"/>
  <c r="H2133" i="13"/>
  <c r="G2133" i="13"/>
  <c r="F2133" i="13"/>
  <c r="E2133" i="13"/>
  <c r="K2132" i="13"/>
  <c r="J2132" i="13"/>
  <c r="I2132" i="13"/>
  <c r="H2132" i="13"/>
  <c r="G2132" i="13"/>
  <c r="L2132" i="13" s="1"/>
  <c r="F2132" i="13"/>
  <c r="E2132" i="13"/>
  <c r="K2131" i="13"/>
  <c r="J2131" i="13"/>
  <c r="I2131" i="13"/>
  <c r="H2131" i="13"/>
  <c r="G2131" i="13"/>
  <c r="F2131" i="13"/>
  <c r="E2131" i="13"/>
  <c r="K2130" i="13"/>
  <c r="J2130" i="13"/>
  <c r="I2130" i="13"/>
  <c r="H2130" i="13"/>
  <c r="G2130" i="13"/>
  <c r="F2130" i="13"/>
  <c r="E2130" i="13"/>
  <c r="K2113" i="13"/>
  <c r="J2113" i="13"/>
  <c r="I2113" i="13"/>
  <c r="H2113" i="13"/>
  <c r="G2113" i="13"/>
  <c r="F2113" i="13"/>
  <c r="E2113" i="13"/>
  <c r="K2112" i="13"/>
  <c r="J2112" i="13"/>
  <c r="I2112" i="13"/>
  <c r="H2112" i="13"/>
  <c r="G2112" i="13"/>
  <c r="F2112" i="13"/>
  <c r="E2112" i="13"/>
  <c r="K2111" i="13"/>
  <c r="J2111" i="13"/>
  <c r="I2111" i="13"/>
  <c r="H2111" i="13"/>
  <c r="G2111" i="13"/>
  <c r="F2111" i="13"/>
  <c r="E2111" i="13"/>
  <c r="K2110" i="13"/>
  <c r="J2110" i="13"/>
  <c r="I2110" i="13"/>
  <c r="H2110" i="13"/>
  <c r="G2110" i="13"/>
  <c r="F2110" i="13"/>
  <c r="E2110" i="13"/>
  <c r="K2093" i="13"/>
  <c r="J2093" i="13"/>
  <c r="I2093" i="13"/>
  <c r="H2093" i="13"/>
  <c r="G2093" i="13"/>
  <c r="F2093" i="13"/>
  <c r="E2093" i="13"/>
  <c r="K2092" i="13"/>
  <c r="J2092" i="13"/>
  <c r="I2092" i="13"/>
  <c r="H2092" i="13"/>
  <c r="G2092" i="13"/>
  <c r="F2092" i="13"/>
  <c r="E2092" i="13"/>
  <c r="K2091" i="13"/>
  <c r="J2091" i="13"/>
  <c r="I2091" i="13"/>
  <c r="H2091" i="13"/>
  <c r="G2091" i="13"/>
  <c r="L2091" i="13" s="1"/>
  <c r="F2091" i="13"/>
  <c r="E2091" i="13"/>
  <c r="K2090" i="13"/>
  <c r="J2090" i="13"/>
  <c r="I2090" i="13"/>
  <c r="H2090" i="13"/>
  <c r="G2090" i="13"/>
  <c r="F2090" i="13"/>
  <c r="E2090" i="13"/>
  <c r="K2073" i="13"/>
  <c r="J2073" i="13"/>
  <c r="I2073" i="13"/>
  <c r="H2073" i="13"/>
  <c r="G2073" i="13"/>
  <c r="F2073" i="13"/>
  <c r="E2073" i="13"/>
  <c r="K2072" i="13"/>
  <c r="J2072" i="13"/>
  <c r="I2072" i="13"/>
  <c r="H2072" i="13"/>
  <c r="G2072" i="13"/>
  <c r="L2072" i="13" s="1"/>
  <c r="F2072" i="13"/>
  <c r="E2072" i="13"/>
  <c r="K2071" i="13"/>
  <c r="J2071" i="13"/>
  <c r="I2071" i="13"/>
  <c r="H2071" i="13"/>
  <c r="G2071" i="13"/>
  <c r="F2071" i="13"/>
  <c r="E2071" i="13"/>
  <c r="L2071" i="13" s="1"/>
  <c r="K2070" i="13"/>
  <c r="J2070" i="13"/>
  <c r="I2070" i="13"/>
  <c r="H2070" i="13"/>
  <c r="G2070" i="13"/>
  <c r="F2070" i="13"/>
  <c r="E2070" i="13"/>
  <c r="K2053" i="13"/>
  <c r="J2053" i="13"/>
  <c r="I2053" i="13"/>
  <c r="H2053" i="13"/>
  <c r="G2053" i="13"/>
  <c r="F2053" i="13"/>
  <c r="E2053" i="13"/>
  <c r="K2052" i="13"/>
  <c r="J2052" i="13"/>
  <c r="I2052" i="13"/>
  <c r="H2052" i="13"/>
  <c r="G2052" i="13"/>
  <c r="F2052" i="13"/>
  <c r="E2052" i="13"/>
  <c r="K2051" i="13"/>
  <c r="J2051" i="13"/>
  <c r="I2051" i="13"/>
  <c r="H2051" i="13"/>
  <c r="G2051" i="13"/>
  <c r="F2051" i="13"/>
  <c r="E2051" i="13"/>
  <c r="K2050" i="13"/>
  <c r="J2050" i="13"/>
  <c r="I2050" i="13"/>
  <c r="H2050" i="13"/>
  <c r="G2050" i="13"/>
  <c r="F2050" i="13"/>
  <c r="E2050" i="13"/>
  <c r="K2033" i="13"/>
  <c r="J2033" i="13"/>
  <c r="I2033" i="13"/>
  <c r="H2033" i="13"/>
  <c r="G2033" i="13"/>
  <c r="F2033" i="13"/>
  <c r="E2033" i="13"/>
  <c r="K2032" i="13"/>
  <c r="J2032" i="13"/>
  <c r="I2032" i="13"/>
  <c r="H2032" i="13"/>
  <c r="G2032" i="13"/>
  <c r="F2032" i="13"/>
  <c r="E2032" i="13"/>
  <c r="K2031" i="13"/>
  <c r="J2031" i="13"/>
  <c r="I2031" i="13"/>
  <c r="H2031" i="13"/>
  <c r="G2031" i="13"/>
  <c r="F2031" i="13"/>
  <c r="E2031" i="13"/>
  <c r="K2030" i="13"/>
  <c r="J2030" i="13"/>
  <c r="I2030" i="13"/>
  <c r="H2030" i="13"/>
  <c r="G2030" i="13"/>
  <c r="F2030" i="13"/>
  <c r="E2030" i="13"/>
  <c r="K1990" i="13"/>
  <c r="J1990" i="13"/>
  <c r="I1990" i="13"/>
  <c r="H1990" i="13"/>
  <c r="G1990" i="13"/>
  <c r="F1990" i="13"/>
  <c r="E1990" i="13"/>
  <c r="K1989" i="13"/>
  <c r="J1989" i="13"/>
  <c r="I1989" i="13"/>
  <c r="H1989" i="13"/>
  <c r="G1989" i="13"/>
  <c r="F1989" i="13"/>
  <c r="E1989" i="13"/>
  <c r="K1972" i="13"/>
  <c r="J1972" i="13"/>
  <c r="I1972" i="13"/>
  <c r="H1972" i="13"/>
  <c r="G1972" i="13"/>
  <c r="F1972" i="13"/>
  <c r="E1972" i="13"/>
  <c r="K1971" i="13"/>
  <c r="J1971" i="13"/>
  <c r="I1971" i="13"/>
  <c r="H1971" i="13"/>
  <c r="G1971" i="13"/>
  <c r="F1971" i="13"/>
  <c r="E1971" i="13"/>
  <c r="K1970" i="13"/>
  <c r="J1970" i="13"/>
  <c r="I1970" i="13"/>
  <c r="H1970" i="13"/>
  <c r="G1970" i="13"/>
  <c r="F1970" i="13"/>
  <c r="E1970" i="13"/>
  <c r="K1969" i="13"/>
  <c r="J1969" i="13"/>
  <c r="I1969" i="13"/>
  <c r="H1969" i="13"/>
  <c r="G1969" i="13"/>
  <c r="F1969" i="13"/>
  <c r="E1969" i="13"/>
  <c r="K1952" i="13"/>
  <c r="J1952" i="13"/>
  <c r="I1952" i="13"/>
  <c r="H1952" i="13"/>
  <c r="G1952" i="13"/>
  <c r="F1952" i="13"/>
  <c r="E1952" i="13"/>
  <c r="K1951" i="13"/>
  <c r="J1951" i="13"/>
  <c r="I1951" i="13"/>
  <c r="H1951" i="13"/>
  <c r="G1951" i="13"/>
  <c r="L1951" i="13" s="1"/>
  <c r="F1951" i="13"/>
  <c r="E1951" i="13"/>
  <c r="K1950" i="13"/>
  <c r="J1950" i="13"/>
  <c r="I1950" i="13"/>
  <c r="H1950" i="13"/>
  <c r="G1950" i="13"/>
  <c r="F1950" i="13"/>
  <c r="E1950" i="13"/>
  <c r="K1949" i="13"/>
  <c r="J1949" i="13"/>
  <c r="I1949" i="13"/>
  <c r="H1949" i="13"/>
  <c r="G1949" i="13"/>
  <c r="F1949" i="13"/>
  <c r="E1949" i="13"/>
  <c r="K1932" i="13"/>
  <c r="J1932" i="13"/>
  <c r="I1932" i="13"/>
  <c r="H1932" i="13"/>
  <c r="G1932" i="13"/>
  <c r="F1932" i="13"/>
  <c r="E1932" i="13"/>
  <c r="K1931" i="13"/>
  <c r="J1931" i="13"/>
  <c r="I1931" i="13"/>
  <c r="H1931" i="13"/>
  <c r="G1931" i="13"/>
  <c r="F1931" i="13"/>
  <c r="E1931" i="13"/>
  <c r="K1930" i="13"/>
  <c r="J1930" i="13"/>
  <c r="I1930" i="13"/>
  <c r="H1930" i="13"/>
  <c r="G1930" i="13"/>
  <c r="F1930" i="13"/>
  <c r="E1930" i="13"/>
  <c r="K1929" i="13"/>
  <c r="J1929" i="13"/>
  <c r="I1929" i="13"/>
  <c r="H1929" i="13"/>
  <c r="G1929" i="13"/>
  <c r="F1929" i="13"/>
  <c r="E1929" i="13"/>
  <c r="K1912" i="13"/>
  <c r="J1912" i="13"/>
  <c r="I1912" i="13"/>
  <c r="H1912" i="13"/>
  <c r="G1912" i="13"/>
  <c r="F1912" i="13"/>
  <c r="E1912" i="13"/>
  <c r="K1911" i="13"/>
  <c r="J1911" i="13"/>
  <c r="I1911" i="13"/>
  <c r="H1911" i="13"/>
  <c r="G1911" i="13"/>
  <c r="F1911" i="13"/>
  <c r="E1911" i="13"/>
  <c r="K1910" i="13"/>
  <c r="J1910" i="13"/>
  <c r="I1910" i="13"/>
  <c r="H1910" i="13"/>
  <c r="G1910" i="13"/>
  <c r="F1910" i="13"/>
  <c r="E1910" i="13"/>
  <c r="K1909" i="13"/>
  <c r="J1909" i="13"/>
  <c r="I1909" i="13"/>
  <c r="H1909" i="13"/>
  <c r="G1909" i="13"/>
  <c r="F1909" i="13"/>
  <c r="E1909" i="13"/>
  <c r="K1892" i="13"/>
  <c r="J1892" i="13"/>
  <c r="I1892" i="13"/>
  <c r="H1892" i="13"/>
  <c r="G1892" i="13"/>
  <c r="F1892" i="13"/>
  <c r="E1892" i="13"/>
  <c r="K1891" i="13"/>
  <c r="J1891" i="13"/>
  <c r="I1891" i="13"/>
  <c r="H1891" i="13"/>
  <c r="G1891" i="13"/>
  <c r="F1891" i="13"/>
  <c r="E1891" i="13"/>
  <c r="K1890" i="13"/>
  <c r="J1890" i="13"/>
  <c r="I1890" i="13"/>
  <c r="H1890" i="13"/>
  <c r="G1890" i="13"/>
  <c r="F1890" i="13"/>
  <c r="E1890" i="13"/>
  <c r="K1889" i="13"/>
  <c r="J1889" i="13"/>
  <c r="I1889" i="13"/>
  <c r="H1889" i="13"/>
  <c r="G1889" i="13"/>
  <c r="F1889" i="13"/>
  <c r="E1889" i="13"/>
  <c r="K1872" i="13"/>
  <c r="J1872" i="13"/>
  <c r="I1872" i="13"/>
  <c r="H1872" i="13"/>
  <c r="G1872" i="13"/>
  <c r="F1872" i="13"/>
  <c r="E1872" i="13"/>
  <c r="K1871" i="13"/>
  <c r="J1871" i="13"/>
  <c r="I1871" i="13"/>
  <c r="H1871" i="13"/>
  <c r="G1871" i="13"/>
  <c r="F1871" i="13"/>
  <c r="E1871" i="13"/>
  <c r="K1870" i="13"/>
  <c r="J1870" i="13"/>
  <c r="I1870" i="13"/>
  <c r="H1870" i="13"/>
  <c r="G1870" i="13"/>
  <c r="F1870" i="13"/>
  <c r="E1870" i="13"/>
  <c r="K1869" i="13"/>
  <c r="J1869" i="13"/>
  <c r="I1869" i="13"/>
  <c r="H1869" i="13"/>
  <c r="G1869" i="13"/>
  <c r="F1869" i="13"/>
  <c r="E1869" i="13"/>
  <c r="K1852" i="13"/>
  <c r="J1852" i="13"/>
  <c r="I1852" i="13"/>
  <c r="H1852" i="13"/>
  <c r="G1852" i="13"/>
  <c r="F1852" i="13"/>
  <c r="E1852" i="13"/>
  <c r="K1851" i="13"/>
  <c r="J1851" i="13"/>
  <c r="I1851" i="13"/>
  <c r="H1851" i="13"/>
  <c r="G1851" i="13"/>
  <c r="F1851" i="13"/>
  <c r="E1851" i="13"/>
  <c r="K1850" i="13"/>
  <c r="J1850" i="13"/>
  <c r="I1850" i="13"/>
  <c r="H1850" i="13"/>
  <c r="G1850" i="13"/>
  <c r="F1850" i="13"/>
  <c r="E1850" i="13"/>
  <c r="K1849" i="13"/>
  <c r="J1849" i="13"/>
  <c r="I1849" i="13"/>
  <c r="H1849" i="13"/>
  <c r="G1849" i="13"/>
  <c r="F1849" i="13"/>
  <c r="E1849" i="13"/>
  <c r="K1832" i="13"/>
  <c r="J1832" i="13"/>
  <c r="I1832" i="13"/>
  <c r="H1832" i="13"/>
  <c r="G1832" i="13"/>
  <c r="F1832" i="13"/>
  <c r="E1832" i="13"/>
  <c r="K1831" i="13"/>
  <c r="J1831" i="13"/>
  <c r="I1831" i="13"/>
  <c r="H1831" i="13"/>
  <c r="G1831" i="13"/>
  <c r="L1831" i="13" s="1"/>
  <c r="F1831" i="13"/>
  <c r="E1831" i="13"/>
  <c r="K1830" i="13"/>
  <c r="J1830" i="13"/>
  <c r="I1830" i="13"/>
  <c r="H1830" i="13"/>
  <c r="G1830" i="13"/>
  <c r="F1830" i="13"/>
  <c r="E1830" i="13"/>
  <c r="K1829" i="13"/>
  <c r="J1829" i="13"/>
  <c r="I1829" i="13"/>
  <c r="H1829" i="13"/>
  <c r="G1829" i="13"/>
  <c r="F1829" i="13"/>
  <c r="E1829" i="13"/>
  <c r="K1789" i="13"/>
  <c r="J1789" i="13"/>
  <c r="I1789" i="13"/>
  <c r="H1789" i="13"/>
  <c r="G1789" i="13"/>
  <c r="F1789" i="13"/>
  <c r="E1789" i="13"/>
  <c r="K1788" i="13"/>
  <c r="J1788" i="13"/>
  <c r="I1788" i="13"/>
  <c r="H1788" i="13"/>
  <c r="G1788" i="13"/>
  <c r="F1788" i="13"/>
  <c r="E1788" i="13"/>
  <c r="K1771" i="13"/>
  <c r="J1771" i="13"/>
  <c r="I1771" i="13"/>
  <c r="H1771" i="13"/>
  <c r="G1771" i="13"/>
  <c r="F1771" i="13"/>
  <c r="E1771" i="13"/>
  <c r="K1770" i="13"/>
  <c r="J1770" i="13"/>
  <c r="I1770" i="13"/>
  <c r="H1770" i="13"/>
  <c r="G1770" i="13"/>
  <c r="L1770" i="13" s="1"/>
  <c r="F1770" i="13"/>
  <c r="E1770" i="13"/>
  <c r="K1769" i="13"/>
  <c r="J1769" i="13"/>
  <c r="I1769" i="13"/>
  <c r="H1769" i="13"/>
  <c r="G1769" i="13"/>
  <c r="F1769" i="13"/>
  <c r="E1769" i="13"/>
  <c r="K1768" i="13"/>
  <c r="J1768" i="13"/>
  <c r="I1768" i="13"/>
  <c r="H1768" i="13"/>
  <c r="G1768" i="13"/>
  <c r="F1768" i="13"/>
  <c r="E1768" i="13"/>
  <c r="K1751" i="13"/>
  <c r="J1751" i="13"/>
  <c r="I1751" i="13"/>
  <c r="H1751" i="13"/>
  <c r="G1751" i="13"/>
  <c r="L1751" i="13" s="1"/>
  <c r="F1751" i="13"/>
  <c r="E1751" i="13"/>
  <c r="K1750" i="13"/>
  <c r="J1750" i="13"/>
  <c r="I1750" i="13"/>
  <c r="H1750" i="13"/>
  <c r="G1750" i="13"/>
  <c r="F1750" i="13"/>
  <c r="E1750" i="13"/>
  <c r="K1749" i="13"/>
  <c r="J1749" i="13"/>
  <c r="I1749" i="13"/>
  <c r="H1749" i="13"/>
  <c r="G1749" i="13"/>
  <c r="F1749" i="13"/>
  <c r="E1749" i="13"/>
  <c r="K1748" i="13"/>
  <c r="J1748" i="13"/>
  <c r="I1748" i="13"/>
  <c r="H1748" i="13"/>
  <c r="G1748" i="13"/>
  <c r="F1748" i="13"/>
  <c r="E1748" i="13"/>
  <c r="K1731" i="13"/>
  <c r="J1731" i="13"/>
  <c r="I1731" i="13"/>
  <c r="H1731" i="13"/>
  <c r="G1731" i="13"/>
  <c r="F1731" i="13"/>
  <c r="E1731" i="13"/>
  <c r="K1730" i="13"/>
  <c r="J1730" i="13"/>
  <c r="I1730" i="13"/>
  <c r="H1730" i="13"/>
  <c r="G1730" i="13"/>
  <c r="F1730" i="13"/>
  <c r="E1730" i="13"/>
  <c r="K1729" i="13"/>
  <c r="J1729" i="13"/>
  <c r="I1729" i="13"/>
  <c r="H1729" i="13"/>
  <c r="G1729" i="13"/>
  <c r="F1729" i="13"/>
  <c r="E1729" i="13"/>
  <c r="K1728" i="13"/>
  <c r="J1728" i="13"/>
  <c r="I1728" i="13"/>
  <c r="H1728" i="13"/>
  <c r="G1728" i="13"/>
  <c r="F1728" i="13"/>
  <c r="E1728" i="13"/>
  <c r="K1711" i="13"/>
  <c r="J1711" i="13"/>
  <c r="I1711" i="13"/>
  <c r="H1711" i="13"/>
  <c r="G1711" i="13"/>
  <c r="F1711" i="13"/>
  <c r="E1711" i="13"/>
  <c r="K1710" i="13"/>
  <c r="J1710" i="13"/>
  <c r="I1710" i="13"/>
  <c r="H1710" i="13"/>
  <c r="G1710" i="13"/>
  <c r="L1710" i="13" s="1"/>
  <c r="F1710" i="13"/>
  <c r="E1710" i="13"/>
  <c r="K1709" i="13"/>
  <c r="J1709" i="13"/>
  <c r="I1709" i="13"/>
  <c r="H1709" i="13"/>
  <c r="G1709" i="13"/>
  <c r="F1709" i="13"/>
  <c r="E1709" i="13"/>
  <c r="K1708" i="13"/>
  <c r="J1708" i="13"/>
  <c r="I1708" i="13"/>
  <c r="H1708" i="13"/>
  <c r="G1708" i="13"/>
  <c r="F1708" i="13"/>
  <c r="E1708" i="13"/>
  <c r="K1691" i="13"/>
  <c r="J1691" i="13"/>
  <c r="I1691" i="13"/>
  <c r="H1691" i="13"/>
  <c r="G1691" i="13"/>
  <c r="F1691" i="13"/>
  <c r="E1691" i="13"/>
  <c r="K1690" i="13"/>
  <c r="J1690" i="13"/>
  <c r="I1690" i="13"/>
  <c r="H1690" i="13"/>
  <c r="G1690" i="13"/>
  <c r="F1690" i="13"/>
  <c r="E1690" i="13"/>
  <c r="K1689" i="13"/>
  <c r="J1689" i="13"/>
  <c r="I1689" i="13"/>
  <c r="H1689" i="13"/>
  <c r="G1689" i="13"/>
  <c r="F1689" i="13"/>
  <c r="E1689" i="13"/>
  <c r="K1688" i="13"/>
  <c r="J1688" i="13"/>
  <c r="I1688" i="13"/>
  <c r="H1688" i="13"/>
  <c r="G1688" i="13"/>
  <c r="F1688" i="13"/>
  <c r="E1688" i="13"/>
  <c r="L1676" i="13"/>
  <c r="K1671" i="13"/>
  <c r="J1671" i="13"/>
  <c r="I1671" i="13"/>
  <c r="H1671" i="13"/>
  <c r="G1671" i="13"/>
  <c r="F1671" i="13"/>
  <c r="E1671" i="13"/>
  <c r="K1670" i="13"/>
  <c r="J1670" i="13"/>
  <c r="I1670" i="13"/>
  <c r="H1670" i="13"/>
  <c r="G1670" i="13"/>
  <c r="L1670" i="13" s="1"/>
  <c r="F1670" i="13"/>
  <c r="E1670" i="13"/>
  <c r="K1669" i="13"/>
  <c r="J1669" i="13"/>
  <c r="I1669" i="13"/>
  <c r="H1669" i="13"/>
  <c r="G1669" i="13"/>
  <c r="F1669" i="13"/>
  <c r="E1669" i="13"/>
  <c r="K1668" i="13"/>
  <c r="J1668" i="13"/>
  <c r="I1668" i="13"/>
  <c r="H1668" i="13"/>
  <c r="G1668" i="13"/>
  <c r="F1668" i="13"/>
  <c r="E1668" i="13"/>
  <c r="K1651" i="13"/>
  <c r="J1651" i="13"/>
  <c r="I1651" i="13"/>
  <c r="H1651" i="13"/>
  <c r="G1651" i="13"/>
  <c r="F1651" i="13"/>
  <c r="E1651" i="13"/>
  <c r="K1650" i="13"/>
  <c r="J1650" i="13"/>
  <c r="I1650" i="13"/>
  <c r="H1650" i="13"/>
  <c r="G1650" i="13"/>
  <c r="F1650" i="13"/>
  <c r="E1650" i="13"/>
  <c r="K1649" i="13"/>
  <c r="J1649" i="13"/>
  <c r="I1649" i="13"/>
  <c r="H1649" i="13"/>
  <c r="G1649" i="13"/>
  <c r="F1649" i="13"/>
  <c r="E1649" i="13"/>
  <c r="K1648" i="13"/>
  <c r="J1648" i="13"/>
  <c r="I1648" i="13"/>
  <c r="H1648" i="13"/>
  <c r="G1648" i="13"/>
  <c r="F1648" i="13"/>
  <c r="E1648" i="13"/>
  <c r="K1631" i="13"/>
  <c r="J1631" i="13"/>
  <c r="I1631" i="13"/>
  <c r="H1631" i="13"/>
  <c r="G1631" i="13"/>
  <c r="F1631" i="13"/>
  <c r="E1631" i="13"/>
  <c r="K1630" i="13"/>
  <c r="J1630" i="13"/>
  <c r="I1630" i="13"/>
  <c r="H1630" i="13"/>
  <c r="G1630" i="13"/>
  <c r="F1630" i="13"/>
  <c r="E1630" i="13"/>
  <c r="K1629" i="13"/>
  <c r="J1629" i="13"/>
  <c r="I1629" i="13"/>
  <c r="H1629" i="13"/>
  <c r="G1629" i="13"/>
  <c r="F1629" i="13"/>
  <c r="E1629" i="13"/>
  <c r="K1628" i="13"/>
  <c r="J1628" i="13"/>
  <c r="I1628" i="13"/>
  <c r="H1628" i="13"/>
  <c r="G1628" i="13"/>
  <c r="F1628" i="13"/>
  <c r="E1628" i="13"/>
  <c r="K1588" i="13"/>
  <c r="J1588" i="13"/>
  <c r="I1588" i="13"/>
  <c r="H1588" i="13"/>
  <c r="G1588" i="13"/>
  <c r="F1588" i="13"/>
  <c r="E1588" i="13"/>
  <c r="K1587" i="13"/>
  <c r="J1587" i="13"/>
  <c r="I1587" i="13"/>
  <c r="H1587" i="13"/>
  <c r="G1587" i="13"/>
  <c r="F1587" i="13"/>
  <c r="E1587" i="13"/>
  <c r="K1570" i="13"/>
  <c r="J1570" i="13"/>
  <c r="I1570" i="13"/>
  <c r="H1570" i="13"/>
  <c r="G1570" i="13"/>
  <c r="F1570" i="13"/>
  <c r="E1570" i="13"/>
  <c r="K1569" i="13"/>
  <c r="J1569" i="13"/>
  <c r="I1569" i="13"/>
  <c r="H1569" i="13"/>
  <c r="G1569" i="13"/>
  <c r="F1569" i="13"/>
  <c r="E1569" i="13"/>
  <c r="K1568" i="13"/>
  <c r="J1568" i="13"/>
  <c r="I1568" i="13"/>
  <c r="H1568" i="13"/>
  <c r="G1568" i="13"/>
  <c r="F1568" i="13"/>
  <c r="E1568" i="13"/>
  <c r="K1567" i="13"/>
  <c r="J1567" i="13"/>
  <c r="I1567" i="13"/>
  <c r="H1567" i="13"/>
  <c r="G1567" i="13"/>
  <c r="F1567" i="13"/>
  <c r="E1567" i="13"/>
  <c r="K1550" i="13"/>
  <c r="J1550" i="13"/>
  <c r="I1550" i="13"/>
  <c r="H1550" i="13"/>
  <c r="G1550" i="13"/>
  <c r="F1550" i="13"/>
  <c r="L1550" i="13" s="1"/>
  <c r="E1550" i="13"/>
  <c r="K1549" i="13"/>
  <c r="J1549" i="13"/>
  <c r="I1549" i="13"/>
  <c r="H1549" i="13"/>
  <c r="G1549" i="13"/>
  <c r="F1549" i="13"/>
  <c r="E1549" i="13"/>
  <c r="K1548" i="13"/>
  <c r="J1548" i="13"/>
  <c r="I1548" i="13"/>
  <c r="H1548" i="13"/>
  <c r="G1548" i="13"/>
  <c r="F1548" i="13"/>
  <c r="E1548" i="13"/>
  <c r="K1547" i="13"/>
  <c r="J1547" i="13"/>
  <c r="I1547" i="13"/>
  <c r="H1547" i="13"/>
  <c r="G1547" i="13"/>
  <c r="F1547" i="13"/>
  <c r="E1547" i="13"/>
  <c r="K1530" i="13"/>
  <c r="J1530" i="13"/>
  <c r="I1530" i="13"/>
  <c r="H1530" i="13"/>
  <c r="G1530" i="13"/>
  <c r="F1530" i="13"/>
  <c r="E1530" i="13"/>
  <c r="K1529" i="13"/>
  <c r="J1529" i="13"/>
  <c r="I1529" i="13"/>
  <c r="H1529" i="13"/>
  <c r="G1529" i="13"/>
  <c r="F1529" i="13"/>
  <c r="E1529" i="13"/>
  <c r="K1528" i="13"/>
  <c r="J1528" i="13"/>
  <c r="I1528" i="13"/>
  <c r="H1528" i="13"/>
  <c r="G1528" i="13"/>
  <c r="F1528" i="13"/>
  <c r="E1528" i="13"/>
  <c r="K1527" i="13"/>
  <c r="J1527" i="13"/>
  <c r="I1527" i="13"/>
  <c r="H1527" i="13"/>
  <c r="G1527" i="13"/>
  <c r="F1527" i="13"/>
  <c r="E1527" i="13"/>
  <c r="K1510" i="13"/>
  <c r="J1510" i="13"/>
  <c r="I1510" i="13"/>
  <c r="H1510" i="13"/>
  <c r="G1510" i="13"/>
  <c r="F1510" i="13"/>
  <c r="E1510" i="13"/>
  <c r="L1510" i="13" s="1"/>
  <c r="K1509" i="13"/>
  <c r="J1509" i="13"/>
  <c r="I1509" i="13"/>
  <c r="H1509" i="13"/>
  <c r="G1509" i="13"/>
  <c r="F1509" i="13"/>
  <c r="E1509" i="13"/>
  <c r="K1508" i="13"/>
  <c r="J1508" i="13"/>
  <c r="I1508" i="13"/>
  <c r="H1508" i="13"/>
  <c r="G1508" i="13"/>
  <c r="F1508" i="13"/>
  <c r="E1508" i="13"/>
  <c r="K1507" i="13"/>
  <c r="J1507" i="13"/>
  <c r="I1507" i="13"/>
  <c r="H1507" i="13"/>
  <c r="G1507" i="13"/>
  <c r="F1507" i="13"/>
  <c r="E1507" i="13"/>
  <c r="K1490" i="13"/>
  <c r="J1490" i="13"/>
  <c r="I1490" i="13"/>
  <c r="H1490" i="13"/>
  <c r="G1490" i="13"/>
  <c r="F1490" i="13"/>
  <c r="E1490" i="13"/>
  <c r="K1489" i="13"/>
  <c r="J1489" i="13"/>
  <c r="I1489" i="13"/>
  <c r="H1489" i="13"/>
  <c r="G1489" i="13"/>
  <c r="F1489" i="13"/>
  <c r="E1489" i="13"/>
  <c r="K1488" i="13"/>
  <c r="J1488" i="13"/>
  <c r="I1488" i="13"/>
  <c r="H1488" i="13"/>
  <c r="G1488" i="13"/>
  <c r="F1488" i="13"/>
  <c r="E1488" i="13"/>
  <c r="K1487" i="13"/>
  <c r="J1487" i="13"/>
  <c r="I1487" i="13"/>
  <c r="H1487" i="13"/>
  <c r="G1487" i="13"/>
  <c r="F1487" i="13"/>
  <c r="E1487" i="13"/>
  <c r="K1470" i="13"/>
  <c r="J1470" i="13"/>
  <c r="I1470" i="13"/>
  <c r="H1470" i="13"/>
  <c r="G1470" i="13"/>
  <c r="F1470" i="13"/>
  <c r="E1470" i="13"/>
  <c r="K1469" i="13"/>
  <c r="J1469" i="13"/>
  <c r="I1469" i="13"/>
  <c r="H1469" i="13"/>
  <c r="G1469" i="13"/>
  <c r="F1469" i="13"/>
  <c r="E1469" i="13"/>
  <c r="K1468" i="13"/>
  <c r="J1468" i="13"/>
  <c r="I1468" i="13"/>
  <c r="H1468" i="13"/>
  <c r="G1468" i="13"/>
  <c r="F1468" i="13"/>
  <c r="E1468" i="13"/>
  <c r="K1467" i="13"/>
  <c r="J1467" i="13"/>
  <c r="I1467" i="13"/>
  <c r="H1467" i="13"/>
  <c r="G1467" i="13"/>
  <c r="F1467" i="13"/>
  <c r="E1467" i="13"/>
  <c r="K1450" i="13"/>
  <c r="J1450" i="13"/>
  <c r="I1450" i="13"/>
  <c r="H1450" i="13"/>
  <c r="G1450" i="13"/>
  <c r="F1450" i="13"/>
  <c r="E1450" i="13"/>
  <c r="K1449" i="13"/>
  <c r="J1449" i="13"/>
  <c r="I1449" i="13"/>
  <c r="H1449" i="13"/>
  <c r="G1449" i="13"/>
  <c r="F1449" i="13"/>
  <c r="E1449" i="13"/>
  <c r="K1448" i="13"/>
  <c r="J1448" i="13"/>
  <c r="I1448" i="13"/>
  <c r="H1448" i="13"/>
  <c r="G1448" i="13"/>
  <c r="F1448" i="13"/>
  <c r="E1448" i="13"/>
  <c r="K1447" i="13"/>
  <c r="J1447" i="13"/>
  <c r="I1447" i="13"/>
  <c r="H1447" i="13"/>
  <c r="G1447" i="13"/>
  <c r="F1447" i="13"/>
  <c r="E1447" i="13"/>
  <c r="K1430" i="13"/>
  <c r="J1430" i="13"/>
  <c r="I1430" i="13"/>
  <c r="H1430" i="13"/>
  <c r="G1430" i="13"/>
  <c r="F1430" i="13"/>
  <c r="E1430" i="13"/>
  <c r="K1429" i="13"/>
  <c r="J1429" i="13"/>
  <c r="I1429" i="13"/>
  <c r="H1429" i="13"/>
  <c r="G1429" i="13"/>
  <c r="F1429" i="13"/>
  <c r="E1429" i="13"/>
  <c r="K1428" i="13"/>
  <c r="J1428" i="13"/>
  <c r="I1428" i="13"/>
  <c r="H1428" i="13"/>
  <c r="G1428" i="13"/>
  <c r="F1428" i="13"/>
  <c r="E1428" i="13"/>
  <c r="K1427" i="13"/>
  <c r="J1427" i="13"/>
  <c r="I1427" i="13"/>
  <c r="H1427" i="13"/>
  <c r="G1427" i="13"/>
  <c r="F1427" i="13"/>
  <c r="E1427" i="13"/>
  <c r="K1387" i="13"/>
  <c r="J1387" i="13"/>
  <c r="I1387" i="13"/>
  <c r="H1387" i="13"/>
  <c r="G1387" i="13"/>
  <c r="L1387" i="13" s="1"/>
  <c r="F1387" i="13"/>
  <c r="E1387" i="13"/>
  <c r="K1386" i="13"/>
  <c r="J1386" i="13"/>
  <c r="I1386" i="13"/>
  <c r="H1386" i="13"/>
  <c r="G1386" i="13"/>
  <c r="F1386" i="13"/>
  <c r="E1386" i="13"/>
  <c r="K1369" i="13"/>
  <c r="J1369" i="13"/>
  <c r="I1369" i="13"/>
  <c r="H1369" i="13"/>
  <c r="G1369" i="13"/>
  <c r="F1369" i="13"/>
  <c r="E1369" i="13"/>
  <c r="K1368" i="13"/>
  <c r="J1368" i="13"/>
  <c r="I1368" i="13"/>
  <c r="H1368" i="13"/>
  <c r="G1368" i="13"/>
  <c r="F1368" i="13"/>
  <c r="E1368" i="13"/>
  <c r="K1367" i="13"/>
  <c r="J1367" i="13"/>
  <c r="I1367" i="13"/>
  <c r="H1367" i="13"/>
  <c r="G1367" i="13"/>
  <c r="F1367" i="13"/>
  <c r="E1367" i="13"/>
  <c r="K1366" i="13"/>
  <c r="J1366" i="13"/>
  <c r="I1366" i="13"/>
  <c r="H1366" i="13"/>
  <c r="G1366" i="13"/>
  <c r="F1366" i="13"/>
  <c r="E1366" i="13"/>
  <c r="K1349" i="13"/>
  <c r="J1349" i="13"/>
  <c r="I1349" i="13"/>
  <c r="H1349" i="13"/>
  <c r="G1349" i="13"/>
  <c r="F1349" i="13"/>
  <c r="E1349" i="13"/>
  <c r="K1348" i="13"/>
  <c r="J1348" i="13"/>
  <c r="I1348" i="13"/>
  <c r="H1348" i="13"/>
  <c r="G1348" i="13"/>
  <c r="F1348" i="13"/>
  <c r="E1348" i="13"/>
  <c r="K1347" i="13"/>
  <c r="J1347" i="13"/>
  <c r="I1347" i="13"/>
  <c r="H1347" i="13"/>
  <c r="G1347" i="13"/>
  <c r="F1347" i="13"/>
  <c r="E1347" i="13"/>
  <c r="K1346" i="13"/>
  <c r="J1346" i="13"/>
  <c r="I1346" i="13"/>
  <c r="H1346" i="13"/>
  <c r="G1346" i="13"/>
  <c r="F1346" i="13"/>
  <c r="E1346" i="13"/>
  <c r="K1329" i="13"/>
  <c r="J1329" i="13"/>
  <c r="I1329" i="13"/>
  <c r="H1329" i="13"/>
  <c r="G1329" i="13"/>
  <c r="F1329" i="13"/>
  <c r="E1329" i="13"/>
  <c r="K1328" i="13"/>
  <c r="J1328" i="13"/>
  <c r="I1328" i="13"/>
  <c r="H1328" i="13"/>
  <c r="G1328" i="13"/>
  <c r="F1328" i="13"/>
  <c r="E1328" i="13"/>
  <c r="K1327" i="13"/>
  <c r="J1327" i="13"/>
  <c r="I1327" i="13"/>
  <c r="H1327" i="13"/>
  <c r="G1327" i="13"/>
  <c r="L1327" i="13" s="1"/>
  <c r="F1327" i="13"/>
  <c r="E1327" i="13"/>
  <c r="K1326" i="13"/>
  <c r="J1326" i="13"/>
  <c r="I1326" i="13"/>
  <c r="H1326" i="13"/>
  <c r="G1326" i="13"/>
  <c r="F1326" i="13"/>
  <c r="E1326" i="13"/>
  <c r="K1309" i="13"/>
  <c r="J1309" i="13"/>
  <c r="I1309" i="13"/>
  <c r="H1309" i="13"/>
  <c r="G1309" i="13"/>
  <c r="F1309" i="13"/>
  <c r="E1309" i="13"/>
  <c r="K1308" i="13"/>
  <c r="J1308" i="13"/>
  <c r="I1308" i="13"/>
  <c r="H1308" i="13"/>
  <c r="G1308" i="13"/>
  <c r="F1308" i="13"/>
  <c r="E1308" i="13"/>
  <c r="K1307" i="13"/>
  <c r="J1307" i="13"/>
  <c r="I1307" i="13"/>
  <c r="H1307" i="13"/>
  <c r="G1307" i="13"/>
  <c r="F1307" i="13"/>
  <c r="E1307" i="13"/>
  <c r="K1306" i="13"/>
  <c r="J1306" i="13"/>
  <c r="I1306" i="13"/>
  <c r="H1306" i="13"/>
  <c r="G1306" i="13"/>
  <c r="F1306" i="13"/>
  <c r="E1306" i="13"/>
  <c r="K1289" i="13"/>
  <c r="J1289" i="13"/>
  <c r="I1289" i="13"/>
  <c r="H1289" i="13"/>
  <c r="G1289" i="13"/>
  <c r="F1289" i="13"/>
  <c r="E1289" i="13"/>
  <c r="K1288" i="13"/>
  <c r="J1288" i="13"/>
  <c r="I1288" i="13"/>
  <c r="H1288" i="13"/>
  <c r="G1288" i="13"/>
  <c r="F1288" i="13"/>
  <c r="E1288" i="13"/>
  <c r="K1287" i="13"/>
  <c r="J1287" i="13"/>
  <c r="I1287" i="13"/>
  <c r="H1287" i="13"/>
  <c r="G1287" i="13"/>
  <c r="F1287" i="13"/>
  <c r="E1287" i="13"/>
  <c r="K1286" i="13"/>
  <c r="J1286" i="13"/>
  <c r="I1286" i="13"/>
  <c r="H1286" i="13"/>
  <c r="G1286" i="13"/>
  <c r="F1286" i="13"/>
  <c r="E1286" i="13"/>
  <c r="K1269" i="13"/>
  <c r="J1269" i="13"/>
  <c r="I1269" i="13"/>
  <c r="H1269" i="13"/>
  <c r="G1269" i="13"/>
  <c r="F1269" i="13"/>
  <c r="E1269" i="13"/>
  <c r="K1268" i="13"/>
  <c r="J1268" i="13"/>
  <c r="I1268" i="13"/>
  <c r="H1268" i="13"/>
  <c r="G1268" i="13"/>
  <c r="F1268" i="13"/>
  <c r="E1268" i="13"/>
  <c r="K1267" i="13"/>
  <c r="J1267" i="13"/>
  <c r="I1267" i="13"/>
  <c r="H1267" i="13"/>
  <c r="G1267" i="13"/>
  <c r="F1267" i="13"/>
  <c r="E1267" i="13"/>
  <c r="K1266" i="13"/>
  <c r="J1266" i="13"/>
  <c r="I1266" i="13"/>
  <c r="H1266" i="13"/>
  <c r="G1266" i="13"/>
  <c r="F1266" i="13"/>
  <c r="E1266" i="13"/>
  <c r="K1249" i="13"/>
  <c r="J1249" i="13"/>
  <c r="I1249" i="13"/>
  <c r="H1249" i="13"/>
  <c r="G1249" i="13"/>
  <c r="F1249" i="13"/>
  <c r="E1249" i="13"/>
  <c r="K1248" i="13"/>
  <c r="J1248" i="13"/>
  <c r="I1248" i="13"/>
  <c r="H1248" i="13"/>
  <c r="G1248" i="13"/>
  <c r="F1248" i="13"/>
  <c r="E1248" i="13"/>
  <c r="K1247" i="13"/>
  <c r="J1247" i="13"/>
  <c r="I1247" i="13"/>
  <c r="H1247" i="13"/>
  <c r="G1247" i="13"/>
  <c r="F1247" i="13"/>
  <c r="E1247" i="13"/>
  <c r="K1246" i="13"/>
  <c r="J1246" i="13"/>
  <c r="I1246" i="13"/>
  <c r="H1246" i="13"/>
  <c r="G1246" i="13"/>
  <c r="F1246" i="13"/>
  <c r="E1246" i="13"/>
  <c r="K1229" i="13"/>
  <c r="J1229" i="13"/>
  <c r="I1229" i="13"/>
  <c r="H1229" i="13"/>
  <c r="G1229" i="13"/>
  <c r="F1229" i="13"/>
  <c r="E1229" i="13"/>
  <c r="K1228" i="13"/>
  <c r="J1228" i="13"/>
  <c r="I1228" i="13"/>
  <c r="H1228" i="13"/>
  <c r="G1228" i="13"/>
  <c r="F1228" i="13"/>
  <c r="E1228" i="13"/>
  <c r="K1227" i="13"/>
  <c r="J1227" i="13"/>
  <c r="I1227" i="13"/>
  <c r="H1227" i="13"/>
  <c r="G1227" i="13"/>
  <c r="F1227" i="13"/>
  <c r="E1227" i="13"/>
  <c r="K1226" i="13"/>
  <c r="J1226" i="13"/>
  <c r="I1226" i="13"/>
  <c r="H1226" i="13"/>
  <c r="G1226" i="13"/>
  <c r="F1226" i="13"/>
  <c r="E1226" i="13"/>
  <c r="K1186" i="13"/>
  <c r="J1186" i="13"/>
  <c r="I1186" i="13"/>
  <c r="H1186" i="13"/>
  <c r="G1186" i="13"/>
  <c r="F1186" i="13"/>
  <c r="E1186" i="13"/>
  <c r="K1185" i="13"/>
  <c r="J1185" i="13"/>
  <c r="I1185" i="13"/>
  <c r="H1185" i="13"/>
  <c r="G1185" i="13"/>
  <c r="F1185" i="13"/>
  <c r="E1185" i="13"/>
  <c r="K1168" i="13"/>
  <c r="J1168" i="13"/>
  <c r="I1168" i="13"/>
  <c r="H1168" i="13"/>
  <c r="G1168" i="13"/>
  <c r="F1168" i="13"/>
  <c r="E1168" i="13"/>
  <c r="K1167" i="13"/>
  <c r="J1167" i="13"/>
  <c r="I1167" i="13"/>
  <c r="H1167" i="13"/>
  <c r="G1167" i="13"/>
  <c r="F1167" i="13"/>
  <c r="E1167" i="13"/>
  <c r="K1166" i="13"/>
  <c r="J1166" i="13"/>
  <c r="I1166" i="13"/>
  <c r="H1166" i="13"/>
  <c r="G1166" i="13"/>
  <c r="F1166" i="13"/>
  <c r="E1166" i="13"/>
  <c r="K1165" i="13"/>
  <c r="J1165" i="13"/>
  <c r="I1165" i="13"/>
  <c r="H1165" i="13"/>
  <c r="G1165" i="13"/>
  <c r="L1165" i="13" s="1"/>
  <c r="F1165" i="13"/>
  <c r="E1165" i="13"/>
  <c r="K1148" i="13"/>
  <c r="J1148" i="13"/>
  <c r="I1148" i="13"/>
  <c r="H1148" i="13"/>
  <c r="G1148" i="13"/>
  <c r="F1148" i="13"/>
  <c r="E1148" i="13"/>
  <c r="K1147" i="13"/>
  <c r="J1147" i="13"/>
  <c r="I1147" i="13"/>
  <c r="H1147" i="13"/>
  <c r="G1147" i="13"/>
  <c r="F1147" i="13"/>
  <c r="E1147" i="13"/>
  <c r="K1146" i="13"/>
  <c r="J1146" i="13"/>
  <c r="I1146" i="13"/>
  <c r="H1146" i="13"/>
  <c r="G1146" i="13"/>
  <c r="F1146" i="13"/>
  <c r="E1146" i="13"/>
  <c r="K1145" i="13"/>
  <c r="J1145" i="13"/>
  <c r="I1145" i="13"/>
  <c r="H1145" i="13"/>
  <c r="G1145" i="13"/>
  <c r="F1145" i="13"/>
  <c r="E1145" i="13"/>
  <c r="K1128" i="13"/>
  <c r="J1128" i="13"/>
  <c r="I1128" i="13"/>
  <c r="H1128" i="13"/>
  <c r="G1128" i="13"/>
  <c r="F1128" i="13"/>
  <c r="E1128" i="13"/>
  <c r="K1127" i="13"/>
  <c r="J1127" i="13"/>
  <c r="I1127" i="13"/>
  <c r="H1127" i="13"/>
  <c r="G1127" i="13"/>
  <c r="L1127" i="13" s="1"/>
  <c r="F1127" i="13"/>
  <c r="E1127" i="13"/>
  <c r="K1126" i="13"/>
  <c r="J1126" i="13"/>
  <c r="I1126" i="13"/>
  <c r="H1126" i="13"/>
  <c r="G1126" i="13"/>
  <c r="F1126" i="13"/>
  <c r="E1126" i="13"/>
  <c r="K1125" i="13"/>
  <c r="J1125" i="13"/>
  <c r="I1125" i="13"/>
  <c r="H1125" i="13"/>
  <c r="G1125" i="13"/>
  <c r="F1125" i="13"/>
  <c r="E1125" i="13"/>
  <c r="K1108" i="13"/>
  <c r="J1108" i="13"/>
  <c r="I1108" i="13"/>
  <c r="H1108" i="13"/>
  <c r="G1108" i="13"/>
  <c r="F1108" i="13"/>
  <c r="E1108" i="13"/>
  <c r="K1107" i="13"/>
  <c r="J1107" i="13"/>
  <c r="I1107" i="13"/>
  <c r="H1107" i="13"/>
  <c r="G1107" i="13"/>
  <c r="F1107" i="13"/>
  <c r="E1107" i="13"/>
  <c r="K1106" i="13"/>
  <c r="J1106" i="13"/>
  <c r="I1106" i="13"/>
  <c r="H1106" i="13"/>
  <c r="G1106" i="13"/>
  <c r="F1106" i="13"/>
  <c r="E1106" i="13"/>
  <c r="K1105" i="13"/>
  <c r="J1105" i="13"/>
  <c r="I1105" i="13"/>
  <c r="H1105" i="13"/>
  <c r="G1105" i="13"/>
  <c r="L1105" i="13" s="1"/>
  <c r="F1105" i="13"/>
  <c r="E1105" i="13"/>
  <c r="K1088" i="13"/>
  <c r="J1088" i="13"/>
  <c r="I1088" i="13"/>
  <c r="H1088" i="13"/>
  <c r="G1088" i="13"/>
  <c r="F1088" i="13"/>
  <c r="E1088" i="13"/>
  <c r="K1087" i="13"/>
  <c r="J1087" i="13"/>
  <c r="I1087" i="13"/>
  <c r="H1087" i="13"/>
  <c r="G1087" i="13"/>
  <c r="F1087" i="13"/>
  <c r="E1087" i="13"/>
  <c r="K1086" i="13"/>
  <c r="J1086" i="13"/>
  <c r="I1086" i="13"/>
  <c r="H1086" i="13"/>
  <c r="G1086" i="13"/>
  <c r="F1086" i="13"/>
  <c r="E1086" i="13"/>
  <c r="K1085" i="13"/>
  <c r="J1085" i="13"/>
  <c r="I1085" i="13"/>
  <c r="H1085" i="13"/>
  <c r="G1085" i="13"/>
  <c r="F1085" i="13"/>
  <c r="E1085" i="13"/>
  <c r="K1068" i="13"/>
  <c r="J1068" i="13"/>
  <c r="I1068" i="13"/>
  <c r="H1068" i="13"/>
  <c r="G1068" i="13"/>
  <c r="F1068" i="13"/>
  <c r="E1068" i="13"/>
  <c r="K1067" i="13"/>
  <c r="J1067" i="13"/>
  <c r="I1067" i="13"/>
  <c r="H1067" i="13"/>
  <c r="G1067" i="13"/>
  <c r="L1067" i="13" s="1"/>
  <c r="F1067" i="13"/>
  <c r="E1067" i="13"/>
  <c r="K1066" i="13"/>
  <c r="J1066" i="13"/>
  <c r="I1066" i="13"/>
  <c r="H1066" i="13"/>
  <c r="G1066" i="13"/>
  <c r="F1066" i="13"/>
  <c r="E1066" i="13"/>
  <c r="K1065" i="13"/>
  <c r="J1065" i="13"/>
  <c r="I1065" i="13"/>
  <c r="H1065" i="13"/>
  <c r="G1065" i="13"/>
  <c r="F1065" i="13"/>
  <c r="E1065" i="13"/>
  <c r="K1048" i="13"/>
  <c r="J1048" i="13"/>
  <c r="I1048" i="13"/>
  <c r="H1048" i="13"/>
  <c r="G1048" i="13"/>
  <c r="F1048" i="13"/>
  <c r="E1048" i="13"/>
  <c r="K1047" i="13"/>
  <c r="J1047" i="13"/>
  <c r="I1047" i="13"/>
  <c r="H1047" i="13"/>
  <c r="G1047" i="13"/>
  <c r="F1047" i="13"/>
  <c r="E1047" i="13"/>
  <c r="K1046" i="13"/>
  <c r="J1046" i="13"/>
  <c r="I1046" i="13"/>
  <c r="H1046" i="13"/>
  <c r="G1046" i="13"/>
  <c r="F1046" i="13"/>
  <c r="E1046" i="13"/>
  <c r="K1045" i="13"/>
  <c r="J1045" i="13"/>
  <c r="I1045" i="13"/>
  <c r="H1045" i="13"/>
  <c r="G1045" i="13"/>
  <c r="L1045" i="13" s="1"/>
  <c r="F1045" i="13"/>
  <c r="E1045" i="13"/>
  <c r="K1028" i="13"/>
  <c r="J1028" i="13"/>
  <c r="I1028" i="13"/>
  <c r="H1028" i="13"/>
  <c r="G1028" i="13"/>
  <c r="F1028" i="13"/>
  <c r="E1028" i="13"/>
  <c r="K1027" i="13"/>
  <c r="J1027" i="13"/>
  <c r="I1027" i="13"/>
  <c r="H1027" i="13"/>
  <c r="G1027" i="13"/>
  <c r="F1027" i="13"/>
  <c r="E1027" i="13"/>
  <c r="K1026" i="13"/>
  <c r="J1026" i="13"/>
  <c r="I1026" i="13"/>
  <c r="H1026" i="13"/>
  <c r="G1026" i="13"/>
  <c r="F1026" i="13"/>
  <c r="E1026" i="13"/>
  <c r="K1025" i="13"/>
  <c r="J1025" i="13"/>
  <c r="I1025" i="13"/>
  <c r="H1025" i="13"/>
  <c r="G1025" i="13"/>
  <c r="F1025" i="13"/>
  <c r="E1025" i="13"/>
  <c r="K985" i="13"/>
  <c r="J985" i="13"/>
  <c r="I985" i="13"/>
  <c r="H985" i="13"/>
  <c r="G985" i="13"/>
  <c r="F985" i="13"/>
  <c r="E985" i="13"/>
  <c r="K984" i="13"/>
  <c r="J984" i="13"/>
  <c r="I984" i="13"/>
  <c r="H984" i="13"/>
  <c r="G984" i="13"/>
  <c r="F984" i="13"/>
  <c r="E984" i="13"/>
  <c r="K967" i="13"/>
  <c r="J967" i="13"/>
  <c r="I967" i="13"/>
  <c r="H967" i="13"/>
  <c r="G967" i="13"/>
  <c r="F967" i="13"/>
  <c r="E967" i="13"/>
  <c r="K966" i="13"/>
  <c r="J966" i="13"/>
  <c r="I966" i="13"/>
  <c r="H966" i="13"/>
  <c r="G966" i="13"/>
  <c r="F966" i="13"/>
  <c r="E966" i="13"/>
  <c r="K965" i="13"/>
  <c r="J965" i="13"/>
  <c r="I965" i="13"/>
  <c r="H965" i="13"/>
  <c r="G965" i="13"/>
  <c r="F965" i="13"/>
  <c r="E965" i="13"/>
  <c r="K964" i="13"/>
  <c r="J964" i="13"/>
  <c r="I964" i="13"/>
  <c r="H964" i="13"/>
  <c r="G964" i="13"/>
  <c r="F964" i="13"/>
  <c r="E964" i="13"/>
  <c r="K947" i="13"/>
  <c r="J947" i="13"/>
  <c r="I947" i="13"/>
  <c r="H947" i="13"/>
  <c r="G947" i="13"/>
  <c r="F947" i="13"/>
  <c r="E947" i="13"/>
  <c r="K946" i="13"/>
  <c r="J946" i="13"/>
  <c r="I946" i="13"/>
  <c r="H946" i="13"/>
  <c r="G946" i="13"/>
  <c r="F946" i="13"/>
  <c r="E946" i="13"/>
  <c r="K945" i="13"/>
  <c r="J945" i="13"/>
  <c r="I945" i="13"/>
  <c r="H945" i="13"/>
  <c r="G945" i="13"/>
  <c r="F945" i="13"/>
  <c r="E945" i="13"/>
  <c r="K944" i="13"/>
  <c r="J944" i="13"/>
  <c r="I944" i="13"/>
  <c r="H944" i="13"/>
  <c r="G944" i="13"/>
  <c r="F944" i="13"/>
  <c r="E944" i="13"/>
  <c r="K927" i="13"/>
  <c r="J927" i="13"/>
  <c r="I927" i="13"/>
  <c r="H927" i="13"/>
  <c r="G927" i="13"/>
  <c r="F927" i="13"/>
  <c r="E927" i="13"/>
  <c r="K926" i="13"/>
  <c r="J926" i="13"/>
  <c r="I926" i="13"/>
  <c r="H926" i="13"/>
  <c r="G926" i="13"/>
  <c r="F926" i="13"/>
  <c r="E926" i="13"/>
  <c r="K925" i="13"/>
  <c r="J925" i="13"/>
  <c r="I925" i="13"/>
  <c r="H925" i="13"/>
  <c r="G925" i="13"/>
  <c r="F925" i="13"/>
  <c r="E925" i="13"/>
  <c r="K924" i="13"/>
  <c r="J924" i="13"/>
  <c r="I924" i="13"/>
  <c r="H924" i="13"/>
  <c r="G924" i="13"/>
  <c r="F924" i="13"/>
  <c r="E924" i="13"/>
  <c r="K907" i="13"/>
  <c r="J907" i="13"/>
  <c r="I907" i="13"/>
  <c r="H907" i="13"/>
  <c r="G907" i="13"/>
  <c r="F907" i="13"/>
  <c r="E907" i="13"/>
  <c r="K906" i="13"/>
  <c r="J906" i="13"/>
  <c r="I906" i="13"/>
  <c r="H906" i="13"/>
  <c r="G906" i="13"/>
  <c r="F906" i="13"/>
  <c r="E906" i="13"/>
  <c r="K905" i="13"/>
  <c r="J905" i="13"/>
  <c r="I905" i="13"/>
  <c r="H905" i="13"/>
  <c r="G905" i="13"/>
  <c r="F905" i="13"/>
  <c r="E905" i="13"/>
  <c r="K904" i="13"/>
  <c r="J904" i="13"/>
  <c r="I904" i="13"/>
  <c r="H904" i="13"/>
  <c r="G904" i="13"/>
  <c r="F904" i="13"/>
  <c r="E904" i="13"/>
  <c r="K887" i="13"/>
  <c r="J887" i="13"/>
  <c r="I887" i="13"/>
  <c r="H887" i="13"/>
  <c r="G887" i="13"/>
  <c r="F887" i="13"/>
  <c r="E887" i="13"/>
  <c r="K886" i="13"/>
  <c r="J886" i="13"/>
  <c r="I886" i="13"/>
  <c r="H886" i="13"/>
  <c r="G886" i="13"/>
  <c r="F886" i="13"/>
  <c r="E886" i="13"/>
  <c r="K885" i="13"/>
  <c r="J885" i="13"/>
  <c r="I885" i="13"/>
  <c r="H885" i="13"/>
  <c r="G885" i="13"/>
  <c r="F885" i="13"/>
  <c r="E885" i="13"/>
  <c r="K884" i="13"/>
  <c r="J884" i="13"/>
  <c r="I884" i="13"/>
  <c r="H884" i="13"/>
  <c r="G884" i="13"/>
  <c r="F884" i="13"/>
  <c r="E884" i="13"/>
  <c r="K867" i="13"/>
  <c r="J867" i="13"/>
  <c r="I867" i="13"/>
  <c r="H867" i="13"/>
  <c r="G867" i="13"/>
  <c r="F867" i="13"/>
  <c r="E867" i="13"/>
  <c r="K866" i="13"/>
  <c r="J866" i="13"/>
  <c r="I866" i="13"/>
  <c r="H866" i="13"/>
  <c r="G866" i="13"/>
  <c r="F866" i="13"/>
  <c r="E866" i="13"/>
  <c r="K865" i="13"/>
  <c r="J865" i="13"/>
  <c r="I865" i="13"/>
  <c r="H865" i="13"/>
  <c r="G865" i="13"/>
  <c r="F865" i="13"/>
  <c r="E865" i="13"/>
  <c r="K864" i="13"/>
  <c r="J864" i="13"/>
  <c r="I864" i="13"/>
  <c r="H864" i="13"/>
  <c r="G864" i="13"/>
  <c r="F864" i="13"/>
  <c r="E864" i="13"/>
  <c r="K847" i="13"/>
  <c r="J847" i="13"/>
  <c r="I847" i="13"/>
  <c r="H847" i="13"/>
  <c r="G847" i="13"/>
  <c r="F847" i="13"/>
  <c r="E847" i="13"/>
  <c r="K846" i="13"/>
  <c r="J846" i="13"/>
  <c r="I846" i="13"/>
  <c r="H846" i="13"/>
  <c r="G846" i="13"/>
  <c r="F846" i="13"/>
  <c r="E846" i="13"/>
  <c r="K845" i="13"/>
  <c r="J845" i="13"/>
  <c r="I845" i="13"/>
  <c r="H845" i="13"/>
  <c r="G845" i="13"/>
  <c r="F845" i="13"/>
  <c r="E845" i="13"/>
  <c r="K844" i="13"/>
  <c r="J844" i="13"/>
  <c r="I844" i="13"/>
  <c r="H844" i="13"/>
  <c r="G844" i="13"/>
  <c r="F844" i="13"/>
  <c r="E844" i="13"/>
  <c r="K827" i="13"/>
  <c r="J827" i="13"/>
  <c r="I827" i="13"/>
  <c r="H827" i="13"/>
  <c r="G827" i="13"/>
  <c r="F827" i="13"/>
  <c r="E827" i="13"/>
  <c r="K826" i="13"/>
  <c r="J826" i="13"/>
  <c r="I826" i="13"/>
  <c r="H826" i="13"/>
  <c r="G826" i="13"/>
  <c r="F826" i="13"/>
  <c r="E826" i="13"/>
  <c r="K825" i="13"/>
  <c r="J825" i="13"/>
  <c r="I825" i="13"/>
  <c r="H825" i="13"/>
  <c r="G825" i="13"/>
  <c r="F825" i="13"/>
  <c r="E825" i="13"/>
  <c r="K824" i="13"/>
  <c r="J824" i="13"/>
  <c r="I824" i="13"/>
  <c r="H824" i="13"/>
  <c r="G824" i="13"/>
  <c r="F824" i="13"/>
  <c r="E824" i="13"/>
  <c r="K783" i="13"/>
  <c r="J783" i="13"/>
  <c r="I783" i="13"/>
  <c r="H783" i="13"/>
  <c r="G783" i="13"/>
  <c r="F783" i="13"/>
  <c r="E783" i="13"/>
  <c r="K782" i="13"/>
  <c r="J782" i="13"/>
  <c r="I782" i="13"/>
  <c r="H782" i="13"/>
  <c r="G782" i="13"/>
  <c r="F782" i="13"/>
  <c r="E782" i="13"/>
  <c r="K765" i="13"/>
  <c r="J765" i="13"/>
  <c r="I765" i="13"/>
  <c r="H765" i="13"/>
  <c r="G765" i="13"/>
  <c r="F765" i="13"/>
  <c r="E765" i="13"/>
  <c r="K764" i="13"/>
  <c r="J764" i="13"/>
  <c r="I764" i="13"/>
  <c r="H764" i="13"/>
  <c r="G764" i="13"/>
  <c r="F764" i="13"/>
  <c r="E764" i="13"/>
  <c r="K763" i="13"/>
  <c r="J763" i="13"/>
  <c r="I763" i="13"/>
  <c r="H763" i="13"/>
  <c r="G763" i="13"/>
  <c r="F763" i="13"/>
  <c r="E763" i="13"/>
  <c r="K762" i="13"/>
  <c r="J762" i="13"/>
  <c r="I762" i="13"/>
  <c r="H762" i="13"/>
  <c r="G762" i="13"/>
  <c r="F762" i="13"/>
  <c r="E762" i="13"/>
  <c r="K745" i="13"/>
  <c r="J745" i="13"/>
  <c r="I745" i="13"/>
  <c r="H745" i="13"/>
  <c r="G745" i="13"/>
  <c r="F745" i="13"/>
  <c r="E745" i="13"/>
  <c r="K744" i="13"/>
  <c r="J744" i="13"/>
  <c r="I744" i="13"/>
  <c r="H744" i="13"/>
  <c r="G744" i="13"/>
  <c r="F744" i="13"/>
  <c r="E744" i="13"/>
  <c r="K743" i="13"/>
  <c r="J743" i="13"/>
  <c r="I743" i="13"/>
  <c r="H743" i="13"/>
  <c r="G743" i="13"/>
  <c r="F743" i="13"/>
  <c r="E743" i="13"/>
  <c r="K742" i="13"/>
  <c r="J742" i="13"/>
  <c r="I742" i="13"/>
  <c r="H742" i="13"/>
  <c r="G742" i="13"/>
  <c r="F742" i="13"/>
  <c r="E742" i="13"/>
  <c r="K725" i="13"/>
  <c r="J725" i="13"/>
  <c r="I725" i="13"/>
  <c r="H725" i="13"/>
  <c r="G725" i="13"/>
  <c r="F725" i="13"/>
  <c r="E725" i="13"/>
  <c r="K724" i="13"/>
  <c r="J724" i="13"/>
  <c r="I724" i="13"/>
  <c r="H724" i="13"/>
  <c r="G724" i="13"/>
  <c r="F724" i="13"/>
  <c r="E724" i="13"/>
  <c r="K723" i="13"/>
  <c r="J723" i="13"/>
  <c r="I723" i="13"/>
  <c r="H723" i="13"/>
  <c r="G723" i="13"/>
  <c r="F723" i="13"/>
  <c r="E723" i="13"/>
  <c r="K722" i="13"/>
  <c r="J722" i="13"/>
  <c r="I722" i="13"/>
  <c r="H722" i="13"/>
  <c r="G722" i="13"/>
  <c r="F722" i="13"/>
  <c r="E722" i="13"/>
  <c r="K705" i="13"/>
  <c r="J705" i="13"/>
  <c r="I705" i="13"/>
  <c r="H705" i="13"/>
  <c r="G705" i="13"/>
  <c r="F705" i="13"/>
  <c r="E705" i="13"/>
  <c r="K704" i="13"/>
  <c r="J704" i="13"/>
  <c r="I704" i="13"/>
  <c r="H704" i="13"/>
  <c r="G704" i="13"/>
  <c r="F704" i="13"/>
  <c r="E704" i="13"/>
  <c r="K703" i="13"/>
  <c r="J703" i="13"/>
  <c r="I703" i="13"/>
  <c r="H703" i="13"/>
  <c r="G703" i="13"/>
  <c r="F703" i="13"/>
  <c r="E703" i="13"/>
  <c r="K702" i="13"/>
  <c r="J702" i="13"/>
  <c r="I702" i="13"/>
  <c r="H702" i="13"/>
  <c r="G702" i="13"/>
  <c r="F702" i="13"/>
  <c r="E702" i="13"/>
  <c r="K685" i="13"/>
  <c r="J685" i="13"/>
  <c r="I685" i="13"/>
  <c r="H685" i="13"/>
  <c r="G685" i="13"/>
  <c r="F685" i="13"/>
  <c r="E685" i="13"/>
  <c r="K684" i="13"/>
  <c r="J684" i="13"/>
  <c r="I684" i="13"/>
  <c r="H684" i="13"/>
  <c r="G684" i="13"/>
  <c r="F684" i="13"/>
  <c r="E684" i="13"/>
  <c r="K683" i="13"/>
  <c r="J683" i="13"/>
  <c r="I683" i="13"/>
  <c r="H683" i="13"/>
  <c r="G683" i="13"/>
  <c r="F683" i="13"/>
  <c r="E683" i="13"/>
  <c r="K682" i="13"/>
  <c r="J682" i="13"/>
  <c r="I682" i="13"/>
  <c r="H682" i="13"/>
  <c r="G682" i="13"/>
  <c r="F682" i="13"/>
  <c r="E682" i="13"/>
  <c r="K665" i="13"/>
  <c r="J665" i="13"/>
  <c r="I665" i="13"/>
  <c r="H665" i="13"/>
  <c r="G665" i="13"/>
  <c r="F665" i="13"/>
  <c r="E665" i="13"/>
  <c r="K664" i="13"/>
  <c r="J664" i="13"/>
  <c r="I664" i="13"/>
  <c r="H664" i="13"/>
  <c r="G664" i="13"/>
  <c r="F664" i="13"/>
  <c r="E664" i="13"/>
  <c r="K663" i="13"/>
  <c r="J663" i="13"/>
  <c r="I663" i="13"/>
  <c r="H663" i="13"/>
  <c r="G663" i="13"/>
  <c r="F663" i="13"/>
  <c r="E663" i="13"/>
  <c r="K662" i="13"/>
  <c r="J662" i="13"/>
  <c r="I662" i="13"/>
  <c r="H662" i="13"/>
  <c r="G662" i="13"/>
  <c r="F662" i="13"/>
  <c r="E662" i="13"/>
  <c r="K645" i="13"/>
  <c r="J645" i="13"/>
  <c r="I645" i="13"/>
  <c r="H645" i="13"/>
  <c r="G645" i="13"/>
  <c r="F645" i="13"/>
  <c r="E645" i="13"/>
  <c r="K644" i="13"/>
  <c r="J644" i="13"/>
  <c r="I644" i="13"/>
  <c r="H644" i="13"/>
  <c r="G644" i="13"/>
  <c r="F644" i="13"/>
  <c r="E644" i="13"/>
  <c r="K643" i="13"/>
  <c r="J643" i="13"/>
  <c r="I643" i="13"/>
  <c r="H643" i="13"/>
  <c r="G643" i="13"/>
  <c r="F643" i="13"/>
  <c r="E643" i="13"/>
  <c r="K642" i="13"/>
  <c r="J642" i="13"/>
  <c r="I642" i="13"/>
  <c r="H642" i="13"/>
  <c r="G642" i="13"/>
  <c r="F642" i="13"/>
  <c r="E642" i="13"/>
  <c r="K625" i="13"/>
  <c r="J625" i="13"/>
  <c r="I625" i="13"/>
  <c r="H625" i="13"/>
  <c r="G625" i="13"/>
  <c r="F625" i="13"/>
  <c r="E625" i="13"/>
  <c r="K624" i="13"/>
  <c r="J624" i="13"/>
  <c r="I624" i="13"/>
  <c r="H624" i="13"/>
  <c r="G624" i="13"/>
  <c r="F624" i="13"/>
  <c r="E624" i="13"/>
  <c r="K623" i="13"/>
  <c r="J623" i="13"/>
  <c r="I623" i="13"/>
  <c r="H623" i="13"/>
  <c r="G623" i="13"/>
  <c r="F623" i="13"/>
  <c r="E623" i="13"/>
  <c r="K622" i="13"/>
  <c r="J622" i="13"/>
  <c r="I622" i="13"/>
  <c r="H622" i="13"/>
  <c r="G622" i="13"/>
  <c r="F622" i="13"/>
  <c r="E622" i="13"/>
  <c r="K582" i="13"/>
  <c r="J582" i="13"/>
  <c r="I582" i="13"/>
  <c r="H582" i="13"/>
  <c r="G582" i="13"/>
  <c r="F582" i="13"/>
  <c r="E582" i="13"/>
  <c r="K581" i="13"/>
  <c r="J581" i="13"/>
  <c r="I581" i="13"/>
  <c r="H581" i="13"/>
  <c r="G581" i="13"/>
  <c r="F581" i="13"/>
  <c r="E581" i="13"/>
  <c r="K564" i="13"/>
  <c r="J564" i="13"/>
  <c r="I564" i="13"/>
  <c r="H564" i="13"/>
  <c r="G564" i="13"/>
  <c r="F564" i="13"/>
  <c r="E564" i="13"/>
  <c r="K563" i="13"/>
  <c r="J563" i="13"/>
  <c r="I563" i="13"/>
  <c r="H563" i="13"/>
  <c r="G563" i="13"/>
  <c r="F563" i="13"/>
  <c r="E563" i="13"/>
  <c r="K562" i="13"/>
  <c r="J562" i="13"/>
  <c r="I562" i="13"/>
  <c r="H562" i="13"/>
  <c r="G562" i="13"/>
  <c r="F562" i="13"/>
  <c r="E562" i="13"/>
  <c r="K561" i="13"/>
  <c r="J561" i="13"/>
  <c r="I561" i="13"/>
  <c r="H561" i="13"/>
  <c r="G561" i="13"/>
  <c r="F561" i="13"/>
  <c r="E561" i="13"/>
  <c r="K544" i="13"/>
  <c r="J544" i="13"/>
  <c r="I544" i="13"/>
  <c r="H544" i="13"/>
  <c r="G544" i="13"/>
  <c r="F544" i="13"/>
  <c r="E544" i="13"/>
  <c r="K543" i="13"/>
  <c r="J543" i="13"/>
  <c r="I543" i="13"/>
  <c r="H543" i="13"/>
  <c r="G543" i="13"/>
  <c r="F543" i="13"/>
  <c r="E543" i="13"/>
  <c r="K542" i="13"/>
  <c r="J542" i="13"/>
  <c r="I542" i="13"/>
  <c r="H542" i="13"/>
  <c r="G542" i="13"/>
  <c r="F542" i="13"/>
  <c r="E542" i="13"/>
  <c r="K541" i="13"/>
  <c r="J541" i="13"/>
  <c r="I541" i="13"/>
  <c r="H541" i="13"/>
  <c r="G541" i="13"/>
  <c r="F541" i="13"/>
  <c r="E541" i="13"/>
  <c r="K524" i="13"/>
  <c r="J524" i="13"/>
  <c r="I524" i="13"/>
  <c r="H524" i="13"/>
  <c r="G524" i="13"/>
  <c r="F524" i="13"/>
  <c r="E524" i="13"/>
  <c r="K523" i="13"/>
  <c r="J523" i="13"/>
  <c r="I523" i="13"/>
  <c r="H523" i="13"/>
  <c r="G523" i="13"/>
  <c r="L523" i="13" s="1"/>
  <c r="F523" i="13"/>
  <c r="E523" i="13"/>
  <c r="K522" i="13"/>
  <c r="J522" i="13"/>
  <c r="I522" i="13"/>
  <c r="H522" i="13"/>
  <c r="G522" i="13"/>
  <c r="F522" i="13"/>
  <c r="E522" i="13"/>
  <c r="K521" i="13"/>
  <c r="J521" i="13"/>
  <c r="I521" i="13"/>
  <c r="H521" i="13"/>
  <c r="G521" i="13"/>
  <c r="F521" i="13"/>
  <c r="E521" i="13"/>
  <c r="K504" i="13"/>
  <c r="J504" i="13"/>
  <c r="I504" i="13"/>
  <c r="H504" i="13"/>
  <c r="G504" i="13"/>
  <c r="F504" i="13"/>
  <c r="E504" i="13"/>
  <c r="K503" i="13"/>
  <c r="J503" i="13"/>
  <c r="I503" i="13"/>
  <c r="H503" i="13"/>
  <c r="G503" i="13"/>
  <c r="F503" i="13"/>
  <c r="E503" i="13"/>
  <c r="K502" i="13"/>
  <c r="J502" i="13"/>
  <c r="I502" i="13"/>
  <c r="H502" i="13"/>
  <c r="G502" i="13"/>
  <c r="F502" i="13"/>
  <c r="E502" i="13"/>
  <c r="K501" i="13"/>
  <c r="J501" i="13"/>
  <c r="I501" i="13"/>
  <c r="H501" i="13"/>
  <c r="G501" i="13"/>
  <c r="F501" i="13"/>
  <c r="E501" i="13"/>
  <c r="K484" i="13"/>
  <c r="J484" i="13"/>
  <c r="I484" i="13"/>
  <c r="H484" i="13"/>
  <c r="G484" i="13"/>
  <c r="F484" i="13"/>
  <c r="E484" i="13"/>
  <c r="K483" i="13"/>
  <c r="J483" i="13"/>
  <c r="I483" i="13"/>
  <c r="H483" i="13"/>
  <c r="G483" i="13"/>
  <c r="F483" i="13"/>
  <c r="E483" i="13"/>
  <c r="K482" i="13"/>
  <c r="J482" i="13"/>
  <c r="I482" i="13"/>
  <c r="H482" i="13"/>
  <c r="G482" i="13"/>
  <c r="F482" i="13"/>
  <c r="E482" i="13"/>
  <c r="K481" i="13"/>
  <c r="J481" i="13"/>
  <c r="I481" i="13"/>
  <c r="H481" i="13"/>
  <c r="G481" i="13"/>
  <c r="F481" i="13"/>
  <c r="E481" i="13"/>
  <c r="K464" i="13"/>
  <c r="J464" i="13"/>
  <c r="I464" i="13"/>
  <c r="H464" i="13"/>
  <c r="G464" i="13"/>
  <c r="F464" i="13"/>
  <c r="E464" i="13"/>
  <c r="K463" i="13"/>
  <c r="J463" i="13"/>
  <c r="I463" i="13"/>
  <c r="H463" i="13"/>
  <c r="G463" i="13"/>
  <c r="L463" i="13" s="1"/>
  <c r="F463" i="13"/>
  <c r="E463" i="13"/>
  <c r="K462" i="13"/>
  <c r="J462" i="13"/>
  <c r="I462" i="13"/>
  <c r="H462" i="13"/>
  <c r="G462" i="13"/>
  <c r="F462" i="13"/>
  <c r="E462" i="13"/>
  <c r="K461" i="13"/>
  <c r="J461" i="13"/>
  <c r="I461" i="13"/>
  <c r="H461" i="13"/>
  <c r="G461" i="13"/>
  <c r="F461" i="13"/>
  <c r="E461" i="13"/>
  <c r="K444" i="13"/>
  <c r="J444" i="13"/>
  <c r="I444" i="13"/>
  <c r="H444" i="13"/>
  <c r="G444" i="13"/>
  <c r="F444" i="13"/>
  <c r="E444" i="13"/>
  <c r="K443" i="13"/>
  <c r="J443" i="13"/>
  <c r="I443" i="13"/>
  <c r="H443" i="13"/>
  <c r="G443" i="13"/>
  <c r="F443" i="13"/>
  <c r="E443" i="13"/>
  <c r="K442" i="13"/>
  <c r="J442" i="13"/>
  <c r="I442" i="13"/>
  <c r="H442" i="13"/>
  <c r="G442" i="13"/>
  <c r="F442" i="13"/>
  <c r="E442" i="13"/>
  <c r="K441" i="13"/>
  <c r="J441" i="13"/>
  <c r="I441" i="13"/>
  <c r="H441" i="13"/>
  <c r="G441" i="13"/>
  <c r="F441" i="13"/>
  <c r="E441" i="13"/>
  <c r="K424" i="13"/>
  <c r="J424" i="13"/>
  <c r="I424" i="13"/>
  <c r="H424" i="13"/>
  <c r="G424" i="13"/>
  <c r="F424" i="13"/>
  <c r="E424" i="13"/>
  <c r="K423" i="13"/>
  <c r="J423" i="13"/>
  <c r="I423" i="13"/>
  <c r="H423" i="13"/>
  <c r="G423" i="13"/>
  <c r="F423" i="13"/>
  <c r="E423" i="13"/>
  <c r="K422" i="13"/>
  <c r="J422" i="13"/>
  <c r="I422" i="13"/>
  <c r="H422" i="13"/>
  <c r="G422" i="13"/>
  <c r="F422" i="13"/>
  <c r="E422" i="13"/>
  <c r="K421" i="13"/>
  <c r="J421" i="13"/>
  <c r="I421" i="13"/>
  <c r="H421" i="13"/>
  <c r="G421" i="13"/>
  <c r="F421" i="13"/>
  <c r="E421" i="13"/>
  <c r="K381" i="13"/>
  <c r="J381" i="13"/>
  <c r="I381" i="13"/>
  <c r="H381" i="13"/>
  <c r="G381" i="13"/>
  <c r="F381" i="13"/>
  <c r="E381" i="13"/>
  <c r="K380" i="13"/>
  <c r="J380" i="13"/>
  <c r="I380" i="13"/>
  <c r="H380" i="13"/>
  <c r="G380" i="13"/>
  <c r="F380" i="13"/>
  <c r="E380" i="13"/>
  <c r="K363" i="13"/>
  <c r="J363" i="13"/>
  <c r="I363" i="13"/>
  <c r="H363" i="13"/>
  <c r="G363" i="13"/>
  <c r="F363" i="13"/>
  <c r="E363" i="13"/>
  <c r="K362" i="13"/>
  <c r="J362" i="13"/>
  <c r="I362" i="13"/>
  <c r="H362" i="13"/>
  <c r="G362" i="13"/>
  <c r="F362" i="13"/>
  <c r="E362" i="13"/>
  <c r="K361" i="13"/>
  <c r="J361" i="13"/>
  <c r="I361" i="13"/>
  <c r="H361" i="13"/>
  <c r="G361" i="13"/>
  <c r="F361" i="13"/>
  <c r="E361" i="13"/>
  <c r="K360" i="13"/>
  <c r="J360" i="13"/>
  <c r="I360" i="13"/>
  <c r="H360" i="13"/>
  <c r="G360" i="13"/>
  <c r="F360" i="13"/>
  <c r="E360" i="13"/>
  <c r="K343" i="13"/>
  <c r="J343" i="13"/>
  <c r="I343" i="13"/>
  <c r="H343" i="13"/>
  <c r="G343" i="13"/>
  <c r="F343" i="13"/>
  <c r="E343" i="13"/>
  <c r="K342" i="13"/>
  <c r="J342" i="13"/>
  <c r="I342" i="13"/>
  <c r="H342" i="13"/>
  <c r="G342" i="13"/>
  <c r="F342" i="13"/>
  <c r="E342" i="13"/>
  <c r="K341" i="13"/>
  <c r="J341" i="13"/>
  <c r="I341" i="13"/>
  <c r="H341" i="13"/>
  <c r="G341" i="13"/>
  <c r="F341" i="13"/>
  <c r="E341" i="13"/>
  <c r="K340" i="13"/>
  <c r="J340" i="13"/>
  <c r="I340" i="13"/>
  <c r="H340" i="13"/>
  <c r="G340" i="13"/>
  <c r="F340" i="13"/>
  <c r="E340" i="13"/>
  <c r="K323" i="13"/>
  <c r="J323" i="13"/>
  <c r="I323" i="13"/>
  <c r="H323" i="13"/>
  <c r="G323" i="13"/>
  <c r="F323" i="13"/>
  <c r="E323" i="13"/>
  <c r="K322" i="13"/>
  <c r="J322" i="13"/>
  <c r="I322" i="13"/>
  <c r="H322" i="13"/>
  <c r="G322" i="13"/>
  <c r="F322" i="13"/>
  <c r="E322" i="13"/>
  <c r="K321" i="13"/>
  <c r="J321" i="13"/>
  <c r="I321" i="13"/>
  <c r="H321" i="13"/>
  <c r="G321" i="13"/>
  <c r="F321" i="13"/>
  <c r="E321" i="13"/>
  <c r="K320" i="13"/>
  <c r="J320" i="13"/>
  <c r="I320" i="13"/>
  <c r="H320" i="13"/>
  <c r="G320" i="13"/>
  <c r="F320" i="13"/>
  <c r="E320" i="13"/>
  <c r="K303" i="13"/>
  <c r="J303" i="13"/>
  <c r="I303" i="13"/>
  <c r="H303" i="13"/>
  <c r="G303" i="13"/>
  <c r="F303" i="13"/>
  <c r="E303" i="13"/>
  <c r="K302" i="13"/>
  <c r="J302" i="13"/>
  <c r="I302" i="13"/>
  <c r="H302" i="13"/>
  <c r="G302" i="13"/>
  <c r="F302" i="13"/>
  <c r="E302" i="13"/>
  <c r="K301" i="13"/>
  <c r="J301" i="13"/>
  <c r="I301" i="13"/>
  <c r="H301" i="13"/>
  <c r="G301" i="13"/>
  <c r="F301" i="13"/>
  <c r="E301" i="13"/>
  <c r="K300" i="13"/>
  <c r="J300" i="13"/>
  <c r="I300" i="13"/>
  <c r="H300" i="13"/>
  <c r="G300" i="13"/>
  <c r="F300" i="13"/>
  <c r="E300" i="13"/>
  <c r="K283" i="13"/>
  <c r="J283" i="13"/>
  <c r="I283" i="13"/>
  <c r="H283" i="13"/>
  <c r="G283" i="13"/>
  <c r="F283" i="13"/>
  <c r="E283" i="13"/>
  <c r="K282" i="13"/>
  <c r="J282" i="13"/>
  <c r="I282" i="13"/>
  <c r="H282" i="13"/>
  <c r="G282" i="13"/>
  <c r="F282" i="13"/>
  <c r="E282" i="13"/>
  <c r="K281" i="13"/>
  <c r="J281" i="13"/>
  <c r="I281" i="13"/>
  <c r="H281" i="13"/>
  <c r="G281" i="13"/>
  <c r="F281" i="13"/>
  <c r="E281" i="13"/>
  <c r="K280" i="13"/>
  <c r="J280" i="13"/>
  <c r="I280" i="13"/>
  <c r="H280" i="13"/>
  <c r="G280" i="13"/>
  <c r="F280" i="13"/>
  <c r="E280" i="13"/>
  <c r="K263" i="13"/>
  <c r="J263" i="13"/>
  <c r="I263" i="13"/>
  <c r="H263" i="13"/>
  <c r="G263" i="13"/>
  <c r="F263" i="13"/>
  <c r="E263" i="13"/>
  <c r="K262" i="13"/>
  <c r="J262" i="13"/>
  <c r="I262" i="13"/>
  <c r="H262" i="13"/>
  <c r="G262" i="13"/>
  <c r="F262" i="13"/>
  <c r="E262" i="13"/>
  <c r="K261" i="13"/>
  <c r="J261" i="13"/>
  <c r="I261" i="13"/>
  <c r="H261" i="13"/>
  <c r="G261" i="13"/>
  <c r="F261" i="13"/>
  <c r="E261" i="13"/>
  <c r="K260" i="13"/>
  <c r="J260" i="13"/>
  <c r="I260" i="13"/>
  <c r="H260" i="13"/>
  <c r="G260" i="13"/>
  <c r="F260" i="13"/>
  <c r="E260" i="13"/>
  <c r="K243" i="13"/>
  <c r="J243" i="13"/>
  <c r="I243" i="13"/>
  <c r="H243" i="13"/>
  <c r="G243" i="13"/>
  <c r="F243" i="13"/>
  <c r="E243" i="13"/>
  <c r="K242" i="13"/>
  <c r="J242" i="13"/>
  <c r="I242" i="13"/>
  <c r="H242" i="13"/>
  <c r="G242" i="13"/>
  <c r="F242" i="13"/>
  <c r="E242" i="13"/>
  <c r="K241" i="13"/>
  <c r="J241" i="13"/>
  <c r="I241" i="13"/>
  <c r="H241" i="13"/>
  <c r="G241" i="13"/>
  <c r="F241" i="13"/>
  <c r="E241" i="13"/>
  <c r="K240" i="13"/>
  <c r="J240" i="13"/>
  <c r="I240" i="13"/>
  <c r="H240" i="13"/>
  <c r="G240" i="13"/>
  <c r="F240" i="13"/>
  <c r="E240" i="13"/>
  <c r="K223" i="13"/>
  <c r="J223" i="13"/>
  <c r="I223" i="13"/>
  <c r="H223" i="13"/>
  <c r="G223" i="13"/>
  <c r="F223" i="13"/>
  <c r="E223" i="13"/>
  <c r="K222" i="13"/>
  <c r="J222" i="13"/>
  <c r="I222" i="13"/>
  <c r="H222" i="13"/>
  <c r="G222" i="13"/>
  <c r="F222" i="13"/>
  <c r="E222" i="13"/>
  <c r="K221" i="13"/>
  <c r="J221" i="13"/>
  <c r="I221" i="13"/>
  <c r="H221" i="13"/>
  <c r="G221" i="13"/>
  <c r="F221" i="13"/>
  <c r="E221" i="13"/>
  <c r="K220" i="13"/>
  <c r="J220" i="13"/>
  <c r="I220" i="13"/>
  <c r="H220" i="13"/>
  <c r="G220" i="13"/>
  <c r="F220" i="13"/>
  <c r="E220" i="13"/>
  <c r="L2831" i="13"/>
  <c r="K98" i="39" s="1"/>
  <c r="N98" i="39" s="1"/>
  <c r="K2429" i="13"/>
  <c r="J2429" i="13"/>
  <c r="I2429" i="13"/>
  <c r="H2429" i="13"/>
  <c r="G2429" i="13"/>
  <c r="F2429" i="13"/>
  <c r="E2429" i="13"/>
  <c r="K2428" i="13"/>
  <c r="J2428" i="13"/>
  <c r="I2428" i="13"/>
  <c r="H2428" i="13"/>
  <c r="G2428" i="13"/>
  <c r="F2428" i="13"/>
  <c r="E2428" i="13"/>
  <c r="K2229" i="13"/>
  <c r="J2229" i="13"/>
  <c r="I2229" i="13"/>
  <c r="H2229" i="13"/>
  <c r="G2229" i="13"/>
  <c r="F2229" i="13"/>
  <c r="E2229" i="13"/>
  <c r="K2228" i="13"/>
  <c r="J2228" i="13"/>
  <c r="I2228" i="13"/>
  <c r="H2228" i="13"/>
  <c r="G2228" i="13"/>
  <c r="F2228" i="13"/>
  <c r="E2228" i="13"/>
  <c r="K2227" i="13"/>
  <c r="J2227" i="13"/>
  <c r="I2227" i="13"/>
  <c r="H2227" i="13"/>
  <c r="G2227" i="13"/>
  <c r="F2227" i="13"/>
  <c r="E2227" i="13"/>
  <c r="K2226" i="13"/>
  <c r="J2226" i="13"/>
  <c r="I2226" i="13"/>
  <c r="H2226" i="13"/>
  <c r="G2226" i="13"/>
  <c r="F2226" i="13"/>
  <c r="E2226" i="13"/>
  <c r="L2025" i="13"/>
  <c r="K76" i="39" s="1"/>
  <c r="N76" i="39" s="1"/>
  <c r="L1626" i="13"/>
  <c r="K69" i="39" s="1"/>
  <c r="N69" i="39" s="1"/>
  <c r="L1625" i="13"/>
  <c r="K68" i="39" s="1"/>
  <c r="N68" i="39" s="1"/>
  <c r="L1624" i="13"/>
  <c r="K67" i="39" s="1"/>
  <c r="N67" i="39" s="1"/>
  <c r="K1425" i="13"/>
  <c r="J1425" i="13"/>
  <c r="I1425" i="13"/>
  <c r="H1425" i="13"/>
  <c r="G1425" i="13"/>
  <c r="F1425" i="13"/>
  <c r="E1425" i="13"/>
  <c r="K1424" i="13"/>
  <c r="J1424" i="13"/>
  <c r="I1424" i="13"/>
  <c r="H1424" i="13"/>
  <c r="G1424" i="13"/>
  <c r="F1424" i="13"/>
  <c r="E1424" i="13"/>
  <c r="K1423" i="13"/>
  <c r="J1423" i="13"/>
  <c r="I1423" i="13"/>
  <c r="H1423" i="13"/>
  <c r="G1423" i="13"/>
  <c r="F1423" i="13"/>
  <c r="E1423" i="13"/>
  <c r="K1422" i="13"/>
  <c r="J1422" i="13"/>
  <c r="I1422" i="13"/>
  <c r="H1422" i="13"/>
  <c r="G1422" i="13"/>
  <c r="F1422" i="13"/>
  <c r="E1422" i="13"/>
  <c r="K1224" i="13"/>
  <c r="J1224" i="13"/>
  <c r="I1224" i="13"/>
  <c r="H1224" i="13"/>
  <c r="G1224" i="13"/>
  <c r="F1224" i="13"/>
  <c r="E1224" i="13"/>
  <c r="K1223" i="13"/>
  <c r="J1223" i="13"/>
  <c r="I1223" i="13"/>
  <c r="H1223" i="13"/>
  <c r="G1223" i="13"/>
  <c r="F1223" i="13"/>
  <c r="E1223" i="13"/>
  <c r="K1222" i="13"/>
  <c r="J1222" i="13"/>
  <c r="I1222" i="13"/>
  <c r="H1222" i="13"/>
  <c r="G1222" i="13"/>
  <c r="F1222" i="13"/>
  <c r="E1222" i="13"/>
  <c r="K1221" i="13"/>
  <c r="J1221" i="13"/>
  <c r="I1221" i="13"/>
  <c r="H1221" i="13"/>
  <c r="G1221" i="13"/>
  <c r="F1221" i="13"/>
  <c r="E1221" i="13"/>
  <c r="K1023" i="13"/>
  <c r="J1023" i="13"/>
  <c r="I1023" i="13"/>
  <c r="H1023" i="13"/>
  <c r="G1023" i="13"/>
  <c r="F1023" i="13"/>
  <c r="E1023" i="13"/>
  <c r="K1022" i="13"/>
  <c r="J1022" i="13"/>
  <c r="I1022" i="13"/>
  <c r="H1022" i="13"/>
  <c r="G1022" i="13"/>
  <c r="F1022" i="13"/>
  <c r="E1022" i="13"/>
  <c r="K1021" i="13"/>
  <c r="J1021" i="13"/>
  <c r="I1021" i="13"/>
  <c r="H1021" i="13"/>
  <c r="G1021" i="13"/>
  <c r="F1021" i="13"/>
  <c r="E1021" i="13"/>
  <c r="K1020" i="13"/>
  <c r="J1020" i="13"/>
  <c r="I1020" i="13"/>
  <c r="H1020" i="13"/>
  <c r="G1020" i="13"/>
  <c r="F1020" i="13"/>
  <c r="E1020" i="13"/>
  <c r="K822" i="13"/>
  <c r="J822" i="13"/>
  <c r="I822" i="13"/>
  <c r="H822" i="13"/>
  <c r="G822" i="13"/>
  <c r="F822" i="13"/>
  <c r="E822" i="13"/>
  <c r="K821" i="13"/>
  <c r="J821" i="13"/>
  <c r="I821" i="13"/>
  <c r="H821" i="13"/>
  <c r="G821" i="13"/>
  <c r="F821" i="13"/>
  <c r="E821" i="13"/>
  <c r="K820" i="13"/>
  <c r="J820" i="13"/>
  <c r="I820" i="13"/>
  <c r="H820" i="13"/>
  <c r="G820" i="13"/>
  <c r="F820" i="13"/>
  <c r="E820" i="13"/>
  <c r="K819" i="13"/>
  <c r="J819" i="13"/>
  <c r="I819" i="13"/>
  <c r="H819" i="13"/>
  <c r="G819" i="13"/>
  <c r="F819" i="13"/>
  <c r="E819" i="13"/>
  <c r="K620" i="13"/>
  <c r="J620" i="13"/>
  <c r="I620" i="13"/>
  <c r="H620" i="13"/>
  <c r="G620" i="13"/>
  <c r="F620" i="13"/>
  <c r="E620" i="13"/>
  <c r="K619" i="13"/>
  <c r="J619" i="13"/>
  <c r="I619" i="13"/>
  <c r="H619" i="13"/>
  <c r="G619" i="13"/>
  <c r="F619" i="13"/>
  <c r="E619" i="13"/>
  <c r="K618" i="13"/>
  <c r="J618" i="13"/>
  <c r="I618" i="13"/>
  <c r="H618" i="13"/>
  <c r="G618" i="13"/>
  <c r="F618" i="13"/>
  <c r="E618" i="13"/>
  <c r="K617" i="13"/>
  <c r="J617" i="13"/>
  <c r="I617" i="13"/>
  <c r="H617" i="13"/>
  <c r="G617" i="13"/>
  <c r="F617" i="13"/>
  <c r="E617" i="13"/>
  <c r="K419" i="13"/>
  <c r="J419" i="13"/>
  <c r="I419" i="13"/>
  <c r="H419" i="13"/>
  <c r="G419" i="13"/>
  <c r="F419" i="13"/>
  <c r="E419" i="13"/>
  <c r="K418" i="13"/>
  <c r="J418" i="13"/>
  <c r="I418" i="13"/>
  <c r="H418" i="13"/>
  <c r="G418" i="13"/>
  <c r="F418" i="13"/>
  <c r="E418" i="13"/>
  <c r="K417" i="13"/>
  <c r="J417" i="13"/>
  <c r="I417" i="13"/>
  <c r="H417" i="13"/>
  <c r="G417" i="13"/>
  <c r="F417" i="13"/>
  <c r="E417" i="13"/>
  <c r="K416" i="13"/>
  <c r="J416" i="13"/>
  <c r="I416" i="13"/>
  <c r="H416" i="13"/>
  <c r="G416" i="13"/>
  <c r="F416" i="13"/>
  <c r="E416" i="13"/>
  <c r="K218" i="13"/>
  <c r="J218" i="13"/>
  <c r="I218" i="13"/>
  <c r="H218" i="13"/>
  <c r="G218" i="13"/>
  <c r="F218" i="13"/>
  <c r="E218" i="13"/>
  <c r="K217" i="13"/>
  <c r="J217" i="13"/>
  <c r="I217" i="13"/>
  <c r="H217" i="13"/>
  <c r="G217" i="13"/>
  <c r="F217" i="13"/>
  <c r="E217" i="13"/>
  <c r="K216" i="13"/>
  <c r="J216" i="13"/>
  <c r="I216" i="13"/>
  <c r="H216" i="13"/>
  <c r="G216" i="13"/>
  <c r="F216" i="13"/>
  <c r="E216" i="13"/>
  <c r="K215" i="13"/>
  <c r="J215" i="13"/>
  <c r="I215" i="13"/>
  <c r="H215" i="13"/>
  <c r="G215" i="13"/>
  <c r="F215" i="13"/>
  <c r="E215" i="13"/>
  <c r="L3021" i="13"/>
  <c r="L3011" i="13"/>
  <c r="L3010" i="13"/>
  <c r="L3006" i="13"/>
  <c r="L3005" i="13"/>
  <c r="L3001" i="13"/>
  <c r="L3000" i="13"/>
  <c r="L2991" i="13"/>
  <c r="L2990" i="13"/>
  <c r="L2986" i="13"/>
  <c r="L2985" i="13"/>
  <c r="L2981" i="13"/>
  <c r="L2980" i="13"/>
  <c r="L2971" i="13"/>
  <c r="L2970" i="13"/>
  <c r="L2966" i="13"/>
  <c r="L2965" i="13"/>
  <c r="L2961" i="13"/>
  <c r="L2960" i="13"/>
  <c r="L2951" i="13"/>
  <c r="L2950" i="13"/>
  <c r="L2946" i="13"/>
  <c r="L2945" i="13"/>
  <c r="L2941" i="13"/>
  <c r="L2940" i="13"/>
  <c r="L2931" i="13"/>
  <c r="L2930" i="13"/>
  <c r="L2926" i="13"/>
  <c r="L2925" i="13"/>
  <c r="L2921" i="13"/>
  <c r="L2920" i="13"/>
  <c r="L2911" i="13"/>
  <c r="L2910" i="13"/>
  <c r="L2906" i="13"/>
  <c r="L2905" i="13"/>
  <c r="L2901" i="13"/>
  <c r="L2900" i="13"/>
  <c r="L2891" i="13"/>
  <c r="L2890" i="13"/>
  <c r="L2886" i="13"/>
  <c r="L2885" i="13"/>
  <c r="L2881" i="13"/>
  <c r="L2880" i="13"/>
  <c r="L2871" i="13"/>
  <c r="L2870" i="13"/>
  <c r="L2866" i="13"/>
  <c r="L2865" i="13"/>
  <c r="L2861" i="13"/>
  <c r="L2860" i="13"/>
  <c r="L2851" i="13"/>
  <c r="L2850" i="13"/>
  <c r="L2846" i="13"/>
  <c r="L2845" i="13"/>
  <c r="L2841" i="13"/>
  <c r="L2840" i="13"/>
  <c r="L2824" i="13"/>
  <c r="L2815" i="13"/>
  <c r="L2810" i="13"/>
  <c r="L2809" i="13"/>
  <c r="L2805" i="13"/>
  <c r="L2804" i="13"/>
  <c r="L2800" i="13"/>
  <c r="L2799" i="13"/>
  <c r="L2790" i="13"/>
  <c r="L2789" i="13"/>
  <c r="L2785" i="13"/>
  <c r="L2784" i="13"/>
  <c r="L2780" i="13"/>
  <c r="L2779" i="13"/>
  <c r="L2770" i="13"/>
  <c r="L2769" i="13"/>
  <c r="L2765" i="13"/>
  <c r="L2764" i="13"/>
  <c r="L2760" i="13"/>
  <c r="L2759" i="13"/>
  <c r="L2750" i="13"/>
  <c r="L2749" i="13"/>
  <c r="L2745" i="13"/>
  <c r="L2744" i="13"/>
  <c r="L2740" i="13"/>
  <c r="L2739" i="13"/>
  <c r="L2730" i="13"/>
  <c r="L2729" i="13"/>
  <c r="L2725" i="13"/>
  <c r="L2724" i="13"/>
  <c r="L2720" i="13"/>
  <c r="L2719" i="13"/>
  <c r="L2710" i="13"/>
  <c r="L2709" i="13"/>
  <c r="L2705" i="13"/>
  <c r="L2704" i="13"/>
  <c r="L2700" i="13"/>
  <c r="L2699" i="13"/>
  <c r="L2690" i="13"/>
  <c r="L2689" i="13"/>
  <c r="L2685" i="13"/>
  <c r="L2684" i="13"/>
  <c r="L2680" i="13"/>
  <c r="L2679" i="13"/>
  <c r="L2670" i="13"/>
  <c r="L2669" i="13"/>
  <c r="L2665" i="13"/>
  <c r="L2664" i="13"/>
  <c r="L2660" i="13"/>
  <c r="L2659" i="13"/>
  <c r="L2650" i="13"/>
  <c r="L2649" i="13"/>
  <c r="L2645" i="13"/>
  <c r="L2644" i="13"/>
  <c r="L2640" i="13"/>
  <c r="L2639" i="13"/>
  <c r="L2589" i="13"/>
  <c r="L2588" i="13"/>
  <c r="L2584" i="13"/>
  <c r="L2583" i="13"/>
  <c r="L2579" i="13"/>
  <c r="L2578" i="13"/>
  <c r="L2573" i="13"/>
  <c r="L2569" i="13"/>
  <c r="L2568" i="13"/>
  <c r="L2564" i="13"/>
  <c r="L2563" i="13"/>
  <c r="L2559" i="13"/>
  <c r="L2558" i="13"/>
  <c r="L2549" i="13"/>
  <c r="L2548" i="13"/>
  <c r="L2544" i="13"/>
  <c r="L2543" i="13"/>
  <c r="L2539" i="13"/>
  <c r="L2538" i="13"/>
  <c r="L2529" i="13"/>
  <c r="L2528" i="13"/>
  <c r="L2524" i="13"/>
  <c r="L2523" i="13"/>
  <c r="L2519" i="13"/>
  <c r="L2518" i="13"/>
  <c r="L2509" i="13"/>
  <c r="L2508" i="13"/>
  <c r="L2504" i="13"/>
  <c r="L2503" i="13"/>
  <c r="L2499" i="13"/>
  <c r="L2498" i="13"/>
  <c r="L2489" i="13"/>
  <c r="L2488" i="13"/>
  <c r="L2484" i="13"/>
  <c r="L2483" i="13"/>
  <c r="L2479" i="13"/>
  <c r="L2478" i="13"/>
  <c r="L2469" i="13"/>
  <c r="L2468" i="13"/>
  <c r="L2464" i="13"/>
  <c r="L2463" i="13"/>
  <c r="L2459" i="13"/>
  <c r="L2458" i="13"/>
  <c r="L2449" i="13"/>
  <c r="L2448" i="13"/>
  <c r="L2444" i="13"/>
  <c r="L2443" i="13"/>
  <c r="L2439" i="13"/>
  <c r="L2438" i="13"/>
  <c r="L2407" i="13"/>
  <c r="L2406" i="13"/>
  <c r="L2402" i="13"/>
  <c r="L2401" i="13"/>
  <c r="L2397" i="13"/>
  <c r="L2396" i="13"/>
  <c r="L2389" i="13"/>
  <c r="L2388" i="13"/>
  <c r="L2387" i="13"/>
  <c r="L2386" i="13"/>
  <c r="L2384" i="13"/>
  <c r="L2383" i="13"/>
  <c r="L2382" i="13"/>
  <c r="L2381" i="13"/>
  <c r="L2379" i="13"/>
  <c r="L2378" i="13"/>
  <c r="L2377" i="13"/>
  <c r="L2376" i="13"/>
  <c r="L2369" i="13"/>
  <c r="L2368" i="13"/>
  <c r="L2367" i="13"/>
  <c r="L2366" i="13"/>
  <c r="L2364" i="13"/>
  <c r="L2363" i="13"/>
  <c r="L2362" i="13"/>
  <c r="L2361" i="13"/>
  <c r="L2359" i="13"/>
  <c r="L2358" i="13"/>
  <c r="L2357" i="13"/>
  <c r="L2356" i="13"/>
  <c r="L2349" i="13"/>
  <c r="L2348" i="13"/>
  <c r="L2347" i="13"/>
  <c r="L2346" i="13"/>
  <c r="L2344" i="13"/>
  <c r="L2343" i="13"/>
  <c r="L2342" i="13"/>
  <c r="L2341" i="13"/>
  <c r="L2339" i="13"/>
  <c r="L2338" i="13"/>
  <c r="L2337" i="13"/>
  <c r="L2336" i="13"/>
  <c r="L2329" i="13"/>
  <c r="L2328" i="13"/>
  <c r="L2327" i="13"/>
  <c r="L2326" i="13"/>
  <c r="L2324" i="13"/>
  <c r="L2323" i="13"/>
  <c r="L2322" i="13"/>
  <c r="L2321" i="13"/>
  <c r="L2319" i="13"/>
  <c r="L2318" i="13"/>
  <c r="L2317" i="13"/>
  <c r="L2316" i="13"/>
  <c r="L2309" i="13"/>
  <c r="L2308" i="13"/>
  <c r="L2307" i="13"/>
  <c r="L2306" i="13"/>
  <c r="L2304" i="13"/>
  <c r="L2303" i="13"/>
  <c r="L2302" i="13"/>
  <c r="L2301" i="13"/>
  <c r="L2299" i="13"/>
  <c r="L2298" i="13"/>
  <c r="L2297" i="13"/>
  <c r="L2296" i="13"/>
  <c r="L2289" i="13"/>
  <c r="L2288" i="13"/>
  <c r="L2287" i="13"/>
  <c r="L2286" i="13"/>
  <c r="L2284" i="13"/>
  <c r="L2283" i="13"/>
  <c r="L2282" i="13"/>
  <c r="L2281" i="13"/>
  <c r="L2279" i="13"/>
  <c r="L2278" i="13"/>
  <c r="L2277" i="13"/>
  <c r="L2276" i="13"/>
  <c r="L2269" i="13"/>
  <c r="L2268" i="13"/>
  <c r="L2267" i="13"/>
  <c r="L2266" i="13"/>
  <c r="L2264" i="13"/>
  <c r="L2263" i="13"/>
  <c r="L2262" i="13"/>
  <c r="L2261" i="13"/>
  <c r="L2259" i="13"/>
  <c r="L2258" i="13"/>
  <c r="L2257" i="13"/>
  <c r="L2256" i="13"/>
  <c r="L2249" i="13"/>
  <c r="L2248" i="13"/>
  <c r="L2247" i="13"/>
  <c r="L2246" i="13"/>
  <c r="L2244" i="13"/>
  <c r="L2243" i="13"/>
  <c r="L2242" i="13"/>
  <c r="L2241" i="13"/>
  <c r="L2239" i="13"/>
  <c r="L2238" i="13"/>
  <c r="L2237" i="13"/>
  <c r="L2236" i="13"/>
  <c r="L2206" i="13"/>
  <c r="L2205" i="13"/>
  <c r="L2201" i="13"/>
  <c r="L2200" i="13"/>
  <c r="L2196" i="13"/>
  <c r="L2195" i="13"/>
  <c r="L2188" i="13"/>
  <c r="L2187" i="13"/>
  <c r="L2186" i="13"/>
  <c r="L2185" i="13"/>
  <c r="L2183" i="13"/>
  <c r="L2182" i="13"/>
  <c r="L2181" i="13"/>
  <c r="L2180" i="13"/>
  <c r="L2178" i="13"/>
  <c r="L2177" i="13"/>
  <c r="L2176" i="13"/>
  <c r="L2175" i="13"/>
  <c r="L2168" i="13"/>
  <c r="L2167" i="13"/>
  <c r="L2166" i="13"/>
  <c r="L2165" i="13"/>
  <c r="L2163" i="13"/>
  <c r="L2162" i="13"/>
  <c r="L2161" i="13"/>
  <c r="L2160" i="13"/>
  <c r="L2158" i="13"/>
  <c r="L2157" i="13"/>
  <c r="L2156" i="13"/>
  <c r="L2155" i="13"/>
  <c r="L2148" i="13"/>
  <c r="L2147" i="13"/>
  <c r="L2146" i="13"/>
  <c r="L2145" i="13"/>
  <c r="L2143" i="13"/>
  <c r="L2142" i="13"/>
  <c r="L2141" i="13"/>
  <c r="L2140" i="13"/>
  <c r="L2138" i="13"/>
  <c r="L2137" i="13"/>
  <c r="L2136" i="13"/>
  <c r="L2135" i="13"/>
  <c r="L2128" i="13"/>
  <c r="L2127" i="13"/>
  <c r="L2126" i="13"/>
  <c r="L2125" i="13"/>
  <c r="L2123" i="13"/>
  <c r="L2122" i="13"/>
  <c r="L2121" i="13"/>
  <c r="L2120" i="13"/>
  <c r="L2118" i="13"/>
  <c r="L2117" i="13"/>
  <c r="L2116" i="13"/>
  <c r="L2115" i="13"/>
  <c r="L2108" i="13"/>
  <c r="L2107" i="13"/>
  <c r="L2106" i="13"/>
  <c r="L2105" i="13"/>
  <c r="L2103" i="13"/>
  <c r="L2102" i="13"/>
  <c r="L2101" i="13"/>
  <c r="L2100" i="13"/>
  <c r="L2098" i="13"/>
  <c r="L2097" i="13"/>
  <c r="L2096" i="13"/>
  <c r="L2095" i="13"/>
  <c r="L2088" i="13"/>
  <c r="L2087" i="13"/>
  <c r="L2086" i="13"/>
  <c r="L2085" i="13"/>
  <c r="L2083" i="13"/>
  <c r="L2082" i="13"/>
  <c r="L2081" i="13"/>
  <c r="L2080" i="13"/>
  <c r="L2078" i="13"/>
  <c r="L2077" i="13"/>
  <c r="L2076" i="13"/>
  <c r="L2075" i="13"/>
  <c r="L2068" i="13"/>
  <c r="L2067" i="13"/>
  <c r="L2066" i="13"/>
  <c r="L2065" i="13"/>
  <c r="L2063" i="13"/>
  <c r="L2062" i="13"/>
  <c r="L2061" i="13"/>
  <c r="L2060" i="13"/>
  <c r="L2058" i="13"/>
  <c r="L2057" i="13"/>
  <c r="L2056" i="13"/>
  <c r="L2055" i="13"/>
  <c r="L2048" i="13"/>
  <c r="L2047" i="13"/>
  <c r="L2046" i="13"/>
  <c r="L2045" i="13"/>
  <c r="L2043" i="13"/>
  <c r="L2042" i="13"/>
  <c r="L2041" i="13"/>
  <c r="L2040" i="13"/>
  <c r="L2038" i="13"/>
  <c r="L2037" i="13"/>
  <c r="L2036" i="13"/>
  <c r="L2035" i="13"/>
  <c r="L2005" i="13"/>
  <c r="L2004" i="13"/>
  <c r="L2000" i="13"/>
  <c r="L1999" i="13"/>
  <c r="L1995" i="13"/>
  <c r="L1994" i="13"/>
  <c r="L1987" i="13"/>
  <c r="L1986" i="13"/>
  <c r="L1985" i="13"/>
  <c r="L1984" i="13"/>
  <c r="L1982" i="13"/>
  <c r="L1981" i="13"/>
  <c r="L1980" i="13"/>
  <c r="L1979" i="13"/>
  <c r="L1977" i="13"/>
  <c r="L1976" i="13"/>
  <c r="L1975" i="13"/>
  <c r="L1974" i="13"/>
  <c r="L1967" i="13"/>
  <c r="L1966" i="13"/>
  <c r="L1965" i="13"/>
  <c r="L1964" i="13"/>
  <c r="L1962" i="13"/>
  <c r="L1961" i="13"/>
  <c r="L1960" i="13"/>
  <c r="L1959" i="13"/>
  <c r="L1957" i="13"/>
  <c r="L1956" i="13"/>
  <c r="L1955" i="13"/>
  <c r="L1954" i="13"/>
  <c r="L1947" i="13"/>
  <c r="L1946" i="13"/>
  <c r="L1945" i="13"/>
  <c r="L1944" i="13"/>
  <c r="L1942" i="13"/>
  <c r="L1941" i="13"/>
  <c r="L1940" i="13"/>
  <c r="L1939" i="13"/>
  <c r="L1937" i="13"/>
  <c r="L1936" i="13"/>
  <c r="L1935" i="13"/>
  <c r="L1934" i="13"/>
  <c r="L1927" i="13"/>
  <c r="L1926" i="13"/>
  <c r="L1925" i="13"/>
  <c r="L1924" i="13"/>
  <c r="L1922" i="13"/>
  <c r="L1921" i="13"/>
  <c r="L1920" i="13"/>
  <c r="L1919" i="13"/>
  <c r="L1917" i="13"/>
  <c r="L1916" i="13"/>
  <c r="L1915" i="13"/>
  <c r="L1914" i="13"/>
  <c r="L1907" i="13"/>
  <c r="L1906" i="13"/>
  <c r="L1905" i="13"/>
  <c r="L1904" i="13"/>
  <c r="L1902" i="13"/>
  <c r="L1901" i="13"/>
  <c r="L1900" i="13"/>
  <c r="L1899" i="13"/>
  <c r="L1897" i="13"/>
  <c r="L1896" i="13"/>
  <c r="L1895" i="13"/>
  <c r="L1894" i="13"/>
  <c r="L1887" i="13"/>
  <c r="L1886" i="13"/>
  <c r="L1885" i="13"/>
  <c r="L1884" i="13"/>
  <c r="L1882" i="13"/>
  <c r="L1881" i="13"/>
  <c r="L1880" i="13"/>
  <c r="L1879" i="13"/>
  <c r="L1877" i="13"/>
  <c r="L1876" i="13"/>
  <c r="L1875" i="13"/>
  <c r="L1874" i="13"/>
  <c r="L1867" i="13"/>
  <c r="L1866" i="13"/>
  <c r="L1865" i="13"/>
  <c r="L1864" i="13"/>
  <c r="L1862" i="13"/>
  <c r="L1861" i="13"/>
  <c r="L1860" i="13"/>
  <c r="L1859" i="13"/>
  <c r="L1857" i="13"/>
  <c r="L1856" i="13"/>
  <c r="L1855" i="13"/>
  <c r="L1854" i="13"/>
  <c r="L1847" i="13"/>
  <c r="L1846" i="13"/>
  <c r="L1845" i="13"/>
  <c r="L1844" i="13"/>
  <c r="L1842" i="13"/>
  <c r="L1841" i="13"/>
  <c r="L1840" i="13"/>
  <c r="L1839" i="13"/>
  <c r="L1837" i="13"/>
  <c r="L1836" i="13"/>
  <c r="L1835" i="13"/>
  <c r="L1834" i="13"/>
  <c r="L1825" i="13"/>
  <c r="K72" i="39" s="1"/>
  <c r="N72" i="39" s="1"/>
  <c r="L1804" i="13"/>
  <c r="L1803" i="13"/>
  <c r="L1799" i="13"/>
  <c r="L1798" i="13"/>
  <c r="L1794" i="13"/>
  <c r="L1793" i="13"/>
  <c r="L1786" i="13"/>
  <c r="L1785" i="13"/>
  <c r="L1784" i="13"/>
  <c r="L1783" i="13"/>
  <c r="L1781" i="13"/>
  <c r="L1780" i="13"/>
  <c r="L1779" i="13"/>
  <c r="L1778" i="13"/>
  <c r="L1776" i="13"/>
  <c r="L1775" i="13"/>
  <c r="L1774" i="13"/>
  <c r="L1773" i="13"/>
  <c r="L1766" i="13"/>
  <c r="L1765" i="13"/>
  <c r="L1764" i="13"/>
  <c r="L1763" i="13"/>
  <c r="L1761" i="13"/>
  <c r="L1760" i="13"/>
  <c r="L1759" i="13"/>
  <c r="L1758" i="13"/>
  <c r="L1756" i="13"/>
  <c r="L1755" i="13"/>
  <c r="L1754" i="13"/>
  <c r="L1753" i="13"/>
  <c r="L1746" i="13"/>
  <c r="L1745" i="13"/>
  <c r="L1744" i="13"/>
  <c r="L1743" i="13"/>
  <c r="L1741" i="13"/>
  <c r="L1740" i="13"/>
  <c r="L1739" i="13"/>
  <c r="L1738" i="13"/>
  <c r="L1736" i="13"/>
  <c r="L1735" i="13"/>
  <c r="L1734" i="13"/>
  <c r="L1733" i="13"/>
  <c r="L1726" i="13"/>
  <c r="L1725" i="13"/>
  <c r="L1724" i="13"/>
  <c r="L1723" i="13"/>
  <c r="L1721" i="13"/>
  <c r="L1720" i="13"/>
  <c r="L1719" i="13"/>
  <c r="L1718" i="13"/>
  <c r="L1716" i="13"/>
  <c r="L1715" i="13"/>
  <c r="L1714" i="13"/>
  <c r="L1713" i="13"/>
  <c r="L1706" i="13"/>
  <c r="L1705" i="13"/>
  <c r="L1704" i="13"/>
  <c r="L1703" i="13"/>
  <c r="L1701" i="13"/>
  <c r="L1700" i="13"/>
  <c r="L1699" i="13"/>
  <c r="L1698" i="13"/>
  <c r="L1696" i="13"/>
  <c r="L1695" i="13"/>
  <c r="L1694" i="13"/>
  <c r="L1693" i="13"/>
  <c r="L1686" i="13"/>
  <c r="L1685" i="13"/>
  <c r="L1684" i="13"/>
  <c r="L1683" i="13"/>
  <c r="L1681" i="13"/>
  <c r="L1680" i="13"/>
  <c r="L1679" i="13"/>
  <c r="L1678" i="13"/>
  <c r="L1675" i="13"/>
  <c r="L1674" i="13"/>
  <c r="L1673" i="13"/>
  <c r="L1666" i="13"/>
  <c r="L1665" i="13"/>
  <c r="L1664" i="13"/>
  <c r="L1663" i="13"/>
  <c r="L1661" i="13"/>
  <c r="L1660" i="13"/>
  <c r="L1659" i="13"/>
  <c r="L1658" i="13"/>
  <c r="L1656" i="13"/>
  <c r="L1655" i="13"/>
  <c r="L1654" i="13"/>
  <c r="L1653" i="13"/>
  <c r="L1646" i="13"/>
  <c r="L1645" i="13"/>
  <c r="L1644" i="13"/>
  <c r="L1643" i="13"/>
  <c r="L1641" i="13"/>
  <c r="L1640" i="13"/>
  <c r="L1639" i="13"/>
  <c r="L1638" i="13"/>
  <c r="L1636" i="13"/>
  <c r="L1635" i="13"/>
  <c r="L1634" i="13"/>
  <c r="L1633" i="13"/>
  <c r="L1608" i="13"/>
  <c r="L1603" i="13"/>
  <c r="L1602" i="13"/>
  <c r="L1598" i="13"/>
  <c r="L1597" i="13"/>
  <c r="L1593" i="13"/>
  <c r="L1592" i="13"/>
  <c r="L1585" i="13"/>
  <c r="L1584" i="13"/>
  <c r="L1583" i="13"/>
  <c r="L1582" i="13"/>
  <c r="L1580" i="13"/>
  <c r="L1579" i="13"/>
  <c r="L1578" i="13"/>
  <c r="L1577" i="13"/>
  <c r="L1575" i="13"/>
  <c r="L1574" i="13"/>
  <c r="L1573" i="13"/>
  <c r="L1572" i="13"/>
  <c r="L1565" i="13"/>
  <c r="L1564" i="13"/>
  <c r="L1563" i="13"/>
  <c r="L1562" i="13"/>
  <c r="L1560" i="13"/>
  <c r="L1559" i="13"/>
  <c r="L1558" i="13"/>
  <c r="L1557" i="13"/>
  <c r="L1555" i="13"/>
  <c r="L1554" i="13"/>
  <c r="L1553" i="13"/>
  <c r="L1552" i="13"/>
  <c r="L1545" i="13"/>
  <c r="L1544" i="13"/>
  <c r="L1543" i="13"/>
  <c r="L1542" i="13"/>
  <c r="L1540" i="13"/>
  <c r="L1539" i="13"/>
  <c r="L1538" i="13"/>
  <c r="L1537" i="13"/>
  <c r="L1535" i="13"/>
  <c r="L1534" i="13"/>
  <c r="L1533" i="13"/>
  <c r="L1532" i="13"/>
  <c r="L1525" i="13"/>
  <c r="L1524" i="13"/>
  <c r="L1523" i="13"/>
  <c r="L1522" i="13"/>
  <c r="L1520" i="13"/>
  <c r="L1519" i="13"/>
  <c r="L1518" i="13"/>
  <c r="L1517" i="13"/>
  <c r="L1515" i="13"/>
  <c r="L1514" i="13"/>
  <c r="L1513" i="13"/>
  <c r="L1512" i="13"/>
  <c r="L1505" i="13"/>
  <c r="L1504" i="13"/>
  <c r="L1503" i="13"/>
  <c r="L1502" i="13"/>
  <c r="L1500" i="13"/>
  <c r="L1499" i="13"/>
  <c r="L1498" i="13"/>
  <c r="L1497" i="13"/>
  <c r="L1495" i="13"/>
  <c r="L1494" i="13"/>
  <c r="L1493" i="13"/>
  <c r="L1492" i="13"/>
  <c r="L1485" i="13"/>
  <c r="L1484" i="13"/>
  <c r="L1483" i="13"/>
  <c r="L1482" i="13"/>
  <c r="L1480" i="13"/>
  <c r="L1479" i="13"/>
  <c r="L1478" i="13"/>
  <c r="L1477" i="13"/>
  <c r="L1475" i="13"/>
  <c r="L1474" i="13"/>
  <c r="L1473" i="13"/>
  <c r="L1472" i="13"/>
  <c r="L1465" i="13"/>
  <c r="L1464" i="13"/>
  <c r="L1463" i="13"/>
  <c r="L1462" i="13"/>
  <c r="L1460" i="13"/>
  <c r="L1459" i="13"/>
  <c r="L1458" i="13"/>
  <c r="L1457" i="13"/>
  <c r="L1455" i="13"/>
  <c r="L1454" i="13"/>
  <c r="L1453" i="13"/>
  <c r="L1452" i="13"/>
  <c r="L1445" i="13"/>
  <c r="L1444" i="13"/>
  <c r="L1443" i="13"/>
  <c r="L1442" i="13"/>
  <c r="L1440" i="13"/>
  <c r="L1439" i="13"/>
  <c r="L1438" i="13"/>
  <c r="L1437" i="13"/>
  <c r="L1435" i="13"/>
  <c r="L1434" i="13"/>
  <c r="L1433" i="13"/>
  <c r="L1432" i="13"/>
  <c r="L1402" i="13"/>
  <c r="L1401" i="13"/>
  <c r="L1397" i="13"/>
  <c r="L1396" i="13"/>
  <c r="L1392" i="13"/>
  <c r="L1391" i="13"/>
  <c r="L1384" i="13"/>
  <c r="L1383" i="13"/>
  <c r="L1382" i="13"/>
  <c r="L1381" i="13"/>
  <c r="L1379" i="13"/>
  <c r="L1378" i="13"/>
  <c r="L1377" i="13"/>
  <c r="L1376" i="13"/>
  <c r="L1374" i="13"/>
  <c r="L1373" i="13"/>
  <c r="L1372" i="13"/>
  <c r="L1371" i="13"/>
  <c r="L1367" i="13"/>
  <c r="L1364" i="13"/>
  <c r="L1363" i="13"/>
  <c r="L1362" i="13"/>
  <c r="L1361" i="13"/>
  <c r="L1359" i="13"/>
  <c r="L1358" i="13"/>
  <c r="L1357" i="13"/>
  <c r="L1356" i="13"/>
  <c r="L1354" i="13"/>
  <c r="L1353" i="13"/>
  <c r="L1352" i="13"/>
  <c r="L1351" i="13"/>
  <c r="L1344" i="13"/>
  <c r="L1343" i="13"/>
  <c r="L1342" i="13"/>
  <c r="L1341" i="13"/>
  <c r="L1339" i="13"/>
  <c r="L1338" i="13"/>
  <c r="L1337" i="13"/>
  <c r="L1336" i="13"/>
  <c r="L1334" i="13"/>
  <c r="L1333" i="13"/>
  <c r="L1332" i="13"/>
  <c r="L1331" i="13"/>
  <c r="L1324" i="13"/>
  <c r="L1323" i="13"/>
  <c r="L1322" i="13"/>
  <c r="L1321" i="13"/>
  <c r="L1319" i="13"/>
  <c r="L1318" i="13"/>
  <c r="L1317" i="13"/>
  <c r="L1316" i="13"/>
  <c r="L1314" i="13"/>
  <c r="L1313" i="13"/>
  <c r="L1312" i="13"/>
  <c r="L1311" i="13"/>
  <c r="L1304" i="13"/>
  <c r="L1303" i="13"/>
  <c r="L1302" i="13"/>
  <c r="L1301" i="13"/>
  <c r="L1299" i="13"/>
  <c r="L1298" i="13"/>
  <c r="L1297" i="13"/>
  <c r="L1296" i="13"/>
  <c r="L1294" i="13"/>
  <c r="L1293" i="13"/>
  <c r="L1292" i="13"/>
  <c r="L1291" i="13"/>
  <c r="L1284" i="13"/>
  <c r="L1283" i="13"/>
  <c r="L1282" i="13"/>
  <c r="L1281" i="13"/>
  <c r="L1279" i="13"/>
  <c r="L1278" i="13"/>
  <c r="L1277" i="13"/>
  <c r="L1276" i="13"/>
  <c r="L1274" i="13"/>
  <c r="L1273" i="13"/>
  <c r="L1272" i="13"/>
  <c r="L1271" i="13"/>
  <c r="L1264" i="13"/>
  <c r="L1263" i="13"/>
  <c r="L1262" i="13"/>
  <c r="L1261" i="13"/>
  <c r="L1259" i="13"/>
  <c r="L1258" i="13"/>
  <c r="L1257" i="13"/>
  <c r="L1256" i="13"/>
  <c r="L1254" i="13"/>
  <c r="L1253" i="13"/>
  <c r="L1252" i="13"/>
  <c r="L1251" i="13"/>
  <c r="L1244" i="13"/>
  <c r="L1243" i="13"/>
  <c r="L1242" i="13"/>
  <c r="L1241" i="13"/>
  <c r="L1239" i="13"/>
  <c r="L1238" i="13"/>
  <c r="L1237" i="13"/>
  <c r="L1236" i="13"/>
  <c r="L1234" i="13"/>
  <c r="L1233" i="13"/>
  <c r="L1232" i="13"/>
  <c r="L1231" i="13"/>
  <c r="L1201" i="13"/>
  <c r="L1200" i="13"/>
  <c r="L1196" i="13"/>
  <c r="L1195" i="13"/>
  <c r="L1191" i="13"/>
  <c r="L1190" i="13"/>
  <c r="L1183" i="13"/>
  <c r="L1182" i="13"/>
  <c r="L1181" i="13"/>
  <c r="L1180" i="13"/>
  <c r="L1178" i="13"/>
  <c r="L1177" i="13"/>
  <c r="L1176" i="13"/>
  <c r="L1175" i="13"/>
  <c r="L1173" i="13"/>
  <c r="L1172" i="13"/>
  <c r="L1171" i="13"/>
  <c r="L1170" i="13"/>
  <c r="L1163" i="13"/>
  <c r="L1162" i="13"/>
  <c r="L1161" i="13"/>
  <c r="L1160" i="13"/>
  <c r="L1158" i="13"/>
  <c r="L1157" i="13"/>
  <c r="L1156" i="13"/>
  <c r="L1155" i="13"/>
  <c r="L1153" i="13"/>
  <c r="L1152" i="13"/>
  <c r="L1151" i="13"/>
  <c r="L1150" i="13"/>
  <c r="L1143" i="13"/>
  <c r="L1142" i="13"/>
  <c r="L1141" i="13"/>
  <c r="L1140" i="13"/>
  <c r="L1138" i="13"/>
  <c r="L1137" i="13"/>
  <c r="L1136" i="13"/>
  <c r="L1135" i="13"/>
  <c r="L1133" i="13"/>
  <c r="L1132" i="13"/>
  <c r="L1131" i="13"/>
  <c r="L1130" i="13"/>
  <c r="L1123" i="13"/>
  <c r="L1122" i="13"/>
  <c r="L1121" i="13"/>
  <c r="L1120" i="13"/>
  <c r="L1118" i="13"/>
  <c r="L1117" i="13"/>
  <c r="L1116" i="13"/>
  <c r="L1115" i="13"/>
  <c r="L1113" i="13"/>
  <c r="L1112" i="13"/>
  <c r="L1111" i="13"/>
  <c r="L1110" i="13"/>
  <c r="L1103" i="13"/>
  <c r="L1102" i="13"/>
  <c r="L1101" i="13"/>
  <c r="L1100" i="13"/>
  <c r="L1098" i="13"/>
  <c r="L1097" i="13"/>
  <c r="L1096" i="13"/>
  <c r="L1095" i="13"/>
  <c r="L1093" i="13"/>
  <c r="L1092" i="13"/>
  <c r="L1091" i="13"/>
  <c r="L1090" i="13"/>
  <c r="L1083" i="13"/>
  <c r="L1082" i="13"/>
  <c r="L1081" i="13"/>
  <c r="L1080" i="13"/>
  <c r="L1078" i="13"/>
  <c r="L1077" i="13"/>
  <c r="L1076" i="13"/>
  <c r="L1075" i="13"/>
  <c r="L1073" i="13"/>
  <c r="L1072" i="13"/>
  <c r="L1071" i="13"/>
  <c r="L1070" i="13"/>
  <c r="L1063" i="13"/>
  <c r="L1062" i="13"/>
  <c r="L1061" i="13"/>
  <c r="L1060" i="13"/>
  <c r="L1058" i="13"/>
  <c r="L1057" i="13"/>
  <c r="L1056" i="13"/>
  <c r="L1055" i="13"/>
  <c r="L1053" i="13"/>
  <c r="L1052" i="13"/>
  <c r="L1051" i="13"/>
  <c r="L1050" i="13"/>
  <c r="L1043" i="13"/>
  <c r="L1042" i="13"/>
  <c r="L1041" i="13"/>
  <c r="L1040" i="13"/>
  <c r="L1038" i="13"/>
  <c r="L1037" i="13"/>
  <c r="L1036" i="13"/>
  <c r="L1035" i="13"/>
  <c r="L1033" i="13"/>
  <c r="L1032" i="13"/>
  <c r="L1031" i="13"/>
  <c r="L1030" i="13"/>
  <c r="L1000" i="13"/>
  <c r="L999" i="13"/>
  <c r="L995" i="13"/>
  <c r="L994" i="13"/>
  <c r="L990" i="13"/>
  <c r="L989" i="13"/>
  <c r="L982" i="13"/>
  <c r="L981" i="13"/>
  <c r="L980" i="13"/>
  <c r="L979" i="13"/>
  <c r="L977" i="13"/>
  <c r="L976" i="13"/>
  <c r="L975" i="13"/>
  <c r="L974" i="13"/>
  <c r="L972" i="13"/>
  <c r="L971" i="13"/>
  <c r="L970" i="13"/>
  <c r="L969" i="13"/>
  <c r="L962" i="13"/>
  <c r="L961" i="13"/>
  <c r="L960" i="13"/>
  <c r="L959" i="13"/>
  <c r="L957" i="13"/>
  <c r="L956" i="13"/>
  <c r="L955" i="13"/>
  <c r="L954" i="13"/>
  <c r="L952" i="13"/>
  <c r="L951" i="13"/>
  <c r="L950" i="13"/>
  <c r="L949" i="13"/>
  <c r="L942" i="13"/>
  <c r="L941" i="13"/>
  <c r="L940" i="13"/>
  <c r="L939" i="13"/>
  <c r="L937" i="13"/>
  <c r="L936" i="13"/>
  <c r="L935" i="13"/>
  <c r="L934" i="13"/>
  <c r="L932" i="13"/>
  <c r="L931" i="13"/>
  <c r="L930" i="13"/>
  <c r="L929" i="13"/>
  <c r="L922" i="13"/>
  <c r="L921" i="13"/>
  <c r="L920" i="13"/>
  <c r="L919" i="13"/>
  <c r="L917" i="13"/>
  <c r="L916" i="13"/>
  <c r="L915" i="13"/>
  <c r="L914" i="13"/>
  <c r="L912" i="13"/>
  <c r="L911" i="13"/>
  <c r="L910" i="13"/>
  <c r="L909" i="13"/>
  <c r="L902" i="13"/>
  <c r="L901" i="13"/>
  <c r="L900" i="13"/>
  <c r="L899" i="13"/>
  <c r="L897" i="13"/>
  <c r="L896" i="13"/>
  <c r="L895" i="13"/>
  <c r="L894" i="13"/>
  <c r="L892" i="13"/>
  <c r="L891" i="13"/>
  <c r="L890" i="13"/>
  <c r="L889" i="13"/>
  <c r="L882" i="13"/>
  <c r="L881" i="13"/>
  <c r="L880" i="13"/>
  <c r="L879" i="13"/>
  <c r="L877" i="13"/>
  <c r="L876" i="13"/>
  <c r="L875" i="13"/>
  <c r="L874" i="13"/>
  <c r="L872" i="13"/>
  <c r="L871" i="13"/>
  <c r="L870" i="13"/>
  <c r="L869" i="13"/>
  <c r="L862" i="13"/>
  <c r="L861" i="13"/>
  <c r="L860" i="13"/>
  <c r="L859" i="13"/>
  <c r="L857" i="13"/>
  <c r="L856" i="13"/>
  <c r="L855" i="13"/>
  <c r="L854" i="13"/>
  <c r="L852" i="13"/>
  <c r="L851" i="13"/>
  <c r="L850" i="13"/>
  <c r="L849" i="13"/>
  <c r="L842" i="13"/>
  <c r="L841" i="13"/>
  <c r="L840" i="13"/>
  <c r="L839" i="13"/>
  <c r="L837" i="13"/>
  <c r="L836" i="13"/>
  <c r="L835" i="13"/>
  <c r="L834" i="13"/>
  <c r="L832" i="13"/>
  <c r="L831" i="13"/>
  <c r="L830" i="13"/>
  <c r="L829" i="13"/>
  <c r="L798" i="13"/>
  <c r="L797" i="13"/>
  <c r="L793" i="13"/>
  <c r="L792" i="13"/>
  <c r="L788" i="13"/>
  <c r="L787" i="13"/>
  <c r="L780" i="13"/>
  <c r="L779" i="13"/>
  <c r="L778" i="13"/>
  <c r="L777" i="13"/>
  <c r="L775" i="13"/>
  <c r="L774" i="13"/>
  <c r="L773" i="13"/>
  <c r="L772" i="13"/>
  <c r="L770" i="13"/>
  <c r="L769" i="13"/>
  <c r="L768" i="13"/>
  <c r="L767" i="13"/>
  <c r="L760" i="13"/>
  <c r="L759" i="13"/>
  <c r="L758" i="13"/>
  <c r="L757" i="13"/>
  <c r="L755" i="13"/>
  <c r="L754" i="13"/>
  <c r="L753" i="13"/>
  <c r="L752" i="13"/>
  <c r="L750" i="13"/>
  <c r="L749" i="13"/>
  <c r="L748" i="13"/>
  <c r="L747" i="13"/>
  <c r="L740" i="13"/>
  <c r="L739" i="13"/>
  <c r="L738" i="13"/>
  <c r="L737" i="13"/>
  <c r="L735" i="13"/>
  <c r="L734" i="13"/>
  <c r="L733" i="13"/>
  <c r="L732" i="13"/>
  <c r="L730" i="13"/>
  <c r="L729" i="13"/>
  <c r="L728" i="13"/>
  <c r="L727" i="13"/>
  <c r="L720" i="13"/>
  <c r="L719" i="13"/>
  <c r="L718" i="13"/>
  <c r="L717" i="13"/>
  <c r="L715" i="13"/>
  <c r="L714" i="13"/>
  <c r="L713" i="13"/>
  <c r="L712" i="13"/>
  <c r="L710" i="13"/>
  <c r="L709" i="13"/>
  <c r="L708" i="13"/>
  <c r="L707" i="13"/>
  <c r="L700" i="13"/>
  <c r="L699" i="13"/>
  <c r="L698" i="13"/>
  <c r="L697" i="13"/>
  <c r="L695" i="13"/>
  <c r="L694" i="13"/>
  <c r="L693" i="13"/>
  <c r="L692" i="13"/>
  <c r="L690" i="13"/>
  <c r="L689" i="13"/>
  <c r="L688" i="13"/>
  <c r="L687" i="13"/>
  <c r="L680" i="13"/>
  <c r="L679" i="13"/>
  <c r="L678" i="13"/>
  <c r="L677" i="13"/>
  <c r="L675" i="13"/>
  <c r="L674" i="13"/>
  <c r="L673" i="13"/>
  <c r="L672" i="13"/>
  <c r="L670" i="13"/>
  <c r="L669" i="13"/>
  <c r="L668" i="13"/>
  <c r="L667" i="13"/>
  <c r="L660" i="13"/>
  <c r="L659" i="13"/>
  <c r="L658" i="13"/>
  <c r="L657" i="13"/>
  <c r="L655" i="13"/>
  <c r="L654" i="13"/>
  <c r="L653" i="13"/>
  <c r="L652" i="13"/>
  <c r="L650" i="13"/>
  <c r="L649" i="13"/>
  <c r="L648" i="13"/>
  <c r="L647" i="13"/>
  <c r="L640" i="13"/>
  <c r="L639" i="13"/>
  <c r="L638" i="13"/>
  <c r="L637" i="13"/>
  <c r="L635" i="13"/>
  <c r="L634" i="13"/>
  <c r="L633" i="13"/>
  <c r="L632" i="13"/>
  <c r="L630" i="13"/>
  <c r="L629" i="13"/>
  <c r="L628" i="13"/>
  <c r="L627" i="13"/>
  <c r="L609" i="13"/>
  <c r="L597" i="13"/>
  <c r="L596" i="13"/>
  <c r="L592" i="13"/>
  <c r="L591" i="13"/>
  <c r="L587" i="13"/>
  <c r="L586" i="13"/>
  <c r="L579" i="13"/>
  <c r="L578" i="13"/>
  <c r="L577" i="13"/>
  <c r="L576" i="13"/>
  <c r="L574" i="13"/>
  <c r="L573" i="13"/>
  <c r="L572" i="13"/>
  <c r="L571" i="13"/>
  <c r="L569" i="13"/>
  <c r="L568" i="13"/>
  <c r="L567" i="13"/>
  <c r="L566" i="13"/>
  <c r="L559" i="13"/>
  <c r="L558" i="13"/>
  <c r="L557" i="13"/>
  <c r="L556" i="13"/>
  <c r="L554" i="13"/>
  <c r="L553" i="13"/>
  <c r="L552" i="13"/>
  <c r="L551" i="13"/>
  <c r="L549" i="13"/>
  <c r="L548" i="13"/>
  <c r="L547" i="13"/>
  <c r="L546" i="13"/>
  <c r="L539" i="13"/>
  <c r="L538" i="13"/>
  <c r="L537" i="13"/>
  <c r="L536" i="13"/>
  <c r="L534" i="13"/>
  <c r="L533" i="13"/>
  <c r="L532" i="13"/>
  <c r="L531" i="13"/>
  <c r="L529" i="13"/>
  <c r="L528" i="13"/>
  <c r="L527" i="13"/>
  <c r="L526" i="13"/>
  <c r="L519" i="13"/>
  <c r="L518" i="13"/>
  <c r="L517" i="13"/>
  <c r="L516" i="13"/>
  <c r="L514" i="13"/>
  <c r="L513" i="13"/>
  <c r="L512" i="13"/>
  <c r="L511" i="13"/>
  <c r="L509" i="13"/>
  <c r="L508" i="13"/>
  <c r="L507" i="13"/>
  <c r="L506" i="13"/>
  <c r="L499" i="13"/>
  <c r="L498" i="13"/>
  <c r="L497" i="13"/>
  <c r="L496" i="13"/>
  <c r="L494" i="13"/>
  <c r="L493" i="13"/>
  <c r="L492" i="13"/>
  <c r="L491" i="13"/>
  <c r="L489" i="13"/>
  <c r="L488" i="13"/>
  <c r="L487" i="13"/>
  <c r="L486" i="13"/>
  <c r="L479" i="13"/>
  <c r="L478" i="13"/>
  <c r="L477" i="13"/>
  <c r="L476" i="13"/>
  <c r="L474" i="13"/>
  <c r="L473" i="13"/>
  <c r="L472" i="13"/>
  <c r="L471" i="13"/>
  <c r="L469" i="13"/>
  <c r="L468" i="13"/>
  <c r="L467" i="13"/>
  <c r="L466" i="13"/>
  <c r="L459" i="13"/>
  <c r="L458" i="13"/>
  <c r="L457" i="13"/>
  <c r="L456" i="13"/>
  <c r="L454" i="13"/>
  <c r="L453" i="13"/>
  <c r="L452" i="13"/>
  <c r="L451" i="13"/>
  <c r="L449" i="13"/>
  <c r="L448" i="13"/>
  <c r="L447" i="13"/>
  <c r="L446" i="13"/>
  <c r="L439" i="13"/>
  <c r="L438" i="13"/>
  <c r="L437" i="13"/>
  <c r="L436" i="13"/>
  <c r="L434" i="13"/>
  <c r="L433" i="13"/>
  <c r="L432" i="13"/>
  <c r="L431" i="13"/>
  <c r="L429" i="13"/>
  <c r="L428" i="13"/>
  <c r="L427" i="13"/>
  <c r="L426" i="13"/>
  <c r="L396" i="13"/>
  <c r="L395" i="13"/>
  <c r="L391" i="13"/>
  <c r="L390" i="13"/>
  <c r="L386" i="13"/>
  <c r="L385" i="13"/>
  <c r="L378" i="13"/>
  <c r="L377" i="13"/>
  <c r="L376" i="13"/>
  <c r="L375" i="13"/>
  <c r="L373" i="13"/>
  <c r="L372" i="13"/>
  <c r="L371" i="13"/>
  <c r="L370" i="13"/>
  <c r="L368" i="13"/>
  <c r="L367" i="13"/>
  <c r="L366" i="13"/>
  <c r="L365" i="13"/>
  <c r="L358" i="13"/>
  <c r="L357" i="13"/>
  <c r="L356" i="13"/>
  <c r="L355" i="13"/>
  <c r="L353" i="13"/>
  <c r="L352" i="13"/>
  <c r="L351" i="13"/>
  <c r="L350" i="13"/>
  <c r="L348" i="13"/>
  <c r="L347" i="13"/>
  <c r="L346" i="13"/>
  <c r="L345" i="13"/>
  <c r="L338" i="13"/>
  <c r="L337" i="13"/>
  <c r="L336" i="13"/>
  <c r="L335" i="13"/>
  <c r="L333" i="13"/>
  <c r="L332" i="13"/>
  <c r="L331" i="13"/>
  <c r="L330" i="13"/>
  <c r="L328" i="13"/>
  <c r="L327" i="13"/>
  <c r="L326" i="13"/>
  <c r="L325" i="13"/>
  <c r="L318" i="13"/>
  <c r="L317" i="13"/>
  <c r="L316" i="13"/>
  <c r="L315" i="13"/>
  <c r="L313" i="13"/>
  <c r="L312" i="13"/>
  <c r="L311" i="13"/>
  <c r="L310" i="13"/>
  <c r="L308" i="13"/>
  <c r="L307" i="13"/>
  <c r="L306" i="13"/>
  <c r="L305" i="13"/>
  <c r="L298" i="13"/>
  <c r="L297" i="13"/>
  <c r="L296" i="13"/>
  <c r="L295" i="13"/>
  <c r="L293" i="13"/>
  <c r="L292" i="13"/>
  <c r="L291" i="13"/>
  <c r="L290" i="13"/>
  <c r="L288" i="13"/>
  <c r="L287" i="13"/>
  <c r="L286" i="13"/>
  <c r="L285" i="13"/>
  <c r="L278" i="13"/>
  <c r="L277" i="13"/>
  <c r="L276" i="13"/>
  <c r="L275" i="13"/>
  <c r="L273" i="13"/>
  <c r="L272" i="13"/>
  <c r="L271" i="13"/>
  <c r="L270" i="13"/>
  <c r="L268" i="13"/>
  <c r="L267" i="13"/>
  <c r="L266" i="13"/>
  <c r="L265" i="13"/>
  <c r="L258" i="13"/>
  <c r="L257" i="13"/>
  <c r="L256" i="13"/>
  <c r="L255" i="13"/>
  <c r="L253" i="13"/>
  <c r="L252" i="13"/>
  <c r="L251" i="13"/>
  <c r="L250" i="13"/>
  <c r="L248" i="13"/>
  <c r="L247" i="13"/>
  <c r="L246" i="13"/>
  <c r="L245" i="13"/>
  <c r="L238" i="13"/>
  <c r="L237" i="13"/>
  <c r="L236" i="13"/>
  <c r="L235" i="13"/>
  <c r="L233" i="13"/>
  <c r="L232" i="13"/>
  <c r="L231" i="13"/>
  <c r="L230" i="13"/>
  <c r="L228" i="13"/>
  <c r="L227" i="13"/>
  <c r="L226" i="13"/>
  <c r="L225" i="13"/>
  <c r="L194" i="13"/>
  <c r="L193" i="13"/>
  <c r="L189" i="13"/>
  <c r="L188" i="13"/>
  <c r="L184" i="13"/>
  <c r="L183" i="13"/>
  <c r="L176" i="13"/>
  <c r="L175" i="13"/>
  <c r="L174" i="13"/>
  <c r="L173" i="13"/>
  <c r="L171" i="13"/>
  <c r="L170" i="13"/>
  <c r="L169" i="13"/>
  <c r="L168" i="13"/>
  <c r="L166" i="13"/>
  <c r="L165" i="13"/>
  <c r="L164" i="13"/>
  <c r="L163" i="13"/>
  <c r="L156" i="13"/>
  <c r="L155" i="13"/>
  <c r="L154" i="13"/>
  <c r="L153" i="13"/>
  <c r="L151" i="13"/>
  <c r="L150" i="13"/>
  <c r="L149" i="13"/>
  <c r="L148" i="13"/>
  <c r="L146" i="13"/>
  <c r="L145" i="13"/>
  <c r="L144" i="13"/>
  <c r="L143" i="13"/>
  <c r="L136" i="13"/>
  <c r="L135" i="13"/>
  <c r="L134" i="13"/>
  <c r="L133" i="13"/>
  <c r="L131" i="13"/>
  <c r="L130" i="13"/>
  <c r="L129" i="13"/>
  <c r="L128" i="13"/>
  <c r="L126" i="13"/>
  <c r="L125" i="13"/>
  <c r="L124" i="13"/>
  <c r="L123" i="13"/>
  <c r="L116" i="13"/>
  <c r="L115" i="13"/>
  <c r="L114" i="13"/>
  <c r="L113" i="13"/>
  <c r="L111" i="13"/>
  <c r="L110" i="13"/>
  <c r="L109" i="13"/>
  <c r="L108" i="13"/>
  <c r="L106" i="13"/>
  <c r="L105" i="13"/>
  <c r="L104" i="13"/>
  <c r="L103" i="13"/>
  <c r="L96" i="13"/>
  <c r="L95" i="13"/>
  <c r="L94" i="13"/>
  <c r="L93" i="13"/>
  <c r="L91" i="13"/>
  <c r="L90" i="13"/>
  <c r="L89" i="13"/>
  <c r="L88" i="13"/>
  <c r="L86" i="13"/>
  <c r="L85" i="13"/>
  <c r="L84" i="13"/>
  <c r="L83" i="13"/>
  <c r="L76" i="13"/>
  <c r="L75" i="13"/>
  <c r="L74" i="13"/>
  <c r="L73" i="13"/>
  <c r="L71" i="13"/>
  <c r="L70" i="13"/>
  <c r="L69" i="13"/>
  <c r="L68" i="13"/>
  <c r="L66" i="13"/>
  <c r="L65" i="13"/>
  <c r="L64" i="13"/>
  <c r="L63" i="13"/>
  <c r="L56" i="13"/>
  <c r="L55" i="13"/>
  <c r="L54" i="13"/>
  <c r="L53" i="13"/>
  <c r="L51" i="13"/>
  <c r="L50" i="13"/>
  <c r="L49" i="13"/>
  <c r="L48" i="13"/>
  <c r="L46" i="13"/>
  <c r="L45" i="13"/>
  <c r="L44" i="13"/>
  <c r="L43" i="13"/>
  <c r="L36" i="13"/>
  <c r="L35" i="13"/>
  <c r="L34" i="13"/>
  <c r="L33" i="13"/>
  <c r="L31" i="13"/>
  <c r="L30" i="13"/>
  <c r="L29" i="13"/>
  <c r="L28" i="13"/>
  <c r="L26" i="13"/>
  <c r="L25" i="13"/>
  <c r="L24" i="13"/>
  <c r="L23" i="13"/>
  <c r="K16" i="13"/>
  <c r="J16" i="13"/>
  <c r="I16" i="13"/>
  <c r="H16" i="13"/>
  <c r="G16" i="13"/>
  <c r="F16" i="13"/>
  <c r="E16" i="13"/>
  <c r="K15" i="13"/>
  <c r="J15" i="13"/>
  <c r="I15" i="13"/>
  <c r="H15" i="13"/>
  <c r="G15" i="13"/>
  <c r="F15" i="13"/>
  <c r="E15" i="13"/>
  <c r="K14" i="13"/>
  <c r="J14" i="13"/>
  <c r="I14" i="13"/>
  <c r="H14" i="13"/>
  <c r="G14" i="13"/>
  <c r="F14" i="13"/>
  <c r="E14" i="13"/>
  <c r="K13" i="13"/>
  <c r="J13" i="13"/>
  <c r="I13" i="13"/>
  <c r="H13" i="13"/>
  <c r="G13" i="13"/>
  <c r="F13" i="13"/>
  <c r="E13" i="13"/>
  <c r="K211" i="13"/>
  <c r="J211" i="13"/>
  <c r="I211" i="13"/>
  <c r="H211" i="13"/>
  <c r="G211" i="13"/>
  <c r="F211" i="13"/>
  <c r="E211" i="13"/>
  <c r="K210" i="13"/>
  <c r="J210" i="13"/>
  <c r="I210" i="13"/>
  <c r="H210" i="13"/>
  <c r="G210" i="13"/>
  <c r="F210" i="13"/>
  <c r="E210" i="13"/>
  <c r="K209" i="13"/>
  <c r="J209" i="13"/>
  <c r="I209" i="13"/>
  <c r="H209" i="13"/>
  <c r="G209" i="13"/>
  <c r="F209" i="13"/>
  <c r="E209" i="13"/>
  <c r="K208" i="13"/>
  <c r="J208" i="13"/>
  <c r="I208" i="13"/>
  <c r="H208" i="13"/>
  <c r="G208" i="13"/>
  <c r="F208" i="13"/>
  <c r="E208" i="13"/>
  <c r="K206" i="13"/>
  <c r="J206" i="13"/>
  <c r="I206" i="13"/>
  <c r="H206" i="13"/>
  <c r="G206" i="13"/>
  <c r="F206" i="13"/>
  <c r="E206" i="13"/>
  <c r="K205" i="13"/>
  <c r="J205" i="13"/>
  <c r="I205" i="13"/>
  <c r="H205" i="13"/>
  <c r="G205" i="13"/>
  <c r="F205" i="13"/>
  <c r="E205" i="13"/>
  <c r="K204" i="13"/>
  <c r="J204" i="13"/>
  <c r="I204" i="13"/>
  <c r="H204" i="13"/>
  <c r="G204" i="13"/>
  <c r="F204" i="13"/>
  <c r="E204" i="13"/>
  <c r="K203" i="13"/>
  <c r="J203" i="13"/>
  <c r="I203" i="13"/>
  <c r="H203" i="13"/>
  <c r="G203" i="13"/>
  <c r="F203" i="13"/>
  <c r="E203" i="13"/>
  <c r="K201" i="13"/>
  <c r="J201" i="13"/>
  <c r="I201" i="13"/>
  <c r="H201" i="13"/>
  <c r="G201" i="13"/>
  <c r="F201" i="13"/>
  <c r="E201" i="13"/>
  <c r="K200" i="13"/>
  <c r="J200" i="13"/>
  <c r="I200" i="13"/>
  <c r="H200" i="13"/>
  <c r="G200" i="13"/>
  <c r="F200" i="13"/>
  <c r="E200" i="13"/>
  <c r="K199" i="13"/>
  <c r="J199" i="13"/>
  <c r="I199" i="13"/>
  <c r="H199" i="13"/>
  <c r="G199" i="13"/>
  <c r="F199" i="13"/>
  <c r="E199" i="13"/>
  <c r="K198" i="13"/>
  <c r="J198" i="13"/>
  <c r="I198" i="13"/>
  <c r="H198" i="13"/>
  <c r="G198" i="13"/>
  <c r="F198" i="13"/>
  <c r="E198" i="13"/>
  <c r="K179" i="13"/>
  <c r="J179" i="13"/>
  <c r="I179" i="13"/>
  <c r="H179" i="13"/>
  <c r="G179" i="13"/>
  <c r="F179" i="13"/>
  <c r="E179" i="13"/>
  <c r="K178" i="13"/>
  <c r="J178" i="13"/>
  <c r="I178" i="13"/>
  <c r="H178" i="13"/>
  <c r="G178" i="13"/>
  <c r="F178" i="13"/>
  <c r="E178" i="13"/>
  <c r="K161" i="13"/>
  <c r="J161" i="13"/>
  <c r="I161" i="13"/>
  <c r="H161" i="13"/>
  <c r="G161" i="13"/>
  <c r="F161" i="13"/>
  <c r="E161" i="13"/>
  <c r="K160" i="13"/>
  <c r="J160" i="13"/>
  <c r="I160" i="13"/>
  <c r="H160" i="13"/>
  <c r="G160" i="13"/>
  <c r="F160" i="13"/>
  <c r="E160" i="13"/>
  <c r="K159" i="13"/>
  <c r="J159" i="13"/>
  <c r="I159" i="13"/>
  <c r="H159" i="13"/>
  <c r="G159" i="13"/>
  <c r="F159" i="13"/>
  <c r="E159" i="13"/>
  <c r="K158" i="13"/>
  <c r="J158" i="13"/>
  <c r="I158" i="13"/>
  <c r="H158" i="13"/>
  <c r="G158" i="13"/>
  <c r="F158" i="13"/>
  <c r="E158" i="13"/>
  <c r="K141" i="13"/>
  <c r="J141" i="13"/>
  <c r="I141" i="13"/>
  <c r="H141" i="13"/>
  <c r="G141" i="13"/>
  <c r="F141" i="13"/>
  <c r="E141" i="13"/>
  <c r="K140" i="13"/>
  <c r="J140" i="13"/>
  <c r="I140" i="13"/>
  <c r="H140" i="13"/>
  <c r="G140" i="13"/>
  <c r="F140" i="13"/>
  <c r="E140" i="13"/>
  <c r="K139" i="13"/>
  <c r="J139" i="13"/>
  <c r="I139" i="13"/>
  <c r="H139" i="13"/>
  <c r="G139" i="13"/>
  <c r="F139" i="13"/>
  <c r="E139" i="13"/>
  <c r="K138" i="13"/>
  <c r="J138" i="13"/>
  <c r="I138" i="13"/>
  <c r="H138" i="13"/>
  <c r="G138" i="13"/>
  <c r="F138" i="13"/>
  <c r="E138" i="13"/>
  <c r="K121" i="13"/>
  <c r="J121" i="13"/>
  <c r="I121" i="13"/>
  <c r="H121" i="13"/>
  <c r="G121" i="13"/>
  <c r="F121" i="13"/>
  <c r="E121" i="13"/>
  <c r="K120" i="13"/>
  <c r="J120" i="13"/>
  <c r="I120" i="13"/>
  <c r="H120" i="13"/>
  <c r="G120" i="13"/>
  <c r="F120" i="13"/>
  <c r="E120" i="13"/>
  <c r="K119" i="13"/>
  <c r="J119" i="13"/>
  <c r="I119" i="13"/>
  <c r="H119" i="13"/>
  <c r="G119" i="13"/>
  <c r="F119" i="13"/>
  <c r="E119" i="13"/>
  <c r="K118" i="13"/>
  <c r="J118" i="13"/>
  <c r="I118" i="13"/>
  <c r="H118" i="13"/>
  <c r="G118" i="13"/>
  <c r="F118" i="13"/>
  <c r="E118" i="13"/>
  <c r="K101" i="13"/>
  <c r="J101" i="13"/>
  <c r="I101" i="13"/>
  <c r="H101" i="13"/>
  <c r="G101" i="13"/>
  <c r="F101" i="13"/>
  <c r="E101" i="13"/>
  <c r="K100" i="13"/>
  <c r="J100" i="13"/>
  <c r="I100" i="13"/>
  <c r="H100" i="13"/>
  <c r="G100" i="13"/>
  <c r="F100" i="13"/>
  <c r="E100" i="13"/>
  <c r="K99" i="13"/>
  <c r="J99" i="13"/>
  <c r="I99" i="13"/>
  <c r="H99" i="13"/>
  <c r="G99" i="13"/>
  <c r="F99" i="13"/>
  <c r="E99" i="13"/>
  <c r="K98" i="13"/>
  <c r="J98" i="13"/>
  <c r="I98" i="13"/>
  <c r="H98" i="13"/>
  <c r="G98" i="13"/>
  <c r="F98" i="13"/>
  <c r="E98" i="13"/>
  <c r="K81" i="13"/>
  <c r="J81" i="13"/>
  <c r="I81" i="13"/>
  <c r="H81" i="13"/>
  <c r="G81" i="13"/>
  <c r="F81" i="13"/>
  <c r="E81" i="13"/>
  <c r="K80" i="13"/>
  <c r="J80" i="13"/>
  <c r="I80" i="13"/>
  <c r="H80" i="13"/>
  <c r="G80" i="13"/>
  <c r="F80" i="13"/>
  <c r="E80" i="13"/>
  <c r="K79" i="13"/>
  <c r="J79" i="13"/>
  <c r="I79" i="13"/>
  <c r="H79" i="13"/>
  <c r="G79" i="13"/>
  <c r="F79" i="13"/>
  <c r="E79" i="13"/>
  <c r="K78" i="13"/>
  <c r="J78" i="13"/>
  <c r="I78" i="13"/>
  <c r="H78" i="13"/>
  <c r="G78" i="13"/>
  <c r="F78" i="13"/>
  <c r="E78" i="13"/>
  <c r="K61" i="13"/>
  <c r="J61" i="13"/>
  <c r="I61" i="13"/>
  <c r="H61" i="13"/>
  <c r="G61" i="13"/>
  <c r="F61" i="13"/>
  <c r="E61" i="13"/>
  <c r="K60" i="13"/>
  <c r="J60" i="13"/>
  <c r="I60" i="13"/>
  <c r="H60" i="13"/>
  <c r="G60" i="13"/>
  <c r="F60" i="13"/>
  <c r="E60" i="13"/>
  <c r="K59" i="13"/>
  <c r="J59" i="13"/>
  <c r="I59" i="13"/>
  <c r="H59" i="13"/>
  <c r="G59" i="13"/>
  <c r="F59" i="13"/>
  <c r="E59" i="13"/>
  <c r="K58" i="13"/>
  <c r="J58" i="13"/>
  <c r="I58" i="13"/>
  <c r="H58" i="13"/>
  <c r="G58" i="13"/>
  <c r="F58" i="13"/>
  <c r="E58" i="13"/>
  <c r="K41" i="13"/>
  <c r="J41" i="13"/>
  <c r="I41" i="13"/>
  <c r="H41" i="13"/>
  <c r="G41" i="13"/>
  <c r="F41" i="13"/>
  <c r="E41" i="13"/>
  <c r="K40" i="13"/>
  <c r="J40" i="13"/>
  <c r="I40" i="13"/>
  <c r="H40" i="13"/>
  <c r="G40" i="13"/>
  <c r="F40" i="13"/>
  <c r="E40" i="13"/>
  <c r="K39" i="13"/>
  <c r="J39" i="13"/>
  <c r="I39" i="13"/>
  <c r="H39" i="13"/>
  <c r="G39" i="13"/>
  <c r="F39" i="13"/>
  <c r="E39" i="13"/>
  <c r="K38" i="13"/>
  <c r="J38" i="13"/>
  <c r="I38" i="13"/>
  <c r="H38" i="13"/>
  <c r="G38" i="13"/>
  <c r="F38" i="13"/>
  <c r="E38" i="13"/>
  <c r="K21" i="13"/>
  <c r="J21" i="13"/>
  <c r="I21" i="13"/>
  <c r="H21" i="13"/>
  <c r="G21" i="13"/>
  <c r="F21" i="13"/>
  <c r="E21" i="13"/>
  <c r="K20" i="13"/>
  <c r="J20" i="13"/>
  <c r="I20" i="13"/>
  <c r="H20" i="13"/>
  <c r="G20" i="13"/>
  <c r="F20" i="13"/>
  <c r="E20" i="13"/>
  <c r="K19" i="13"/>
  <c r="J19" i="13"/>
  <c r="I19" i="13"/>
  <c r="H19" i="13"/>
  <c r="G19" i="13"/>
  <c r="F19" i="13"/>
  <c r="E19" i="13"/>
  <c r="K18" i="13"/>
  <c r="J18" i="13"/>
  <c r="I18" i="13"/>
  <c r="H18" i="13"/>
  <c r="G18" i="13"/>
  <c r="F18" i="13"/>
  <c r="E18" i="13"/>
  <c r="K1431" i="12"/>
  <c r="J1431" i="12"/>
  <c r="I1431" i="12"/>
  <c r="H1431" i="12"/>
  <c r="G1431" i="12"/>
  <c r="F1431" i="12"/>
  <c r="L1431" i="12" s="1"/>
  <c r="E1431" i="12"/>
  <c r="K1430" i="12"/>
  <c r="J1430" i="12"/>
  <c r="I1430" i="12"/>
  <c r="H1430" i="12"/>
  <c r="G1430" i="12"/>
  <c r="L1430" i="12" s="1"/>
  <c r="F1430" i="12"/>
  <c r="E1430" i="12"/>
  <c r="K1330" i="12"/>
  <c r="J1330" i="12"/>
  <c r="I1330" i="12"/>
  <c r="H1330" i="12"/>
  <c r="G1330" i="12"/>
  <c r="F1330" i="12"/>
  <c r="L1330" i="12" s="1"/>
  <c r="E1330" i="12"/>
  <c r="K1329" i="12"/>
  <c r="J1329" i="12"/>
  <c r="I1329" i="12"/>
  <c r="H1329" i="12"/>
  <c r="G1329" i="12"/>
  <c r="L1329" i="12" s="1"/>
  <c r="F1329" i="12"/>
  <c r="E1329" i="12"/>
  <c r="K1229" i="12"/>
  <c r="J1229" i="12"/>
  <c r="I1229" i="12"/>
  <c r="H1229" i="12"/>
  <c r="L1229" i="12" s="1"/>
  <c r="G1229" i="12"/>
  <c r="F1229" i="12"/>
  <c r="E1229" i="12"/>
  <c r="K1228" i="12"/>
  <c r="J1228" i="12"/>
  <c r="I1228" i="12"/>
  <c r="H1228" i="12"/>
  <c r="G1228" i="12"/>
  <c r="F1228" i="12"/>
  <c r="E1228" i="12"/>
  <c r="K1129" i="12"/>
  <c r="J1129" i="12"/>
  <c r="I1129" i="12"/>
  <c r="H1129" i="12"/>
  <c r="G1129" i="12"/>
  <c r="F1129" i="12"/>
  <c r="L1129" i="12" s="1"/>
  <c r="E1129" i="12"/>
  <c r="K1128" i="12"/>
  <c r="J1128" i="12"/>
  <c r="I1128" i="12"/>
  <c r="H1128" i="12"/>
  <c r="G1128" i="12"/>
  <c r="L1128" i="12" s="1"/>
  <c r="F1128" i="12"/>
  <c r="E1128" i="12"/>
  <c r="K1127" i="12"/>
  <c r="J1127" i="12"/>
  <c r="I1127" i="12"/>
  <c r="H1127" i="12"/>
  <c r="G1127" i="12"/>
  <c r="F1127" i="12"/>
  <c r="E1127" i="12"/>
  <c r="K1126" i="12"/>
  <c r="J1126" i="12"/>
  <c r="I1126" i="12"/>
  <c r="L1126" i="12" s="1"/>
  <c r="H1126" i="12"/>
  <c r="G1126" i="12"/>
  <c r="F1126" i="12"/>
  <c r="E1126" i="12"/>
  <c r="K1028" i="12"/>
  <c r="J1028" i="12"/>
  <c r="I1028" i="12"/>
  <c r="H1028" i="12"/>
  <c r="G1028" i="12"/>
  <c r="F1028" i="12"/>
  <c r="E1028" i="12"/>
  <c r="K1027" i="12"/>
  <c r="J1027" i="12"/>
  <c r="I1027" i="12"/>
  <c r="H1027" i="12"/>
  <c r="G1027" i="12"/>
  <c r="L1027" i="12" s="1"/>
  <c r="F1027" i="12"/>
  <c r="E1027" i="12"/>
  <c r="K1026" i="12"/>
  <c r="J1026" i="12"/>
  <c r="I1026" i="12"/>
  <c r="H1026" i="12"/>
  <c r="L1026" i="12" s="1"/>
  <c r="G1026" i="12"/>
  <c r="F1026" i="12"/>
  <c r="E1026" i="12"/>
  <c r="K1025" i="12"/>
  <c r="J1025" i="12"/>
  <c r="I1025" i="12"/>
  <c r="L1025" i="12" s="1"/>
  <c r="H1025" i="12"/>
  <c r="G1025" i="12"/>
  <c r="F1025" i="12"/>
  <c r="E1025" i="12"/>
  <c r="K927" i="12"/>
  <c r="J927" i="12"/>
  <c r="I927" i="12"/>
  <c r="H927" i="12"/>
  <c r="G927" i="12"/>
  <c r="F927" i="12"/>
  <c r="E927" i="12"/>
  <c r="K926" i="12"/>
  <c r="J926" i="12"/>
  <c r="I926" i="12"/>
  <c r="H926" i="12"/>
  <c r="G926" i="12"/>
  <c r="L926" i="12" s="1"/>
  <c r="F926" i="12"/>
  <c r="E926" i="12"/>
  <c r="K925" i="12"/>
  <c r="J925" i="12"/>
  <c r="I925" i="12"/>
  <c r="H925" i="12"/>
  <c r="L925" i="12" s="1"/>
  <c r="G925" i="12"/>
  <c r="F925" i="12"/>
  <c r="E925" i="12"/>
  <c r="K924" i="12"/>
  <c r="J924" i="12"/>
  <c r="I924" i="12"/>
  <c r="L924" i="12" s="1"/>
  <c r="H924" i="12"/>
  <c r="G924" i="12"/>
  <c r="F924" i="12"/>
  <c r="E924" i="12"/>
  <c r="K826" i="12"/>
  <c r="J826" i="12"/>
  <c r="I826" i="12"/>
  <c r="H826" i="12"/>
  <c r="G826" i="12"/>
  <c r="F826" i="12"/>
  <c r="L826" i="12" s="1"/>
  <c r="E826" i="12"/>
  <c r="K825" i="12"/>
  <c r="J825" i="12"/>
  <c r="I825" i="12"/>
  <c r="H825" i="12"/>
  <c r="G825" i="12"/>
  <c r="L825" i="12" s="1"/>
  <c r="F825" i="12"/>
  <c r="E825" i="12"/>
  <c r="K824" i="12"/>
  <c r="J824" i="12"/>
  <c r="I824" i="12"/>
  <c r="H824" i="12"/>
  <c r="L824" i="12" s="1"/>
  <c r="G824" i="12"/>
  <c r="F824" i="12"/>
  <c r="E824" i="12"/>
  <c r="K823" i="12"/>
  <c r="J823" i="12"/>
  <c r="I823" i="12"/>
  <c r="L823" i="12" s="1"/>
  <c r="H823" i="12"/>
  <c r="G823" i="12"/>
  <c r="F823" i="12"/>
  <c r="E823" i="12"/>
  <c r="K725" i="12"/>
  <c r="J725" i="12"/>
  <c r="I725" i="12"/>
  <c r="H725" i="12"/>
  <c r="G725" i="12"/>
  <c r="F725" i="12"/>
  <c r="L725" i="12" s="1"/>
  <c r="E725" i="12"/>
  <c r="K724" i="12"/>
  <c r="J724" i="12"/>
  <c r="I724" i="12"/>
  <c r="H724" i="12"/>
  <c r="G724" i="12"/>
  <c r="F724" i="12"/>
  <c r="E724" i="12"/>
  <c r="K723" i="12"/>
  <c r="J723" i="12"/>
  <c r="I723" i="12"/>
  <c r="H723" i="12"/>
  <c r="G723" i="12"/>
  <c r="F723" i="12"/>
  <c r="E723" i="12"/>
  <c r="K722" i="12"/>
  <c r="J722" i="12"/>
  <c r="I722" i="12"/>
  <c r="H722" i="12"/>
  <c r="G722" i="12"/>
  <c r="F722" i="12"/>
  <c r="L722" i="12" s="1"/>
  <c r="E722" i="12"/>
  <c r="K624" i="12"/>
  <c r="J624" i="12"/>
  <c r="I624" i="12"/>
  <c r="H624" i="12"/>
  <c r="G624" i="12"/>
  <c r="F624" i="12"/>
  <c r="L624" i="12" s="1"/>
  <c r="E624" i="12"/>
  <c r="K623" i="12"/>
  <c r="J623" i="12"/>
  <c r="I623" i="12"/>
  <c r="H623" i="12"/>
  <c r="G623" i="12"/>
  <c r="L623" i="12" s="1"/>
  <c r="F623" i="12"/>
  <c r="E623" i="12"/>
  <c r="K622" i="12"/>
  <c r="J622" i="12"/>
  <c r="I622" i="12"/>
  <c r="H622" i="12"/>
  <c r="L622" i="12" s="1"/>
  <c r="G622" i="12"/>
  <c r="F622" i="12"/>
  <c r="E622" i="12"/>
  <c r="K621" i="12"/>
  <c r="J621" i="12"/>
  <c r="I621" i="12"/>
  <c r="L621" i="12" s="1"/>
  <c r="H621" i="12"/>
  <c r="G621" i="12"/>
  <c r="F621" i="12"/>
  <c r="E621" i="12"/>
  <c r="K523" i="12"/>
  <c r="J523" i="12"/>
  <c r="I523" i="12"/>
  <c r="H523" i="12"/>
  <c r="G523" i="12"/>
  <c r="F523" i="12"/>
  <c r="L523" i="12" s="1"/>
  <c r="E523" i="12"/>
  <c r="K522" i="12"/>
  <c r="J522" i="12"/>
  <c r="I522" i="12"/>
  <c r="H522" i="12"/>
  <c r="G522" i="12"/>
  <c r="L522" i="12" s="1"/>
  <c r="F522" i="12"/>
  <c r="E522" i="12"/>
  <c r="K521" i="12"/>
  <c r="J521" i="12"/>
  <c r="I521" i="12"/>
  <c r="H521" i="12"/>
  <c r="L521" i="12" s="1"/>
  <c r="G521" i="12"/>
  <c r="F521" i="12"/>
  <c r="E521" i="12"/>
  <c r="K520" i="12"/>
  <c r="J520" i="12"/>
  <c r="I520" i="12"/>
  <c r="L520" i="12" s="1"/>
  <c r="H520" i="12"/>
  <c r="G520" i="12"/>
  <c r="F520" i="12"/>
  <c r="E520" i="12"/>
  <c r="K422" i="12"/>
  <c r="J422" i="12"/>
  <c r="I422" i="12"/>
  <c r="H422" i="12"/>
  <c r="G422" i="12"/>
  <c r="F422" i="12"/>
  <c r="L422" i="12" s="1"/>
  <c r="E422" i="12"/>
  <c r="K421" i="12"/>
  <c r="J421" i="12"/>
  <c r="I421" i="12"/>
  <c r="H421" i="12"/>
  <c r="G421" i="12"/>
  <c r="F421" i="12"/>
  <c r="E421" i="12"/>
  <c r="K420" i="12"/>
  <c r="J420" i="12"/>
  <c r="I420" i="12"/>
  <c r="H420" i="12"/>
  <c r="L420" i="12" s="1"/>
  <c r="G420" i="12"/>
  <c r="F420" i="12"/>
  <c r="E420" i="12"/>
  <c r="K419" i="12"/>
  <c r="J419" i="12"/>
  <c r="I419" i="12"/>
  <c r="L419" i="12" s="1"/>
  <c r="H419" i="12"/>
  <c r="G419" i="12"/>
  <c r="F419" i="12"/>
  <c r="E419" i="12"/>
  <c r="K320" i="12"/>
  <c r="J320" i="12"/>
  <c r="I320" i="12"/>
  <c r="H320" i="12"/>
  <c r="G320" i="12"/>
  <c r="F320" i="12"/>
  <c r="L320" i="12" s="1"/>
  <c r="E320" i="12"/>
  <c r="K319" i="12"/>
  <c r="J319" i="12"/>
  <c r="I319" i="12"/>
  <c r="H319" i="12"/>
  <c r="G319" i="12"/>
  <c r="L319" i="12" s="1"/>
  <c r="F319" i="12"/>
  <c r="E319" i="12"/>
  <c r="K318" i="12"/>
  <c r="J318" i="12"/>
  <c r="I318" i="12"/>
  <c r="H318" i="12"/>
  <c r="L318" i="12" s="1"/>
  <c r="G318" i="12"/>
  <c r="F318" i="12"/>
  <c r="E318" i="12"/>
  <c r="K317" i="12"/>
  <c r="J317" i="12"/>
  <c r="I317" i="12"/>
  <c r="L317" i="12" s="1"/>
  <c r="H317" i="12"/>
  <c r="G317" i="12"/>
  <c r="F317" i="12"/>
  <c r="E317" i="12"/>
  <c r="K219" i="12"/>
  <c r="J219" i="12"/>
  <c r="I219" i="12"/>
  <c r="L219" i="12" s="1"/>
  <c r="H219" i="12"/>
  <c r="G219" i="12"/>
  <c r="F219" i="12"/>
  <c r="E219" i="12"/>
  <c r="K218" i="12"/>
  <c r="J218" i="12"/>
  <c r="I218" i="12"/>
  <c r="H218" i="12"/>
  <c r="G218" i="12"/>
  <c r="F218" i="12"/>
  <c r="E218" i="12"/>
  <c r="K217" i="12"/>
  <c r="J217" i="12"/>
  <c r="I217" i="12"/>
  <c r="H217" i="12"/>
  <c r="G217" i="12"/>
  <c r="F217" i="12"/>
  <c r="E217" i="12"/>
  <c r="K216" i="12"/>
  <c r="J216" i="12"/>
  <c r="I216" i="12"/>
  <c r="H216" i="12"/>
  <c r="G216" i="12"/>
  <c r="F216" i="12"/>
  <c r="L216" i="12" s="1"/>
  <c r="E216" i="12"/>
  <c r="K118" i="12"/>
  <c r="J118" i="12"/>
  <c r="I118" i="12"/>
  <c r="H118" i="12"/>
  <c r="G118" i="12"/>
  <c r="F118" i="12"/>
  <c r="L118" i="12" s="1"/>
  <c r="E118" i="12"/>
  <c r="K117" i="12"/>
  <c r="J117" i="12"/>
  <c r="I117" i="12"/>
  <c r="H117" i="12"/>
  <c r="G117" i="12"/>
  <c r="L117" i="12" s="1"/>
  <c r="F117" i="12"/>
  <c r="E117" i="12"/>
  <c r="K116" i="12"/>
  <c r="J116" i="12"/>
  <c r="I116" i="12"/>
  <c r="H116" i="12"/>
  <c r="L116" i="12" s="1"/>
  <c r="G116" i="12"/>
  <c r="F116" i="12"/>
  <c r="E116" i="12"/>
  <c r="K115" i="12"/>
  <c r="J115" i="12"/>
  <c r="I115" i="12"/>
  <c r="H115" i="12"/>
  <c r="G115" i="12"/>
  <c r="F115" i="12"/>
  <c r="E115" i="12"/>
  <c r="K111" i="12"/>
  <c r="J111" i="12"/>
  <c r="I111" i="12"/>
  <c r="H111" i="12"/>
  <c r="G111" i="12"/>
  <c r="F111" i="12"/>
  <c r="L111" i="12" s="1"/>
  <c r="E111" i="12"/>
  <c r="K110" i="12"/>
  <c r="J110" i="12"/>
  <c r="I110" i="12"/>
  <c r="H110" i="12"/>
  <c r="G110" i="12"/>
  <c r="L110" i="12" s="1"/>
  <c r="F110" i="12"/>
  <c r="E110" i="12"/>
  <c r="K109" i="12"/>
  <c r="J109" i="12"/>
  <c r="I109" i="12"/>
  <c r="H109" i="12"/>
  <c r="L109" i="12" s="1"/>
  <c r="G109" i="12"/>
  <c r="F109" i="12"/>
  <c r="E109" i="12"/>
  <c r="K108" i="12"/>
  <c r="J108" i="12"/>
  <c r="I108" i="12"/>
  <c r="H108" i="12"/>
  <c r="G108" i="12"/>
  <c r="F108" i="12"/>
  <c r="E108" i="12"/>
  <c r="K106" i="12"/>
  <c r="J106" i="12"/>
  <c r="I106" i="12"/>
  <c r="H106" i="12"/>
  <c r="G106" i="12"/>
  <c r="F106" i="12"/>
  <c r="E106" i="12"/>
  <c r="L106" i="12" s="1"/>
  <c r="K105" i="12"/>
  <c r="J105" i="12"/>
  <c r="I105" i="12"/>
  <c r="H105" i="12"/>
  <c r="G105" i="12"/>
  <c r="F105" i="12"/>
  <c r="E105" i="12"/>
  <c r="L105" i="12" s="1"/>
  <c r="K104" i="12"/>
  <c r="J104" i="12"/>
  <c r="I104" i="12"/>
  <c r="H104" i="12"/>
  <c r="G104" i="12"/>
  <c r="F104" i="12"/>
  <c r="L104" i="12" s="1"/>
  <c r="E104" i="12"/>
  <c r="K103" i="12"/>
  <c r="J103" i="12"/>
  <c r="I103" i="12"/>
  <c r="H103" i="12"/>
  <c r="G103" i="12"/>
  <c r="L103" i="12" s="1"/>
  <c r="F103" i="12"/>
  <c r="E103" i="12"/>
  <c r="K101" i="12"/>
  <c r="J101" i="12"/>
  <c r="I101" i="12"/>
  <c r="H101" i="12"/>
  <c r="L101" i="12" s="1"/>
  <c r="G101" i="12"/>
  <c r="F101" i="12"/>
  <c r="E101" i="12"/>
  <c r="K100" i="12"/>
  <c r="J100" i="12"/>
  <c r="I100" i="12"/>
  <c r="H100" i="12"/>
  <c r="G100" i="12"/>
  <c r="F100" i="12"/>
  <c r="E100" i="12"/>
  <c r="K99" i="12"/>
  <c r="J99" i="12"/>
  <c r="I99" i="12"/>
  <c r="H99" i="12"/>
  <c r="G99" i="12"/>
  <c r="F99" i="12"/>
  <c r="E99" i="12"/>
  <c r="L99" i="12" s="1"/>
  <c r="K98" i="12"/>
  <c r="J98" i="12"/>
  <c r="I98" i="12"/>
  <c r="H98" i="12"/>
  <c r="G98" i="12"/>
  <c r="F98" i="12"/>
  <c r="E98" i="12"/>
  <c r="L98" i="12" s="1"/>
  <c r="K213" i="12"/>
  <c r="J213" i="12"/>
  <c r="I213" i="12"/>
  <c r="H213" i="12"/>
  <c r="G213" i="12"/>
  <c r="F213" i="12"/>
  <c r="L213" i="12" s="1"/>
  <c r="E213" i="12"/>
  <c r="K212" i="12"/>
  <c r="J212" i="12"/>
  <c r="I212" i="12"/>
  <c r="H212" i="12"/>
  <c r="G212" i="12"/>
  <c r="L212" i="12" s="1"/>
  <c r="F212" i="12"/>
  <c r="E212" i="12"/>
  <c r="K211" i="12"/>
  <c r="J211" i="12"/>
  <c r="I211" i="12"/>
  <c r="H211" i="12"/>
  <c r="L211" i="12" s="1"/>
  <c r="G211" i="12"/>
  <c r="F211" i="12"/>
  <c r="E211" i="12"/>
  <c r="K210" i="12"/>
  <c r="J210" i="12"/>
  <c r="I210" i="12"/>
  <c r="H210" i="12"/>
  <c r="G210" i="12"/>
  <c r="F210" i="12"/>
  <c r="E210" i="12"/>
  <c r="K208" i="12"/>
  <c r="J208" i="12"/>
  <c r="I208" i="12"/>
  <c r="H208" i="12"/>
  <c r="G208" i="12"/>
  <c r="F208" i="12"/>
  <c r="E208" i="12"/>
  <c r="L208" i="12" s="1"/>
  <c r="K207" i="12"/>
  <c r="J207" i="12"/>
  <c r="I207" i="12"/>
  <c r="H207" i="12"/>
  <c r="G207" i="12"/>
  <c r="F207" i="12"/>
  <c r="E207" i="12"/>
  <c r="L207" i="12" s="1"/>
  <c r="K206" i="12"/>
  <c r="J206" i="12"/>
  <c r="I206" i="12"/>
  <c r="H206" i="12"/>
  <c r="G206" i="12"/>
  <c r="F206" i="12"/>
  <c r="L206" i="12" s="1"/>
  <c r="E206" i="12"/>
  <c r="K205" i="12"/>
  <c r="J205" i="12"/>
  <c r="I205" i="12"/>
  <c r="H205" i="12"/>
  <c r="G205" i="12"/>
  <c r="L205" i="12" s="1"/>
  <c r="F205" i="12"/>
  <c r="E205" i="12"/>
  <c r="K203" i="12"/>
  <c r="J203" i="12"/>
  <c r="I203" i="12"/>
  <c r="H203" i="12"/>
  <c r="L203" i="12" s="1"/>
  <c r="G203" i="12"/>
  <c r="F203" i="12"/>
  <c r="E203" i="12"/>
  <c r="K202" i="12"/>
  <c r="J202" i="12"/>
  <c r="I202" i="12"/>
  <c r="H202" i="12"/>
  <c r="G202" i="12"/>
  <c r="F202" i="12"/>
  <c r="E202" i="12"/>
  <c r="K201" i="12"/>
  <c r="J201" i="12"/>
  <c r="I201" i="12"/>
  <c r="H201" i="12"/>
  <c r="G201" i="12"/>
  <c r="F201" i="12"/>
  <c r="E201" i="12"/>
  <c r="L201" i="12" s="1"/>
  <c r="K200" i="12"/>
  <c r="J200" i="12"/>
  <c r="I200" i="12"/>
  <c r="H200" i="12"/>
  <c r="G200" i="12"/>
  <c r="F200" i="12"/>
  <c r="E200" i="12"/>
  <c r="L200" i="12" s="1"/>
  <c r="K314" i="12"/>
  <c r="J314" i="12"/>
  <c r="I314" i="12"/>
  <c r="H314" i="12"/>
  <c r="G314" i="12"/>
  <c r="F314" i="12"/>
  <c r="L314" i="12" s="1"/>
  <c r="E314" i="12"/>
  <c r="K313" i="12"/>
  <c r="J313" i="12"/>
  <c r="I313" i="12"/>
  <c r="H313" i="12"/>
  <c r="G313" i="12"/>
  <c r="F313" i="12"/>
  <c r="E313" i="12"/>
  <c r="K312" i="12"/>
  <c r="J312" i="12"/>
  <c r="I312" i="12"/>
  <c r="H312" i="12"/>
  <c r="L312" i="12" s="1"/>
  <c r="G312" i="12"/>
  <c r="F312" i="12"/>
  <c r="E312" i="12"/>
  <c r="K311" i="12"/>
  <c r="J311" i="12"/>
  <c r="I311" i="12"/>
  <c r="L311" i="12" s="1"/>
  <c r="H311" i="12"/>
  <c r="G311" i="12"/>
  <c r="F311" i="12"/>
  <c r="E311" i="12"/>
  <c r="K309" i="12"/>
  <c r="J309" i="12"/>
  <c r="I309" i="12"/>
  <c r="H309" i="12"/>
  <c r="G309" i="12"/>
  <c r="F309" i="12"/>
  <c r="E309" i="12"/>
  <c r="L309" i="12" s="1"/>
  <c r="K308" i="12"/>
  <c r="J308" i="12"/>
  <c r="I308" i="12"/>
  <c r="H308" i="12"/>
  <c r="G308" i="12"/>
  <c r="F308" i="12"/>
  <c r="E308" i="12"/>
  <c r="L308" i="12" s="1"/>
  <c r="K307" i="12"/>
  <c r="J307" i="12"/>
  <c r="I307" i="12"/>
  <c r="H307" i="12"/>
  <c r="G307" i="12"/>
  <c r="F307" i="12"/>
  <c r="L307" i="12" s="1"/>
  <c r="E307" i="12"/>
  <c r="K306" i="12"/>
  <c r="J306" i="12"/>
  <c r="I306" i="12"/>
  <c r="H306" i="12"/>
  <c r="G306" i="12"/>
  <c r="F306" i="12"/>
  <c r="E306" i="12"/>
  <c r="K304" i="12"/>
  <c r="J304" i="12"/>
  <c r="I304" i="12"/>
  <c r="H304" i="12"/>
  <c r="L304" i="12" s="1"/>
  <c r="G304" i="12"/>
  <c r="F304" i="12"/>
  <c r="E304" i="12"/>
  <c r="K303" i="12"/>
  <c r="J303" i="12"/>
  <c r="I303" i="12"/>
  <c r="L303" i="12" s="1"/>
  <c r="H303" i="12"/>
  <c r="G303" i="12"/>
  <c r="F303" i="12"/>
  <c r="E303" i="12"/>
  <c r="K302" i="12"/>
  <c r="J302" i="12"/>
  <c r="I302" i="12"/>
  <c r="H302" i="12"/>
  <c r="G302" i="12"/>
  <c r="F302" i="12"/>
  <c r="E302" i="12"/>
  <c r="L302" i="12" s="1"/>
  <c r="K301" i="12"/>
  <c r="J301" i="12"/>
  <c r="I301" i="12"/>
  <c r="H301" i="12"/>
  <c r="G301" i="12"/>
  <c r="F301" i="12"/>
  <c r="E301" i="12"/>
  <c r="L301" i="12" s="1"/>
  <c r="K415" i="12"/>
  <c r="J415" i="12"/>
  <c r="I415" i="12"/>
  <c r="H415" i="12"/>
  <c r="G415" i="12"/>
  <c r="F415" i="12"/>
  <c r="L415" i="12" s="1"/>
  <c r="E415" i="12"/>
  <c r="K414" i="12"/>
  <c r="J414" i="12"/>
  <c r="I414" i="12"/>
  <c r="H414" i="12"/>
  <c r="G414" i="12"/>
  <c r="F414" i="12"/>
  <c r="E414" i="12"/>
  <c r="K413" i="12"/>
  <c r="J413" i="12"/>
  <c r="I413" i="12"/>
  <c r="H413" i="12"/>
  <c r="L413" i="12" s="1"/>
  <c r="G413" i="12"/>
  <c r="F413" i="12"/>
  <c r="E413" i="12"/>
  <c r="K412" i="12"/>
  <c r="J412" i="12"/>
  <c r="I412" i="12"/>
  <c r="L412" i="12" s="1"/>
  <c r="H412" i="12"/>
  <c r="G412" i="12"/>
  <c r="F412" i="12"/>
  <c r="E412" i="12"/>
  <c r="K410" i="12"/>
  <c r="J410" i="12"/>
  <c r="I410" i="12"/>
  <c r="H410" i="12"/>
  <c r="G410" i="12"/>
  <c r="F410" i="12"/>
  <c r="E410" i="12"/>
  <c r="K409" i="12"/>
  <c r="J409" i="12"/>
  <c r="I409" i="12"/>
  <c r="H409" i="12"/>
  <c r="G409" i="12"/>
  <c r="F409" i="12"/>
  <c r="E409" i="12"/>
  <c r="L409" i="12" s="1"/>
  <c r="K408" i="12"/>
  <c r="J408" i="12"/>
  <c r="I408" i="12"/>
  <c r="H408" i="12"/>
  <c r="G408" i="12"/>
  <c r="F408" i="12"/>
  <c r="L408" i="12" s="1"/>
  <c r="E408" i="12"/>
  <c r="K407" i="12"/>
  <c r="J407" i="12"/>
  <c r="I407" i="12"/>
  <c r="H407" i="12"/>
  <c r="G407" i="12"/>
  <c r="F407" i="12"/>
  <c r="E407" i="12"/>
  <c r="K405" i="12"/>
  <c r="J405" i="12"/>
  <c r="I405" i="12"/>
  <c r="H405" i="12"/>
  <c r="L405" i="12" s="1"/>
  <c r="G405" i="12"/>
  <c r="F405" i="12"/>
  <c r="E405" i="12"/>
  <c r="K404" i="12"/>
  <c r="J404" i="12"/>
  <c r="I404" i="12"/>
  <c r="L404" i="12" s="1"/>
  <c r="H404" i="12"/>
  <c r="G404" i="12"/>
  <c r="F404" i="12"/>
  <c r="E404" i="12"/>
  <c r="K403" i="12"/>
  <c r="J403" i="12"/>
  <c r="I403" i="12"/>
  <c r="H403" i="12"/>
  <c r="G403" i="12"/>
  <c r="F403" i="12"/>
  <c r="E403" i="12"/>
  <c r="K402" i="12"/>
  <c r="J402" i="12"/>
  <c r="I402" i="12"/>
  <c r="H402" i="12"/>
  <c r="G402" i="12"/>
  <c r="F402" i="12"/>
  <c r="E402" i="12"/>
  <c r="L402" i="12" s="1"/>
  <c r="K517" i="12"/>
  <c r="J517" i="12"/>
  <c r="I517" i="12"/>
  <c r="H517" i="12"/>
  <c r="G517" i="12"/>
  <c r="F517" i="12"/>
  <c r="L517" i="12" s="1"/>
  <c r="E517" i="12"/>
  <c r="K516" i="12"/>
  <c r="J516" i="12"/>
  <c r="I516" i="12"/>
  <c r="H516" i="12"/>
  <c r="G516" i="12"/>
  <c r="L516" i="12" s="1"/>
  <c r="F516" i="12"/>
  <c r="E516" i="12"/>
  <c r="K515" i="12"/>
  <c r="J515" i="12"/>
  <c r="I515" i="12"/>
  <c r="H515" i="12"/>
  <c r="L515" i="12" s="1"/>
  <c r="G515" i="12"/>
  <c r="F515" i="12"/>
  <c r="E515" i="12"/>
  <c r="K514" i="12"/>
  <c r="J514" i="12"/>
  <c r="I514" i="12"/>
  <c r="H514" i="12"/>
  <c r="G514" i="12"/>
  <c r="F514" i="12"/>
  <c r="E514" i="12"/>
  <c r="K512" i="12"/>
  <c r="J512" i="12"/>
  <c r="I512" i="12"/>
  <c r="H512" i="12"/>
  <c r="G512" i="12"/>
  <c r="F512" i="12"/>
  <c r="E512" i="12"/>
  <c r="K511" i="12"/>
  <c r="J511" i="12"/>
  <c r="I511" i="12"/>
  <c r="H511" i="12"/>
  <c r="G511" i="12"/>
  <c r="F511" i="12"/>
  <c r="E511" i="12"/>
  <c r="L511" i="12" s="1"/>
  <c r="K510" i="12"/>
  <c r="J510" i="12"/>
  <c r="I510" i="12"/>
  <c r="H510" i="12"/>
  <c r="G510" i="12"/>
  <c r="F510" i="12"/>
  <c r="L510" i="12" s="1"/>
  <c r="E510" i="12"/>
  <c r="K509" i="12"/>
  <c r="J509" i="12"/>
  <c r="I509" i="12"/>
  <c r="H509" i="12"/>
  <c r="G509" i="12"/>
  <c r="L509" i="12" s="1"/>
  <c r="F509" i="12"/>
  <c r="E509" i="12"/>
  <c r="K507" i="12"/>
  <c r="J507" i="12"/>
  <c r="I507" i="12"/>
  <c r="H507" i="12"/>
  <c r="L507" i="12" s="1"/>
  <c r="G507" i="12"/>
  <c r="F507" i="12"/>
  <c r="E507" i="12"/>
  <c r="K506" i="12"/>
  <c r="J506" i="12"/>
  <c r="I506" i="12"/>
  <c r="H506" i="12"/>
  <c r="G506" i="12"/>
  <c r="F506" i="12"/>
  <c r="E506" i="12"/>
  <c r="K505" i="12"/>
  <c r="J505" i="12"/>
  <c r="I505" i="12"/>
  <c r="H505" i="12"/>
  <c r="G505" i="12"/>
  <c r="F505" i="12"/>
  <c r="E505" i="12"/>
  <c r="K504" i="12"/>
  <c r="J504" i="12"/>
  <c r="I504" i="12"/>
  <c r="H504" i="12"/>
  <c r="G504" i="12"/>
  <c r="F504" i="12"/>
  <c r="E504" i="12"/>
  <c r="L504" i="12" s="1"/>
  <c r="K618" i="12"/>
  <c r="J618" i="12"/>
  <c r="I618" i="12"/>
  <c r="H618" i="12"/>
  <c r="G618" i="12"/>
  <c r="F618" i="12"/>
  <c r="L618" i="12" s="1"/>
  <c r="E618" i="12"/>
  <c r="K617" i="12"/>
  <c r="J617" i="12"/>
  <c r="I617" i="12"/>
  <c r="H617" i="12"/>
  <c r="G617" i="12"/>
  <c r="F617" i="12"/>
  <c r="E617" i="12"/>
  <c r="K616" i="12"/>
  <c r="J616" i="12"/>
  <c r="I616" i="12"/>
  <c r="H616" i="12"/>
  <c r="L616" i="12" s="1"/>
  <c r="G616" i="12"/>
  <c r="F616" i="12"/>
  <c r="E616" i="12"/>
  <c r="K615" i="12"/>
  <c r="J615" i="12"/>
  <c r="I615" i="12"/>
  <c r="L615" i="12" s="1"/>
  <c r="H615" i="12"/>
  <c r="G615" i="12"/>
  <c r="F615" i="12"/>
  <c r="E615" i="12"/>
  <c r="K613" i="12"/>
  <c r="J613" i="12"/>
  <c r="I613" i="12"/>
  <c r="H613" i="12"/>
  <c r="G613" i="12"/>
  <c r="F613" i="12"/>
  <c r="E613" i="12"/>
  <c r="L613" i="12" s="1"/>
  <c r="K612" i="12"/>
  <c r="J612" i="12"/>
  <c r="I612" i="12"/>
  <c r="H612" i="12"/>
  <c r="G612" i="12"/>
  <c r="F612" i="12"/>
  <c r="E612" i="12"/>
  <c r="L612" i="12" s="1"/>
  <c r="K611" i="12"/>
  <c r="J611" i="12"/>
  <c r="I611" i="12"/>
  <c r="H611" i="12"/>
  <c r="G611" i="12"/>
  <c r="F611" i="12"/>
  <c r="L611" i="12" s="1"/>
  <c r="E611" i="12"/>
  <c r="K610" i="12"/>
  <c r="J610" i="12"/>
  <c r="I610" i="12"/>
  <c r="H610" i="12"/>
  <c r="G610" i="12"/>
  <c r="F610" i="12"/>
  <c r="E610" i="12"/>
  <c r="K608" i="12"/>
  <c r="J608" i="12"/>
  <c r="I608" i="12"/>
  <c r="H608" i="12"/>
  <c r="L608" i="12" s="1"/>
  <c r="G608" i="12"/>
  <c r="F608" i="12"/>
  <c r="E608" i="12"/>
  <c r="K607" i="12"/>
  <c r="J607" i="12"/>
  <c r="I607" i="12"/>
  <c r="L607" i="12" s="1"/>
  <c r="H607" i="12"/>
  <c r="G607" i="12"/>
  <c r="F607" i="12"/>
  <c r="E607" i="12"/>
  <c r="K606" i="12"/>
  <c r="J606" i="12"/>
  <c r="I606" i="12"/>
  <c r="H606" i="12"/>
  <c r="G606" i="12"/>
  <c r="F606" i="12"/>
  <c r="E606" i="12"/>
  <c r="L606" i="12" s="1"/>
  <c r="K605" i="12"/>
  <c r="J605" i="12"/>
  <c r="I605" i="12"/>
  <c r="H605" i="12"/>
  <c r="G605" i="12"/>
  <c r="F605" i="12"/>
  <c r="E605" i="12"/>
  <c r="L605" i="12" s="1"/>
  <c r="K719" i="12"/>
  <c r="J719" i="12"/>
  <c r="I719" i="12"/>
  <c r="H719" i="12"/>
  <c r="G719" i="12"/>
  <c r="F719" i="12"/>
  <c r="L719" i="12" s="1"/>
  <c r="E719" i="12"/>
  <c r="K718" i="12"/>
  <c r="J718" i="12"/>
  <c r="I718" i="12"/>
  <c r="H718" i="12"/>
  <c r="G718" i="12"/>
  <c r="F718" i="12"/>
  <c r="E718" i="12"/>
  <c r="K717" i="12"/>
  <c r="J717" i="12"/>
  <c r="I717" i="12"/>
  <c r="H717" i="12"/>
  <c r="L717" i="12" s="1"/>
  <c r="G717" i="12"/>
  <c r="F717" i="12"/>
  <c r="E717" i="12"/>
  <c r="K716" i="12"/>
  <c r="J716" i="12"/>
  <c r="I716" i="12"/>
  <c r="L716" i="12" s="1"/>
  <c r="H716" i="12"/>
  <c r="G716" i="12"/>
  <c r="F716" i="12"/>
  <c r="E716" i="12"/>
  <c r="K714" i="12"/>
  <c r="J714" i="12"/>
  <c r="I714" i="12"/>
  <c r="H714" i="12"/>
  <c r="G714" i="12"/>
  <c r="F714" i="12"/>
  <c r="E714" i="12"/>
  <c r="K713" i="12"/>
  <c r="J713" i="12"/>
  <c r="I713" i="12"/>
  <c r="H713" i="12"/>
  <c r="G713" i="12"/>
  <c r="F713" i="12"/>
  <c r="E713" i="12"/>
  <c r="L713" i="12" s="1"/>
  <c r="K712" i="12"/>
  <c r="J712" i="12"/>
  <c r="I712" i="12"/>
  <c r="H712" i="12"/>
  <c r="G712" i="12"/>
  <c r="F712" i="12"/>
  <c r="L712" i="12" s="1"/>
  <c r="E712" i="12"/>
  <c r="K711" i="12"/>
  <c r="J711" i="12"/>
  <c r="I711" i="12"/>
  <c r="H711" i="12"/>
  <c r="G711" i="12"/>
  <c r="F711" i="12"/>
  <c r="E711" i="12"/>
  <c r="K709" i="12"/>
  <c r="J709" i="12"/>
  <c r="I709" i="12"/>
  <c r="H709" i="12"/>
  <c r="L709" i="12" s="1"/>
  <c r="G709" i="12"/>
  <c r="F709" i="12"/>
  <c r="E709" i="12"/>
  <c r="K708" i="12"/>
  <c r="J708" i="12"/>
  <c r="I708" i="12"/>
  <c r="L708" i="12" s="1"/>
  <c r="H708" i="12"/>
  <c r="G708" i="12"/>
  <c r="F708" i="12"/>
  <c r="E708" i="12"/>
  <c r="K707" i="12"/>
  <c r="J707" i="12"/>
  <c r="I707" i="12"/>
  <c r="H707" i="12"/>
  <c r="G707" i="12"/>
  <c r="F707" i="12"/>
  <c r="E707" i="12"/>
  <c r="K706" i="12"/>
  <c r="J706" i="12"/>
  <c r="I706" i="12"/>
  <c r="H706" i="12"/>
  <c r="G706" i="12"/>
  <c r="F706" i="12"/>
  <c r="E706" i="12"/>
  <c r="L706" i="12" s="1"/>
  <c r="K820" i="12"/>
  <c r="J820" i="12"/>
  <c r="I820" i="12"/>
  <c r="H820" i="12"/>
  <c r="G820" i="12"/>
  <c r="F820" i="12"/>
  <c r="L820" i="12" s="1"/>
  <c r="E820" i="12"/>
  <c r="K819" i="12"/>
  <c r="J819" i="12"/>
  <c r="I819" i="12"/>
  <c r="H819" i="12"/>
  <c r="G819" i="12"/>
  <c r="L819" i="12" s="1"/>
  <c r="F819" i="12"/>
  <c r="E819" i="12"/>
  <c r="K818" i="12"/>
  <c r="J818" i="12"/>
  <c r="I818" i="12"/>
  <c r="H818" i="12"/>
  <c r="L818" i="12" s="1"/>
  <c r="G818" i="12"/>
  <c r="F818" i="12"/>
  <c r="E818" i="12"/>
  <c r="K817" i="12"/>
  <c r="J817" i="12"/>
  <c r="I817" i="12"/>
  <c r="H817" i="12"/>
  <c r="G817" i="12"/>
  <c r="F817" i="12"/>
  <c r="E817" i="12"/>
  <c r="K815" i="12"/>
  <c r="J815" i="12"/>
  <c r="I815" i="12"/>
  <c r="H815" i="12"/>
  <c r="G815" i="12"/>
  <c r="F815" i="12"/>
  <c r="E815" i="12"/>
  <c r="K814" i="12"/>
  <c r="J814" i="12"/>
  <c r="I814" i="12"/>
  <c r="H814" i="12"/>
  <c r="G814" i="12"/>
  <c r="F814" i="12"/>
  <c r="E814" i="12"/>
  <c r="L814" i="12" s="1"/>
  <c r="K813" i="12"/>
  <c r="J813" i="12"/>
  <c r="I813" i="12"/>
  <c r="H813" i="12"/>
  <c r="G813" i="12"/>
  <c r="F813" i="12"/>
  <c r="L813" i="12" s="1"/>
  <c r="E813" i="12"/>
  <c r="K812" i="12"/>
  <c r="J812" i="12"/>
  <c r="I812" i="12"/>
  <c r="H812" i="12"/>
  <c r="G812" i="12"/>
  <c r="L812" i="12" s="1"/>
  <c r="F812" i="12"/>
  <c r="E812" i="12"/>
  <c r="K810" i="12"/>
  <c r="J810" i="12"/>
  <c r="I810" i="12"/>
  <c r="H810" i="12"/>
  <c r="L810" i="12" s="1"/>
  <c r="G810" i="12"/>
  <c r="F810" i="12"/>
  <c r="E810" i="12"/>
  <c r="K809" i="12"/>
  <c r="J809" i="12"/>
  <c r="I809" i="12"/>
  <c r="H809" i="12"/>
  <c r="G809" i="12"/>
  <c r="F809" i="12"/>
  <c r="E809" i="12"/>
  <c r="K808" i="12"/>
  <c r="J808" i="12"/>
  <c r="I808" i="12"/>
  <c r="H808" i="12"/>
  <c r="G808" i="12"/>
  <c r="F808" i="12"/>
  <c r="E808" i="12"/>
  <c r="K807" i="12"/>
  <c r="J807" i="12"/>
  <c r="I807" i="12"/>
  <c r="H807" i="12"/>
  <c r="G807" i="12"/>
  <c r="F807" i="12"/>
  <c r="E807" i="12"/>
  <c r="L807" i="12" s="1"/>
  <c r="K921" i="12"/>
  <c r="J921" i="12"/>
  <c r="I921" i="12"/>
  <c r="H921" i="12"/>
  <c r="G921" i="12"/>
  <c r="F921" i="12"/>
  <c r="L921" i="12" s="1"/>
  <c r="E921" i="12"/>
  <c r="K920" i="12"/>
  <c r="J920" i="12"/>
  <c r="I920" i="12"/>
  <c r="H920" i="12"/>
  <c r="G920" i="12"/>
  <c r="F920" i="12"/>
  <c r="E920" i="12"/>
  <c r="L920" i="12" s="1"/>
  <c r="K919" i="12"/>
  <c r="J919" i="12"/>
  <c r="I919" i="12"/>
  <c r="H919" i="12"/>
  <c r="G919" i="12"/>
  <c r="F919" i="12"/>
  <c r="E919" i="12"/>
  <c r="K918" i="12"/>
  <c r="J918" i="12"/>
  <c r="I918" i="12"/>
  <c r="H918" i="12"/>
  <c r="G918" i="12"/>
  <c r="L918" i="12" s="1"/>
  <c r="F918" i="12"/>
  <c r="E918" i="12"/>
  <c r="K916" i="12"/>
  <c r="J916" i="12"/>
  <c r="I916" i="12"/>
  <c r="H916" i="12"/>
  <c r="G916" i="12"/>
  <c r="F916" i="12"/>
  <c r="E916" i="12"/>
  <c r="K915" i="12"/>
  <c r="J915" i="12"/>
  <c r="I915" i="12"/>
  <c r="H915" i="12"/>
  <c r="G915" i="12"/>
  <c r="F915" i="12"/>
  <c r="E915" i="12"/>
  <c r="L915" i="12" s="1"/>
  <c r="K914" i="12"/>
  <c r="J914" i="12"/>
  <c r="I914" i="12"/>
  <c r="H914" i="12"/>
  <c r="G914" i="12"/>
  <c r="F914" i="12"/>
  <c r="L914" i="12" s="1"/>
  <c r="E914" i="12"/>
  <c r="K913" i="12"/>
  <c r="J913" i="12"/>
  <c r="I913" i="12"/>
  <c r="H913" i="12"/>
  <c r="G913" i="12"/>
  <c r="F913" i="12"/>
  <c r="E913" i="12"/>
  <c r="L913" i="12" s="1"/>
  <c r="K911" i="12"/>
  <c r="J911" i="12"/>
  <c r="I911" i="12"/>
  <c r="H911" i="12"/>
  <c r="G911" i="12"/>
  <c r="F911" i="12"/>
  <c r="E911" i="12"/>
  <c r="K910" i="12"/>
  <c r="J910" i="12"/>
  <c r="I910" i="12"/>
  <c r="H910" i="12"/>
  <c r="G910" i="12"/>
  <c r="L910" i="12" s="1"/>
  <c r="F910" i="12"/>
  <c r="E910" i="12"/>
  <c r="K909" i="12"/>
  <c r="J909" i="12"/>
  <c r="I909" i="12"/>
  <c r="H909" i="12"/>
  <c r="G909" i="12"/>
  <c r="F909" i="12"/>
  <c r="E909" i="12"/>
  <c r="K908" i="12"/>
  <c r="J908" i="12"/>
  <c r="I908" i="12"/>
  <c r="H908" i="12"/>
  <c r="G908" i="12"/>
  <c r="F908" i="12"/>
  <c r="E908" i="12"/>
  <c r="L908" i="12" s="1"/>
  <c r="K1022" i="12"/>
  <c r="J1022" i="12"/>
  <c r="I1022" i="12"/>
  <c r="H1022" i="12"/>
  <c r="G1022" i="12"/>
  <c r="F1022" i="12"/>
  <c r="E1022" i="12"/>
  <c r="K1021" i="12"/>
  <c r="J1021" i="12"/>
  <c r="I1021" i="12"/>
  <c r="H1021" i="12"/>
  <c r="G1021" i="12"/>
  <c r="L1021" i="12" s="1"/>
  <c r="F1021" i="12"/>
  <c r="E1021" i="12"/>
  <c r="K1020" i="12"/>
  <c r="J1020" i="12"/>
  <c r="I1020" i="12"/>
  <c r="H1020" i="12"/>
  <c r="L1020" i="12" s="1"/>
  <c r="G1020" i="12"/>
  <c r="F1020" i="12"/>
  <c r="E1020" i="12"/>
  <c r="K1019" i="12"/>
  <c r="J1019" i="12"/>
  <c r="I1019" i="12"/>
  <c r="L1019" i="12" s="1"/>
  <c r="H1019" i="12"/>
  <c r="G1019" i="12"/>
  <c r="F1019" i="12"/>
  <c r="E1019" i="12"/>
  <c r="K1017" i="12"/>
  <c r="J1017" i="12"/>
  <c r="I1017" i="12"/>
  <c r="H1017" i="12"/>
  <c r="G1017" i="12"/>
  <c r="F1017" i="12"/>
  <c r="E1017" i="12"/>
  <c r="L1017" i="12" s="1"/>
  <c r="K1016" i="12"/>
  <c r="J1016" i="12"/>
  <c r="I1016" i="12"/>
  <c r="H1016" i="12"/>
  <c r="G1016" i="12"/>
  <c r="F1016" i="12"/>
  <c r="E1016" i="12"/>
  <c r="L1016" i="12" s="1"/>
  <c r="K1015" i="12"/>
  <c r="J1015" i="12"/>
  <c r="I1015" i="12"/>
  <c r="H1015" i="12"/>
  <c r="G1015" i="12"/>
  <c r="F1015" i="12"/>
  <c r="E1015" i="12"/>
  <c r="K1014" i="12"/>
  <c r="J1014" i="12"/>
  <c r="I1014" i="12"/>
  <c r="H1014" i="12"/>
  <c r="G1014" i="12"/>
  <c r="L1014" i="12" s="1"/>
  <c r="F1014" i="12"/>
  <c r="E1014" i="12"/>
  <c r="K1012" i="12"/>
  <c r="J1012" i="12"/>
  <c r="I1012" i="12"/>
  <c r="H1012" i="12"/>
  <c r="L1012" i="12" s="1"/>
  <c r="G1012" i="12"/>
  <c r="F1012" i="12"/>
  <c r="E1012" i="12"/>
  <c r="K1011" i="12"/>
  <c r="J1011" i="12"/>
  <c r="I1011" i="12"/>
  <c r="L1011" i="12" s="1"/>
  <c r="H1011" i="12"/>
  <c r="G1011" i="12"/>
  <c r="F1011" i="12"/>
  <c r="E1011" i="12"/>
  <c r="K1010" i="12"/>
  <c r="J1010" i="12"/>
  <c r="I1010" i="12"/>
  <c r="H1010" i="12"/>
  <c r="G1010" i="12"/>
  <c r="F1010" i="12"/>
  <c r="E1010" i="12"/>
  <c r="L1010" i="12" s="1"/>
  <c r="K1009" i="12"/>
  <c r="J1009" i="12"/>
  <c r="I1009" i="12"/>
  <c r="H1009" i="12"/>
  <c r="G1009" i="12"/>
  <c r="F1009" i="12"/>
  <c r="E1009" i="12"/>
  <c r="L1009" i="12" s="1"/>
  <c r="K1123" i="12"/>
  <c r="J1123" i="12"/>
  <c r="I1123" i="12"/>
  <c r="H1123" i="12"/>
  <c r="G1123" i="12"/>
  <c r="F1123" i="12"/>
  <c r="E1123" i="12"/>
  <c r="K1122" i="12"/>
  <c r="J1122" i="12"/>
  <c r="I1122" i="12"/>
  <c r="H1122" i="12"/>
  <c r="G1122" i="12"/>
  <c r="L1122" i="12" s="1"/>
  <c r="F1122" i="12"/>
  <c r="E1122" i="12"/>
  <c r="K1121" i="12"/>
  <c r="J1121" i="12"/>
  <c r="I1121" i="12"/>
  <c r="H1121" i="12"/>
  <c r="G1121" i="12"/>
  <c r="F1121" i="12"/>
  <c r="E1121" i="12"/>
  <c r="L1121" i="12" s="1"/>
  <c r="K1120" i="12"/>
  <c r="J1120" i="12"/>
  <c r="I1120" i="12"/>
  <c r="L1120" i="12" s="1"/>
  <c r="H1120" i="12"/>
  <c r="G1120" i="12"/>
  <c r="F1120" i="12"/>
  <c r="E1120" i="12"/>
  <c r="K1118" i="12"/>
  <c r="J1118" i="12"/>
  <c r="I1118" i="12"/>
  <c r="H1118" i="12"/>
  <c r="G1118" i="12"/>
  <c r="F1118" i="12"/>
  <c r="E1118" i="12"/>
  <c r="L1118" i="12" s="1"/>
  <c r="K1117" i="12"/>
  <c r="J1117" i="12"/>
  <c r="I1117" i="12"/>
  <c r="H1117" i="12"/>
  <c r="G1117" i="12"/>
  <c r="F1117" i="12"/>
  <c r="E1117" i="12"/>
  <c r="L1117" i="12" s="1"/>
  <c r="K1116" i="12"/>
  <c r="J1116" i="12"/>
  <c r="I1116" i="12"/>
  <c r="H1116" i="12"/>
  <c r="G1116" i="12"/>
  <c r="F1116" i="12"/>
  <c r="E1116" i="12"/>
  <c r="K1115" i="12"/>
  <c r="J1115" i="12"/>
  <c r="I1115" i="12"/>
  <c r="H1115" i="12"/>
  <c r="G1115" i="12"/>
  <c r="L1115" i="12" s="1"/>
  <c r="F1115" i="12"/>
  <c r="E1115" i="12"/>
  <c r="K1113" i="12"/>
  <c r="J1113" i="12"/>
  <c r="I1113" i="12"/>
  <c r="H1113" i="12"/>
  <c r="G1113" i="12"/>
  <c r="F1113" i="12"/>
  <c r="E1113" i="12"/>
  <c r="L1113" i="12" s="1"/>
  <c r="K1112" i="12"/>
  <c r="J1112" i="12"/>
  <c r="I1112" i="12"/>
  <c r="L1112" i="12" s="1"/>
  <c r="H1112" i="12"/>
  <c r="G1112" i="12"/>
  <c r="F1112" i="12"/>
  <c r="E1112" i="12"/>
  <c r="K1111" i="12"/>
  <c r="J1111" i="12"/>
  <c r="I1111" i="12"/>
  <c r="H1111" i="12"/>
  <c r="G1111" i="12"/>
  <c r="F1111" i="12"/>
  <c r="E1111" i="12"/>
  <c r="L1111" i="12" s="1"/>
  <c r="K1110" i="12"/>
  <c r="J1110" i="12"/>
  <c r="I1110" i="12"/>
  <c r="H1110" i="12"/>
  <c r="G1110" i="12"/>
  <c r="F1110" i="12"/>
  <c r="E1110" i="12"/>
  <c r="L1110" i="12" s="1"/>
  <c r="K1224" i="12"/>
  <c r="J1224" i="12"/>
  <c r="I1224" i="12"/>
  <c r="H1224" i="12"/>
  <c r="G1224" i="12"/>
  <c r="F1224" i="12"/>
  <c r="L1224" i="12" s="1"/>
  <c r="E1224" i="12"/>
  <c r="K1223" i="12"/>
  <c r="J1223" i="12"/>
  <c r="I1223" i="12"/>
  <c r="H1223" i="12"/>
  <c r="G1223" i="12"/>
  <c r="L1223" i="12" s="1"/>
  <c r="F1223" i="12"/>
  <c r="E1223" i="12"/>
  <c r="K1219" i="12"/>
  <c r="J1219" i="12"/>
  <c r="I1219" i="12"/>
  <c r="H1219" i="12"/>
  <c r="L1219" i="12" s="1"/>
  <c r="G1219" i="12"/>
  <c r="F1219" i="12"/>
  <c r="E1219" i="12"/>
  <c r="K1218" i="12"/>
  <c r="J1218" i="12"/>
  <c r="I1218" i="12"/>
  <c r="L1218" i="12" s="1"/>
  <c r="H1218" i="12"/>
  <c r="G1218" i="12"/>
  <c r="F1218" i="12"/>
  <c r="E1218" i="12"/>
  <c r="K1214" i="12"/>
  <c r="J1214" i="12"/>
  <c r="I1214" i="12"/>
  <c r="H1214" i="12"/>
  <c r="L1214" i="12" s="1"/>
  <c r="G1214" i="12"/>
  <c r="F1214" i="12"/>
  <c r="E1214" i="12"/>
  <c r="K1213" i="12"/>
  <c r="J1213" i="12"/>
  <c r="I1213" i="12"/>
  <c r="H1213" i="12"/>
  <c r="G1213" i="12"/>
  <c r="F1213" i="12"/>
  <c r="E1213" i="12"/>
  <c r="K1222" i="12"/>
  <c r="J1222" i="12"/>
  <c r="I1222" i="12"/>
  <c r="H1222" i="12"/>
  <c r="G1222" i="12"/>
  <c r="F1222" i="12"/>
  <c r="L1222" i="12" s="1"/>
  <c r="E1222" i="12"/>
  <c r="K1221" i="12"/>
  <c r="J1221" i="12"/>
  <c r="I1221" i="12"/>
  <c r="H1221" i="12"/>
  <c r="G1221" i="12"/>
  <c r="L1221" i="12" s="1"/>
  <c r="F1221" i="12"/>
  <c r="E1221" i="12"/>
  <c r="K1217" i="12"/>
  <c r="J1217" i="12"/>
  <c r="I1217" i="12"/>
  <c r="H1217" i="12"/>
  <c r="L1217" i="12" s="1"/>
  <c r="G1217" i="12"/>
  <c r="F1217" i="12"/>
  <c r="E1217" i="12"/>
  <c r="K1216" i="12"/>
  <c r="J1216" i="12"/>
  <c r="I1216" i="12"/>
  <c r="L1216" i="12" s="1"/>
  <c r="H1216" i="12"/>
  <c r="G1216" i="12"/>
  <c r="F1216" i="12"/>
  <c r="E1216" i="12"/>
  <c r="K1212" i="12"/>
  <c r="J1212" i="12"/>
  <c r="I1212" i="12"/>
  <c r="H1212" i="12"/>
  <c r="G1212" i="12"/>
  <c r="F1212" i="12"/>
  <c r="E1212" i="12"/>
  <c r="K1211" i="12"/>
  <c r="J1211" i="12"/>
  <c r="I1211" i="12"/>
  <c r="H1211" i="12"/>
  <c r="G1211" i="12"/>
  <c r="F1211" i="12"/>
  <c r="E1211" i="12"/>
  <c r="K1324" i="12"/>
  <c r="J1324" i="12"/>
  <c r="I1324" i="12"/>
  <c r="H1324" i="12"/>
  <c r="G1324" i="12"/>
  <c r="F1324" i="12"/>
  <c r="L1324" i="12" s="1"/>
  <c r="E1324" i="12"/>
  <c r="K1323" i="12"/>
  <c r="J1323" i="12"/>
  <c r="I1323" i="12"/>
  <c r="H1323" i="12"/>
  <c r="G1323" i="12"/>
  <c r="L1323" i="12" s="1"/>
  <c r="F1323" i="12"/>
  <c r="E1323" i="12"/>
  <c r="K1319" i="12"/>
  <c r="J1319" i="12"/>
  <c r="I1319" i="12"/>
  <c r="H1319" i="12"/>
  <c r="G1319" i="12"/>
  <c r="F1319" i="12"/>
  <c r="E1319" i="12"/>
  <c r="L1319" i="12" s="1"/>
  <c r="K1318" i="12"/>
  <c r="J1318" i="12"/>
  <c r="I1318" i="12"/>
  <c r="H1318" i="12"/>
  <c r="G1318" i="12"/>
  <c r="F1318" i="12"/>
  <c r="E1318" i="12"/>
  <c r="K1314" i="12"/>
  <c r="J1314" i="12"/>
  <c r="I1314" i="12"/>
  <c r="H1314" i="12"/>
  <c r="G1314" i="12"/>
  <c r="F1314" i="12"/>
  <c r="E1314" i="12"/>
  <c r="K1313" i="12"/>
  <c r="J1313" i="12"/>
  <c r="I1313" i="12"/>
  <c r="H1313" i="12"/>
  <c r="G1313" i="12"/>
  <c r="F1313" i="12"/>
  <c r="E1313" i="12"/>
  <c r="L1313" i="12" s="1"/>
  <c r="K1425" i="12"/>
  <c r="J1425" i="12"/>
  <c r="I1425" i="12"/>
  <c r="H1425" i="12"/>
  <c r="G1425" i="12"/>
  <c r="F1425" i="12"/>
  <c r="L1425" i="12" s="1"/>
  <c r="E1425" i="12"/>
  <c r="K1424" i="12"/>
  <c r="J1424" i="12"/>
  <c r="I1424" i="12"/>
  <c r="H1424" i="12"/>
  <c r="G1424" i="12"/>
  <c r="L1424" i="12" s="1"/>
  <c r="F1424" i="12"/>
  <c r="E1424" i="12"/>
  <c r="K1420" i="12"/>
  <c r="J1420" i="12"/>
  <c r="I1420" i="12"/>
  <c r="H1420" i="12"/>
  <c r="G1420" i="12"/>
  <c r="F1420" i="12"/>
  <c r="E1420" i="12"/>
  <c r="K1419" i="12"/>
  <c r="J1419" i="12"/>
  <c r="I1419" i="12"/>
  <c r="H1419" i="12"/>
  <c r="G1419" i="12"/>
  <c r="F1419" i="12"/>
  <c r="L1419" i="12" s="1"/>
  <c r="E1419" i="12"/>
  <c r="K1415" i="12"/>
  <c r="J1415" i="12"/>
  <c r="I1415" i="12"/>
  <c r="H1415" i="12"/>
  <c r="G1415" i="12"/>
  <c r="L1415" i="12" s="1"/>
  <c r="F1415" i="12"/>
  <c r="E1415" i="12"/>
  <c r="K1414" i="12"/>
  <c r="J1414" i="12"/>
  <c r="I1414" i="12"/>
  <c r="H1414" i="12"/>
  <c r="G1414" i="12"/>
  <c r="F1414" i="12"/>
  <c r="E1414" i="12"/>
  <c r="K1526" i="12"/>
  <c r="J1526" i="12"/>
  <c r="I1526" i="12"/>
  <c r="H1526" i="12"/>
  <c r="G1526" i="12"/>
  <c r="F1526" i="12"/>
  <c r="L1526" i="12" s="1"/>
  <c r="E1526" i="12"/>
  <c r="K1525" i="12"/>
  <c r="J1525" i="12"/>
  <c r="I1525" i="12"/>
  <c r="H1525" i="12"/>
  <c r="G1525" i="12"/>
  <c r="L1525" i="12" s="1"/>
  <c r="F1525" i="12"/>
  <c r="E1525" i="12"/>
  <c r="K1521" i="12"/>
  <c r="J1521" i="12"/>
  <c r="I1521" i="12"/>
  <c r="H1521" i="12"/>
  <c r="G1521" i="12"/>
  <c r="F1521" i="12"/>
  <c r="L1521" i="12" s="1"/>
  <c r="E1521" i="12"/>
  <c r="K1520" i="12"/>
  <c r="J1520" i="12"/>
  <c r="I1520" i="12"/>
  <c r="H1520" i="12"/>
  <c r="G1520" i="12"/>
  <c r="F1520" i="12"/>
  <c r="E1520" i="12"/>
  <c r="L1520" i="12" s="1"/>
  <c r="K1516" i="12"/>
  <c r="J1516" i="12"/>
  <c r="I1516" i="12"/>
  <c r="H1516" i="12"/>
  <c r="G1516" i="12"/>
  <c r="F1516" i="12"/>
  <c r="L1516" i="12" s="1"/>
  <c r="E1516" i="12"/>
  <c r="K1515" i="12"/>
  <c r="J1515" i="12"/>
  <c r="I1515" i="12"/>
  <c r="H1515" i="12"/>
  <c r="G1515" i="12"/>
  <c r="L1515" i="12" s="1"/>
  <c r="F1515" i="12"/>
  <c r="E1515" i="12"/>
  <c r="K1496" i="12"/>
  <c r="J1496" i="12"/>
  <c r="I1496" i="12"/>
  <c r="H1496" i="12"/>
  <c r="G1496" i="12"/>
  <c r="F1496" i="12"/>
  <c r="L1496" i="12" s="1"/>
  <c r="E1496" i="12"/>
  <c r="K1495" i="12"/>
  <c r="J1495" i="12"/>
  <c r="I1495" i="12"/>
  <c r="H1495" i="12"/>
  <c r="G1495" i="12"/>
  <c r="F1495" i="12"/>
  <c r="E1495" i="12"/>
  <c r="L1495" i="12" s="1"/>
  <c r="K1476" i="12"/>
  <c r="J1476" i="12"/>
  <c r="I1476" i="12"/>
  <c r="H1476" i="12"/>
  <c r="G1476" i="12"/>
  <c r="F1476" i="12"/>
  <c r="E1476" i="12"/>
  <c r="K1475" i="12"/>
  <c r="J1475" i="12"/>
  <c r="I1475" i="12"/>
  <c r="H1475" i="12"/>
  <c r="G1475" i="12"/>
  <c r="F1475" i="12"/>
  <c r="E1475" i="12"/>
  <c r="K1456" i="12"/>
  <c r="J1456" i="12"/>
  <c r="I1456" i="12"/>
  <c r="H1456" i="12"/>
  <c r="G1456" i="12"/>
  <c r="F1456" i="12"/>
  <c r="L1456" i="12" s="1"/>
  <c r="E1456" i="12"/>
  <c r="K1455" i="12"/>
  <c r="J1455" i="12"/>
  <c r="I1455" i="12"/>
  <c r="H1455" i="12"/>
  <c r="G1455" i="12"/>
  <c r="F1455" i="12"/>
  <c r="E1455" i="12"/>
  <c r="L1455" i="12" s="1"/>
  <c r="K1436" i="12"/>
  <c r="J1436" i="12"/>
  <c r="I1436" i="12"/>
  <c r="H1436" i="12"/>
  <c r="G1436" i="12"/>
  <c r="F1436" i="12"/>
  <c r="L1436" i="12" s="1"/>
  <c r="E1436" i="12"/>
  <c r="K1435" i="12"/>
  <c r="J1435" i="12"/>
  <c r="I1435" i="12"/>
  <c r="H1435" i="12"/>
  <c r="G1435" i="12"/>
  <c r="L1435" i="12" s="1"/>
  <c r="F1435" i="12"/>
  <c r="E1435" i="12"/>
  <c r="K1395" i="12"/>
  <c r="J1395" i="12"/>
  <c r="I1395" i="12"/>
  <c r="H1395" i="12"/>
  <c r="G1395" i="12"/>
  <c r="F1395" i="12"/>
  <c r="L1395" i="12" s="1"/>
  <c r="E1395" i="12"/>
  <c r="K1394" i="12"/>
  <c r="J1394" i="12"/>
  <c r="I1394" i="12"/>
  <c r="H1394" i="12"/>
  <c r="G1394" i="12"/>
  <c r="F1394" i="12"/>
  <c r="E1394" i="12"/>
  <c r="K1375" i="12"/>
  <c r="J1375" i="12"/>
  <c r="I1375" i="12"/>
  <c r="H1375" i="12"/>
  <c r="G1375" i="12"/>
  <c r="F1375" i="12"/>
  <c r="L1375" i="12" s="1"/>
  <c r="E1375" i="12"/>
  <c r="K1374" i="12"/>
  <c r="J1374" i="12"/>
  <c r="I1374" i="12"/>
  <c r="H1374" i="12"/>
  <c r="G1374" i="12"/>
  <c r="F1374" i="12"/>
  <c r="E1374" i="12"/>
  <c r="K1355" i="12"/>
  <c r="J1355" i="12"/>
  <c r="I1355" i="12"/>
  <c r="H1355" i="12"/>
  <c r="G1355" i="12"/>
  <c r="F1355" i="12"/>
  <c r="L1355" i="12" s="1"/>
  <c r="E1355" i="12"/>
  <c r="K1354" i="12"/>
  <c r="J1354" i="12"/>
  <c r="I1354" i="12"/>
  <c r="H1354" i="12"/>
  <c r="G1354" i="12"/>
  <c r="F1354" i="12"/>
  <c r="E1354" i="12"/>
  <c r="K1335" i="12"/>
  <c r="J1335" i="12"/>
  <c r="I1335" i="12"/>
  <c r="L1335" i="12" s="1"/>
  <c r="H1335" i="12"/>
  <c r="G1335" i="12"/>
  <c r="F1335" i="12"/>
  <c r="E1335" i="12"/>
  <c r="K1334" i="12"/>
  <c r="J1334" i="12"/>
  <c r="I1334" i="12"/>
  <c r="H1334" i="12"/>
  <c r="G1334" i="12"/>
  <c r="F1334" i="12"/>
  <c r="E1334" i="12"/>
  <c r="K1294" i="12"/>
  <c r="J1294" i="12"/>
  <c r="I1294" i="12"/>
  <c r="H1294" i="12"/>
  <c r="G1294" i="12"/>
  <c r="F1294" i="12"/>
  <c r="L1294" i="12" s="1"/>
  <c r="E1294" i="12"/>
  <c r="K1293" i="12"/>
  <c r="J1293" i="12"/>
  <c r="I1293" i="12"/>
  <c r="H1293" i="12"/>
  <c r="G1293" i="12"/>
  <c r="L1293" i="12" s="1"/>
  <c r="F1293" i="12"/>
  <c r="E1293" i="12"/>
  <c r="K1274" i="12"/>
  <c r="J1274" i="12"/>
  <c r="I1274" i="12"/>
  <c r="H1274" i="12"/>
  <c r="G1274" i="12"/>
  <c r="F1274" i="12"/>
  <c r="L1274" i="12" s="1"/>
  <c r="E1274" i="12"/>
  <c r="K1273" i="12"/>
  <c r="J1273" i="12"/>
  <c r="I1273" i="12"/>
  <c r="H1273" i="12"/>
  <c r="G1273" i="12"/>
  <c r="L1273" i="12" s="1"/>
  <c r="F1273" i="12"/>
  <c r="E1273" i="12"/>
  <c r="K1254" i="12"/>
  <c r="J1254" i="12"/>
  <c r="I1254" i="12"/>
  <c r="H1254" i="12"/>
  <c r="G1254" i="12"/>
  <c r="F1254" i="12"/>
  <c r="L1254" i="12" s="1"/>
  <c r="E1254" i="12"/>
  <c r="K1253" i="12"/>
  <c r="J1253" i="12"/>
  <c r="I1253" i="12"/>
  <c r="H1253" i="12"/>
  <c r="G1253" i="12"/>
  <c r="L1253" i="12" s="1"/>
  <c r="F1253" i="12"/>
  <c r="E1253" i="12"/>
  <c r="K1234" i="12"/>
  <c r="J1234" i="12"/>
  <c r="I1234" i="12"/>
  <c r="H1234" i="12"/>
  <c r="L1234" i="12" s="1"/>
  <c r="G1234" i="12"/>
  <c r="F1234" i="12"/>
  <c r="E1234" i="12"/>
  <c r="K1233" i="12"/>
  <c r="J1233" i="12"/>
  <c r="I1233" i="12"/>
  <c r="L1233" i="12" s="1"/>
  <c r="H1233" i="12"/>
  <c r="G1233" i="12"/>
  <c r="F1233" i="12"/>
  <c r="E1233" i="12"/>
  <c r="K1194" i="12"/>
  <c r="J1194" i="12"/>
  <c r="I1194" i="12"/>
  <c r="H1194" i="12"/>
  <c r="G1194" i="12"/>
  <c r="F1194" i="12"/>
  <c r="L1194" i="12" s="1"/>
  <c r="E1194" i="12"/>
  <c r="K1193" i="12"/>
  <c r="J1193" i="12"/>
  <c r="I1193" i="12"/>
  <c r="H1193" i="12"/>
  <c r="G1193" i="12"/>
  <c r="L1193" i="12" s="1"/>
  <c r="F1193" i="12"/>
  <c r="E1193" i="12"/>
  <c r="K1192" i="12"/>
  <c r="J1192" i="12"/>
  <c r="I1192" i="12"/>
  <c r="H1192" i="12"/>
  <c r="L1192" i="12" s="1"/>
  <c r="G1192" i="12"/>
  <c r="F1192" i="12"/>
  <c r="E1192" i="12"/>
  <c r="K1191" i="12"/>
  <c r="J1191" i="12"/>
  <c r="I1191" i="12"/>
  <c r="H1191" i="12"/>
  <c r="G1191" i="12"/>
  <c r="F1191" i="12"/>
  <c r="E1191" i="12"/>
  <c r="K1174" i="12"/>
  <c r="J1174" i="12"/>
  <c r="I1174" i="12"/>
  <c r="H1174" i="12"/>
  <c r="G1174" i="12"/>
  <c r="F1174" i="12"/>
  <c r="E1174" i="12"/>
  <c r="K1173" i="12"/>
  <c r="J1173" i="12"/>
  <c r="I1173" i="12"/>
  <c r="H1173" i="12"/>
  <c r="G1173" i="12"/>
  <c r="L1173" i="12" s="1"/>
  <c r="F1173" i="12"/>
  <c r="E1173" i="12"/>
  <c r="K1172" i="12"/>
  <c r="J1172" i="12"/>
  <c r="I1172" i="12"/>
  <c r="H1172" i="12"/>
  <c r="G1172" i="12"/>
  <c r="F1172" i="12"/>
  <c r="E1172" i="12"/>
  <c r="L1172" i="12" s="1"/>
  <c r="K1171" i="12"/>
  <c r="J1171" i="12"/>
  <c r="I1171" i="12"/>
  <c r="H1171" i="12"/>
  <c r="G1171" i="12"/>
  <c r="F1171" i="12"/>
  <c r="L1171" i="12" s="1"/>
  <c r="E1171" i="12"/>
  <c r="K1154" i="12"/>
  <c r="J1154" i="12"/>
  <c r="I1154" i="12"/>
  <c r="H1154" i="12"/>
  <c r="G1154" i="12"/>
  <c r="F1154" i="12"/>
  <c r="L1154" i="12" s="1"/>
  <c r="E1154" i="12"/>
  <c r="K1153" i="12"/>
  <c r="J1153" i="12"/>
  <c r="I1153" i="12"/>
  <c r="H1153" i="12"/>
  <c r="G1153" i="12"/>
  <c r="L1153" i="12" s="1"/>
  <c r="F1153" i="12"/>
  <c r="E1153" i="12"/>
  <c r="K1152" i="12"/>
  <c r="J1152" i="12"/>
  <c r="I1152" i="12"/>
  <c r="H1152" i="12"/>
  <c r="L1152" i="12" s="1"/>
  <c r="G1152" i="12"/>
  <c r="F1152" i="12"/>
  <c r="E1152" i="12"/>
  <c r="K1151" i="12"/>
  <c r="J1151" i="12"/>
  <c r="I1151" i="12"/>
  <c r="H1151" i="12"/>
  <c r="G1151" i="12"/>
  <c r="F1151" i="12"/>
  <c r="E1151" i="12"/>
  <c r="K1134" i="12"/>
  <c r="J1134" i="12"/>
  <c r="I1134" i="12"/>
  <c r="H1134" i="12"/>
  <c r="G1134" i="12"/>
  <c r="F1134" i="12"/>
  <c r="L1134" i="12" s="1"/>
  <c r="E1134" i="12"/>
  <c r="K1133" i="12"/>
  <c r="J1133" i="12"/>
  <c r="I1133" i="12"/>
  <c r="H1133" i="12"/>
  <c r="G1133" i="12"/>
  <c r="L1133" i="12" s="1"/>
  <c r="F1133" i="12"/>
  <c r="E1133" i="12"/>
  <c r="K1132" i="12"/>
  <c r="J1132" i="12"/>
  <c r="I1132" i="12"/>
  <c r="H1132" i="12"/>
  <c r="L1132" i="12" s="1"/>
  <c r="G1132" i="12"/>
  <c r="F1132" i="12"/>
  <c r="E1132" i="12"/>
  <c r="K1131" i="12"/>
  <c r="J1131" i="12"/>
  <c r="I1131" i="12"/>
  <c r="H1131" i="12"/>
  <c r="G1131" i="12"/>
  <c r="F1131" i="12"/>
  <c r="E1131" i="12"/>
  <c r="K1093" i="12"/>
  <c r="J1093" i="12"/>
  <c r="I1093" i="12"/>
  <c r="H1093" i="12"/>
  <c r="G1093" i="12"/>
  <c r="F1093" i="12"/>
  <c r="L1093" i="12" s="1"/>
  <c r="E1093" i="12"/>
  <c r="K1092" i="12"/>
  <c r="J1092" i="12"/>
  <c r="I1092" i="12"/>
  <c r="H1092" i="12"/>
  <c r="G1092" i="12"/>
  <c r="L1092" i="12" s="1"/>
  <c r="F1092" i="12"/>
  <c r="E1092" i="12"/>
  <c r="K1091" i="12"/>
  <c r="J1091" i="12"/>
  <c r="I1091" i="12"/>
  <c r="H1091" i="12"/>
  <c r="L1091" i="12" s="1"/>
  <c r="G1091" i="12"/>
  <c r="F1091" i="12"/>
  <c r="E1091" i="12"/>
  <c r="K1090" i="12"/>
  <c r="J1090" i="12"/>
  <c r="I1090" i="12"/>
  <c r="L1090" i="12" s="1"/>
  <c r="H1090" i="12"/>
  <c r="G1090" i="12"/>
  <c r="F1090" i="12"/>
  <c r="E1090" i="12"/>
  <c r="K1073" i="12"/>
  <c r="J1073" i="12"/>
  <c r="I1073" i="12"/>
  <c r="H1073" i="12"/>
  <c r="G1073" i="12"/>
  <c r="F1073" i="12"/>
  <c r="L1073" i="12" s="1"/>
  <c r="E1073" i="12"/>
  <c r="K1072" i="12"/>
  <c r="J1072" i="12"/>
  <c r="I1072" i="12"/>
  <c r="H1072" i="12"/>
  <c r="G1072" i="12"/>
  <c r="L1072" i="12" s="1"/>
  <c r="F1072" i="12"/>
  <c r="E1072" i="12"/>
  <c r="K1071" i="12"/>
  <c r="J1071" i="12"/>
  <c r="I1071" i="12"/>
  <c r="H1071" i="12"/>
  <c r="L1071" i="12" s="1"/>
  <c r="G1071" i="12"/>
  <c r="F1071" i="12"/>
  <c r="E1071" i="12"/>
  <c r="K1070" i="12"/>
  <c r="J1070" i="12"/>
  <c r="I1070" i="12"/>
  <c r="L1070" i="12" s="1"/>
  <c r="H1070" i="12"/>
  <c r="G1070" i="12"/>
  <c r="F1070" i="12"/>
  <c r="E1070" i="12"/>
  <c r="K1053" i="12"/>
  <c r="J1053" i="12"/>
  <c r="I1053" i="12"/>
  <c r="H1053" i="12"/>
  <c r="G1053" i="12"/>
  <c r="F1053" i="12"/>
  <c r="L1053" i="12" s="1"/>
  <c r="E1053" i="12"/>
  <c r="K1052" i="12"/>
  <c r="J1052" i="12"/>
  <c r="I1052" i="12"/>
  <c r="H1052" i="12"/>
  <c r="G1052" i="12"/>
  <c r="L1052" i="12" s="1"/>
  <c r="F1052" i="12"/>
  <c r="E1052" i="12"/>
  <c r="K1051" i="12"/>
  <c r="J1051" i="12"/>
  <c r="I1051" i="12"/>
  <c r="H1051" i="12"/>
  <c r="L1051" i="12" s="1"/>
  <c r="G1051" i="12"/>
  <c r="F1051" i="12"/>
  <c r="E1051" i="12"/>
  <c r="K1050" i="12"/>
  <c r="J1050" i="12"/>
  <c r="I1050" i="12"/>
  <c r="L1050" i="12" s="1"/>
  <c r="H1050" i="12"/>
  <c r="G1050" i="12"/>
  <c r="F1050" i="12"/>
  <c r="E1050" i="12"/>
  <c r="K1033" i="12"/>
  <c r="J1033" i="12"/>
  <c r="I1033" i="12"/>
  <c r="H1033" i="12"/>
  <c r="G1033" i="12"/>
  <c r="F1033" i="12"/>
  <c r="L1033" i="12" s="1"/>
  <c r="E1033" i="12"/>
  <c r="K1032" i="12"/>
  <c r="J1032" i="12"/>
  <c r="I1032" i="12"/>
  <c r="H1032" i="12"/>
  <c r="G1032" i="12"/>
  <c r="L1032" i="12" s="1"/>
  <c r="F1032" i="12"/>
  <c r="E1032" i="12"/>
  <c r="K1031" i="12"/>
  <c r="J1031" i="12"/>
  <c r="I1031" i="12"/>
  <c r="H1031" i="12"/>
  <c r="L1031" i="12" s="1"/>
  <c r="G1031" i="12"/>
  <c r="F1031" i="12"/>
  <c r="E1031" i="12"/>
  <c r="K1030" i="12"/>
  <c r="J1030" i="12"/>
  <c r="I1030" i="12"/>
  <c r="H1030" i="12"/>
  <c r="G1030" i="12"/>
  <c r="F1030" i="12"/>
  <c r="L1030" i="12" s="1"/>
  <c r="E1030" i="12"/>
  <c r="K992" i="12"/>
  <c r="J992" i="12"/>
  <c r="I992" i="12"/>
  <c r="H992" i="12"/>
  <c r="G992" i="12"/>
  <c r="F992" i="12"/>
  <c r="L992" i="12" s="1"/>
  <c r="E992" i="12"/>
  <c r="K991" i="12"/>
  <c r="J991" i="12"/>
  <c r="I991" i="12"/>
  <c r="H991" i="12"/>
  <c r="G991" i="12"/>
  <c r="F991" i="12"/>
  <c r="E991" i="12"/>
  <c r="K990" i="12"/>
  <c r="J990" i="12"/>
  <c r="I990" i="12"/>
  <c r="H990" i="12"/>
  <c r="L990" i="12" s="1"/>
  <c r="G990" i="12"/>
  <c r="F990" i="12"/>
  <c r="E990" i="12"/>
  <c r="K989" i="12"/>
  <c r="J989" i="12"/>
  <c r="I989" i="12"/>
  <c r="L989" i="12" s="1"/>
  <c r="H989" i="12"/>
  <c r="G989" i="12"/>
  <c r="F989" i="12"/>
  <c r="E989" i="12"/>
  <c r="K972" i="12"/>
  <c r="J972" i="12"/>
  <c r="I972" i="12"/>
  <c r="H972" i="12"/>
  <c r="G972" i="12"/>
  <c r="F972" i="12"/>
  <c r="L972" i="12" s="1"/>
  <c r="E972" i="12"/>
  <c r="K971" i="12"/>
  <c r="J971" i="12"/>
  <c r="I971" i="12"/>
  <c r="H971" i="12"/>
  <c r="G971" i="12"/>
  <c r="F971" i="12"/>
  <c r="E971" i="12"/>
  <c r="K970" i="12"/>
  <c r="J970" i="12"/>
  <c r="I970" i="12"/>
  <c r="H970" i="12"/>
  <c r="L970" i="12" s="1"/>
  <c r="G970" i="12"/>
  <c r="F970" i="12"/>
  <c r="E970" i="12"/>
  <c r="K969" i="12"/>
  <c r="J969" i="12"/>
  <c r="I969" i="12"/>
  <c r="L969" i="12" s="1"/>
  <c r="H969" i="12"/>
  <c r="G969" i="12"/>
  <c r="F969" i="12"/>
  <c r="E969" i="12"/>
  <c r="K952" i="12"/>
  <c r="J952" i="12"/>
  <c r="I952" i="12"/>
  <c r="H952" i="12"/>
  <c r="G952" i="12"/>
  <c r="F952" i="12"/>
  <c r="E952" i="12"/>
  <c r="L952" i="12" s="1"/>
  <c r="K951" i="12"/>
  <c r="J951" i="12"/>
  <c r="I951" i="12"/>
  <c r="H951" i="12"/>
  <c r="G951" i="12"/>
  <c r="F951" i="12"/>
  <c r="E951" i="12"/>
  <c r="K950" i="12"/>
  <c r="J950" i="12"/>
  <c r="I950" i="12"/>
  <c r="H950" i="12"/>
  <c r="L950" i="12" s="1"/>
  <c r="G950" i="12"/>
  <c r="F950" i="12"/>
  <c r="E950" i="12"/>
  <c r="K949" i="12"/>
  <c r="J949" i="12"/>
  <c r="I949" i="12"/>
  <c r="L949" i="12" s="1"/>
  <c r="H949" i="12"/>
  <c r="G949" i="12"/>
  <c r="F949" i="12"/>
  <c r="E949" i="12"/>
  <c r="K932" i="12"/>
  <c r="J932" i="12"/>
  <c r="I932" i="12"/>
  <c r="H932" i="12"/>
  <c r="G932" i="12"/>
  <c r="F932" i="12"/>
  <c r="L932" i="12" s="1"/>
  <c r="E932" i="12"/>
  <c r="K931" i="12"/>
  <c r="J931" i="12"/>
  <c r="I931" i="12"/>
  <c r="H931" i="12"/>
  <c r="G931" i="12"/>
  <c r="F931" i="12"/>
  <c r="E931" i="12"/>
  <c r="K930" i="12"/>
  <c r="J930" i="12"/>
  <c r="I930" i="12"/>
  <c r="H930" i="12"/>
  <c r="L930" i="12" s="1"/>
  <c r="G930" i="12"/>
  <c r="F930" i="12"/>
  <c r="E930" i="12"/>
  <c r="K929" i="12"/>
  <c r="J929" i="12"/>
  <c r="I929" i="12"/>
  <c r="L929" i="12" s="1"/>
  <c r="H929" i="12"/>
  <c r="G929" i="12"/>
  <c r="F929" i="12"/>
  <c r="E929" i="12"/>
  <c r="K891" i="12"/>
  <c r="J891" i="12"/>
  <c r="I891" i="12"/>
  <c r="H891" i="12"/>
  <c r="G891" i="12"/>
  <c r="F891" i="12"/>
  <c r="L891" i="12" s="1"/>
  <c r="E891" i="12"/>
  <c r="K890" i="12"/>
  <c r="J890" i="12"/>
  <c r="I890" i="12"/>
  <c r="H890" i="12"/>
  <c r="G890" i="12"/>
  <c r="L890" i="12" s="1"/>
  <c r="F890" i="12"/>
  <c r="E890" i="12"/>
  <c r="K889" i="12"/>
  <c r="J889" i="12"/>
  <c r="I889" i="12"/>
  <c r="H889" i="12"/>
  <c r="G889" i="12"/>
  <c r="F889" i="12"/>
  <c r="E889" i="12"/>
  <c r="L889" i="12" s="1"/>
  <c r="K888" i="12"/>
  <c r="J888" i="12"/>
  <c r="I888" i="12"/>
  <c r="H888" i="12"/>
  <c r="G888" i="12"/>
  <c r="F888" i="12"/>
  <c r="E888" i="12"/>
  <c r="K871" i="12"/>
  <c r="J871" i="12"/>
  <c r="I871" i="12"/>
  <c r="H871" i="12"/>
  <c r="G871" i="12"/>
  <c r="F871" i="12"/>
  <c r="L871" i="12" s="1"/>
  <c r="E871" i="12"/>
  <c r="K870" i="12"/>
  <c r="J870" i="12"/>
  <c r="I870" i="12"/>
  <c r="H870" i="12"/>
  <c r="G870" i="12"/>
  <c r="L870" i="12" s="1"/>
  <c r="F870" i="12"/>
  <c r="E870" i="12"/>
  <c r="K869" i="12"/>
  <c r="J869" i="12"/>
  <c r="I869" i="12"/>
  <c r="H869" i="12"/>
  <c r="L869" i="12" s="1"/>
  <c r="G869" i="12"/>
  <c r="F869" i="12"/>
  <c r="E869" i="12"/>
  <c r="K868" i="12"/>
  <c r="J868" i="12"/>
  <c r="I868" i="12"/>
  <c r="L868" i="12" s="1"/>
  <c r="H868" i="12"/>
  <c r="G868" i="12"/>
  <c r="F868" i="12"/>
  <c r="E868" i="12"/>
  <c r="K851" i="12"/>
  <c r="J851" i="12"/>
  <c r="I851" i="12"/>
  <c r="H851" i="12"/>
  <c r="G851" i="12"/>
  <c r="F851" i="12"/>
  <c r="L851" i="12" s="1"/>
  <c r="E851" i="12"/>
  <c r="K850" i="12"/>
  <c r="J850" i="12"/>
  <c r="I850" i="12"/>
  <c r="H850" i="12"/>
  <c r="G850" i="12"/>
  <c r="L850" i="12" s="1"/>
  <c r="F850" i="12"/>
  <c r="E850" i="12"/>
  <c r="K849" i="12"/>
  <c r="J849" i="12"/>
  <c r="I849" i="12"/>
  <c r="H849" i="12"/>
  <c r="L849" i="12" s="1"/>
  <c r="G849" i="12"/>
  <c r="F849" i="12"/>
  <c r="E849" i="12"/>
  <c r="K848" i="12"/>
  <c r="J848" i="12"/>
  <c r="I848" i="12"/>
  <c r="H848" i="12"/>
  <c r="G848" i="12"/>
  <c r="F848" i="12"/>
  <c r="E848" i="12"/>
  <c r="K831" i="12"/>
  <c r="J831" i="12"/>
  <c r="I831" i="12"/>
  <c r="H831" i="12"/>
  <c r="G831" i="12"/>
  <c r="F831" i="12"/>
  <c r="L831" i="12" s="1"/>
  <c r="E831" i="12"/>
  <c r="K830" i="12"/>
  <c r="J830" i="12"/>
  <c r="I830" i="12"/>
  <c r="H830" i="12"/>
  <c r="G830" i="12"/>
  <c r="L830" i="12" s="1"/>
  <c r="F830" i="12"/>
  <c r="E830" i="12"/>
  <c r="K829" i="12"/>
  <c r="J829" i="12"/>
  <c r="I829" i="12"/>
  <c r="H829" i="12"/>
  <c r="L829" i="12" s="1"/>
  <c r="G829" i="12"/>
  <c r="F829" i="12"/>
  <c r="E829" i="12"/>
  <c r="K828" i="12"/>
  <c r="J828" i="12"/>
  <c r="I828" i="12"/>
  <c r="H828" i="12"/>
  <c r="G828" i="12"/>
  <c r="F828" i="12"/>
  <c r="E828" i="12"/>
  <c r="K790" i="12"/>
  <c r="J790" i="12"/>
  <c r="I790" i="12"/>
  <c r="H790" i="12"/>
  <c r="G790" i="12"/>
  <c r="F790" i="12"/>
  <c r="L790" i="12" s="1"/>
  <c r="E790" i="12"/>
  <c r="K789" i="12"/>
  <c r="J789" i="12"/>
  <c r="I789" i="12"/>
  <c r="H789" i="12"/>
  <c r="G789" i="12"/>
  <c r="L789" i="12" s="1"/>
  <c r="F789" i="12"/>
  <c r="E789" i="12"/>
  <c r="K788" i="12"/>
  <c r="J788" i="12"/>
  <c r="I788" i="12"/>
  <c r="H788" i="12"/>
  <c r="L788" i="12" s="1"/>
  <c r="G788" i="12"/>
  <c r="F788" i="12"/>
  <c r="E788" i="12"/>
  <c r="K787" i="12"/>
  <c r="J787" i="12"/>
  <c r="I787" i="12"/>
  <c r="L787" i="12" s="1"/>
  <c r="H787" i="12"/>
  <c r="G787" i="12"/>
  <c r="F787" i="12"/>
  <c r="E787" i="12"/>
  <c r="K770" i="12"/>
  <c r="J770" i="12"/>
  <c r="I770" i="12"/>
  <c r="H770" i="12"/>
  <c r="G770" i="12"/>
  <c r="F770" i="12"/>
  <c r="L770" i="12" s="1"/>
  <c r="E770" i="12"/>
  <c r="K769" i="12"/>
  <c r="J769" i="12"/>
  <c r="I769" i="12"/>
  <c r="H769" i="12"/>
  <c r="G769" i="12"/>
  <c r="L769" i="12" s="1"/>
  <c r="F769" i="12"/>
  <c r="E769" i="12"/>
  <c r="K768" i="12"/>
  <c r="J768" i="12"/>
  <c r="I768" i="12"/>
  <c r="H768" i="12"/>
  <c r="L768" i="12" s="1"/>
  <c r="G768" i="12"/>
  <c r="F768" i="12"/>
  <c r="E768" i="12"/>
  <c r="K767" i="12"/>
  <c r="J767" i="12"/>
  <c r="I767" i="12"/>
  <c r="L767" i="12" s="1"/>
  <c r="H767" i="12"/>
  <c r="G767" i="12"/>
  <c r="F767" i="12"/>
  <c r="E767" i="12"/>
  <c r="K750" i="12"/>
  <c r="J750" i="12"/>
  <c r="I750" i="12"/>
  <c r="H750" i="12"/>
  <c r="G750" i="12"/>
  <c r="F750" i="12"/>
  <c r="L750" i="12" s="1"/>
  <c r="E750" i="12"/>
  <c r="K749" i="12"/>
  <c r="J749" i="12"/>
  <c r="I749" i="12"/>
  <c r="H749" i="12"/>
  <c r="G749" i="12"/>
  <c r="L749" i="12" s="1"/>
  <c r="F749" i="12"/>
  <c r="E749" i="12"/>
  <c r="K748" i="12"/>
  <c r="J748" i="12"/>
  <c r="I748" i="12"/>
  <c r="H748" i="12"/>
  <c r="L748" i="12" s="1"/>
  <c r="G748" i="12"/>
  <c r="F748" i="12"/>
  <c r="E748" i="12"/>
  <c r="K747" i="12"/>
  <c r="J747" i="12"/>
  <c r="I747" i="12"/>
  <c r="H747" i="12"/>
  <c r="G747" i="12"/>
  <c r="L747" i="12" s="1"/>
  <c r="F747" i="12"/>
  <c r="E747" i="12"/>
  <c r="K730" i="12"/>
  <c r="J730" i="12"/>
  <c r="I730" i="12"/>
  <c r="H730" i="12"/>
  <c r="G730" i="12"/>
  <c r="F730" i="12"/>
  <c r="L730" i="12" s="1"/>
  <c r="E730" i="12"/>
  <c r="K729" i="12"/>
  <c r="J729" i="12"/>
  <c r="I729" i="12"/>
  <c r="H729" i="12"/>
  <c r="G729" i="12"/>
  <c r="L729" i="12" s="1"/>
  <c r="F729" i="12"/>
  <c r="E729" i="12"/>
  <c r="K728" i="12"/>
  <c r="J728" i="12"/>
  <c r="I728" i="12"/>
  <c r="H728" i="12"/>
  <c r="L728" i="12" s="1"/>
  <c r="G728" i="12"/>
  <c r="F728" i="12"/>
  <c r="E728" i="12"/>
  <c r="K727" i="12"/>
  <c r="J727" i="12"/>
  <c r="I727" i="12"/>
  <c r="L727" i="12" s="1"/>
  <c r="H727" i="12"/>
  <c r="G727" i="12"/>
  <c r="F727" i="12"/>
  <c r="E727" i="12"/>
  <c r="K689" i="12"/>
  <c r="J689" i="12"/>
  <c r="I689" i="12"/>
  <c r="H689" i="12"/>
  <c r="G689" i="12"/>
  <c r="F689" i="12"/>
  <c r="L689" i="12" s="1"/>
  <c r="E689" i="12"/>
  <c r="K688" i="12"/>
  <c r="J688" i="12"/>
  <c r="I688" i="12"/>
  <c r="H688" i="12"/>
  <c r="G688" i="12"/>
  <c r="F688" i="12"/>
  <c r="E688" i="12"/>
  <c r="K687" i="12"/>
  <c r="J687" i="12"/>
  <c r="I687" i="12"/>
  <c r="H687" i="12"/>
  <c r="L687" i="12" s="1"/>
  <c r="G687" i="12"/>
  <c r="F687" i="12"/>
  <c r="E687" i="12"/>
  <c r="K686" i="12"/>
  <c r="J686" i="12"/>
  <c r="I686" i="12"/>
  <c r="L686" i="12" s="1"/>
  <c r="H686" i="12"/>
  <c r="G686" i="12"/>
  <c r="F686" i="12"/>
  <c r="E686" i="12"/>
  <c r="K669" i="12"/>
  <c r="J669" i="12"/>
  <c r="I669" i="12"/>
  <c r="H669" i="12"/>
  <c r="G669" i="12"/>
  <c r="F669" i="12"/>
  <c r="L669" i="12" s="1"/>
  <c r="E669" i="12"/>
  <c r="K668" i="12"/>
  <c r="J668" i="12"/>
  <c r="I668" i="12"/>
  <c r="H668" i="12"/>
  <c r="G668" i="12"/>
  <c r="F668" i="12"/>
  <c r="E668" i="12"/>
  <c r="K667" i="12"/>
  <c r="J667" i="12"/>
  <c r="I667" i="12"/>
  <c r="H667" i="12"/>
  <c r="G667" i="12"/>
  <c r="F667" i="12"/>
  <c r="L667" i="12" s="1"/>
  <c r="E667" i="12"/>
  <c r="K666" i="12"/>
  <c r="J666" i="12"/>
  <c r="I666" i="12"/>
  <c r="L666" i="12" s="1"/>
  <c r="H666" i="12"/>
  <c r="G666" i="12"/>
  <c r="F666" i="12"/>
  <c r="E666" i="12"/>
  <c r="K649" i="12"/>
  <c r="J649" i="12"/>
  <c r="I649" i="12"/>
  <c r="H649" i="12"/>
  <c r="G649" i="12"/>
  <c r="F649" i="12"/>
  <c r="L649" i="12" s="1"/>
  <c r="E649" i="12"/>
  <c r="K648" i="12"/>
  <c r="J648" i="12"/>
  <c r="I648" i="12"/>
  <c r="H648" i="12"/>
  <c r="G648" i="12"/>
  <c r="F648" i="12"/>
  <c r="E648" i="12"/>
  <c r="K647" i="12"/>
  <c r="J647" i="12"/>
  <c r="I647" i="12"/>
  <c r="H647" i="12"/>
  <c r="L647" i="12" s="1"/>
  <c r="G647" i="12"/>
  <c r="F647" i="12"/>
  <c r="E647" i="12"/>
  <c r="K646" i="12"/>
  <c r="J646" i="12"/>
  <c r="I646" i="12"/>
  <c r="L646" i="12" s="1"/>
  <c r="H646" i="12"/>
  <c r="G646" i="12"/>
  <c r="F646" i="12"/>
  <c r="E646" i="12"/>
  <c r="K629" i="12"/>
  <c r="J629" i="12"/>
  <c r="I629" i="12"/>
  <c r="H629" i="12"/>
  <c r="G629" i="12"/>
  <c r="F629" i="12"/>
  <c r="L629" i="12" s="1"/>
  <c r="E629" i="12"/>
  <c r="K628" i="12"/>
  <c r="J628" i="12"/>
  <c r="I628" i="12"/>
  <c r="H628" i="12"/>
  <c r="G628" i="12"/>
  <c r="F628" i="12"/>
  <c r="E628" i="12"/>
  <c r="K627" i="12"/>
  <c r="J627" i="12"/>
  <c r="I627" i="12"/>
  <c r="H627" i="12"/>
  <c r="L627" i="12" s="1"/>
  <c r="G627" i="12"/>
  <c r="F627" i="12"/>
  <c r="E627" i="12"/>
  <c r="K626" i="12"/>
  <c r="J626" i="12"/>
  <c r="I626" i="12"/>
  <c r="L626" i="12" s="1"/>
  <c r="H626" i="12"/>
  <c r="G626" i="12"/>
  <c r="F626" i="12"/>
  <c r="E626" i="12"/>
  <c r="K588" i="12"/>
  <c r="J588" i="12"/>
  <c r="I588" i="12"/>
  <c r="H588" i="12"/>
  <c r="G588" i="12"/>
  <c r="F588" i="12"/>
  <c r="L588" i="12" s="1"/>
  <c r="E588" i="12"/>
  <c r="K587" i="12"/>
  <c r="J587" i="12"/>
  <c r="I587" i="12"/>
  <c r="H587" i="12"/>
  <c r="G587" i="12"/>
  <c r="L587" i="12" s="1"/>
  <c r="F587" i="12"/>
  <c r="E587" i="12"/>
  <c r="K586" i="12"/>
  <c r="J586" i="12"/>
  <c r="I586" i="12"/>
  <c r="H586" i="12"/>
  <c r="L586" i="12" s="1"/>
  <c r="G586" i="12"/>
  <c r="F586" i="12"/>
  <c r="E586" i="12"/>
  <c r="K585" i="12"/>
  <c r="J585" i="12"/>
  <c r="I585" i="12"/>
  <c r="H585" i="12"/>
  <c r="G585" i="12"/>
  <c r="F585" i="12"/>
  <c r="E585" i="12"/>
  <c r="K568" i="12"/>
  <c r="J568" i="12"/>
  <c r="I568" i="12"/>
  <c r="H568" i="12"/>
  <c r="G568" i="12"/>
  <c r="F568" i="12"/>
  <c r="L568" i="12" s="1"/>
  <c r="E568" i="12"/>
  <c r="K567" i="12"/>
  <c r="J567" i="12"/>
  <c r="I567" i="12"/>
  <c r="H567" i="12"/>
  <c r="G567" i="12"/>
  <c r="L567" i="12" s="1"/>
  <c r="F567" i="12"/>
  <c r="E567" i="12"/>
  <c r="K566" i="12"/>
  <c r="J566" i="12"/>
  <c r="I566" i="12"/>
  <c r="H566" i="12"/>
  <c r="L566" i="12" s="1"/>
  <c r="G566" i="12"/>
  <c r="F566" i="12"/>
  <c r="E566" i="12"/>
  <c r="K565" i="12"/>
  <c r="J565" i="12"/>
  <c r="I565" i="12"/>
  <c r="H565" i="12"/>
  <c r="G565" i="12"/>
  <c r="F565" i="12"/>
  <c r="E565" i="12"/>
  <c r="K548" i="12"/>
  <c r="J548" i="12"/>
  <c r="I548" i="12"/>
  <c r="H548" i="12"/>
  <c r="G548" i="12"/>
  <c r="F548" i="12"/>
  <c r="L548" i="12" s="1"/>
  <c r="E548" i="12"/>
  <c r="K547" i="12"/>
  <c r="J547" i="12"/>
  <c r="I547" i="12"/>
  <c r="H547" i="12"/>
  <c r="G547" i="12"/>
  <c r="L547" i="12" s="1"/>
  <c r="F547" i="12"/>
  <c r="E547" i="12"/>
  <c r="K546" i="12"/>
  <c r="J546" i="12"/>
  <c r="I546" i="12"/>
  <c r="H546" i="12"/>
  <c r="L546" i="12" s="1"/>
  <c r="G546" i="12"/>
  <c r="F546" i="12"/>
  <c r="E546" i="12"/>
  <c r="K545" i="12"/>
  <c r="J545" i="12"/>
  <c r="I545" i="12"/>
  <c r="H545" i="12"/>
  <c r="G545" i="12"/>
  <c r="F545" i="12"/>
  <c r="E545" i="12"/>
  <c r="K528" i="12"/>
  <c r="J528" i="12"/>
  <c r="I528" i="12"/>
  <c r="H528" i="12"/>
  <c r="G528" i="12"/>
  <c r="F528" i="12"/>
  <c r="L528" i="12" s="1"/>
  <c r="E528" i="12"/>
  <c r="K527" i="12"/>
  <c r="J527" i="12"/>
  <c r="I527" i="12"/>
  <c r="H527" i="12"/>
  <c r="G527" i="12"/>
  <c r="L527" i="12" s="1"/>
  <c r="F527" i="12"/>
  <c r="E527" i="12"/>
  <c r="K526" i="12"/>
  <c r="J526" i="12"/>
  <c r="I526" i="12"/>
  <c r="H526" i="12"/>
  <c r="L526" i="12" s="1"/>
  <c r="G526" i="12"/>
  <c r="F526" i="12"/>
  <c r="E526" i="12"/>
  <c r="K525" i="12"/>
  <c r="J525" i="12"/>
  <c r="I525" i="12"/>
  <c r="H525" i="12"/>
  <c r="G525" i="12"/>
  <c r="F525" i="12"/>
  <c r="E525" i="12"/>
  <c r="K487" i="12"/>
  <c r="J487" i="12"/>
  <c r="I487" i="12"/>
  <c r="H487" i="12"/>
  <c r="G487" i="12"/>
  <c r="F487" i="12"/>
  <c r="L487" i="12" s="1"/>
  <c r="E487" i="12"/>
  <c r="K486" i="12"/>
  <c r="J486" i="12"/>
  <c r="I486" i="12"/>
  <c r="H486" i="12"/>
  <c r="G486" i="12"/>
  <c r="L486" i="12" s="1"/>
  <c r="F486" i="12"/>
  <c r="E486" i="12"/>
  <c r="K485" i="12"/>
  <c r="J485" i="12"/>
  <c r="I485" i="12"/>
  <c r="H485" i="12"/>
  <c r="G485" i="12"/>
  <c r="F485" i="12"/>
  <c r="E485" i="12"/>
  <c r="L485" i="12" s="1"/>
  <c r="K484" i="12"/>
  <c r="J484" i="12"/>
  <c r="I484" i="12"/>
  <c r="H484" i="12"/>
  <c r="G484" i="12"/>
  <c r="F484" i="12"/>
  <c r="L484" i="12" s="1"/>
  <c r="E484" i="12"/>
  <c r="K467" i="12"/>
  <c r="J467" i="12"/>
  <c r="I467" i="12"/>
  <c r="H467" i="12"/>
  <c r="G467" i="12"/>
  <c r="F467" i="12"/>
  <c r="L467" i="12" s="1"/>
  <c r="E467" i="12"/>
  <c r="K466" i="12"/>
  <c r="J466" i="12"/>
  <c r="I466" i="12"/>
  <c r="H466" i="12"/>
  <c r="G466" i="12"/>
  <c r="L466" i="12" s="1"/>
  <c r="F466" i="12"/>
  <c r="E466" i="12"/>
  <c r="K465" i="12"/>
  <c r="J465" i="12"/>
  <c r="I465" i="12"/>
  <c r="H465" i="12"/>
  <c r="L465" i="12" s="1"/>
  <c r="G465" i="12"/>
  <c r="F465" i="12"/>
  <c r="E465" i="12"/>
  <c r="K464" i="12"/>
  <c r="J464" i="12"/>
  <c r="I464" i="12"/>
  <c r="L464" i="12" s="1"/>
  <c r="H464" i="12"/>
  <c r="G464" i="12"/>
  <c r="F464" i="12"/>
  <c r="E464" i="12"/>
  <c r="K447" i="12"/>
  <c r="J447" i="12"/>
  <c r="I447" i="12"/>
  <c r="H447" i="12"/>
  <c r="G447" i="12"/>
  <c r="F447" i="12"/>
  <c r="L447" i="12" s="1"/>
  <c r="E447" i="12"/>
  <c r="K446" i="12"/>
  <c r="J446" i="12"/>
  <c r="I446" i="12"/>
  <c r="H446" i="12"/>
  <c r="G446" i="12"/>
  <c r="L446" i="12" s="1"/>
  <c r="F446" i="12"/>
  <c r="E446" i="12"/>
  <c r="K445" i="12"/>
  <c r="J445" i="12"/>
  <c r="I445" i="12"/>
  <c r="H445" i="12"/>
  <c r="L445" i="12" s="1"/>
  <c r="G445" i="12"/>
  <c r="F445" i="12"/>
  <c r="E445" i="12"/>
  <c r="K444" i="12"/>
  <c r="J444" i="12"/>
  <c r="I444" i="12"/>
  <c r="L444" i="12" s="1"/>
  <c r="H444" i="12"/>
  <c r="G444" i="12"/>
  <c r="F444" i="12"/>
  <c r="E444" i="12"/>
  <c r="K427" i="12"/>
  <c r="J427" i="12"/>
  <c r="I427" i="12"/>
  <c r="H427" i="12"/>
  <c r="G427" i="12"/>
  <c r="F427" i="12"/>
  <c r="L427" i="12" s="1"/>
  <c r="E427" i="12"/>
  <c r="K426" i="12"/>
  <c r="J426" i="12"/>
  <c r="I426" i="12"/>
  <c r="H426" i="12"/>
  <c r="G426" i="12"/>
  <c r="L426" i="12" s="1"/>
  <c r="F426" i="12"/>
  <c r="E426" i="12"/>
  <c r="K425" i="12"/>
  <c r="J425" i="12"/>
  <c r="I425" i="12"/>
  <c r="H425" i="12"/>
  <c r="L425" i="12" s="1"/>
  <c r="G425" i="12"/>
  <c r="F425" i="12"/>
  <c r="E425" i="12"/>
  <c r="K424" i="12"/>
  <c r="J424" i="12"/>
  <c r="I424" i="12"/>
  <c r="L424" i="12" s="1"/>
  <c r="H424" i="12"/>
  <c r="G424" i="12"/>
  <c r="F424" i="12"/>
  <c r="E424" i="12"/>
  <c r="K385" i="12"/>
  <c r="J385" i="12"/>
  <c r="I385" i="12"/>
  <c r="H385" i="12"/>
  <c r="G385" i="12"/>
  <c r="F385" i="12"/>
  <c r="L385" i="12" s="1"/>
  <c r="E385" i="12"/>
  <c r="K384" i="12"/>
  <c r="J384" i="12"/>
  <c r="I384" i="12"/>
  <c r="H384" i="12"/>
  <c r="G384" i="12"/>
  <c r="F384" i="12"/>
  <c r="E384" i="12"/>
  <c r="K383" i="12"/>
  <c r="J383" i="12"/>
  <c r="I383" i="12"/>
  <c r="H383" i="12"/>
  <c r="L383" i="12" s="1"/>
  <c r="G383" i="12"/>
  <c r="F383" i="12"/>
  <c r="E383" i="12"/>
  <c r="K382" i="12"/>
  <c r="J382" i="12"/>
  <c r="I382" i="12"/>
  <c r="L382" i="12" s="1"/>
  <c r="H382" i="12"/>
  <c r="G382" i="12"/>
  <c r="F382" i="12"/>
  <c r="E382" i="12"/>
  <c r="K365" i="12"/>
  <c r="J365" i="12"/>
  <c r="I365" i="12"/>
  <c r="H365" i="12"/>
  <c r="G365" i="12"/>
  <c r="F365" i="12"/>
  <c r="E365" i="12"/>
  <c r="L365" i="12" s="1"/>
  <c r="K364" i="12"/>
  <c r="J364" i="12"/>
  <c r="I364" i="12"/>
  <c r="H364" i="12"/>
  <c r="G364" i="12"/>
  <c r="F364" i="12"/>
  <c r="E364" i="12"/>
  <c r="K363" i="12"/>
  <c r="J363" i="12"/>
  <c r="I363" i="12"/>
  <c r="H363" i="12"/>
  <c r="L363" i="12" s="1"/>
  <c r="G363" i="12"/>
  <c r="F363" i="12"/>
  <c r="E363" i="12"/>
  <c r="K362" i="12"/>
  <c r="J362" i="12"/>
  <c r="I362" i="12"/>
  <c r="L362" i="12" s="1"/>
  <c r="H362" i="12"/>
  <c r="G362" i="12"/>
  <c r="F362" i="12"/>
  <c r="E362" i="12"/>
  <c r="K345" i="12"/>
  <c r="J345" i="12"/>
  <c r="I345" i="12"/>
  <c r="H345" i="12"/>
  <c r="G345" i="12"/>
  <c r="F345" i="12"/>
  <c r="L345" i="12" s="1"/>
  <c r="E345" i="12"/>
  <c r="K344" i="12"/>
  <c r="J344" i="12"/>
  <c r="I344" i="12"/>
  <c r="H344" i="12"/>
  <c r="G344" i="12"/>
  <c r="F344" i="12"/>
  <c r="E344" i="12"/>
  <c r="K343" i="12"/>
  <c r="J343" i="12"/>
  <c r="I343" i="12"/>
  <c r="H343" i="12"/>
  <c r="L343" i="12" s="1"/>
  <c r="G343" i="12"/>
  <c r="F343" i="12"/>
  <c r="E343" i="12"/>
  <c r="K342" i="12"/>
  <c r="J342" i="12"/>
  <c r="I342" i="12"/>
  <c r="L342" i="12" s="1"/>
  <c r="H342" i="12"/>
  <c r="G342" i="12"/>
  <c r="F342" i="12"/>
  <c r="E342" i="12"/>
  <c r="K325" i="12"/>
  <c r="J325" i="12"/>
  <c r="I325" i="12"/>
  <c r="H325" i="12"/>
  <c r="G325" i="12"/>
  <c r="F325" i="12"/>
  <c r="L325" i="12" s="1"/>
  <c r="E325" i="12"/>
  <c r="K324" i="12"/>
  <c r="J324" i="12"/>
  <c r="I324" i="12"/>
  <c r="H324" i="12"/>
  <c r="G324" i="12"/>
  <c r="F324" i="12"/>
  <c r="E324" i="12"/>
  <c r="K323" i="12"/>
  <c r="J323" i="12"/>
  <c r="I323" i="12"/>
  <c r="H323" i="12"/>
  <c r="G323" i="12"/>
  <c r="F323" i="12"/>
  <c r="E323" i="12"/>
  <c r="L323" i="12" s="1"/>
  <c r="K322" i="12"/>
  <c r="J322" i="12"/>
  <c r="I322" i="12"/>
  <c r="H322" i="12"/>
  <c r="G322" i="12"/>
  <c r="F322" i="12"/>
  <c r="L322" i="12" s="1"/>
  <c r="E322" i="12"/>
  <c r="K284" i="12"/>
  <c r="J284" i="12"/>
  <c r="I284" i="12"/>
  <c r="H284" i="12"/>
  <c r="G284" i="12"/>
  <c r="F284" i="12"/>
  <c r="L284" i="12" s="1"/>
  <c r="E284" i="12"/>
  <c r="K283" i="12"/>
  <c r="J283" i="12"/>
  <c r="I283" i="12"/>
  <c r="H283" i="12"/>
  <c r="G283" i="12"/>
  <c r="L283" i="12" s="1"/>
  <c r="F283" i="12"/>
  <c r="E283" i="12"/>
  <c r="K282" i="12"/>
  <c r="J282" i="12"/>
  <c r="I282" i="12"/>
  <c r="H282" i="12"/>
  <c r="L282" i="12" s="1"/>
  <c r="G282" i="12"/>
  <c r="F282" i="12"/>
  <c r="E282" i="12"/>
  <c r="K281" i="12"/>
  <c r="J281" i="12"/>
  <c r="I281" i="12"/>
  <c r="H281" i="12"/>
  <c r="G281" i="12"/>
  <c r="F281" i="12"/>
  <c r="E281" i="12"/>
  <c r="K264" i="12"/>
  <c r="J264" i="12"/>
  <c r="I264" i="12"/>
  <c r="H264" i="12"/>
  <c r="G264" i="12"/>
  <c r="F264" i="12"/>
  <c r="L264" i="12" s="1"/>
  <c r="E264" i="12"/>
  <c r="K263" i="12"/>
  <c r="J263" i="12"/>
  <c r="I263" i="12"/>
  <c r="H263" i="12"/>
  <c r="G263" i="12"/>
  <c r="L263" i="12" s="1"/>
  <c r="F263" i="12"/>
  <c r="E263" i="12"/>
  <c r="K262" i="12"/>
  <c r="J262" i="12"/>
  <c r="I262" i="12"/>
  <c r="H262" i="12"/>
  <c r="L262" i="12" s="1"/>
  <c r="G262" i="12"/>
  <c r="F262" i="12"/>
  <c r="E262" i="12"/>
  <c r="K261" i="12"/>
  <c r="J261" i="12"/>
  <c r="I261" i="12"/>
  <c r="H261" i="12"/>
  <c r="G261" i="12"/>
  <c r="F261" i="12"/>
  <c r="E261" i="12"/>
  <c r="K244" i="12"/>
  <c r="J244" i="12"/>
  <c r="I244" i="12"/>
  <c r="H244" i="12"/>
  <c r="G244" i="12"/>
  <c r="F244" i="12"/>
  <c r="L244" i="12" s="1"/>
  <c r="E244" i="12"/>
  <c r="K243" i="12"/>
  <c r="J243" i="12"/>
  <c r="I243" i="12"/>
  <c r="H243" i="12"/>
  <c r="G243" i="12"/>
  <c r="L243" i="12" s="1"/>
  <c r="F243" i="12"/>
  <c r="E243" i="12"/>
  <c r="K242" i="12"/>
  <c r="J242" i="12"/>
  <c r="I242" i="12"/>
  <c r="H242" i="12"/>
  <c r="L242" i="12" s="1"/>
  <c r="G242" i="12"/>
  <c r="F242" i="12"/>
  <c r="E242" i="12"/>
  <c r="K241" i="12"/>
  <c r="J241" i="12"/>
  <c r="I241" i="12"/>
  <c r="H241" i="12"/>
  <c r="G241" i="12"/>
  <c r="F241" i="12"/>
  <c r="E241" i="12"/>
  <c r="K224" i="12"/>
  <c r="J224" i="12"/>
  <c r="I224" i="12"/>
  <c r="H224" i="12"/>
  <c r="G224" i="12"/>
  <c r="F224" i="12"/>
  <c r="L224" i="12" s="1"/>
  <c r="E224" i="12"/>
  <c r="K223" i="12"/>
  <c r="J223" i="12"/>
  <c r="I223" i="12"/>
  <c r="H223" i="12"/>
  <c r="G223" i="12"/>
  <c r="L223" i="12" s="1"/>
  <c r="F223" i="12"/>
  <c r="E223" i="12"/>
  <c r="K222" i="12"/>
  <c r="J222" i="12"/>
  <c r="I222" i="12"/>
  <c r="H222" i="12"/>
  <c r="G222" i="12"/>
  <c r="F222" i="12"/>
  <c r="E222" i="12"/>
  <c r="L222" i="12" s="1"/>
  <c r="K221" i="12"/>
  <c r="J221" i="12"/>
  <c r="I221" i="12"/>
  <c r="H221" i="12"/>
  <c r="G221" i="12"/>
  <c r="F221" i="12"/>
  <c r="E221" i="12"/>
  <c r="K183" i="12"/>
  <c r="J183" i="12"/>
  <c r="I183" i="12"/>
  <c r="H183" i="12"/>
  <c r="G183" i="12"/>
  <c r="F183" i="12"/>
  <c r="L183" i="12" s="1"/>
  <c r="E183" i="12"/>
  <c r="K182" i="12"/>
  <c r="J182" i="12"/>
  <c r="I182" i="12"/>
  <c r="H182" i="12"/>
  <c r="G182" i="12"/>
  <c r="L182" i="12" s="1"/>
  <c r="F182" i="12"/>
  <c r="E182" i="12"/>
  <c r="K181" i="12"/>
  <c r="J181" i="12"/>
  <c r="I181" i="12"/>
  <c r="H181" i="12"/>
  <c r="L181" i="12" s="1"/>
  <c r="G181" i="12"/>
  <c r="F181" i="12"/>
  <c r="E181" i="12"/>
  <c r="K180" i="12"/>
  <c r="J180" i="12"/>
  <c r="I180" i="12"/>
  <c r="L180" i="12" s="1"/>
  <c r="H180" i="12"/>
  <c r="G180" i="12"/>
  <c r="F180" i="12"/>
  <c r="E180" i="12"/>
  <c r="K163" i="12"/>
  <c r="J163" i="12"/>
  <c r="I163" i="12"/>
  <c r="H163" i="12"/>
  <c r="G163" i="12"/>
  <c r="F163" i="12"/>
  <c r="L163" i="12" s="1"/>
  <c r="E163" i="12"/>
  <c r="K162" i="12"/>
  <c r="J162" i="12"/>
  <c r="I162" i="12"/>
  <c r="H162" i="12"/>
  <c r="G162" i="12"/>
  <c r="L162" i="12" s="1"/>
  <c r="F162" i="12"/>
  <c r="E162" i="12"/>
  <c r="K161" i="12"/>
  <c r="J161" i="12"/>
  <c r="I161" i="12"/>
  <c r="H161" i="12"/>
  <c r="L161" i="12" s="1"/>
  <c r="G161" i="12"/>
  <c r="F161" i="12"/>
  <c r="E161" i="12"/>
  <c r="K160" i="12"/>
  <c r="J160" i="12"/>
  <c r="I160" i="12"/>
  <c r="L160" i="12" s="1"/>
  <c r="H160" i="12"/>
  <c r="G160" i="12"/>
  <c r="F160" i="12"/>
  <c r="E160" i="12"/>
  <c r="K143" i="12"/>
  <c r="J143" i="12"/>
  <c r="I143" i="12"/>
  <c r="H143" i="12"/>
  <c r="G143" i="12"/>
  <c r="F143" i="12"/>
  <c r="L143" i="12" s="1"/>
  <c r="E143" i="12"/>
  <c r="K142" i="12"/>
  <c r="J142" i="12"/>
  <c r="I142" i="12"/>
  <c r="H142" i="12"/>
  <c r="G142" i="12"/>
  <c r="L142" i="12" s="1"/>
  <c r="F142" i="12"/>
  <c r="E142" i="12"/>
  <c r="K141" i="12"/>
  <c r="J141" i="12"/>
  <c r="I141" i="12"/>
  <c r="H141" i="12"/>
  <c r="L141" i="12" s="1"/>
  <c r="G141" i="12"/>
  <c r="F141" i="12"/>
  <c r="E141" i="12"/>
  <c r="K140" i="12"/>
  <c r="J140" i="12"/>
  <c r="I140" i="12"/>
  <c r="H140" i="12"/>
  <c r="G140" i="12"/>
  <c r="F140" i="12"/>
  <c r="L140" i="12" s="1"/>
  <c r="E140" i="12"/>
  <c r="K123" i="12"/>
  <c r="J123" i="12"/>
  <c r="I123" i="12"/>
  <c r="H123" i="12"/>
  <c r="G123" i="12"/>
  <c r="F123" i="12"/>
  <c r="L123" i="12" s="1"/>
  <c r="E123" i="12"/>
  <c r="K122" i="12"/>
  <c r="J122" i="12"/>
  <c r="I122" i="12"/>
  <c r="H122" i="12"/>
  <c r="G122" i="12"/>
  <c r="L122" i="12" s="1"/>
  <c r="F122" i="12"/>
  <c r="E122" i="12"/>
  <c r="K121" i="12"/>
  <c r="J121" i="12"/>
  <c r="I121" i="12"/>
  <c r="H121" i="12"/>
  <c r="L121" i="12" s="1"/>
  <c r="G121" i="12"/>
  <c r="F121" i="12"/>
  <c r="E121" i="12"/>
  <c r="K120" i="12"/>
  <c r="J120" i="12"/>
  <c r="I120" i="12"/>
  <c r="L120" i="12" s="1"/>
  <c r="H120" i="12"/>
  <c r="G120" i="12"/>
  <c r="F120" i="12"/>
  <c r="E120" i="12"/>
  <c r="K81" i="12"/>
  <c r="J81" i="12"/>
  <c r="I81" i="12"/>
  <c r="H81" i="12"/>
  <c r="G81" i="12"/>
  <c r="F81" i="12"/>
  <c r="L81" i="12" s="1"/>
  <c r="E81" i="12"/>
  <c r="K80" i="12"/>
  <c r="J80" i="12"/>
  <c r="I80" i="12"/>
  <c r="H80" i="12"/>
  <c r="G80" i="12"/>
  <c r="F80" i="12"/>
  <c r="E80" i="12"/>
  <c r="K79" i="12"/>
  <c r="J79" i="12"/>
  <c r="I79" i="12"/>
  <c r="H79" i="12"/>
  <c r="L79" i="12" s="1"/>
  <c r="G79" i="12"/>
  <c r="F79" i="12"/>
  <c r="E79" i="12"/>
  <c r="K78" i="12"/>
  <c r="J78" i="12"/>
  <c r="I78" i="12"/>
  <c r="L78" i="12" s="1"/>
  <c r="H78" i="12"/>
  <c r="G78" i="12"/>
  <c r="F78" i="12"/>
  <c r="E78" i="12"/>
  <c r="K61" i="12"/>
  <c r="J61" i="12"/>
  <c r="I61" i="12"/>
  <c r="H61" i="12"/>
  <c r="G61" i="12"/>
  <c r="F61" i="12"/>
  <c r="E61" i="12"/>
  <c r="L61" i="12" s="1"/>
  <c r="K60" i="12"/>
  <c r="J60" i="12"/>
  <c r="I60" i="12"/>
  <c r="H60" i="12"/>
  <c r="G60" i="12"/>
  <c r="F60" i="12"/>
  <c r="E60" i="12"/>
  <c r="K59" i="12"/>
  <c r="J59" i="12"/>
  <c r="I59" i="12"/>
  <c r="H59" i="12"/>
  <c r="G59" i="12"/>
  <c r="F59" i="12"/>
  <c r="L59" i="12" s="1"/>
  <c r="E59" i="12"/>
  <c r="K58" i="12"/>
  <c r="J58" i="12"/>
  <c r="I58" i="12"/>
  <c r="L58" i="12" s="1"/>
  <c r="H58" i="12"/>
  <c r="G58" i="12"/>
  <c r="F58" i="12"/>
  <c r="E58" i="12"/>
  <c r="K41" i="12"/>
  <c r="J41" i="12"/>
  <c r="I41" i="12"/>
  <c r="H41" i="12"/>
  <c r="G41" i="12"/>
  <c r="F41" i="12"/>
  <c r="L41" i="12" s="1"/>
  <c r="E41" i="12"/>
  <c r="K40" i="12"/>
  <c r="J40" i="12"/>
  <c r="I40" i="12"/>
  <c r="H40" i="12"/>
  <c r="G40" i="12"/>
  <c r="F40" i="12"/>
  <c r="E40" i="12"/>
  <c r="K39" i="12"/>
  <c r="J39" i="12"/>
  <c r="I39" i="12"/>
  <c r="H39" i="12"/>
  <c r="L39" i="12" s="1"/>
  <c r="G39" i="12"/>
  <c r="F39" i="12"/>
  <c r="E39" i="12"/>
  <c r="K38" i="12"/>
  <c r="J38" i="12"/>
  <c r="I38" i="12"/>
  <c r="L38" i="12" s="1"/>
  <c r="H38" i="12"/>
  <c r="G38" i="12"/>
  <c r="F38" i="12"/>
  <c r="E38" i="12"/>
  <c r="L1511" i="12"/>
  <c r="L1510" i="12"/>
  <c r="L1506" i="12"/>
  <c r="L1505" i="12"/>
  <c r="L1501" i="12"/>
  <c r="L1500" i="12"/>
  <c r="L1491" i="12"/>
  <c r="L1490" i="12"/>
  <c r="L1486" i="12"/>
  <c r="L1485" i="12"/>
  <c r="L1481" i="12"/>
  <c r="L1480" i="12"/>
  <c r="L1476" i="12"/>
  <c r="L1475" i="12"/>
  <c r="L1471" i="12"/>
  <c r="L1470" i="12"/>
  <c r="L1466" i="12"/>
  <c r="L1465" i="12"/>
  <c r="L1461" i="12"/>
  <c r="L1460" i="12"/>
  <c r="L1451" i="12"/>
  <c r="L1450" i="12"/>
  <c r="L1446" i="12"/>
  <c r="L1445" i="12"/>
  <c r="L1441" i="12"/>
  <c r="L1440" i="12"/>
  <c r="L1420" i="12"/>
  <c r="L1414" i="12"/>
  <c r="L1410" i="12"/>
  <c r="L1409" i="12"/>
  <c r="L1405" i="12"/>
  <c r="L1404" i="12"/>
  <c r="L1400" i="12"/>
  <c r="L1399" i="12"/>
  <c r="L1394" i="12"/>
  <c r="L1390" i="12"/>
  <c r="L1389" i="12"/>
  <c r="L1385" i="12"/>
  <c r="L1384" i="12"/>
  <c r="L1380" i="12"/>
  <c r="L1379" i="12"/>
  <c r="L1374" i="12"/>
  <c r="L1370" i="12"/>
  <c r="L1369" i="12"/>
  <c r="L1365" i="12"/>
  <c r="L1364" i="12"/>
  <c r="L1360" i="12"/>
  <c r="L1359" i="12"/>
  <c r="L1354" i="12"/>
  <c r="L1350" i="12"/>
  <c r="L1349" i="12"/>
  <c r="L1345" i="12"/>
  <c r="L1344" i="12"/>
  <c r="L1340" i="12"/>
  <c r="L1339" i="12"/>
  <c r="L1334" i="12"/>
  <c r="L1318" i="12"/>
  <c r="L1314" i="12"/>
  <c r="L1309" i="12"/>
  <c r="L1308" i="12"/>
  <c r="L1304" i="12"/>
  <c r="L1303" i="12"/>
  <c r="L1299" i="12"/>
  <c r="L1298" i="12"/>
  <c r="L1289" i="12"/>
  <c r="L1288" i="12"/>
  <c r="L1284" i="12"/>
  <c r="L1283" i="12"/>
  <c r="L1279" i="12"/>
  <c r="L1278" i="12"/>
  <c r="L1269" i="12"/>
  <c r="L1268" i="12"/>
  <c r="L1264" i="12"/>
  <c r="L1263" i="12"/>
  <c r="L1259" i="12"/>
  <c r="L1258" i="12"/>
  <c r="L1249" i="12"/>
  <c r="L1248" i="12"/>
  <c r="L1244" i="12"/>
  <c r="L1243" i="12"/>
  <c r="L1239" i="12"/>
  <c r="L1238" i="12"/>
  <c r="L1228" i="12"/>
  <c r="L1213" i="12"/>
  <c r="L1212" i="12"/>
  <c r="L1211" i="12"/>
  <c r="L1209" i="12"/>
  <c r="L1208" i="12"/>
  <c r="L1207" i="12"/>
  <c r="L1206" i="12"/>
  <c r="L1204" i="12"/>
  <c r="L1203" i="12"/>
  <c r="L1202" i="12"/>
  <c r="L1201" i="12"/>
  <c r="L1199" i="12"/>
  <c r="L1198" i="12"/>
  <c r="L1197" i="12"/>
  <c r="L1196" i="12"/>
  <c r="L1191" i="12"/>
  <c r="L1189" i="12"/>
  <c r="L1188" i="12"/>
  <c r="L1187" i="12"/>
  <c r="L1186" i="12"/>
  <c r="L1184" i="12"/>
  <c r="L1183" i="12"/>
  <c r="L1182" i="12"/>
  <c r="L1181" i="12"/>
  <c r="L1179" i="12"/>
  <c r="L1178" i="12"/>
  <c r="L1177" i="12"/>
  <c r="L1176" i="12"/>
  <c r="L1174" i="12"/>
  <c r="L1169" i="12"/>
  <c r="L1168" i="12"/>
  <c r="L1167" i="12"/>
  <c r="L1166" i="12"/>
  <c r="L1164" i="12"/>
  <c r="L1163" i="12"/>
  <c r="L1162" i="12"/>
  <c r="L1161" i="12"/>
  <c r="L1159" i="12"/>
  <c r="L1158" i="12"/>
  <c r="L1157" i="12"/>
  <c r="L1156" i="12"/>
  <c r="L1151" i="12"/>
  <c r="L1149" i="12"/>
  <c r="L1148" i="12"/>
  <c r="L1147" i="12"/>
  <c r="L1146" i="12"/>
  <c r="L1144" i="12"/>
  <c r="L1143" i="12"/>
  <c r="L1142" i="12"/>
  <c r="L1141" i="12"/>
  <c r="L1139" i="12"/>
  <c r="L1138" i="12"/>
  <c r="L1137" i="12"/>
  <c r="L1136" i="12"/>
  <c r="L1131" i="12"/>
  <c r="L1127" i="12"/>
  <c r="L1123" i="12"/>
  <c r="L1116" i="12"/>
  <c r="L1108" i="12"/>
  <c r="L1107" i="12"/>
  <c r="L1106" i="12"/>
  <c r="L1105" i="12"/>
  <c r="L1103" i="12"/>
  <c r="L1102" i="12"/>
  <c r="L1101" i="12"/>
  <c r="L1100" i="12"/>
  <c r="L1098" i="12"/>
  <c r="L1097" i="12"/>
  <c r="L1096" i="12"/>
  <c r="L1095" i="12"/>
  <c r="L1088" i="12"/>
  <c r="L1087" i="12"/>
  <c r="L1086" i="12"/>
  <c r="L1085" i="12"/>
  <c r="L1083" i="12"/>
  <c r="L1082" i="12"/>
  <c r="L1081" i="12"/>
  <c r="L1080" i="12"/>
  <c r="L1078" i="12"/>
  <c r="L1077" i="12"/>
  <c r="L1076" i="12"/>
  <c r="L1075" i="12"/>
  <c r="L1068" i="12"/>
  <c r="L1067" i="12"/>
  <c r="L1066" i="12"/>
  <c r="L1065" i="12"/>
  <c r="L1063" i="12"/>
  <c r="L1062" i="12"/>
  <c r="L1061" i="12"/>
  <c r="L1060" i="12"/>
  <c r="L1058" i="12"/>
  <c r="L1057" i="12"/>
  <c r="L1056" i="12"/>
  <c r="L1055" i="12"/>
  <c r="L1048" i="12"/>
  <c r="L1047" i="12"/>
  <c r="L1046" i="12"/>
  <c r="L1045" i="12"/>
  <c r="L1043" i="12"/>
  <c r="L1042" i="12"/>
  <c r="L1041" i="12"/>
  <c r="L1040" i="12"/>
  <c r="L1038" i="12"/>
  <c r="L1037" i="12"/>
  <c r="L1036" i="12"/>
  <c r="L1035" i="12"/>
  <c r="L1028" i="12"/>
  <c r="L1022" i="12"/>
  <c r="L1015" i="12"/>
  <c r="L1007" i="12"/>
  <c r="L1006" i="12"/>
  <c r="L1005" i="12"/>
  <c r="L1004" i="12"/>
  <c r="L1002" i="12"/>
  <c r="L1001" i="12"/>
  <c r="L1000" i="12"/>
  <c r="L999" i="12"/>
  <c r="L997" i="12"/>
  <c r="L996" i="12"/>
  <c r="L995" i="12"/>
  <c r="L994" i="12"/>
  <c r="L991" i="12"/>
  <c r="L987" i="12"/>
  <c r="L986" i="12"/>
  <c r="L985" i="12"/>
  <c r="L984" i="12"/>
  <c r="L982" i="12"/>
  <c r="L981" i="12"/>
  <c r="L980" i="12"/>
  <c r="L979" i="12"/>
  <c r="L977" i="12"/>
  <c r="L976" i="12"/>
  <c r="L975" i="12"/>
  <c r="L974" i="12"/>
  <c r="L971" i="12"/>
  <c r="L967" i="12"/>
  <c r="L966" i="12"/>
  <c r="L965" i="12"/>
  <c r="L964" i="12"/>
  <c r="L962" i="12"/>
  <c r="L961" i="12"/>
  <c r="L960" i="12"/>
  <c r="L959" i="12"/>
  <c r="L957" i="12"/>
  <c r="L956" i="12"/>
  <c r="L955" i="12"/>
  <c r="L954" i="12"/>
  <c r="L951" i="12"/>
  <c r="L947" i="12"/>
  <c r="L946" i="12"/>
  <c r="L945" i="12"/>
  <c r="L944" i="12"/>
  <c r="L942" i="12"/>
  <c r="L941" i="12"/>
  <c r="L940" i="12"/>
  <c r="L939" i="12"/>
  <c r="L937" i="12"/>
  <c r="L936" i="12"/>
  <c r="L935" i="12"/>
  <c r="L934" i="12"/>
  <c r="L931" i="12"/>
  <c r="L927" i="12"/>
  <c r="L919" i="12"/>
  <c r="L916" i="12"/>
  <c r="L911" i="12"/>
  <c r="L909" i="12"/>
  <c r="L906" i="12"/>
  <c r="L905" i="12"/>
  <c r="L904" i="12"/>
  <c r="L903" i="12"/>
  <c r="L901" i="12"/>
  <c r="L900" i="12"/>
  <c r="L899" i="12"/>
  <c r="L898" i="12"/>
  <c r="L896" i="12"/>
  <c r="L895" i="12"/>
  <c r="L894" i="12"/>
  <c r="L893" i="12"/>
  <c r="L888" i="12"/>
  <c r="L886" i="12"/>
  <c r="L885" i="12"/>
  <c r="L884" i="12"/>
  <c r="L883" i="12"/>
  <c r="L881" i="12"/>
  <c r="L880" i="12"/>
  <c r="L879" i="12"/>
  <c r="L878" i="12"/>
  <c r="L876" i="12"/>
  <c r="L875" i="12"/>
  <c r="L874" i="12"/>
  <c r="L873" i="12"/>
  <c r="L866" i="12"/>
  <c r="L865" i="12"/>
  <c r="L864" i="12"/>
  <c r="L863" i="12"/>
  <c r="L861" i="12"/>
  <c r="L860" i="12"/>
  <c r="L859" i="12"/>
  <c r="L858" i="12"/>
  <c r="L856" i="12"/>
  <c r="L855" i="12"/>
  <c r="L854" i="12"/>
  <c r="L853" i="12"/>
  <c r="L848" i="12"/>
  <c r="L846" i="12"/>
  <c r="L845" i="12"/>
  <c r="L844" i="12"/>
  <c r="L843" i="12"/>
  <c r="L841" i="12"/>
  <c r="L840" i="12"/>
  <c r="L839" i="12"/>
  <c r="L838" i="12"/>
  <c r="L836" i="12"/>
  <c r="L835" i="12"/>
  <c r="L834" i="12"/>
  <c r="L833" i="12"/>
  <c r="L828" i="12"/>
  <c r="L817" i="12"/>
  <c r="L815" i="12"/>
  <c r="L809" i="12"/>
  <c r="L808" i="12"/>
  <c r="L805" i="12"/>
  <c r="L804" i="12"/>
  <c r="L803" i="12"/>
  <c r="L802" i="12"/>
  <c r="L800" i="12"/>
  <c r="L799" i="12"/>
  <c r="L798" i="12"/>
  <c r="L797" i="12"/>
  <c r="L795" i="12"/>
  <c r="L794" i="12"/>
  <c r="L793" i="12"/>
  <c r="L792" i="12"/>
  <c r="L785" i="12"/>
  <c r="L784" i="12"/>
  <c r="L783" i="12"/>
  <c r="L782" i="12"/>
  <c r="L780" i="12"/>
  <c r="L779" i="12"/>
  <c r="L778" i="12"/>
  <c r="L777" i="12"/>
  <c r="L775" i="12"/>
  <c r="L774" i="12"/>
  <c r="L773" i="12"/>
  <c r="L772" i="12"/>
  <c r="L765" i="12"/>
  <c r="L764" i="12"/>
  <c r="L763" i="12"/>
  <c r="L762" i="12"/>
  <c r="L760" i="12"/>
  <c r="L759" i="12"/>
  <c r="L758" i="12"/>
  <c r="L757" i="12"/>
  <c r="L755" i="12"/>
  <c r="L754" i="12"/>
  <c r="L753" i="12"/>
  <c r="L752" i="12"/>
  <c r="L745" i="12"/>
  <c r="L744" i="12"/>
  <c r="L743" i="12"/>
  <c r="L742" i="12"/>
  <c r="L740" i="12"/>
  <c r="L739" i="12"/>
  <c r="L738" i="12"/>
  <c r="L737" i="12"/>
  <c r="L735" i="12"/>
  <c r="L734" i="12"/>
  <c r="L733" i="12"/>
  <c r="L732" i="12"/>
  <c r="L724" i="12"/>
  <c r="L723" i="12"/>
  <c r="L718" i="12"/>
  <c r="L714" i="12"/>
  <c r="L711" i="12"/>
  <c r="L707" i="12"/>
  <c r="L704" i="12"/>
  <c r="L703" i="12"/>
  <c r="L702" i="12"/>
  <c r="L701" i="12"/>
  <c r="L699" i="12"/>
  <c r="L698" i="12"/>
  <c r="L697" i="12"/>
  <c r="L696" i="12"/>
  <c r="L694" i="12"/>
  <c r="L693" i="12"/>
  <c r="L692" i="12"/>
  <c r="L691" i="12"/>
  <c r="L688" i="12"/>
  <c r="L684" i="12"/>
  <c r="L683" i="12"/>
  <c r="L682" i="12"/>
  <c r="L681" i="12"/>
  <c r="L679" i="12"/>
  <c r="L678" i="12"/>
  <c r="L677" i="12"/>
  <c r="L676" i="12"/>
  <c r="L674" i="12"/>
  <c r="L673" i="12"/>
  <c r="L672" i="12"/>
  <c r="L671" i="12"/>
  <c r="L668" i="12"/>
  <c r="L664" i="12"/>
  <c r="L663" i="12"/>
  <c r="L662" i="12"/>
  <c r="L661" i="12"/>
  <c r="L659" i="12"/>
  <c r="L658" i="12"/>
  <c r="L657" i="12"/>
  <c r="L656" i="12"/>
  <c r="L654" i="12"/>
  <c r="L653" i="12"/>
  <c r="L652" i="12"/>
  <c r="L651" i="12"/>
  <c r="L648" i="12"/>
  <c r="L644" i="12"/>
  <c r="L643" i="12"/>
  <c r="L642" i="12"/>
  <c r="L641" i="12"/>
  <c r="L639" i="12"/>
  <c r="L638" i="12"/>
  <c r="L637" i="12"/>
  <c r="L636" i="12"/>
  <c r="L634" i="12"/>
  <c r="L633" i="12"/>
  <c r="L632" i="12"/>
  <c r="L631" i="12"/>
  <c r="L628" i="12"/>
  <c r="L617" i="12"/>
  <c r="L610" i="12"/>
  <c r="L603" i="12"/>
  <c r="L602" i="12"/>
  <c r="L601" i="12"/>
  <c r="L600" i="12"/>
  <c r="L598" i="12"/>
  <c r="L597" i="12"/>
  <c r="L596" i="12"/>
  <c r="L595" i="12"/>
  <c r="L593" i="12"/>
  <c r="L592" i="12"/>
  <c r="L591" i="12"/>
  <c r="L590" i="12"/>
  <c r="L585" i="12"/>
  <c r="L583" i="12"/>
  <c r="L582" i="12"/>
  <c r="L581" i="12"/>
  <c r="L580" i="12"/>
  <c r="L578" i="12"/>
  <c r="L577" i="12"/>
  <c r="L576" i="12"/>
  <c r="L575" i="12"/>
  <c r="L573" i="12"/>
  <c r="L572" i="12"/>
  <c r="L571" i="12"/>
  <c r="L570" i="12"/>
  <c r="L565" i="12"/>
  <c r="L563" i="12"/>
  <c r="L562" i="12"/>
  <c r="L561" i="12"/>
  <c r="L560" i="12"/>
  <c r="L558" i="12"/>
  <c r="L557" i="12"/>
  <c r="L556" i="12"/>
  <c r="L555" i="12"/>
  <c r="L553" i="12"/>
  <c r="L552" i="12"/>
  <c r="L551" i="12"/>
  <c r="L550" i="12"/>
  <c r="L545" i="12"/>
  <c r="L543" i="12"/>
  <c r="L542" i="12"/>
  <c r="L541" i="12"/>
  <c r="L540" i="12"/>
  <c r="L538" i="12"/>
  <c r="L537" i="12"/>
  <c r="L536" i="12"/>
  <c r="L535" i="12"/>
  <c r="L533" i="12"/>
  <c r="L532" i="12"/>
  <c r="L531" i="12"/>
  <c r="L530" i="12"/>
  <c r="L525" i="12"/>
  <c r="L514" i="12"/>
  <c r="L512" i="12"/>
  <c r="L506" i="12"/>
  <c r="L505" i="12"/>
  <c r="L502" i="12"/>
  <c r="L501" i="12"/>
  <c r="L500" i="12"/>
  <c r="L499" i="12"/>
  <c r="L497" i="12"/>
  <c r="L496" i="12"/>
  <c r="L495" i="12"/>
  <c r="L494" i="12"/>
  <c r="L492" i="12"/>
  <c r="L491" i="12"/>
  <c r="L490" i="12"/>
  <c r="L489" i="12"/>
  <c r="L482" i="12"/>
  <c r="L481" i="12"/>
  <c r="L480" i="12"/>
  <c r="L479" i="12"/>
  <c r="L477" i="12"/>
  <c r="L476" i="12"/>
  <c r="L475" i="12"/>
  <c r="L474" i="12"/>
  <c r="L472" i="12"/>
  <c r="L471" i="12"/>
  <c r="L470" i="12"/>
  <c r="L469" i="12"/>
  <c r="L462" i="12"/>
  <c r="L461" i="12"/>
  <c r="L460" i="12"/>
  <c r="L459" i="12"/>
  <c r="L457" i="12"/>
  <c r="L456" i="12"/>
  <c r="L455" i="12"/>
  <c r="L454" i="12"/>
  <c r="L452" i="12"/>
  <c r="L451" i="12"/>
  <c r="L450" i="12"/>
  <c r="L449" i="12"/>
  <c r="L442" i="12"/>
  <c r="L441" i="12"/>
  <c r="L440" i="12"/>
  <c r="L439" i="12"/>
  <c r="L437" i="12"/>
  <c r="L436" i="12"/>
  <c r="L435" i="12"/>
  <c r="L434" i="12"/>
  <c r="L432" i="12"/>
  <c r="L431" i="12"/>
  <c r="L430" i="12"/>
  <c r="L429" i="12"/>
  <c r="L421" i="12"/>
  <c r="L414" i="12"/>
  <c r="L410" i="12"/>
  <c r="L407" i="12"/>
  <c r="L403" i="12"/>
  <c r="L400" i="12"/>
  <c r="L399" i="12"/>
  <c r="L398" i="12"/>
  <c r="L397" i="12"/>
  <c r="L395" i="12"/>
  <c r="L394" i="12"/>
  <c r="L393" i="12"/>
  <c r="L392" i="12"/>
  <c r="L390" i="12"/>
  <c r="L389" i="12"/>
  <c r="L388" i="12"/>
  <c r="L387" i="12"/>
  <c r="L384" i="12"/>
  <c r="L380" i="12"/>
  <c r="L379" i="12"/>
  <c r="L378" i="12"/>
  <c r="L377" i="12"/>
  <c r="L375" i="12"/>
  <c r="L374" i="12"/>
  <c r="L373" i="12"/>
  <c r="L372" i="12"/>
  <c r="L370" i="12"/>
  <c r="L369" i="12"/>
  <c r="L368" i="12"/>
  <c r="L367" i="12"/>
  <c r="L364" i="12"/>
  <c r="L360" i="12"/>
  <c r="L359" i="12"/>
  <c r="L358" i="12"/>
  <c r="L357" i="12"/>
  <c r="L355" i="12"/>
  <c r="L354" i="12"/>
  <c r="L353" i="12"/>
  <c r="L352" i="12"/>
  <c r="L350" i="12"/>
  <c r="L349" i="12"/>
  <c r="L348" i="12"/>
  <c r="L347" i="12"/>
  <c r="L344" i="12"/>
  <c r="L340" i="12"/>
  <c r="L339" i="12"/>
  <c r="L338" i="12"/>
  <c r="L337" i="12"/>
  <c r="L335" i="12"/>
  <c r="L334" i="12"/>
  <c r="L333" i="12"/>
  <c r="L332" i="12"/>
  <c r="L330" i="12"/>
  <c r="L329" i="12"/>
  <c r="L328" i="12"/>
  <c r="L327" i="12"/>
  <c r="L324" i="12"/>
  <c r="L313" i="12"/>
  <c r="L306" i="12"/>
  <c r="L299" i="12"/>
  <c r="L298" i="12"/>
  <c r="L297" i="12"/>
  <c r="L296" i="12"/>
  <c r="L294" i="12"/>
  <c r="L293" i="12"/>
  <c r="L292" i="12"/>
  <c r="L291" i="12"/>
  <c r="L289" i="12"/>
  <c r="L288" i="12"/>
  <c r="L287" i="12"/>
  <c r="L286" i="12"/>
  <c r="L281" i="12"/>
  <c r="L279" i="12"/>
  <c r="L278" i="12"/>
  <c r="L277" i="12"/>
  <c r="L276" i="12"/>
  <c r="L274" i="12"/>
  <c r="L273" i="12"/>
  <c r="L272" i="12"/>
  <c r="L271" i="12"/>
  <c r="L269" i="12"/>
  <c r="L268" i="12"/>
  <c r="L267" i="12"/>
  <c r="L266" i="12"/>
  <c r="L261" i="12"/>
  <c r="L259" i="12"/>
  <c r="L258" i="12"/>
  <c r="L257" i="12"/>
  <c r="L256" i="12"/>
  <c r="L254" i="12"/>
  <c r="L253" i="12"/>
  <c r="L252" i="12"/>
  <c r="L251" i="12"/>
  <c r="L249" i="12"/>
  <c r="L248" i="12"/>
  <c r="L247" i="12"/>
  <c r="L246" i="12"/>
  <c r="L241" i="12"/>
  <c r="L239" i="12"/>
  <c r="L238" i="12"/>
  <c r="L237" i="12"/>
  <c r="L236" i="12"/>
  <c r="L234" i="12"/>
  <c r="L233" i="12"/>
  <c r="L232" i="12"/>
  <c r="L231" i="12"/>
  <c r="L229" i="12"/>
  <c r="L228" i="12"/>
  <c r="L227" i="12"/>
  <c r="L226" i="12"/>
  <c r="L221" i="12"/>
  <c r="L218" i="12"/>
  <c r="L217" i="12"/>
  <c r="L210" i="12"/>
  <c r="L202" i="12"/>
  <c r="L198" i="12"/>
  <c r="L197" i="12"/>
  <c r="L196" i="12"/>
  <c r="L195" i="12"/>
  <c r="L193" i="12"/>
  <c r="L192" i="12"/>
  <c r="L191" i="12"/>
  <c r="L190" i="12"/>
  <c r="L188" i="12"/>
  <c r="L187" i="12"/>
  <c r="L186" i="12"/>
  <c r="L185" i="12"/>
  <c r="L178" i="12"/>
  <c r="L177" i="12"/>
  <c r="L176" i="12"/>
  <c r="L175" i="12"/>
  <c r="L173" i="12"/>
  <c r="L172" i="12"/>
  <c r="L171" i="12"/>
  <c r="L170" i="12"/>
  <c r="L168" i="12"/>
  <c r="L167" i="12"/>
  <c r="L166" i="12"/>
  <c r="L165" i="12"/>
  <c r="L158" i="12"/>
  <c r="L157" i="12"/>
  <c r="L156" i="12"/>
  <c r="L155" i="12"/>
  <c r="L153" i="12"/>
  <c r="L152" i="12"/>
  <c r="L151" i="12"/>
  <c r="L150" i="12"/>
  <c r="L148" i="12"/>
  <c r="L147" i="12"/>
  <c r="L146" i="12"/>
  <c r="L145" i="12"/>
  <c r="L138" i="12"/>
  <c r="L137" i="12"/>
  <c r="L136" i="12"/>
  <c r="L135" i="12"/>
  <c r="L133" i="12"/>
  <c r="L132" i="12"/>
  <c r="L131" i="12"/>
  <c r="L130" i="12"/>
  <c r="L128" i="12"/>
  <c r="L127" i="12"/>
  <c r="L126" i="12"/>
  <c r="L125" i="12"/>
  <c r="L115" i="12"/>
  <c r="L108" i="12"/>
  <c r="L100" i="12"/>
  <c r="L96" i="12"/>
  <c r="L95" i="12"/>
  <c r="L94" i="12"/>
  <c r="L93" i="12"/>
  <c r="L91" i="12"/>
  <c r="L90" i="12"/>
  <c r="L89" i="12"/>
  <c r="L88" i="12"/>
  <c r="L86" i="12"/>
  <c r="L85" i="12"/>
  <c r="L84" i="12"/>
  <c r="L83" i="12"/>
  <c r="L80" i="12"/>
  <c r="L76" i="12"/>
  <c r="L75" i="12"/>
  <c r="L74" i="12"/>
  <c r="L73" i="12"/>
  <c r="L71" i="12"/>
  <c r="L70" i="12"/>
  <c r="L69" i="12"/>
  <c r="L68" i="12"/>
  <c r="L66" i="12"/>
  <c r="L65" i="12"/>
  <c r="L64" i="12"/>
  <c r="L63" i="12"/>
  <c r="L60" i="12"/>
  <c r="L56" i="12"/>
  <c r="L55" i="12"/>
  <c r="L54" i="12"/>
  <c r="L53" i="12"/>
  <c r="L51" i="12"/>
  <c r="L50" i="12"/>
  <c r="L49" i="12"/>
  <c r="L48" i="12"/>
  <c r="L46" i="12"/>
  <c r="L45" i="12"/>
  <c r="L44" i="12"/>
  <c r="L43" i="12"/>
  <c r="L40" i="12"/>
  <c r="L36" i="12"/>
  <c r="L35" i="12"/>
  <c r="L34" i="12"/>
  <c r="L33" i="12"/>
  <c r="L31" i="12"/>
  <c r="L30" i="12"/>
  <c r="L29" i="12"/>
  <c r="L28" i="12"/>
  <c r="L26" i="12"/>
  <c r="L25" i="12"/>
  <c r="L24" i="12"/>
  <c r="L23" i="12"/>
  <c r="K16" i="12"/>
  <c r="J16" i="12"/>
  <c r="I16" i="12"/>
  <c r="H16" i="12"/>
  <c r="G16" i="12"/>
  <c r="F16" i="12"/>
  <c r="E16" i="12"/>
  <c r="L16" i="12" s="1"/>
  <c r="K15" i="12"/>
  <c r="J15" i="12"/>
  <c r="I15" i="12"/>
  <c r="H15" i="12"/>
  <c r="G15" i="12"/>
  <c r="F15" i="12"/>
  <c r="E15" i="12"/>
  <c r="K14" i="12"/>
  <c r="J14" i="12"/>
  <c r="I14" i="12"/>
  <c r="H14" i="12"/>
  <c r="G14" i="12"/>
  <c r="L14" i="12" s="1"/>
  <c r="F14" i="12"/>
  <c r="E14" i="12"/>
  <c r="K13" i="12"/>
  <c r="J13" i="12"/>
  <c r="I13" i="12"/>
  <c r="H13" i="12"/>
  <c r="G13" i="12"/>
  <c r="F13" i="12"/>
  <c r="E13" i="12"/>
  <c r="K21" i="12"/>
  <c r="J21" i="12"/>
  <c r="I21" i="12"/>
  <c r="L21" i="12" s="1"/>
  <c r="H21" i="12"/>
  <c r="G21" i="12"/>
  <c r="F21" i="12"/>
  <c r="E21" i="12"/>
  <c r="K20" i="12"/>
  <c r="J20" i="12"/>
  <c r="I20" i="12"/>
  <c r="H20" i="12"/>
  <c r="G20" i="12"/>
  <c r="F20" i="12"/>
  <c r="E20" i="12"/>
  <c r="L20" i="12" s="1"/>
  <c r="K19" i="12"/>
  <c r="J19" i="12"/>
  <c r="I19" i="12"/>
  <c r="H19" i="12"/>
  <c r="G19" i="12"/>
  <c r="F19" i="12"/>
  <c r="E19" i="12"/>
  <c r="L19" i="12" s="1"/>
  <c r="K18" i="12"/>
  <c r="J18" i="12"/>
  <c r="I18" i="12"/>
  <c r="H18" i="12"/>
  <c r="G18" i="12"/>
  <c r="F18" i="12"/>
  <c r="L18" i="12" s="1"/>
  <c r="E18" i="12"/>
  <c r="K163" i="10"/>
  <c r="J163" i="10"/>
  <c r="I163" i="10"/>
  <c r="H163" i="10"/>
  <c r="G163" i="10"/>
  <c r="F163" i="10"/>
  <c r="L163" i="10" s="1"/>
  <c r="E163" i="10"/>
  <c r="K162" i="10"/>
  <c r="J162" i="10"/>
  <c r="I162" i="10"/>
  <c r="H162" i="10"/>
  <c r="G162" i="10"/>
  <c r="F162" i="10"/>
  <c r="E162" i="10"/>
  <c r="K161" i="10"/>
  <c r="J161" i="10"/>
  <c r="I161" i="10"/>
  <c r="H161" i="10"/>
  <c r="L161" i="10" s="1"/>
  <c r="G161" i="10"/>
  <c r="F161" i="10"/>
  <c r="E161" i="10"/>
  <c r="K160" i="10"/>
  <c r="J160" i="10"/>
  <c r="I160" i="10"/>
  <c r="L160" i="10" s="1"/>
  <c r="H160" i="10"/>
  <c r="G160" i="10"/>
  <c r="F160" i="10"/>
  <c r="E160" i="10"/>
  <c r="K183" i="10"/>
  <c r="J183" i="10"/>
  <c r="I183" i="10"/>
  <c r="H183" i="10"/>
  <c r="G183" i="10"/>
  <c r="F183" i="10"/>
  <c r="L183" i="10" s="1"/>
  <c r="E183" i="10"/>
  <c r="K182" i="10"/>
  <c r="J182" i="10"/>
  <c r="I182" i="10"/>
  <c r="H182" i="10"/>
  <c r="G182" i="10"/>
  <c r="L182" i="10" s="1"/>
  <c r="F182" i="10"/>
  <c r="E182" i="10"/>
  <c r="K181" i="10"/>
  <c r="J181" i="10"/>
  <c r="I181" i="10"/>
  <c r="H181" i="10"/>
  <c r="L181" i="10" s="1"/>
  <c r="G181" i="10"/>
  <c r="F181" i="10"/>
  <c r="E181" i="10"/>
  <c r="K180" i="10"/>
  <c r="J180" i="10"/>
  <c r="I180" i="10"/>
  <c r="L180" i="10" s="1"/>
  <c r="H180" i="10"/>
  <c r="G180" i="10"/>
  <c r="F180" i="10"/>
  <c r="E180" i="10"/>
  <c r="K264" i="10"/>
  <c r="J264" i="10"/>
  <c r="I264" i="10"/>
  <c r="H264" i="10"/>
  <c r="G264" i="10"/>
  <c r="F264" i="10"/>
  <c r="L264" i="10" s="1"/>
  <c r="E264" i="10"/>
  <c r="K263" i="10"/>
  <c r="J263" i="10"/>
  <c r="I263" i="10"/>
  <c r="H263" i="10"/>
  <c r="G263" i="10"/>
  <c r="L263" i="10" s="1"/>
  <c r="F263" i="10"/>
  <c r="E263" i="10"/>
  <c r="K262" i="10"/>
  <c r="J262" i="10"/>
  <c r="I262" i="10"/>
  <c r="H262" i="10"/>
  <c r="L262" i="10" s="1"/>
  <c r="G262" i="10"/>
  <c r="F262" i="10"/>
  <c r="E262" i="10"/>
  <c r="K261" i="10"/>
  <c r="J261" i="10"/>
  <c r="I261" i="10"/>
  <c r="L261" i="10" s="1"/>
  <c r="H261" i="10"/>
  <c r="G261" i="10"/>
  <c r="F261" i="10"/>
  <c r="E261" i="10"/>
  <c r="K284" i="10"/>
  <c r="J284" i="10"/>
  <c r="I284" i="10"/>
  <c r="H284" i="10"/>
  <c r="G284" i="10"/>
  <c r="F284" i="10"/>
  <c r="L284" i="10" s="1"/>
  <c r="E284" i="10"/>
  <c r="K283" i="10"/>
  <c r="J283" i="10"/>
  <c r="I283" i="10"/>
  <c r="H283" i="10"/>
  <c r="G283" i="10"/>
  <c r="L283" i="10" s="1"/>
  <c r="F283" i="10"/>
  <c r="E283" i="10"/>
  <c r="K282" i="10"/>
  <c r="J282" i="10"/>
  <c r="I282" i="10"/>
  <c r="H282" i="10"/>
  <c r="G282" i="10"/>
  <c r="F282" i="10"/>
  <c r="E282" i="10"/>
  <c r="K281" i="10"/>
  <c r="J281" i="10"/>
  <c r="I281" i="10"/>
  <c r="L281" i="10" s="1"/>
  <c r="H281" i="10"/>
  <c r="G281" i="10"/>
  <c r="F281" i="10"/>
  <c r="E281" i="10"/>
  <c r="K365" i="10"/>
  <c r="J365" i="10"/>
  <c r="I365" i="10"/>
  <c r="H365" i="10"/>
  <c r="G365" i="10"/>
  <c r="F365" i="10"/>
  <c r="L365" i="10" s="1"/>
  <c r="E365" i="10"/>
  <c r="K364" i="10"/>
  <c r="J364" i="10"/>
  <c r="I364" i="10"/>
  <c r="H364" i="10"/>
  <c r="G364" i="10"/>
  <c r="L364" i="10" s="1"/>
  <c r="F364" i="10"/>
  <c r="E364" i="10"/>
  <c r="K363" i="10"/>
  <c r="J363" i="10"/>
  <c r="I363" i="10"/>
  <c r="H363" i="10"/>
  <c r="G363" i="10"/>
  <c r="F363" i="10"/>
  <c r="E363" i="10"/>
  <c r="K362" i="10"/>
  <c r="J362" i="10"/>
  <c r="I362" i="10"/>
  <c r="L362" i="10" s="1"/>
  <c r="H362" i="10"/>
  <c r="G362" i="10"/>
  <c r="F362" i="10"/>
  <c r="E362" i="10"/>
  <c r="K385" i="10"/>
  <c r="J385" i="10"/>
  <c r="I385" i="10"/>
  <c r="H385" i="10"/>
  <c r="G385" i="10"/>
  <c r="F385" i="10"/>
  <c r="L385" i="10" s="1"/>
  <c r="E385" i="10"/>
  <c r="K384" i="10"/>
  <c r="J384" i="10"/>
  <c r="I384" i="10"/>
  <c r="H384" i="10"/>
  <c r="G384" i="10"/>
  <c r="F384" i="10"/>
  <c r="E384" i="10"/>
  <c r="K383" i="10"/>
  <c r="J383" i="10"/>
  <c r="I383" i="10"/>
  <c r="H383" i="10"/>
  <c r="L383" i="10" s="1"/>
  <c r="G383" i="10"/>
  <c r="F383" i="10"/>
  <c r="E383" i="10"/>
  <c r="K382" i="10"/>
  <c r="J382" i="10"/>
  <c r="I382" i="10"/>
  <c r="L382" i="10" s="1"/>
  <c r="H382" i="10"/>
  <c r="G382" i="10"/>
  <c r="F382" i="10"/>
  <c r="E382" i="10"/>
  <c r="K467" i="10"/>
  <c r="J467" i="10"/>
  <c r="I467" i="10"/>
  <c r="H467" i="10"/>
  <c r="G467" i="10"/>
  <c r="F467" i="10"/>
  <c r="L467" i="10" s="1"/>
  <c r="E467" i="10"/>
  <c r="K466" i="10"/>
  <c r="J466" i="10"/>
  <c r="I466" i="10"/>
  <c r="H466" i="10"/>
  <c r="G466" i="10"/>
  <c r="F466" i="10"/>
  <c r="E466" i="10"/>
  <c r="K465" i="10"/>
  <c r="J465" i="10"/>
  <c r="I465" i="10"/>
  <c r="H465" i="10"/>
  <c r="L465" i="10" s="1"/>
  <c r="G465" i="10"/>
  <c r="F465" i="10"/>
  <c r="E465" i="10"/>
  <c r="K464" i="10"/>
  <c r="J464" i="10"/>
  <c r="I464" i="10"/>
  <c r="L464" i="10" s="1"/>
  <c r="H464" i="10"/>
  <c r="G464" i="10"/>
  <c r="F464" i="10"/>
  <c r="E464" i="10"/>
  <c r="K487" i="10"/>
  <c r="J487" i="10"/>
  <c r="I487" i="10"/>
  <c r="H487" i="10"/>
  <c r="G487" i="10"/>
  <c r="F487" i="10"/>
  <c r="E487" i="10"/>
  <c r="K486" i="10"/>
  <c r="J486" i="10"/>
  <c r="I486" i="10"/>
  <c r="H486" i="10"/>
  <c r="G486" i="10"/>
  <c r="L486" i="10" s="1"/>
  <c r="F486" i="10"/>
  <c r="E486" i="10"/>
  <c r="K485" i="10"/>
  <c r="J485" i="10"/>
  <c r="I485" i="10"/>
  <c r="H485" i="10"/>
  <c r="L485" i="10" s="1"/>
  <c r="G485" i="10"/>
  <c r="F485" i="10"/>
  <c r="E485" i="10"/>
  <c r="K484" i="10"/>
  <c r="J484" i="10"/>
  <c r="I484" i="10"/>
  <c r="L484" i="10" s="1"/>
  <c r="H484" i="10"/>
  <c r="G484" i="10"/>
  <c r="F484" i="10"/>
  <c r="E484" i="10"/>
  <c r="K568" i="10"/>
  <c r="J568" i="10"/>
  <c r="I568" i="10"/>
  <c r="H568" i="10"/>
  <c r="G568" i="10"/>
  <c r="F568" i="10"/>
  <c r="L568" i="10" s="1"/>
  <c r="E568" i="10"/>
  <c r="K567" i="10"/>
  <c r="J567" i="10"/>
  <c r="I567" i="10"/>
  <c r="H567" i="10"/>
  <c r="G567" i="10"/>
  <c r="L567" i="10" s="1"/>
  <c r="F567" i="10"/>
  <c r="E567" i="10"/>
  <c r="K566" i="10"/>
  <c r="J566" i="10"/>
  <c r="I566" i="10"/>
  <c r="H566" i="10"/>
  <c r="L566" i="10" s="1"/>
  <c r="G566" i="10"/>
  <c r="F566" i="10"/>
  <c r="E566" i="10"/>
  <c r="K565" i="10"/>
  <c r="J565" i="10"/>
  <c r="I565" i="10"/>
  <c r="H565" i="10"/>
  <c r="G565" i="10"/>
  <c r="F565" i="10"/>
  <c r="E565" i="10"/>
  <c r="K588" i="10"/>
  <c r="J588" i="10"/>
  <c r="I588" i="10"/>
  <c r="H588" i="10"/>
  <c r="G588" i="10"/>
  <c r="F588" i="10"/>
  <c r="L588" i="10" s="1"/>
  <c r="E588" i="10"/>
  <c r="K587" i="10"/>
  <c r="J587" i="10"/>
  <c r="I587" i="10"/>
  <c r="H587" i="10"/>
  <c r="G587" i="10"/>
  <c r="L587" i="10" s="1"/>
  <c r="F587" i="10"/>
  <c r="E587" i="10"/>
  <c r="K586" i="10"/>
  <c r="J586" i="10"/>
  <c r="I586" i="10"/>
  <c r="H586" i="10"/>
  <c r="G586" i="10"/>
  <c r="F586" i="10"/>
  <c r="E586" i="10"/>
  <c r="K585" i="10"/>
  <c r="J585" i="10"/>
  <c r="I585" i="10"/>
  <c r="L585" i="10" s="1"/>
  <c r="H585" i="10"/>
  <c r="G585" i="10"/>
  <c r="F585" i="10"/>
  <c r="E585" i="10"/>
  <c r="K669" i="10"/>
  <c r="J669" i="10"/>
  <c r="I669" i="10"/>
  <c r="H669" i="10"/>
  <c r="G669" i="10"/>
  <c r="F669" i="10"/>
  <c r="L669" i="10" s="1"/>
  <c r="E669" i="10"/>
  <c r="K668" i="10"/>
  <c r="J668" i="10"/>
  <c r="I668" i="10"/>
  <c r="H668" i="10"/>
  <c r="G668" i="10"/>
  <c r="F668" i="10"/>
  <c r="E668" i="10"/>
  <c r="K667" i="10"/>
  <c r="J667" i="10"/>
  <c r="I667" i="10"/>
  <c r="H667" i="10"/>
  <c r="L667" i="10" s="1"/>
  <c r="G667" i="10"/>
  <c r="F667" i="10"/>
  <c r="E667" i="10"/>
  <c r="K666" i="10"/>
  <c r="J666" i="10"/>
  <c r="I666" i="10"/>
  <c r="L666" i="10" s="1"/>
  <c r="H666" i="10"/>
  <c r="G666" i="10"/>
  <c r="F666" i="10"/>
  <c r="E666" i="10"/>
  <c r="K689" i="10"/>
  <c r="J689" i="10"/>
  <c r="I689" i="10"/>
  <c r="H689" i="10"/>
  <c r="G689" i="10"/>
  <c r="F689" i="10"/>
  <c r="L689" i="10" s="1"/>
  <c r="E689" i="10"/>
  <c r="K688" i="10"/>
  <c r="J688" i="10"/>
  <c r="I688" i="10"/>
  <c r="H688" i="10"/>
  <c r="G688" i="10"/>
  <c r="L688" i="10" s="1"/>
  <c r="F688" i="10"/>
  <c r="E688" i="10"/>
  <c r="K687" i="10"/>
  <c r="J687" i="10"/>
  <c r="I687" i="10"/>
  <c r="H687" i="10"/>
  <c r="L687" i="10" s="1"/>
  <c r="G687" i="10"/>
  <c r="F687" i="10"/>
  <c r="E687" i="10"/>
  <c r="K686" i="10"/>
  <c r="J686" i="10"/>
  <c r="I686" i="10"/>
  <c r="L686" i="10" s="1"/>
  <c r="H686" i="10"/>
  <c r="G686" i="10"/>
  <c r="F686" i="10"/>
  <c r="E686" i="10"/>
  <c r="K770" i="10"/>
  <c r="J770" i="10"/>
  <c r="I770" i="10"/>
  <c r="H770" i="10"/>
  <c r="G770" i="10"/>
  <c r="F770" i="10"/>
  <c r="L770" i="10" s="1"/>
  <c r="E770" i="10"/>
  <c r="K769" i="10"/>
  <c r="J769" i="10"/>
  <c r="I769" i="10"/>
  <c r="H769" i="10"/>
  <c r="G769" i="10"/>
  <c r="L769" i="10" s="1"/>
  <c r="F769" i="10"/>
  <c r="E769" i="10"/>
  <c r="K768" i="10"/>
  <c r="J768" i="10"/>
  <c r="I768" i="10"/>
  <c r="H768" i="10"/>
  <c r="G768" i="10"/>
  <c r="F768" i="10"/>
  <c r="E768" i="10"/>
  <c r="K767" i="10"/>
  <c r="J767" i="10"/>
  <c r="I767" i="10"/>
  <c r="L767" i="10" s="1"/>
  <c r="H767" i="10"/>
  <c r="G767" i="10"/>
  <c r="F767" i="10"/>
  <c r="E767" i="10"/>
  <c r="K790" i="10"/>
  <c r="J790" i="10"/>
  <c r="I790" i="10"/>
  <c r="H790" i="10"/>
  <c r="G790" i="10"/>
  <c r="F790" i="10"/>
  <c r="L790" i="10" s="1"/>
  <c r="E790" i="10"/>
  <c r="K789" i="10"/>
  <c r="J789" i="10"/>
  <c r="I789" i="10"/>
  <c r="H789" i="10"/>
  <c r="G789" i="10"/>
  <c r="F789" i="10"/>
  <c r="E789" i="10"/>
  <c r="K788" i="10"/>
  <c r="J788" i="10"/>
  <c r="I788" i="10"/>
  <c r="H788" i="10"/>
  <c r="G788" i="10"/>
  <c r="F788" i="10"/>
  <c r="E788" i="10"/>
  <c r="L788" i="10" s="1"/>
  <c r="K787" i="10"/>
  <c r="J787" i="10"/>
  <c r="I787" i="10"/>
  <c r="H787" i="10"/>
  <c r="G787" i="10"/>
  <c r="F787" i="10"/>
  <c r="L787" i="10" s="1"/>
  <c r="E787" i="10"/>
  <c r="K871" i="10"/>
  <c r="J871" i="10"/>
  <c r="I871" i="10"/>
  <c r="H871" i="10"/>
  <c r="G871" i="10"/>
  <c r="F871" i="10"/>
  <c r="L871" i="10" s="1"/>
  <c r="E871" i="10"/>
  <c r="K870" i="10"/>
  <c r="J870" i="10"/>
  <c r="I870" i="10"/>
  <c r="H870" i="10"/>
  <c r="G870" i="10"/>
  <c r="L870" i="10" s="1"/>
  <c r="F870" i="10"/>
  <c r="E870" i="10"/>
  <c r="K869" i="10"/>
  <c r="J869" i="10"/>
  <c r="I869" i="10"/>
  <c r="H869" i="10"/>
  <c r="L869" i="10" s="1"/>
  <c r="G869" i="10"/>
  <c r="F869" i="10"/>
  <c r="E869" i="10"/>
  <c r="K868" i="10"/>
  <c r="J868" i="10"/>
  <c r="I868" i="10"/>
  <c r="L868" i="10" s="1"/>
  <c r="H868" i="10"/>
  <c r="G868" i="10"/>
  <c r="F868" i="10"/>
  <c r="E868" i="10"/>
  <c r="K891" i="10"/>
  <c r="J891" i="10"/>
  <c r="I891" i="10"/>
  <c r="H891" i="10"/>
  <c r="G891" i="10"/>
  <c r="F891" i="10"/>
  <c r="L891" i="10" s="1"/>
  <c r="E891" i="10"/>
  <c r="K890" i="10"/>
  <c r="J890" i="10"/>
  <c r="I890" i="10"/>
  <c r="H890" i="10"/>
  <c r="G890" i="10"/>
  <c r="L890" i="10" s="1"/>
  <c r="F890" i="10"/>
  <c r="E890" i="10"/>
  <c r="K889" i="10"/>
  <c r="J889" i="10"/>
  <c r="I889" i="10"/>
  <c r="H889" i="10"/>
  <c r="G889" i="10"/>
  <c r="F889" i="10"/>
  <c r="E889" i="10"/>
  <c r="L889" i="10" s="1"/>
  <c r="K888" i="10"/>
  <c r="J888" i="10"/>
  <c r="I888" i="10"/>
  <c r="H888" i="10"/>
  <c r="G888" i="10"/>
  <c r="F888" i="10"/>
  <c r="E888" i="10"/>
  <c r="K972" i="10"/>
  <c r="J972" i="10"/>
  <c r="I972" i="10"/>
  <c r="H972" i="10"/>
  <c r="G972" i="10"/>
  <c r="F972" i="10"/>
  <c r="L972" i="10" s="1"/>
  <c r="E972" i="10"/>
  <c r="K971" i="10"/>
  <c r="J971" i="10"/>
  <c r="I971" i="10"/>
  <c r="H971" i="10"/>
  <c r="G971" i="10"/>
  <c r="F971" i="10"/>
  <c r="E971" i="10"/>
  <c r="K970" i="10"/>
  <c r="J970" i="10"/>
  <c r="I970" i="10"/>
  <c r="H970" i="10"/>
  <c r="L970" i="10" s="1"/>
  <c r="G970" i="10"/>
  <c r="F970" i="10"/>
  <c r="E970" i="10"/>
  <c r="K969" i="10"/>
  <c r="J969" i="10"/>
  <c r="I969" i="10"/>
  <c r="L969" i="10" s="1"/>
  <c r="H969" i="10"/>
  <c r="G969" i="10"/>
  <c r="F969" i="10"/>
  <c r="E969" i="10"/>
  <c r="K992" i="10"/>
  <c r="J992" i="10"/>
  <c r="I992" i="10"/>
  <c r="H992" i="10"/>
  <c r="G992" i="10"/>
  <c r="F992" i="10"/>
  <c r="L992" i="10" s="1"/>
  <c r="E992" i="10"/>
  <c r="K991" i="10"/>
  <c r="J991" i="10"/>
  <c r="I991" i="10"/>
  <c r="H991" i="10"/>
  <c r="G991" i="10"/>
  <c r="L991" i="10" s="1"/>
  <c r="F991" i="10"/>
  <c r="E991" i="10"/>
  <c r="K990" i="10"/>
  <c r="J990" i="10"/>
  <c r="I990" i="10"/>
  <c r="H990" i="10"/>
  <c r="L990" i="10" s="1"/>
  <c r="G990" i="10"/>
  <c r="F990" i="10"/>
  <c r="E990" i="10"/>
  <c r="K989" i="10"/>
  <c r="J989" i="10"/>
  <c r="I989" i="10"/>
  <c r="L989" i="10" s="1"/>
  <c r="H989" i="10"/>
  <c r="G989" i="10"/>
  <c r="F989" i="10"/>
  <c r="E989" i="10"/>
  <c r="K1073" i="10"/>
  <c r="J1073" i="10"/>
  <c r="I1073" i="10"/>
  <c r="H1073" i="10"/>
  <c r="G1073" i="10"/>
  <c r="F1073" i="10"/>
  <c r="L1073" i="10" s="1"/>
  <c r="E1073" i="10"/>
  <c r="K1072" i="10"/>
  <c r="J1072" i="10"/>
  <c r="I1072" i="10"/>
  <c r="H1072" i="10"/>
  <c r="G1072" i="10"/>
  <c r="L1072" i="10" s="1"/>
  <c r="F1072" i="10"/>
  <c r="E1072" i="10"/>
  <c r="K1071" i="10"/>
  <c r="J1071" i="10"/>
  <c r="I1071" i="10"/>
  <c r="H1071" i="10"/>
  <c r="G1071" i="10"/>
  <c r="F1071" i="10"/>
  <c r="E1071" i="10"/>
  <c r="K1070" i="10"/>
  <c r="J1070" i="10"/>
  <c r="I1070" i="10"/>
  <c r="L1070" i="10" s="1"/>
  <c r="H1070" i="10"/>
  <c r="G1070" i="10"/>
  <c r="F1070" i="10"/>
  <c r="E1070" i="10"/>
  <c r="K1093" i="10"/>
  <c r="J1093" i="10"/>
  <c r="I1093" i="10"/>
  <c r="H1093" i="10"/>
  <c r="G1093" i="10"/>
  <c r="F1093" i="10"/>
  <c r="L1093" i="10" s="1"/>
  <c r="E1093" i="10"/>
  <c r="K1092" i="10"/>
  <c r="J1092" i="10"/>
  <c r="I1092" i="10"/>
  <c r="H1092" i="10"/>
  <c r="G1092" i="10"/>
  <c r="F1092" i="10"/>
  <c r="E1092" i="10"/>
  <c r="K1091" i="10"/>
  <c r="J1091" i="10"/>
  <c r="I1091" i="10"/>
  <c r="H1091" i="10"/>
  <c r="G1091" i="10"/>
  <c r="F1091" i="10"/>
  <c r="E1091" i="10"/>
  <c r="L1091" i="10" s="1"/>
  <c r="K1090" i="10"/>
  <c r="J1090" i="10"/>
  <c r="I1090" i="10"/>
  <c r="H1090" i="10"/>
  <c r="G1090" i="10"/>
  <c r="F1090" i="10"/>
  <c r="L1090" i="10" s="1"/>
  <c r="E1090" i="10"/>
  <c r="K1174" i="10"/>
  <c r="J1174" i="10"/>
  <c r="I1174" i="10"/>
  <c r="H1174" i="10"/>
  <c r="G1174" i="10"/>
  <c r="F1174" i="10"/>
  <c r="L1174" i="10" s="1"/>
  <c r="E1174" i="10"/>
  <c r="K1173" i="10"/>
  <c r="J1173" i="10"/>
  <c r="I1173" i="10"/>
  <c r="H1173" i="10"/>
  <c r="G1173" i="10"/>
  <c r="F1173" i="10"/>
  <c r="E1173" i="10"/>
  <c r="K1172" i="10"/>
  <c r="J1172" i="10"/>
  <c r="I1172" i="10"/>
  <c r="H1172" i="10"/>
  <c r="L1172" i="10" s="1"/>
  <c r="G1172" i="10"/>
  <c r="F1172" i="10"/>
  <c r="E1172" i="10"/>
  <c r="K1171" i="10"/>
  <c r="J1171" i="10"/>
  <c r="I1171" i="10"/>
  <c r="L1171" i="10" s="1"/>
  <c r="H1171" i="10"/>
  <c r="G1171" i="10"/>
  <c r="F1171" i="10"/>
  <c r="E1171" i="10"/>
  <c r="L1173" i="10"/>
  <c r="K1194" i="10"/>
  <c r="J1194" i="10"/>
  <c r="I1194" i="10"/>
  <c r="H1194" i="10"/>
  <c r="G1194" i="10"/>
  <c r="F1194" i="10"/>
  <c r="L1194" i="10" s="1"/>
  <c r="E1194" i="10"/>
  <c r="K1193" i="10"/>
  <c r="J1193" i="10"/>
  <c r="I1193" i="10"/>
  <c r="H1193" i="10"/>
  <c r="G1193" i="10"/>
  <c r="L1193" i="10" s="1"/>
  <c r="F1193" i="10"/>
  <c r="E1193" i="10"/>
  <c r="K1192" i="10"/>
  <c r="J1192" i="10"/>
  <c r="I1192" i="10"/>
  <c r="H1192" i="10"/>
  <c r="G1192" i="10"/>
  <c r="F1192" i="10"/>
  <c r="L1192" i="10" s="1"/>
  <c r="E1192" i="10"/>
  <c r="K1191" i="10"/>
  <c r="J1191" i="10"/>
  <c r="I1191" i="10"/>
  <c r="H1191" i="10"/>
  <c r="G1191" i="10"/>
  <c r="L1191" i="10" s="1"/>
  <c r="F1191" i="10"/>
  <c r="E1191" i="10"/>
  <c r="K1274" i="10"/>
  <c r="J1274" i="10"/>
  <c r="I1274" i="10"/>
  <c r="H1274" i="10"/>
  <c r="G1274" i="10"/>
  <c r="F1274" i="10"/>
  <c r="L1274" i="10" s="1"/>
  <c r="E1274" i="10"/>
  <c r="K1273" i="10"/>
  <c r="J1273" i="10"/>
  <c r="I1273" i="10"/>
  <c r="H1273" i="10"/>
  <c r="G1273" i="10"/>
  <c r="L1273" i="10" s="1"/>
  <c r="F1273" i="10"/>
  <c r="E1273" i="10"/>
  <c r="K1294" i="10"/>
  <c r="J1294" i="10"/>
  <c r="I1294" i="10"/>
  <c r="H1294" i="10"/>
  <c r="G1294" i="10"/>
  <c r="F1294" i="10"/>
  <c r="E1294" i="10"/>
  <c r="K1293" i="10"/>
  <c r="J1293" i="10"/>
  <c r="I1293" i="10"/>
  <c r="H1293" i="10"/>
  <c r="G1293" i="10"/>
  <c r="L1293" i="10" s="1"/>
  <c r="F1293" i="10"/>
  <c r="E1293" i="10"/>
  <c r="K1375" i="10"/>
  <c r="J1375" i="10"/>
  <c r="I1375" i="10"/>
  <c r="H1375" i="10"/>
  <c r="G1375" i="10"/>
  <c r="F1375" i="10"/>
  <c r="L1375" i="10" s="1"/>
  <c r="E1375" i="10"/>
  <c r="K1374" i="10"/>
  <c r="J1374" i="10"/>
  <c r="I1374" i="10"/>
  <c r="H1374" i="10"/>
  <c r="G1374" i="10"/>
  <c r="L1374" i="10" s="1"/>
  <c r="F1374" i="10"/>
  <c r="E1374" i="10"/>
  <c r="K1395" i="10"/>
  <c r="J1395" i="10"/>
  <c r="I1395" i="10"/>
  <c r="H1395" i="10"/>
  <c r="G1395" i="10"/>
  <c r="F1395" i="10"/>
  <c r="L1395" i="10" s="1"/>
  <c r="E1395" i="10"/>
  <c r="K1394" i="10"/>
  <c r="J1394" i="10"/>
  <c r="I1394" i="10"/>
  <c r="H1394" i="10"/>
  <c r="G1394" i="10"/>
  <c r="F1394" i="10"/>
  <c r="E1394" i="10"/>
  <c r="K1496" i="10"/>
  <c r="J1496" i="10"/>
  <c r="I1496" i="10"/>
  <c r="H1496" i="10"/>
  <c r="G1496" i="10"/>
  <c r="F1496" i="10"/>
  <c r="L1496" i="10" s="1"/>
  <c r="E1496" i="10"/>
  <c r="K1495" i="10"/>
  <c r="J1495" i="10"/>
  <c r="I1495" i="10"/>
  <c r="H1495" i="10"/>
  <c r="G1495" i="10"/>
  <c r="L1495" i="10" s="1"/>
  <c r="F1495" i="10"/>
  <c r="E1495" i="10"/>
  <c r="K1476" i="10"/>
  <c r="J1476" i="10"/>
  <c r="I1476" i="10"/>
  <c r="H1476" i="10"/>
  <c r="G1476" i="10"/>
  <c r="F1476" i="10"/>
  <c r="L1476" i="10" s="1"/>
  <c r="E1476" i="10"/>
  <c r="K1475" i="10"/>
  <c r="J1475" i="10"/>
  <c r="I1475" i="10"/>
  <c r="H1475" i="10"/>
  <c r="G1475" i="10"/>
  <c r="L1475" i="10" s="1"/>
  <c r="F1475" i="10"/>
  <c r="E1475" i="10"/>
  <c r="K1456" i="10"/>
  <c r="J1456" i="10"/>
  <c r="I1456" i="10"/>
  <c r="H1456" i="10"/>
  <c r="G1456" i="10"/>
  <c r="F1456" i="10"/>
  <c r="L1456" i="10" s="1"/>
  <c r="E1456" i="10"/>
  <c r="K1455" i="10"/>
  <c r="J1455" i="10"/>
  <c r="I1455" i="10"/>
  <c r="H1455" i="10"/>
  <c r="G1455" i="10"/>
  <c r="L1455" i="10" s="1"/>
  <c r="F1455" i="10"/>
  <c r="E1455" i="10"/>
  <c r="K1355" i="10"/>
  <c r="J1355" i="10"/>
  <c r="I1355" i="10"/>
  <c r="H1355" i="10"/>
  <c r="G1355" i="10"/>
  <c r="F1355" i="10"/>
  <c r="L1355" i="10" s="1"/>
  <c r="E1355" i="10"/>
  <c r="K1354" i="10"/>
  <c r="J1354" i="10"/>
  <c r="I1354" i="10"/>
  <c r="H1354" i="10"/>
  <c r="G1354" i="10"/>
  <c r="L1354" i="10" s="1"/>
  <c r="F1354" i="10"/>
  <c r="E1354" i="10"/>
  <c r="K1254" i="10"/>
  <c r="J1254" i="10"/>
  <c r="I1254" i="10"/>
  <c r="H1254" i="10"/>
  <c r="L1254" i="10" s="1"/>
  <c r="G1254" i="10"/>
  <c r="F1254" i="10"/>
  <c r="E1254" i="10"/>
  <c r="K1253" i="10"/>
  <c r="J1253" i="10"/>
  <c r="I1253" i="10"/>
  <c r="H1253" i="10"/>
  <c r="G1253" i="10"/>
  <c r="F1253" i="10"/>
  <c r="L1253" i="10" s="1"/>
  <c r="E1253" i="10"/>
  <c r="K1154" i="10"/>
  <c r="J1154" i="10"/>
  <c r="I1154" i="10"/>
  <c r="H1154" i="10"/>
  <c r="G1154" i="10"/>
  <c r="F1154" i="10"/>
  <c r="L1154" i="10" s="1"/>
  <c r="E1154" i="10"/>
  <c r="K1153" i="10"/>
  <c r="J1153" i="10"/>
  <c r="I1153" i="10"/>
  <c r="H1153" i="10"/>
  <c r="G1153" i="10"/>
  <c r="F1153" i="10"/>
  <c r="E1153" i="10"/>
  <c r="K1152" i="10"/>
  <c r="J1152" i="10"/>
  <c r="I1152" i="10"/>
  <c r="H1152" i="10"/>
  <c r="L1152" i="10" s="1"/>
  <c r="G1152" i="10"/>
  <c r="F1152" i="10"/>
  <c r="E1152" i="10"/>
  <c r="K1151" i="10"/>
  <c r="J1151" i="10"/>
  <c r="I1151" i="10"/>
  <c r="L1151" i="10" s="1"/>
  <c r="H1151" i="10"/>
  <c r="G1151" i="10"/>
  <c r="F1151" i="10"/>
  <c r="E1151" i="10"/>
  <c r="K1053" i="10"/>
  <c r="J1053" i="10"/>
  <c r="I1053" i="10"/>
  <c r="H1053" i="10"/>
  <c r="G1053" i="10"/>
  <c r="F1053" i="10"/>
  <c r="L1053" i="10" s="1"/>
  <c r="E1053" i="10"/>
  <c r="K1052" i="10"/>
  <c r="J1052" i="10"/>
  <c r="I1052" i="10"/>
  <c r="H1052" i="10"/>
  <c r="G1052" i="10"/>
  <c r="F1052" i="10"/>
  <c r="E1052" i="10"/>
  <c r="K1051" i="10"/>
  <c r="J1051" i="10"/>
  <c r="I1051" i="10"/>
  <c r="H1051" i="10"/>
  <c r="L1051" i="10" s="1"/>
  <c r="G1051" i="10"/>
  <c r="F1051" i="10"/>
  <c r="E1051" i="10"/>
  <c r="K1050" i="10"/>
  <c r="J1050" i="10"/>
  <c r="I1050" i="10"/>
  <c r="L1050" i="10" s="1"/>
  <c r="H1050" i="10"/>
  <c r="G1050" i="10"/>
  <c r="F1050" i="10"/>
  <c r="E1050" i="10"/>
  <c r="K952" i="10"/>
  <c r="J952" i="10"/>
  <c r="I952" i="10"/>
  <c r="H952" i="10"/>
  <c r="G952" i="10"/>
  <c r="F952" i="10"/>
  <c r="L952" i="10" s="1"/>
  <c r="E952" i="10"/>
  <c r="K951" i="10"/>
  <c r="J951" i="10"/>
  <c r="I951" i="10"/>
  <c r="H951" i="10"/>
  <c r="G951" i="10"/>
  <c r="L951" i="10" s="1"/>
  <c r="F951" i="10"/>
  <c r="E951" i="10"/>
  <c r="K950" i="10"/>
  <c r="J950" i="10"/>
  <c r="I950" i="10"/>
  <c r="H950" i="10"/>
  <c r="G950" i="10"/>
  <c r="F950" i="10"/>
  <c r="E950" i="10"/>
  <c r="K949" i="10"/>
  <c r="J949" i="10"/>
  <c r="I949" i="10"/>
  <c r="L949" i="10" s="1"/>
  <c r="H949" i="10"/>
  <c r="G949" i="10"/>
  <c r="F949" i="10"/>
  <c r="E949" i="10"/>
  <c r="K851" i="10"/>
  <c r="J851" i="10"/>
  <c r="I851" i="10"/>
  <c r="H851" i="10"/>
  <c r="G851" i="10"/>
  <c r="F851" i="10"/>
  <c r="L851" i="10" s="1"/>
  <c r="E851" i="10"/>
  <c r="K850" i="10"/>
  <c r="J850" i="10"/>
  <c r="I850" i="10"/>
  <c r="H850" i="10"/>
  <c r="G850" i="10"/>
  <c r="L850" i="10" s="1"/>
  <c r="F850" i="10"/>
  <c r="E850" i="10"/>
  <c r="K849" i="10"/>
  <c r="J849" i="10"/>
  <c r="I849" i="10"/>
  <c r="H849" i="10"/>
  <c r="G849" i="10"/>
  <c r="F849" i="10"/>
  <c r="E849" i="10"/>
  <c r="K848" i="10"/>
  <c r="J848" i="10"/>
  <c r="I848" i="10"/>
  <c r="L848" i="10" s="1"/>
  <c r="H848" i="10"/>
  <c r="G848" i="10"/>
  <c r="F848" i="10"/>
  <c r="E848" i="10"/>
  <c r="K750" i="10"/>
  <c r="J750" i="10"/>
  <c r="I750" i="10"/>
  <c r="H750" i="10"/>
  <c r="G750" i="10"/>
  <c r="F750" i="10"/>
  <c r="L750" i="10" s="1"/>
  <c r="E750" i="10"/>
  <c r="K749" i="10"/>
  <c r="J749" i="10"/>
  <c r="I749" i="10"/>
  <c r="H749" i="10"/>
  <c r="G749" i="10"/>
  <c r="L749" i="10" s="1"/>
  <c r="F749" i="10"/>
  <c r="E749" i="10"/>
  <c r="K748" i="10"/>
  <c r="J748" i="10"/>
  <c r="I748" i="10"/>
  <c r="H748" i="10"/>
  <c r="G748" i="10"/>
  <c r="F748" i="10"/>
  <c r="E748" i="10"/>
  <c r="K747" i="10"/>
  <c r="J747" i="10"/>
  <c r="I747" i="10"/>
  <c r="L747" i="10" s="1"/>
  <c r="H747" i="10"/>
  <c r="G747" i="10"/>
  <c r="F747" i="10"/>
  <c r="E747" i="10"/>
  <c r="K649" i="10"/>
  <c r="J649" i="10"/>
  <c r="I649" i="10"/>
  <c r="H649" i="10"/>
  <c r="G649" i="10"/>
  <c r="F649" i="10"/>
  <c r="L649" i="10" s="1"/>
  <c r="E649" i="10"/>
  <c r="K648" i="10"/>
  <c r="J648" i="10"/>
  <c r="I648" i="10"/>
  <c r="H648" i="10"/>
  <c r="G648" i="10"/>
  <c r="F648" i="10"/>
  <c r="E648" i="10"/>
  <c r="L648" i="10" s="1"/>
  <c r="K647" i="10"/>
  <c r="J647" i="10"/>
  <c r="I647" i="10"/>
  <c r="H647" i="10"/>
  <c r="G647" i="10"/>
  <c r="F647" i="10"/>
  <c r="E647" i="10"/>
  <c r="L647" i="10" s="1"/>
  <c r="K646" i="10"/>
  <c r="J646" i="10"/>
  <c r="I646" i="10"/>
  <c r="H646" i="10"/>
  <c r="G646" i="10"/>
  <c r="F646" i="10"/>
  <c r="E646" i="10"/>
  <c r="K548" i="10"/>
  <c r="J548" i="10"/>
  <c r="I548" i="10"/>
  <c r="H548" i="10"/>
  <c r="G548" i="10"/>
  <c r="F548" i="10"/>
  <c r="L548" i="10" s="1"/>
  <c r="E548" i="10"/>
  <c r="K547" i="10"/>
  <c r="J547" i="10"/>
  <c r="I547" i="10"/>
  <c r="H547" i="10"/>
  <c r="G547" i="10"/>
  <c r="L547" i="10" s="1"/>
  <c r="F547" i="10"/>
  <c r="E547" i="10"/>
  <c r="K546" i="10"/>
  <c r="J546" i="10"/>
  <c r="I546" i="10"/>
  <c r="H546" i="10"/>
  <c r="G546" i="10"/>
  <c r="F546" i="10"/>
  <c r="E546" i="10"/>
  <c r="K545" i="10"/>
  <c r="J545" i="10"/>
  <c r="I545" i="10"/>
  <c r="L545" i="10" s="1"/>
  <c r="H545" i="10"/>
  <c r="G545" i="10"/>
  <c r="F545" i="10"/>
  <c r="E545" i="10"/>
  <c r="K447" i="10"/>
  <c r="J447" i="10"/>
  <c r="I447" i="10"/>
  <c r="H447" i="10"/>
  <c r="G447" i="10"/>
  <c r="F447" i="10"/>
  <c r="L447" i="10" s="1"/>
  <c r="E447" i="10"/>
  <c r="K446" i="10"/>
  <c r="J446" i="10"/>
  <c r="I446" i="10"/>
  <c r="H446" i="10"/>
  <c r="G446" i="10"/>
  <c r="L446" i="10" s="1"/>
  <c r="F446" i="10"/>
  <c r="E446" i="10"/>
  <c r="K445" i="10"/>
  <c r="J445" i="10"/>
  <c r="I445" i="10"/>
  <c r="H445" i="10"/>
  <c r="L445" i="10" s="1"/>
  <c r="G445" i="10"/>
  <c r="F445" i="10"/>
  <c r="E445" i="10"/>
  <c r="K444" i="10"/>
  <c r="J444" i="10"/>
  <c r="I444" i="10"/>
  <c r="H444" i="10"/>
  <c r="G444" i="10"/>
  <c r="F444" i="10"/>
  <c r="E444" i="10"/>
  <c r="K345" i="10"/>
  <c r="J345" i="10"/>
  <c r="I345" i="10"/>
  <c r="H345" i="10"/>
  <c r="G345" i="10"/>
  <c r="F345" i="10"/>
  <c r="L345" i="10" s="1"/>
  <c r="E345" i="10"/>
  <c r="K344" i="10"/>
  <c r="J344" i="10"/>
  <c r="I344" i="10"/>
  <c r="H344" i="10"/>
  <c r="G344" i="10"/>
  <c r="F344" i="10"/>
  <c r="E344" i="10"/>
  <c r="K343" i="10"/>
  <c r="J343" i="10"/>
  <c r="I343" i="10"/>
  <c r="H343" i="10"/>
  <c r="G343" i="10"/>
  <c r="F343" i="10"/>
  <c r="E343" i="10"/>
  <c r="L343" i="10" s="1"/>
  <c r="K342" i="10"/>
  <c r="J342" i="10"/>
  <c r="I342" i="10"/>
  <c r="H342" i="10"/>
  <c r="G342" i="10"/>
  <c r="F342" i="10"/>
  <c r="L342" i="10" s="1"/>
  <c r="E342" i="10"/>
  <c r="K244" i="10"/>
  <c r="J244" i="10"/>
  <c r="I244" i="10"/>
  <c r="H244" i="10"/>
  <c r="G244" i="10"/>
  <c r="F244" i="10"/>
  <c r="L244" i="10" s="1"/>
  <c r="E244" i="10"/>
  <c r="K243" i="10"/>
  <c r="J243" i="10"/>
  <c r="I243" i="10"/>
  <c r="H243" i="10"/>
  <c r="G243" i="10"/>
  <c r="L243" i="10" s="1"/>
  <c r="F243" i="10"/>
  <c r="E243" i="10"/>
  <c r="K242" i="10"/>
  <c r="J242" i="10"/>
  <c r="I242" i="10"/>
  <c r="H242" i="10"/>
  <c r="G242" i="10"/>
  <c r="F242" i="10"/>
  <c r="E242" i="10"/>
  <c r="K241" i="10"/>
  <c r="J241" i="10"/>
  <c r="I241" i="10"/>
  <c r="H241" i="10"/>
  <c r="G241" i="10"/>
  <c r="F241" i="10"/>
  <c r="L241" i="10" s="1"/>
  <c r="E241" i="10"/>
  <c r="K143" i="10"/>
  <c r="J143" i="10"/>
  <c r="I143" i="10"/>
  <c r="L143" i="10" s="1"/>
  <c r="H143" i="10"/>
  <c r="G143" i="10"/>
  <c r="F143" i="10"/>
  <c r="E143" i="10"/>
  <c r="K142" i="10"/>
  <c r="J142" i="10"/>
  <c r="I142" i="10"/>
  <c r="H142" i="10"/>
  <c r="G142" i="10"/>
  <c r="F142" i="10"/>
  <c r="E142" i="10"/>
  <c r="K141" i="10"/>
  <c r="J141" i="10"/>
  <c r="I141" i="10"/>
  <c r="H141" i="10"/>
  <c r="G141" i="10"/>
  <c r="F141" i="10"/>
  <c r="E141" i="10"/>
  <c r="L141" i="10" s="1"/>
  <c r="K140" i="10"/>
  <c r="J140" i="10"/>
  <c r="I140" i="10"/>
  <c r="H140" i="10"/>
  <c r="G140" i="10"/>
  <c r="F140" i="10"/>
  <c r="L140" i="10" s="1"/>
  <c r="E140" i="10"/>
  <c r="K1436" i="10"/>
  <c r="J1436" i="10"/>
  <c r="I1436" i="10"/>
  <c r="H1436" i="10"/>
  <c r="G1436" i="10"/>
  <c r="F1436" i="10"/>
  <c r="L1436" i="10" s="1"/>
  <c r="E1436" i="10"/>
  <c r="K1435" i="10"/>
  <c r="J1435" i="10"/>
  <c r="I1435" i="10"/>
  <c r="H1435" i="10"/>
  <c r="G1435" i="10"/>
  <c r="L1435" i="10" s="1"/>
  <c r="F1435" i="10"/>
  <c r="E1435" i="10"/>
  <c r="K1335" i="10"/>
  <c r="J1335" i="10"/>
  <c r="I1335" i="10"/>
  <c r="H1335" i="10"/>
  <c r="G1335" i="10"/>
  <c r="F1335" i="10"/>
  <c r="L1335" i="10" s="1"/>
  <c r="E1335" i="10"/>
  <c r="K1334" i="10"/>
  <c r="J1334" i="10"/>
  <c r="I1334" i="10"/>
  <c r="H1334" i="10"/>
  <c r="G1334" i="10"/>
  <c r="F1334" i="10"/>
  <c r="E1334" i="10"/>
  <c r="L1334" i="10" s="1"/>
  <c r="K1234" i="10"/>
  <c r="J1234" i="10"/>
  <c r="I1234" i="10"/>
  <c r="H1234" i="10"/>
  <c r="L1234" i="10" s="1"/>
  <c r="G1234" i="10"/>
  <c r="F1234" i="10"/>
  <c r="E1234" i="10"/>
  <c r="K1233" i="10"/>
  <c r="J1233" i="10"/>
  <c r="I1233" i="10"/>
  <c r="L1233" i="10" s="1"/>
  <c r="H1233" i="10"/>
  <c r="G1233" i="10"/>
  <c r="F1233" i="10"/>
  <c r="E1233" i="10"/>
  <c r="K1134" i="10"/>
  <c r="J1134" i="10"/>
  <c r="I1134" i="10"/>
  <c r="H1134" i="10"/>
  <c r="G1134" i="10"/>
  <c r="F1134" i="10"/>
  <c r="L1134" i="10" s="1"/>
  <c r="E1134" i="10"/>
  <c r="K1133" i="10"/>
  <c r="J1133" i="10"/>
  <c r="I1133" i="10"/>
  <c r="H1133" i="10"/>
  <c r="G1133" i="10"/>
  <c r="L1133" i="10" s="1"/>
  <c r="F1133" i="10"/>
  <c r="E1133" i="10"/>
  <c r="K1132" i="10"/>
  <c r="J1132" i="10"/>
  <c r="I1132" i="10"/>
  <c r="H1132" i="10"/>
  <c r="L1132" i="10" s="1"/>
  <c r="G1132" i="10"/>
  <c r="F1132" i="10"/>
  <c r="E1132" i="10"/>
  <c r="K1131" i="10"/>
  <c r="J1131" i="10"/>
  <c r="I1131" i="10"/>
  <c r="L1131" i="10" s="1"/>
  <c r="H1131" i="10"/>
  <c r="G1131" i="10"/>
  <c r="F1131" i="10"/>
  <c r="E1131" i="10"/>
  <c r="K1033" i="10"/>
  <c r="J1033" i="10"/>
  <c r="I1033" i="10"/>
  <c r="H1033" i="10"/>
  <c r="G1033" i="10"/>
  <c r="F1033" i="10"/>
  <c r="L1033" i="10" s="1"/>
  <c r="E1033" i="10"/>
  <c r="K1032" i="10"/>
  <c r="J1032" i="10"/>
  <c r="I1032" i="10"/>
  <c r="H1032" i="10"/>
  <c r="G1032" i="10"/>
  <c r="F1032" i="10"/>
  <c r="E1032" i="10"/>
  <c r="K1031" i="10"/>
  <c r="J1031" i="10"/>
  <c r="I1031" i="10"/>
  <c r="H1031" i="10"/>
  <c r="L1031" i="10" s="1"/>
  <c r="G1031" i="10"/>
  <c r="F1031" i="10"/>
  <c r="E1031" i="10"/>
  <c r="K1030" i="10"/>
  <c r="J1030" i="10"/>
  <c r="I1030" i="10"/>
  <c r="L1030" i="10" s="1"/>
  <c r="H1030" i="10"/>
  <c r="G1030" i="10"/>
  <c r="F1030" i="10"/>
  <c r="E1030" i="10"/>
  <c r="K932" i="10"/>
  <c r="J932" i="10"/>
  <c r="I932" i="10"/>
  <c r="H932" i="10"/>
  <c r="G932" i="10"/>
  <c r="F932" i="10"/>
  <c r="L932" i="10" s="1"/>
  <c r="E932" i="10"/>
  <c r="K931" i="10"/>
  <c r="J931" i="10"/>
  <c r="I931" i="10"/>
  <c r="H931" i="10"/>
  <c r="G931" i="10"/>
  <c r="L931" i="10" s="1"/>
  <c r="F931" i="10"/>
  <c r="E931" i="10"/>
  <c r="K930" i="10"/>
  <c r="J930" i="10"/>
  <c r="I930" i="10"/>
  <c r="H930" i="10"/>
  <c r="L930" i="10" s="1"/>
  <c r="G930" i="10"/>
  <c r="F930" i="10"/>
  <c r="E930" i="10"/>
  <c r="K929" i="10"/>
  <c r="J929" i="10"/>
  <c r="I929" i="10"/>
  <c r="L929" i="10" s="1"/>
  <c r="H929" i="10"/>
  <c r="G929" i="10"/>
  <c r="F929" i="10"/>
  <c r="E929" i="10"/>
  <c r="K831" i="10"/>
  <c r="J831" i="10"/>
  <c r="I831" i="10"/>
  <c r="H831" i="10"/>
  <c r="G831" i="10"/>
  <c r="F831" i="10"/>
  <c r="L831" i="10" s="1"/>
  <c r="E831" i="10"/>
  <c r="K830" i="10"/>
  <c r="J830" i="10"/>
  <c r="I830" i="10"/>
  <c r="H830" i="10"/>
  <c r="G830" i="10"/>
  <c r="F830" i="10"/>
  <c r="E830" i="10"/>
  <c r="K829" i="10"/>
  <c r="J829" i="10"/>
  <c r="I829" i="10"/>
  <c r="H829" i="10"/>
  <c r="L829" i="10" s="1"/>
  <c r="G829" i="10"/>
  <c r="F829" i="10"/>
  <c r="E829" i="10"/>
  <c r="K828" i="10"/>
  <c r="J828" i="10"/>
  <c r="I828" i="10"/>
  <c r="L828" i="10" s="1"/>
  <c r="H828" i="10"/>
  <c r="G828" i="10"/>
  <c r="F828" i="10"/>
  <c r="E828" i="10"/>
  <c r="K730" i="10"/>
  <c r="J730" i="10"/>
  <c r="I730" i="10"/>
  <c r="H730" i="10"/>
  <c r="G730" i="10"/>
  <c r="F730" i="10"/>
  <c r="L730" i="10" s="1"/>
  <c r="E730" i="10"/>
  <c r="K729" i="10"/>
  <c r="J729" i="10"/>
  <c r="I729" i="10"/>
  <c r="H729" i="10"/>
  <c r="G729" i="10"/>
  <c r="L729" i="10" s="1"/>
  <c r="F729" i="10"/>
  <c r="E729" i="10"/>
  <c r="K728" i="10"/>
  <c r="J728" i="10"/>
  <c r="I728" i="10"/>
  <c r="H728" i="10"/>
  <c r="L728" i="10" s="1"/>
  <c r="G728" i="10"/>
  <c r="F728" i="10"/>
  <c r="E728" i="10"/>
  <c r="K727" i="10"/>
  <c r="J727" i="10"/>
  <c r="I727" i="10"/>
  <c r="L727" i="10" s="1"/>
  <c r="H727" i="10"/>
  <c r="G727" i="10"/>
  <c r="F727" i="10"/>
  <c r="E727" i="10"/>
  <c r="K629" i="10"/>
  <c r="J629" i="10"/>
  <c r="I629" i="10"/>
  <c r="H629" i="10"/>
  <c r="G629" i="10"/>
  <c r="F629" i="10"/>
  <c r="E629" i="10"/>
  <c r="L629" i="10" s="1"/>
  <c r="K628" i="10"/>
  <c r="J628" i="10"/>
  <c r="I628" i="10"/>
  <c r="H628" i="10"/>
  <c r="G628" i="10"/>
  <c r="F628" i="10"/>
  <c r="E628" i="10"/>
  <c r="K627" i="10"/>
  <c r="J627" i="10"/>
  <c r="I627" i="10"/>
  <c r="H627" i="10"/>
  <c r="L627" i="10" s="1"/>
  <c r="G627" i="10"/>
  <c r="F627" i="10"/>
  <c r="E627" i="10"/>
  <c r="K626" i="10"/>
  <c r="J626" i="10"/>
  <c r="I626" i="10"/>
  <c r="L626" i="10" s="1"/>
  <c r="H626" i="10"/>
  <c r="G626" i="10"/>
  <c r="F626" i="10"/>
  <c r="E626" i="10"/>
  <c r="K528" i="10"/>
  <c r="J528" i="10"/>
  <c r="I528" i="10"/>
  <c r="H528" i="10"/>
  <c r="G528" i="10"/>
  <c r="F528" i="10"/>
  <c r="L528" i="10" s="1"/>
  <c r="E528" i="10"/>
  <c r="K527" i="10"/>
  <c r="J527" i="10"/>
  <c r="I527" i="10"/>
  <c r="H527" i="10"/>
  <c r="G527" i="10"/>
  <c r="L527" i="10" s="1"/>
  <c r="F527" i="10"/>
  <c r="E527" i="10"/>
  <c r="K526" i="10"/>
  <c r="J526" i="10"/>
  <c r="I526" i="10"/>
  <c r="H526" i="10"/>
  <c r="L526" i="10" s="1"/>
  <c r="G526" i="10"/>
  <c r="F526" i="10"/>
  <c r="E526" i="10"/>
  <c r="K525" i="10"/>
  <c r="J525" i="10"/>
  <c r="I525" i="10"/>
  <c r="H525" i="10"/>
  <c r="G525" i="10"/>
  <c r="F525" i="10"/>
  <c r="E525" i="10"/>
  <c r="K427" i="10"/>
  <c r="J427" i="10"/>
  <c r="I427" i="10"/>
  <c r="H427" i="10"/>
  <c r="G427" i="10"/>
  <c r="F427" i="10"/>
  <c r="L427" i="10" s="1"/>
  <c r="E427" i="10"/>
  <c r="K426" i="10"/>
  <c r="J426" i="10"/>
  <c r="I426" i="10"/>
  <c r="H426" i="10"/>
  <c r="G426" i="10"/>
  <c r="F426" i="10"/>
  <c r="E426" i="10"/>
  <c r="K425" i="10"/>
  <c r="J425" i="10"/>
  <c r="I425" i="10"/>
  <c r="H425" i="10"/>
  <c r="L425" i="10" s="1"/>
  <c r="G425" i="10"/>
  <c r="F425" i="10"/>
  <c r="E425" i="10"/>
  <c r="K424" i="10"/>
  <c r="J424" i="10"/>
  <c r="I424" i="10"/>
  <c r="L424" i="10" s="1"/>
  <c r="H424" i="10"/>
  <c r="G424" i="10"/>
  <c r="F424" i="10"/>
  <c r="E424" i="10"/>
  <c r="K325" i="10"/>
  <c r="J325" i="10"/>
  <c r="I325" i="10"/>
  <c r="H325" i="10"/>
  <c r="G325" i="10"/>
  <c r="F325" i="10"/>
  <c r="L325" i="10" s="1"/>
  <c r="E325" i="10"/>
  <c r="K324" i="10"/>
  <c r="J324" i="10"/>
  <c r="I324" i="10"/>
  <c r="H324" i="10"/>
  <c r="G324" i="10"/>
  <c r="F324" i="10"/>
  <c r="E324" i="10"/>
  <c r="L324" i="10" s="1"/>
  <c r="K323" i="10"/>
  <c r="J323" i="10"/>
  <c r="I323" i="10"/>
  <c r="H323" i="10"/>
  <c r="G323" i="10"/>
  <c r="F323" i="10"/>
  <c r="E323" i="10"/>
  <c r="L323" i="10" s="1"/>
  <c r="K322" i="10"/>
  <c r="J322" i="10"/>
  <c r="I322" i="10"/>
  <c r="H322" i="10"/>
  <c r="G322" i="10"/>
  <c r="F322" i="10"/>
  <c r="L322" i="10" s="1"/>
  <c r="E322" i="10"/>
  <c r="K224" i="10"/>
  <c r="J224" i="10"/>
  <c r="I224" i="10"/>
  <c r="H224" i="10"/>
  <c r="G224" i="10"/>
  <c r="F224" i="10"/>
  <c r="L224" i="10" s="1"/>
  <c r="E224" i="10"/>
  <c r="K223" i="10"/>
  <c r="J223" i="10"/>
  <c r="I223" i="10"/>
  <c r="H223" i="10"/>
  <c r="G223" i="10"/>
  <c r="L223" i="10" s="1"/>
  <c r="F223" i="10"/>
  <c r="E223" i="10"/>
  <c r="K222" i="10"/>
  <c r="J222" i="10"/>
  <c r="I222" i="10"/>
  <c r="H222" i="10"/>
  <c r="G222" i="10"/>
  <c r="F222" i="10"/>
  <c r="E222" i="10"/>
  <c r="K221" i="10"/>
  <c r="J221" i="10"/>
  <c r="I221" i="10"/>
  <c r="L221" i="10" s="1"/>
  <c r="H221" i="10"/>
  <c r="G221" i="10"/>
  <c r="F221" i="10"/>
  <c r="E221" i="10"/>
  <c r="K123" i="10"/>
  <c r="J123" i="10"/>
  <c r="I123" i="10"/>
  <c r="L123" i="10" s="1"/>
  <c r="H123" i="10"/>
  <c r="G123" i="10"/>
  <c r="F123" i="10"/>
  <c r="E123" i="10"/>
  <c r="K122" i="10"/>
  <c r="J122" i="10"/>
  <c r="I122" i="10"/>
  <c r="H122" i="10"/>
  <c r="G122" i="10"/>
  <c r="F122" i="10"/>
  <c r="E122" i="10"/>
  <c r="K121" i="10"/>
  <c r="J121" i="10"/>
  <c r="I121" i="10"/>
  <c r="H121" i="10"/>
  <c r="G121" i="10"/>
  <c r="F121" i="10"/>
  <c r="E121" i="10"/>
  <c r="L121" i="10" s="1"/>
  <c r="K120" i="10"/>
  <c r="J120" i="10"/>
  <c r="I120" i="10"/>
  <c r="H120" i="10"/>
  <c r="G120" i="10"/>
  <c r="F120" i="10"/>
  <c r="L120" i="10" s="1"/>
  <c r="E120" i="10"/>
  <c r="K1526" i="10"/>
  <c r="J1526" i="10"/>
  <c r="I1526" i="10"/>
  <c r="H1526" i="10"/>
  <c r="G1526" i="10"/>
  <c r="F1526" i="10"/>
  <c r="L1526" i="10" s="1"/>
  <c r="E1526" i="10"/>
  <c r="K1525" i="10"/>
  <c r="J1525" i="10"/>
  <c r="I1525" i="10"/>
  <c r="H1525" i="10"/>
  <c r="G1525" i="10"/>
  <c r="L1525" i="10" s="1"/>
  <c r="F1525" i="10"/>
  <c r="E1525" i="10"/>
  <c r="K1521" i="10"/>
  <c r="J1521" i="10"/>
  <c r="I1521" i="10"/>
  <c r="H1521" i="10"/>
  <c r="L1521" i="10" s="1"/>
  <c r="G1521" i="10"/>
  <c r="F1521" i="10"/>
  <c r="E1521" i="10"/>
  <c r="K1520" i="10"/>
  <c r="J1520" i="10"/>
  <c r="I1520" i="10"/>
  <c r="H1520" i="10"/>
  <c r="G1520" i="10"/>
  <c r="F1520" i="10"/>
  <c r="E1520" i="10"/>
  <c r="K1516" i="10"/>
  <c r="J1516" i="10"/>
  <c r="I1516" i="10"/>
  <c r="H1516" i="10"/>
  <c r="G1516" i="10"/>
  <c r="F1516" i="10"/>
  <c r="E1516" i="10"/>
  <c r="K1515" i="10"/>
  <c r="J1515" i="10"/>
  <c r="I1515" i="10"/>
  <c r="H1515" i="10"/>
  <c r="G1515" i="10"/>
  <c r="F1515" i="10"/>
  <c r="E1515" i="10"/>
  <c r="L1515" i="10" s="1"/>
  <c r="K1425" i="10"/>
  <c r="J1425" i="10"/>
  <c r="I1425" i="10"/>
  <c r="H1425" i="10"/>
  <c r="G1425" i="10"/>
  <c r="F1425" i="10"/>
  <c r="L1425" i="10" s="1"/>
  <c r="E1425" i="10"/>
  <c r="K1424" i="10"/>
  <c r="J1424" i="10"/>
  <c r="I1424" i="10"/>
  <c r="H1424" i="10"/>
  <c r="G1424" i="10"/>
  <c r="F1424" i="10"/>
  <c r="E1424" i="10"/>
  <c r="K1420" i="10"/>
  <c r="J1420" i="10"/>
  <c r="I1420" i="10"/>
  <c r="H1420" i="10"/>
  <c r="L1420" i="10" s="1"/>
  <c r="G1420" i="10"/>
  <c r="F1420" i="10"/>
  <c r="E1420" i="10"/>
  <c r="K1419" i="10"/>
  <c r="J1419" i="10"/>
  <c r="I1419" i="10"/>
  <c r="L1419" i="10" s="1"/>
  <c r="H1419" i="10"/>
  <c r="G1419" i="10"/>
  <c r="F1419" i="10"/>
  <c r="E1419" i="10"/>
  <c r="K1415" i="10"/>
  <c r="J1415" i="10"/>
  <c r="I1415" i="10"/>
  <c r="H1415" i="10"/>
  <c r="G1415" i="10"/>
  <c r="F1415" i="10"/>
  <c r="E1415" i="10"/>
  <c r="K1414" i="10"/>
  <c r="J1414" i="10"/>
  <c r="I1414" i="10"/>
  <c r="H1414" i="10"/>
  <c r="G1414" i="10"/>
  <c r="F1414" i="10"/>
  <c r="E1414" i="10"/>
  <c r="L1414" i="10" s="1"/>
  <c r="K1324" i="10"/>
  <c r="J1324" i="10"/>
  <c r="I1324" i="10"/>
  <c r="H1324" i="10"/>
  <c r="L1324" i="10" s="1"/>
  <c r="G1324" i="10"/>
  <c r="F1324" i="10"/>
  <c r="E1324" i="10"/>
  <c r="K1323" i="10"/>
  <c r="J1323" i="10"/>
  <c r="I1323" i="10"/>
  <c r="L1323" i="10" s="1"/>
  <c r="H1323" i="10"/>
  <c r="G1323" i="10"/>
  <c r="F1323" i="10"/>
  <c r="E1323" i="10"/>
  <c r="K1319" i="10"/>
  <c r="J1319" i="10"/>
  <c r="I1319" i="10"/>
  <c r="H1319" i="10"/>
  <c r="G1319" i="10"/>
  <c r="F1319" i="10"/>
  <c r="L1319" i="10" s="1"/>
  <c r="E1319" i="10"/>
  <c r="K1318" i="10"/>
  <c r="J1318" i="10"/>
  <c r="I1318" i="10"/>
  <c r="H1318" i="10"/>
  <c r="G1318" i="10"/>
  <c r="L1318" i="10" s="1"/>
  <c r="F1318" i="10"/>
  <c r="E1318" i="10"/>
  <c r="K1314" i="10"/>
  <c r="J1314" i="10"/>
  <c r="I1314" i="10"/>
  <c r="H1314" i="10"/>
  <c r="G1314" i="10"/>
  <c r="F1314" i="10"/>
  <c r="E1314" i="10"/>
  <c r="K1313" i="10"/>
  <c r="J1313" i="10"/>
  <c r="I1313" i="10"/>
  <c r="H1313" i="10"/>
  <c r="G1313" i="10"/>
  <c r="F1313" i="10"/>
  <c r="E1313" i="10"/>
  <c r="K1224" i="10"/>
  <c r="J1224" i="10"/>
  <c r="I1224" i="10"/>
  <c r="H1224" i="10"/>
  <c r="G1224" i="10"/>
  <c r="F1224" i="10"/>
  <c r="L1224" i="10" s="1"/>
  <c r="E1224" i="10"/>
  <c r="K1223" i="10"/>
  <c r="J1223" i="10"/>
  <c r="I1223" i="10"/>
  <c r="H1223" i="10"/>
  <c r="G1223" i="10"/>
  <c r="L1223" i="10" s="1"/>
  <c r="F1223" i="10"/>
  <c r="E1223" i="10"/>
  <c r="K1222" i="10"/>
  <c r="J1222" i="10"/>
  <c r="I1222" i="10"/>
  <c r="H1222" i="10"/>
  <c r="L1222" i="10" s="1"/>
  <c r="G1222" i="10"/>
  <c r="F1222" i="10"/>
  <c r="E1222" i="10"/>
  <c r="K1221" i="10"/>
  <c r="J1221" i="10"/>
  <c r="I1221" i="10"/>
  <c r="H1221" i="10"/>
  <c r="G1221" i="10"/>
  <c r="F1221" i="10"/>
  <c r="E1221" i="10"/>
  <c r="K1219" i="10"/>
  <c r="J1219" i="10"/>
  <c r="I1219" i="10"/>
  <c r="H1219" i="10"/>
  <c r="G1219" i="10"/>
  <c r="F1219" i="10"/>
  <c r="E1219" i="10"/>
  <c r="L1219" i="10" s="1"/>
  <c r="K1218" i="10"/>
  <c r="J1218" i="10"/>
  <c r="I1218" i="10"/>
  <c r="H1218" i="10"/>
  <c r="G1218" i="10"/>
  <c r="F1218" i="10"/>
  <c r="E1218" i="10"/>
  <c r="L1218" i="10" s="1"/>
  <c r="K1217" i="10"/>
  <c r="J1217" i="10"/>
  <c r="I1217" i="10"/>
  <c r="H1217" i="10"/>
  <c r="G1217" i="10"/>
  <c r="F1217" i="10"/>
  <c r="L1217" i="10" s="1"/>
  <c r="E1217" i="10"/>
  <c r="K1216" i="10"/>
  <c r="J1216" i="10"/>
  <c r="I1216" i="10"/>
  <c r="H1216" i="10"/>
  <c r="G1216" i="10"/>
  <c r="L1216" i="10" s="1"/>
  <c r="F1216" i="10"/>
  <c r="E1216" i="10"/>
  <c r="K1214" i="10"/>
  <c r="J1214" i="10"/>
  <c r="I1214" i="10"/>
  <c r="H1214" i="10"/>
  <c r="L1214" i="10" s="1"/>
  <c r="G1214" i="10"/>
  <c r="F1214" i="10"/>
  <c r="E1214" i="10"/>
  <c r="K1213" i="10"/>
  <c r="J1213" i="10"/>
  <c r="I1213" i="10"/>
  <c r="H1213" i="10"/>
  <c r="G1213" i="10"/>
  <c r="F1213" i="10"/>
  <c r="E1213" i="10"/>
  <c r="K1212" i="10"/>
  <c r="J1212" i="10"/>
  <c r="I1212" i="10"/>
  <c r="H1212" i="10"/>
  <c r="G1212" i="10"/>
  <c r="F1212" i="10"/>
  <c r="E1212" i="10"/>
  <c r="L1212" i="10" s="1"/>
  <c r="K1211" i="10"/>
  <c r="J1211" i="10"/>
  <c r="I1211" i="10"/>
  <c r="H1211" i="10"/>
  <c r="G1211" i="10"/>
  <c r="F1211" i="10"/>
  <c r="E1211" i="10"/>
  <c r="L1211" i="10" s="1"/>
  <c r="K1123" i="10"/>
  <c r="J1123" i="10"/>
  <c r="I1123" i="10"/>
  <c r="H1123" i="10"/>
  <c r="G1123" i="10"/>
  <c r="F1123" i="10"/>
  <c r="L1123" i="10" s="1"/>
  <c r="E1123" i="10"/>
  <c r="K1122" i="10"/>
  <c r="J1122" i="10"/>
  <c r="I1122" i="10"/>
  <c r="H1122" i="10"/>
  <c r="G1122" i="10"/>
  <c r="L1122" i="10" s="1"/>
  <c r="F1122" i="10"/>
  <c r="E1122" i="10"/>
  <c r="K1121" i="10"/>
  <c r="J1121" i="10"/>
  <c r="I1121" i="10"/>
  <c r="H1121" i="10"/>
  <c r="L1121" i="10" s="1"/>
  <c r="G1121" i="10"/>
  <c r="F1121" i="10"/>
  <c r="E1121" i="10"/>
  <c r="K1120" i="10"/>
  <c r="J1120" i="10"/>
  <c r="I1120" i="10"/>
  <c r="L1120" i="10" s="1"/>
  <c r="H1120" i="10"/>
  <c r="G1120" i="10"/>
  <c r="F1120" i="10"/>
  <c r="E1120" i="10"/>
  <c r="K1118" i="10"/>
  <c r="J1118" i="10"/>
  <c r="I1118" i="10"/>
  <c r="H1118" i="10"/>
  <c r="G1118" i="10"/>
  <c r="F1118" i="10"/>
  <c r="E1118" i="10"/>
  <c r="K1117" i="10"/>
  <c r="J1117" i="10"/>
  <c r="I1117" i="10"/>
  <c r="H1117" i="10"/>
  <c r="G1117" i="10"/>
  <c r="F1117" i="10"/>
  <c r="E1117" i="10"/>
  <c r="K1116" i="10"/>
  <c r="J1116" i="10"/>
  <c r="I1116" i="10"/>
  <c r="H1116" i="10"/>
  <c r="G1116" i="10"/>
  <c r="F1116" i="10"/>
  <c r="L1116" i="10" s="1"/>
  <c r="E1116" i="10"/>
  <c r="K1115" i="10"/>
  <c r="J1115" i="10"/>
  <c r="I1115" i="10"/>
  <c r="H1115" i="10"/>
  <c r="G1115" i="10"/>
  <c r="L1115" i="10" s="1"/>
  <c r="F1115" i="10"/>
  <c r="E1115" i="10"/>
  <c r="K1113" i="10"/>
  <c r="J1113" i="10"/>
  <c r="I1113" i="10"/>
  <c r="H1113" i="10"/>
  <c r="L1113" i="10" s="1"/>
  <c r="G1113" i="10"/>
  <c r="F1113" i="10"/>
  <c r="E1113" i="10"/>
  <c r="K1112" i="10"/>
  <c r="J1112" i="10"/>
  <c r="I1112" i="10"/>
  <c r="L1112" i="10" s="1"/>
  <c r="H1112" i="10"/>
  <c r="G1112" i="10"/>
  <c r="F1112" i="10"/>
  <c r="E1112" i="10"/>
  <c r="K1111" i="10"/>
  <c r="J1111" i="10"/>
  <c r="I1111" i="10"/>
  <c r="H1111" i="10"/>
  <c r="G1111" i="10"/>
  <c r="F1111" i="10"/>
  <c r="E1111" i="10"/>
  <c r="K1110" i="10"/>
  <c r="J1110" i="10"/>
  <c r="I1110" i="10"/>
  <c r="H1110" i="10"/>
  <c r="G1110" i="10"/>
  <c r="F1110" i="10"/>
  <c r="E1110" i="10"/>
  <c r="K1022" i="10"/>
  <c r="J1022" i="10"/>
  <c r="I1022" i="10"/>
  <c r="H1022" i="10"/>
  <c r="G1022" i="10"/>
  <c r="F1022" i="10"/>
  <c r="L1022" i="10" s="1"/>
  <c r="E1022" i="10"/>
  <c r="K1021" i="10"/>
  <c r="J1021" i="10"/>
  <c r="I1021" i="10"/>
  <c r="H1021" i="10"/>
  <c r="G1021" i="10"/>
  <c r="F1021" i="10"/>
  <c r="E1021" i="10"/>
  <c r="K1020" i="10"/>
  <c r="J1020" i="10"/>
  <c r="I1020" i="10"/>
  <c r="H1020" i="10"/>
  <c r="L1020" i="10" s="1"/>
  <c r="G1020" i="10"/>
  <c r="F1020" i="10"/>
  <c r="E1020" i="10"/>
  <c r="K1019" i="10"/>
  <c r="J1019" i="10"/>
  <c r="I1019" i="10"/>
  <c r="L1019" i="10" s="1"/>
  <c r="H1019" i="10"/>
  <c r="G1019" i="10"/>
  <c r="F1019" i="10"/>
  <c r="E1019" i="10"/>
  <c r="K1017" i="10"/>
  <c r="J1017" i="10"/>
  <c r="I1017" i="10"/>
  <c r="H1017" i="10"/>
  <c r="G1017" i="10"/>
  <c r="F1017" i="10"/>
  <c r="E1017" i="10"/>
  <c r="L1017" i="10" s="1"/>
  <c r="K1016" i="10"/>
  <c r="J1016" i="10"/>
  <c r="I1016" i="10"/>
  <c r="H1016" i="10"/>
  <c r="G1016" i="10"/>
  <c r="F1016" i="10"/>
  <c r="E1016" i="10"/>
  <c r="L1016" i="10" s="1"/>
  <c r="K1015" i="10"/>
  <c r="J1015" i="10"/>
  <c r="I1015" i="10"/>
  <c r="H1015" i="10"/>
  <c r="G1015" i="10"/>
  <c r="F1015" i="10"/>
  <c r="L1015" i="10" s="1"/>
  <c r="E1015" i="10"/>
  <c r="K1014" i="10"/>
  <c r="J1014" i="10"/>
  <c r="I1014" i="10"/>
  <c r="H1014" i="10"/>
  <c r="G1014" i="10"/>
  <c r="F1014" i="10"/>
  <c r="E1014" i="10"/>
  <c r="K1012" i="10"/>
  <c r="J1012" i="10"/>
  <c r="I1012" i="10"/>
  <c r="H1012" i="10"/>
  <c r="L1012" i="10" s="1"/>
  <c r="G1012" i="10"/>
  <c r="F1012" i="10"/>
  <c r="E1012" i="10"/>
  <c r="K1011" i="10"/>
  <c r="J1011" i="10"/>
  <c r="I1011" i="10"/>
  <c r="L1011" i="10" s="1"/>
  <c r="H1011" i="10"/>
  <c r="G1011" i="10"/>
  <c r="F1011" i="10"/>
  <c r="E1011" i="10"/>
  <c r="K1010" i="10"/>
  <c r="J1010" i="10"/>
  <c r="I1010" i="10"/>
  <c r="H1010" i="10"/>
  <c r="G1010" i="10"/>
  <c r="F1010" i="10"/>
  <c r="E1010" i="10"/>
  <c r="L1010" i="10" s="1"/>
  <c r="K1009" i="10"/>
  <c r="J1009" i="10"/>
  <c r="I1009" i="10"/>
  <c r="H1009" i="10"/>
  <c r="G1009" i="10"/>
  <c r="F1009" i="10"/>
  <c r="E1009" i="10"/>
  <c r="L1009" i="10" s="1"/>
  <c r="K921" i="10"/>
  <c r="J921" i="10"/>
  <c r="I921" i="10"/>
  <c r="H921" i="10"/>
  <c r="G921" i="10"/>
  <c r="F921" i="10"/>
  <c r="L921" i="10" s="1"/>
  <c r="E921" i="10"/>
  <c r="K920" i="10"/>
  <c r="J920" i="10"/>
  <c r="I920" i="10"/>
  <c r="H920" i="10"/>
  <c r="G920" i="10"/>
  <c r="F920" i="10"/>
  <c r="E920" i="10"/>
  <c r="K919" i="10"/>
  <c r="J919" i="10"/>
  <c r="I919" i="10"/>
  <c r="H919" i="10"/>
  <c r="G919" i="10"/>
  <c r="F919" i="10"/>
  <c r="E919" i="10"/>
  <c r="L919" i="10" s="1"/>
  <c r="K918" i="10"/>
  <c r="J918" i="10"/>
  <c r="I918" i="10"/>
  <c r="L918" i="10" s="1"/>
  <c r="H918" i="10"/>
  <c r="G918" i="10"/>
  <c r="F918" i="10"/>
  <c r="E918" i="10"/>
  <c r="K916" i="10"/>
  <c r="J916" i="10"/>
  <c r="I916" i="10"/>
  <c r="H916" i="10"/>
  <c r="G916" i="10"/>
  <c r="F916" i="10"/>
  <c r="E916" i="10"/>
  <c r="L916" i="10" s="1"/>
  <c r="K915" i="10"/>
  <c r="J915" i="10"/>
  <c r="I915" i="10"/>
  <c r="H915" i="10"/>
  <c r="G915" i="10"/>
  <c r="F915" i="10"/>
  <c r="E915" i="10"/>
  <c r="L915" i="10" s="1"/>
  <c r="K914" i="10"/>
  <c r="J914" i="10"/>
  <c r="I914" i="10"/>
  <c r="H914" i="10"/>
  <c r="G914" i="10"/>
  <c r="F914" i="10"/>
  <c r="L914" i="10" s="1"/>
  <c r="E914" i="10"/>
  <c r="K913" i="10"/>
  <c r="J913" i="10"/>
  <c r="I913" i="10"/>
  <c r="H913" i="10"/>
  <c r="G913" i="10"/>
  <c r="F913" i="10"/>
  <c r="E913" i="10"/>
  <c r="K911" i="10"/>
  <c r="J911" i="10"/>
  <c r="I911" i="10"/>
  <c r="H911" i="10"/>
  <c r="G911" i="10"/>
  <c r="F911" i="10"/>
  <c r="E911" i="10"/>
  <c r="L911" i="10" s="1"/>
  <c r="K910" i="10"/>
  <c r="J910" i="10"/>
  <c r="I910" i="10"/>
  <c r="L910" i="10" s="1"/>
  <c r="H910" i="10"/>
  <c r="G910" i="10"/>
  <c r="F910" i="10"/>
  <c r="E910" i="10"/>
  <c r="K909" i="10"/>
  <c r="J909" i="10"/>
  <c r="I909" i="10"/>
  <c r="H909" i="10"/>
  <c r="G909" i="10"/>
  <c r="F909" i="10"/>
  <c r="E909" i="10"/>
  <c r="L909" i="10" s="1"/>
  <c r="K908" i="10"/>
  <c r="J908" i="10"/>
  <c r="I908" i="10"/>
  <c r="H908" i="10"/>
  <c r="G908" i="10"/>
  <c r="F908" i="10"/>
  <c r="E908" i="10"/>
  <c r="L908" i="10" s="1"/>
  <c r="K820" i="10"/>
  <c r="J820" i="10"/>
  <c r="I820" i="10"/>
  <c r="H820" i="10"/>
  <c r="G820" i="10"/>
  <c r="F820" i="10"/>
  <c r="L820" i="10" s="1"/>
  <c r="E820" i="10"/>
  <c r="K819" i="10"/>
  <c r="J819" i="10"/>
  <c r="I819" i="10"/>
  <c r="H819" i="10"/>
  <c r="G819" i="10"/>
  <c r="L819" i="10" s="1"/>
  <c r="F819" i="10"/>
  <c r="E819" i="10"/>
  <c r="K818" i="10"/>
  <c r="J818" i="10"/>
  <c r="I818" i="10"/>
  <c r="H818" i="10"/>
  <c r="L818" i="10" s="1"/>
  <c r="G818" i="10"/>
  <c r="F818" i="10"/>
  <c r="E818" i="10"/>
  <c r="K817" i="10"/>
  <c r="J817" i="10"/>
  <c r="I817" i="10"/>
  <c r="H817" i="10"/>
  <c r="G817" i="10"/>
  <c r="F817" i="10"/>
  <c r="E817" i="10"/>
  <c r="K815" i="10"/>
  <c r="J815" i="10"/>
  <c r="I815" i="10"/>
  <c r="H815" i="10"/>
  <c r="L815" i="10" s="1"/>
  <c r="G815" i="10"/>
  <c r="F815" i="10"/>
  <c r="E815" i="10"/>
  <c r="K814" i="10"/>
  <c r="J814" i="10"/>
  <c r="I814" i="10"/>
  <c r="H814" i="10"/>
  <c r="G814" i="10"/>
  <c r="F814" i="10"/>
  <c r="E814" i="10"/>
  <c r="L814" i="10" s="1"/>
  <c r="K813" i="10"/>
  <c r="J813" i="10"/>
  <c r="I813" i="10"/>
  <c r="H813" i="10"/>
  <c r="G813" i="10"/>
  <c r="F813" i="10"/>
  <c r="L813" i="10" s="1"/>
  <c r="E813" i="10"/>
  <c r="K812" i="10"/>
  <c r="J812" i="10"/>
  <c r="I812" i="10"/>
  <c r="H812" i="10"/>
  <c r="G812" i="10"/>
  <c r="L812" i="10" s="1"/>
  <c r="F812" i="10"/>
  <c r="E812" i="10"/>
  <c r="K810" i="10"/>
  <c r="J810" i="10"/>
  <c r="I810" i="10"/>
  <c r="H810" i="10"/>
  <c r="L810" i="10" s="1"/>
  <c r="G810" i="10"/>
  <c r="F810" i="10"/>
  <c r="E810" i="10"/>
  <c r="K809" i="10"/>
  <c r="J809" i="10"/>
  <c r="I809" i="10"/>
  <c r="H809" i="10"/>
  <c r="G809" i="10"/>
  <c r="F809" i="10"/>
  <c r="E809" i="10"/>
  <c r="K808" i="10"/>
  <c r="J808" i="10"/>
  <c r="I808" i="10"/>
  <c r="H808" i="10"/>
  <c r="G808" i="10"/>
  <c r="F808" i="10"/>
  <c r="E808" i="10"/>
  <c r="K807" i="10"/>
  <c r="J807" i="10"/>
  <c r="I807" i="10"/>
  <c r="H807" i="10"/>
  <c r="G807" i="10"/>
  <c r="F807" i="10"/>
  <c r="E807" i="10"/>
  <c r="L807" i="10" s="1"/>
  <c r="K719" i="10"/>
  <c r="J719" i="10"/>
  <c r="I719" i="10"/>
  <c r="H719" i="10"/>
  <c r="G719" i="10"/>
  <c r="F719" i="10"/>
  <c r="L719" i="10" s="1"/>
  <c r="E719" i="10"/>
  <c r="K718" i="10"/>
  <c r="J718" i="10"/>
  <c r="I718" i="10"/>
  <c r="H718" i="10"/>
  <c r="G718" i="10"/>
  <c r="L718" i="10" s="1"/>
  <c r="F718" i="10"/>
  <c r="E718" i="10"/>
  <c r="K717" i="10"/>
  <c r="J717" i="10"/>
  <c r="I717" i="10"/>
  <c r="H717" i="10"/>
  <c r="L717" i="10" s="1"/>
  <c r="G717" i="10"/>
  <c r="F717" i="10"/>
  <c r="E717" i="10"/>
  <c r="K716" i="10"/>
  <c r="J716" i="10"/>
  <c r="I716" i="10"/>
  <c r="L716" i="10" s="1"/>
  <c r="H716" i="10"/>
  <c r="G716" i="10"/>
  <c r="F716" i="10"/>
  <c r="E716" i="10"/>
  <c r="K714" i="10"/>
  <c r="J714" i="10"/>
  <c r="I714" i="10"/>
  <c r="H714" i="10"/>
  <c r="G714" i="10"/>
  <c r="F714" i="10"/>
  <c r="E714" i="10"/>
  <c r="K713" i="10"/>
  <c r="J713" i="10"/>
  <c r="I713" i="10"/>
  <c r="H713" i="10"/>
  <c r="G713" i="10"/>
  <c r="F713" i="10"/>
  <c r="E713" i="10"/>
  <c r="L713" i="10" s="1"/>
  <c r="K712" i="10"/>
  <c r="J712" i="10"/>
  <c r="I712" i="10"/>
  <c r="H712" i="10"/>
  <c r="G712" i="10"/>
  <c r="F712" i="10"/>
  <c r="L712" i="10" s="1"/>
  <c r="E712" i="10"/>
  <c r="K711" i="10"/>
  <c r="J711" i="10"/>
  <c r="I711" i="10"/>
  <c r="H711" i="10"/>
  <c r="G711" i="10"/>
  <c r="L711" i="10" s="1"/>
  <c r="F711" i="10"/>
  <c r="E711" i="10"/>
  <c r="K709" i="10"/>
  <c r="J709" i="10"/>
  <c r="I709" i="10"/>
  <c r="H709" i="10"/>
  <c r="L709" i="10" s="1"/>
  <c r="G709" i="10"/>
  <c r="F709" i="10"/>
  <c r="E709" i="10"/>
  <c r="K708" i="10"/>
  <c r="J708" i="10"/>
  <c r="I708" i="10"/>
  <c r="L708" i="10" s="1"/>
  <c r="H708" i="10"/>
  <c r="G708" i="10"/>
  <c r="F708" i="10"/>
  <c r="E708" i="10"/>
  <c r="K707" i="10"/>
  <c r="J707" i="10"/>
  <c r="I707" i="10"/>
  <c r="H707" i="10"/>
  <c r="G707" i="10"/>
  <c r="F707" i="10"/>
  <c r="E707" i="10"/>
  <c r="K706" i="10"/>
  <c r="J706" i="10"/>
  <c r="I706" i="10"/>
  <c r="H706" i="10"/>
  <c r="G706" i="10"/>
  <c r="F706" i="10"/>
  <c r="E706" i="10"/>
  <c r="L706" i="10" s="1"/>
  <c r="K618" i="10"/>
  <c r="J618" i="10"/>
  <c r="I618" i="10"/>
  <c r="H618" i="10"/>
  <c r="G618" i="10"/>
  <c r="F618" i="10"/>
  <c r="E618" i="10"/>
  <c r="K617" i="10"/>
  <c r="J617" i="10"/>
  <c r="I617" i="10"/>
  <c r="H617" i="10"/>
  <c r="G617" i="10"/>
  <c r="L617" i="10" s="1"/>
  <c r="F617" i="10"/>
  <c r="E617" i="10"/>
  <c r="K616" i="10"/>
  <c r="J616" i="10"/>
  <c r="I616" i="10"/>
  <c r="H616" i="10"/>
  <c r="L616" i="10" s="1"/>
  <c r="G616" i="10"/>
  <c r="F616" i="10"/>
  <c r="E616" i="10"/>
  <c r="K615" i="10"/>
  <c r="J615" i="10"/>
  <c r="I615" i="10"/>
  <c r="L615" i="10" s="1"/>
  <c r="H615" i="10"/>
  <c r="G615" i="10"/>
  <c r="F615" i="10"/>
  <c r="E615" i="10"/>
  <c r="K613" i="10"/>
  <c r="J613" i="10"/>
  <c r="I613" i="10"/>
  <c r="H613" i="10"/>
  <c r="G613" i="10"/>
  <c r="F613" i="10"/>
  <c r="E613" i="10"/>
  <c r="K612" i="10"/>
  <c r="J612" i="10"/>
  <c r="I612" i="10"/>
  <c r="H612" i="10"/>
  <c r="G612" i="10"/>
  <c r="F612" i="10"/>
  <c r="E612" i="10"/>
  <c r="L612" i="10" s="1"/>
  <c r="K611" i="10"/>
  <c r="J611" i="10"/>
  <c r="I611" i="10"/>
  <c r="H611" i="10"/>
  <c r="G611" i="10"/>
  <c r="F611" i="10"/>
  <c r="E611" i="10"/>
  <c r="K610" i="10"/>
  <c r="J610" i="10"/>
  <c r="I610" i="10"/>
  <c r="H610" i="10"/>
  <c r="G610" i="10"/>
  <c r="L610" i="10" s="1"/>
  <c r="F610" i="10"/>
  <c r="E610" i="10"/>
  <c r="K608" i="10"/>
  <c r="J608" i="10"/>
  <c r="I608" i="10"/>
  <c r="H608" i="10"/>
  <c r="L608" i="10" s="1"/>
  <c r="G608" i="10"/>
  <c r="F608" i="10"/>
  <c r="E608" i="10"/>
  <c r="K607" i="10"/>
  <c r="J607" i="10"/>
  <c r="I607" i="10"/>
  <c r="L607" i="10" s="1"/>
  <c r="H607" i="10"/>
  <c r="G607" i="10"/>
  <c r="F607" i="10"/>
  <c r="E607" i="10"/>
  <c r="K606" i="10"/>
  <c r="J606" i="10"/>
  <c r="I606" i="10"/>
  <c r="H606" i="10"/>
  <c r="G606" i="10"/>
  <c r="F606" i="10"/>
  <c r="E606" i="10"/>
  <c r="K605" i="10"/>
  <c r="J605" i="10"/>
  <c r="I605" i="10"/>
  <c r="H605" i="10"/>
  <c r="G605" i="10"/>
  <c r="F605" i="10"/>
  <c r="E605" i="10"/>
  <c r="L605" i="10" s="1"/>
  <c r="K517" i="10"/>
  <c r="J517" i="10"/>
  <c r="I517" i="10"/>
  <c r="H517" i="10"/>
  <c r="G517" i="10"/>
  <c r="F517" i="10"/>
  <c r="L517" i="10" s="1"/>
  <c r="E517" i="10"/>
  <c r="K516" i="10"/>
  <c r="J516" i="10"/>
  <c r="I516" i="10"/>
  <c r="H516" i="10"/>
  <c r="G516" i="10"/>
  <c r="L516" i="10" s="1"/>
  <c r="F516" i="10"/>
  <c r="E516" i="10"/>
  <c r="K515" i="10"/>
  <c r="J515" i="10"/>
  <c r="I515" i="10"/>
  <c r="H515" i="10"/>
  <c r="G515" i="10"/>
  <c r="F515" i="10"/>
  <c r="E515" i="10"/>
  <c r="K514" i="10"/>
  <c r="J514" i="10"/>
  <c r="I514" i="10"/>
  <c r="L514" i="10" s="1"/>
  <c r="H514" i="10"/>
  <c r="G514" i="10"/>
  <c r="F514" i="10"/>
  <c r="E514" i="10"/>
  <c r="K512" i="10"/>
  <c r="J512" i="10"/>
  <c r="I512" i="10"/>
  <c r="H512" i="10"/>
  <c r="G512" i="10"/>
  <c r="F512" i="10"/>
  <c r="E512" i="10"/>
  <c r="L512" i="10" s="1"/>
  <c r="K511" i="10"/>
  <c r="J511" i="10"/>
  <c r="I511" i="10"/>
  <c r="H511" i="10"/>
  <c r="G511" i="10"/>
  <c r="F511" i="10"/>
  <c r="E511" i="10"/>
  <c r="L511" i="10" s="1"/>
  <c r="K510" i="10"/>
  <c r="J510" i="10"/>
  <c r="I510" i="10"/>
  <c r="H510" i="10"/>
  <c r="G510" i="10"/>
  <c r="F510" i="10"/>
  <c r="L510" i="10" s="1"/>
  <c r="E510" i="10"/>
  <c r="K509" i="10"/>
  <c r="J509" i="10"/>
  <c r="I509" i="10"/>
  <c r="H509" i="10"/>
  <c r="G509" i="10"/>
  <c r="L509" i="10" s="1"/>
  <c r="F509" i="10"/>
  <c r="E509" i="10"/>
  <c r="K507" i="10"/>
  <c r="J507" i="10"/>
  <c r="I507" i="10"/>
  <c r="H507" i="10"/>
  <c r="G507" i="10"/>
  <c r="F507" i="10"/>
  <c r="E507" i="10"/>
  <c r="K506" i="10"/>
  <c r="J506" i="10"/>
  <c r="I506" i="10"/>
  <c r="L506" i="10" s="1"/>
  <c r="H506" i="10"/>
  <c r="G506" i="10"/>
  <c r="F506" i="10"/>
  <c r="E506" i="10"/>
  <c r="K505" i="10"/>
  <c r="J505" i="10"/>
  <c r="I505" i="10"/>
  <c r="H505" i="10"/>
  <c r="G505" i="10"/>
  <c r="F505" i="10"/>
  <c r="E505" i="10"/>
  <c r="L505" i="10" s="1"/>
  <c r="K504" i="10"/>
  <c r="J504" i="10"/>
  <c r="I504" i="10"/>
  <c r="H504" i="10"/>
  <c r="G504" i="10"/>
  <c r="F504" i="10"/>
  <c r="E504" i="10"/>
  <c r="L504" i="10" s="1"/>
  <c r="K415" i="10"/>
  <c r="J415" i="10"/>
  <c r="I415" i="10"/>
  <c r="H415" i="10"/>
  <c r="G415" i="10"/>
  <c r="F415" i="10"/>
  <c r="L415" i="10" s="1"/>
  <c r="E415" i="10"/>
  <c r="K414" i="10"/>
  <c r="J414" i="10"/>
  <c r="I414" i="10"/>
  <c r="H414" i="10"/>
  <c r="G414" i="10"/>
  <c r="L414" i="10" s="1"/>
  <c r="F414" i="10"/>
  <c r="E414" i="10"/>
  <c r="K413" i="10"/>
  <c r="J413" i="10"/>
  <c r="I413" i="10"/>
  <c r="H413" i="10"/>
  <c r="L413" i="10" s="1"/>
  <c r="G413" i="10"/>
  <c r="F413" i="10"/>
  <c r="E413" i="10"/>
  <c r="K412" i="10"/>
  <c r="J412" i="10"/>
  <c r="I412" i="10"/>
  <c r="H412" i="10"/>
  <c r="G412" i="10"/>
  <c r="F412" i="10"/>
  <c r="E412" i="10"/>
  <c r="K410" i="10"/>
  <c r="J410" i="10"/>
  <c r="I410" i="10"/>
  <c r="H410" i="10"/>
  <c r="G410" i="10"/>
  <c r="F410" i="10"/>
  <c r="E410" i="10"/>
  <c r="K409" i="10"/>
  <c r="J409" i="10"/>
  <c r="I409" i="10"/>
  <c r="H409" i="10"/>
  <c r="G409" i="10"/>
  <c r="F409" i="10"/>
  <c r="E409" i="10"/>
  <c r="L409" i="10" s="1"/>
  <c r="K408" i="10"/>
  <c r="J408" i="10"/>
  <c r="I408" i="10"/>
  <c r="H408" i="10"/>
  <c r="G408" i="10"/>
  <c r="F408" i="10"/>
  <c r="L408" i="10" s="1"/>
  <c r="E408" i="10"/>
  <c r="K407" i="10"/>
  <c r="J407" i="10"/>
  <c r="I407" i="10"/>
  <c r="H407" i="10"/>
  <c r="G407" i="10"/>
  <c r="L407" i="10" s="1"/>
  <c r="F407" i="10"/>
  <c r="E407" i="10"/>
  <c r="K405" i="10"/>
  <c r="J405" i="10"/>
  <c r="I405" i="10"/>
  <c r="H405" i="10"/>
  <c r="L405" i="10" s="1"/>
  <c r="G405" i="10"/>
  <c r="F405" i="10"/>
  <c r="E405" i="10"/>
  <c r="K404" i="10"/>
  <c r="J404" i="10"/>
  <c r="I404" i="10"/>
  <c r="H404" i="10"/>
  <c r="G404" i="10"/>
  <c r="F404" i="10"/>
  <c r="E404" i="10"/>
  <c r="K403" i="10"/>
  <c r="J403" i="10"/>
  <c r="I403" i="10"/>
  <c r="H403" i="10"/>
  <c r="G403" i="10"/>
  <c r="F403" i="10"/>
  <c r="E403" i="10"/>
  <c r="K402" i="10"/>
  <c r="J402" i="10"/>
  <c r="I402" i="10"/>
  <c r="H402" i="10"/>
  <c r="G402" i="10"/>
  <c r="F402" i="10"/>
  <c r="E402" i="10"/>
  <c r="L402" i="10" s="1"/>
  <c r="K314" i="10"/>
  <c r="J314" i="10"/>
  <c r="I314" i="10"/>
  <c r="H314" i="10"/>
  <c r="G314" i="10"/>
  <c r="F314" i="10"/>
  <c r="L314" i="10" s="1"/>
  <c r="E314" i="10"/>
  <c r="K313" i="10"/>
  <c r="J313" i="10"/>
  <c r="I313" i="10"/>
  <c r="H313" i="10"/>
  <c r="G313" i="10"/>
  <c r="L313" i="10" s="1"/>
  <c r="F313" i="10"/>
  <c r="E313" i="10"/>
  <c r="K312" i="10"/>
  <c r="J312" i="10"/>
  <c r="I312" i="10"/>
  <c r="H312" i="10"/>
  <c r="L312" i="10" s="1"/>
  <c r="G312" i="10"/>
  <c r="F312" i="10"/>
  <c r="E312" i="10"/>
  <c r="K311" i="10"/>
  <c r="J311" i="10"/>
  <c r="I311" i="10"/>
  <c r="H311" i="10"/>
  <c r="G311" i="10"/>
  <c r="F311" i="10"/>
  <c r="E311" i="10"/>
  <c r="K309" i="10"/>
  <c r="J309" i="10"/>
  <c r="I309" i="10"/>
  <c r="H309" i="10"/>
  <c r="G309" i="10"/>
  <c r="F309" i="10"/>
  <c r="E309" i="10"/>
  <c r="K308" i="10"/>
  <c r="J308" i="10"/>
  <c r="I308" i="10"/>
  <c r="H308" i="10"/>
  <c r="G308" i="10"/>
  <c r="F308" i="10"/>
  <c r="E308" i="10"/>
  <c r="L308" i="10" s="1"/>
  <c r="K307" i="10"/>
  <c r="J307" i="10"/>
  <c r="I307" i="10"/>
  <c r="H307" i="10"/>
  <c r="G307" i="10"/>
  <c r="F307" i="10"/>
  <c r="L307" i="10" s="1"/>
  <c r="E307" i="10"/>
  <c r="K306" i="10"/>
  <c r="J306" i="10"/>
  <c r="I306" i="10"/>
  <c r="H306" i="10"/>
  <c r="G306" i="10"/>
  <c r="L306" i="10" s="1"/>
  <c r="F306" i="10"/>
  <c r="E306" i="10"/>
  <c r="K304" i="10"/>
  <c r="J304" i="10"/>
  <c r="I304" i="10"/>
  <c r="H304" i="10"/>
  <c r="L304" i="10" s="1"/>
  <c r="G304" i="10"/>
  <c r="F304" i="10"/>
  <c r="E304" i="10"/>
  <c r="K303" i="10"/>
  <c r="J303" i="10"/>
  <c r="I303" i="10"/>
  <c r="H303" i="10"/>
  <c r="G303" i="10"/>
  <c r="F303" i="10"/>
  <c r="E303" i="10"/>
  <c r="K302" i="10"/>
  <c r="J302" i="10"/>
  <c r="I302" i="10"/>
  <c r="H302" i="10"/>
  <c r="G302" i="10"/>
  <c r="F302" i="10"/>
  <c r="E302" i="10"/>
  <c r="K301" i="10"/>
  <c r="J301" i="10"/>
  <c r="I301" i="10"/>
  <c r="H301" i="10"/>
  <c r="G301" i="10"/>
  <c r="F301" i="10"/>
  <c r="E301" i="10"/>
  <c r="L301" i="10" s="1"/>
  <c r="K213" i="10"/>
  <c r="J213" i="10"/>
  <c r="I213" i="10"/>
  <c r="H213" i="10"/>
  <c r="G213" i="10"/>
  <c r="F213" i="10"/>
  <c r="L213" i="10" s="1"/>
  <c r="E213" i="10"/>
  <c r="K212" i="10"/>
  <c r="J212" i="10"/>
  <c r="I212" i="10"/>
  <c r="H212" i="10"/>
  <c r="G212" i="10"/>
  <c r="L212" i="10" s="1"/>
  <c r="F212" i="10"/>
  <c r="E212" i="10"/>
  <c r="K211" i="10"/>
  <c r="J211" i="10"/>
  <c r="I211" i="10"/>
  <c r="H211" i="10"/>
  <c r="G211" i="10"/>
  <c r="F211" i="10"/>
  <c r="E211" i="10"/>
  <c r="K210" i="10"/>
  <c r="J210" i="10"/>
  <c r="I210" i="10"/>
  <c r="H210" i="10"/>
  <c r="G210" i="10"/>
  <c r="F210" i="10"/>
  <c r="L210" i="10" s="1"/>
  <c r="E210" i="10"/>
  <c r="K208" i="10"/>
  <c r="J208" i="10"/>
  <c r="I208" i="10"/>
  <c r="H208" i="10"/>
  <c r="G208" i="10"/>
  <c r="L208" i="10" s="1"/>
  <c r="F208" i="10"/>
  <c r="E208" i="10"/>
  <c r="K207" i="10"/>
  <c r="J207" i="10"/>
  <c r="I207" i="10"/>
  <c r="H207" i="10"/>
  <c r="G207" i="10"/>
  <c r="F207" i="10"/>
  <c r="E207" i="10"/>
  <c r="K206" i="10"/>
  <c r="J206" i="10"/>
  <c r="I206" i="10"/>
  <c r="H206" i="10"/>
  <c r="G206" i="10"/>
  <c r="F206" i="10"/>
  <c r="L206" i="10" s="1"/>
  <c r="E206" i="10"/>
  <c r="K205" i="10"/>
  <c r="J205" i="10"/>
  <c r="I205" i="10"/>
  <c r="H205" i="10"/>
  <c r="G205" i="10"/>
  <c r="L205" i="10" s="1"/>
  <c r="F205" i="10"/>
  <c r="E205" i="10"/>
  <c r="K203" i="10"/>
  <c r="J203" i="10"/>
  <c r="I203" i="10"/>
  <c r="H203" i="10"/>
  <c r="G203" i="10"/>
  <c r="F203" i="10"/>
  <c r="E203" i="10"/>
  <c r="K202" i="10"/>
  <c r="J202" i="10"/>
  <c r="I202" i="10"/>
  <c r="H202" i="10"/>
  <c r="G202" i="10"/>
  <c r="F202" i="10"/>
  <c r="L202" i="10" s="1"/>
  <c r="E202" i="10"/>
  <c r="K201" i="10"/>
  <c r="J201" i="10"/>
  <c r="I201" i="10"/>
  <c r="H201" i="10"/>
  <c r="G201" i="10"/>
  <c r="L201" i="10" s="1"/>
  <c r="F201" i="10"/>
  <c r="E201" i="10"/>
  <c r="K200" i="10"/>
  <c r="J200" i="10"/>
  <c r="I200" i="10"/>
  <c r="H200" i="10"/>
  <c r="G200" i="10"/>
  <c r="F200" i="10"/>
  <c r="E200" i="10"/>
  <c r="K111" i="10"/>
  <c r="J111" i="10"/>
  <c r="I111" i="10"/>
  <c r="H111" i="10"/>
  <c r="G111" i="10"/>
  <c r="F111" i="10"/>
  <c r="E111" i="10"/>
  <c r="K110" i="10"/>
  <c r="J110" i="10"/>
  <c r="I110" i="10"/>
  <c r="H110" i="10"/>
  <c r="G110" i="10"/>
  <c r="L110" i="10" s="1"/>
  <c r="F110" i="10"/>
  <c r="E110" i="10"/>
  <c r="K109" i="10"/>
  <c r="J109" i="10"/>
  <c r="I109" i="10"/>
  <c r="H109" i="10"/>
  <c r="L109" i="10" s="1"/>
  <c r="G109" i="10"/>
  <c r="F109" i="10"/>
  <c r="E109" i="10"/>
  <c r="K108" i="10"/>
  <c r="J108" i="10"/>
  <c r="I108" i="10"/>
  <c r="L108" i="10" s="1"/>
  <c r="H108" i="10"/>
  <c r="G108" i="10"/>
  <c r="F108" i="10"/>
  <c r="E108" i="10"/>
  <c r="K106" i="10"/>
  <c r="J106" i="10"/>
  <c r="I106" i="10"/>
  <c r="H106" i="10"/>
  <c r="G106" i="10"/>
  <c r="F106" i="10"/>
  <c r="E106" i="10"/>
  <c r="K105" i="10"/>
  <c r="J105" i="10"/>
  <c r="I105" i="10"/>
  <c r="H105" i="10"/>
  <c r="G105" i="10"/>
  <c r="L105" i="10" s="1"/>
  <c r="F105" i="10"/>
  <c r="E105" i="10"/>
  <c r="K104" i="10"/>
  <c r="J104" i="10"/>
  <c r="I104" i="10"/>
  <c r="H104" i="10"/>
  <c r="L104" i="10" s="1"/>
  <c r="G104" i="10"/>
  <c r="F104" i="10"/>
  <c r="E104" i="10"/>
  <c r="K103" i="10"/>
  <c r="J103" i="10"/>
  <c r="I103" i="10"/>
  <c r="L103" i="10" s="1"/>
  <c r="H103" i="10"/>
  <c r="G103" i="10"/>
  <c r="F103" i="10"/>
  <c r="E103" i="10"/>
  <c r="K101" i="10"/>
  <c r="J101" i="10"/>
  <c r="I101" i="10"/>
  <c r="H101" i="10"/>
  <c r="G101" i="10"/>
  <c r="F101" i="10"/>
  <c r="E101" i="10"/>
  <c r="K100" i="10"/>
  <c r="J100" i="10"/>
  <c r="I100" i="10"/>
  <c r="H100" i="10"/>
  <c r="G100" i="10"/>
  <c r="L100" i="10" s="1"/>
  <c r="F100" i="10"/>
  <c r="E100" i="10"/>
  <c r="K99" i="10"/>
  <c r="J99" i="10"/>
  <c r="I99" i="10"/>
  <c r="H99" i="10"/>
  <c r="L99" i="10" s="1"/>
  <c r="G99" i="10"/>
  <c r="F99" i="10"/>
  <c r="E99" i="10"/>
  <c r="K98" i="10"/>
  <c r="J98" i="10"/>
  <c r="I98" i="10"/>
  <c r="L98" i="10" s="1"/>
  <c r="H98" i="10"/>
  <c r="G98" i="10"/>
  <c r="F98" i="10"/>
  <c r="E98" i="10"/>
  <c r="K1431" i="10"/>
  <c r="J1431" i="10"/>
  <c r="I1431" i="10"/>
  <c r="L1431" i="10" s="1"/>
  <c r="H1431" i="10"/>
  <c r="G1431" i="10"/>
  <c r="F1431" i="10"/>
  <c r="E1431" i="10"/>
  <c r="K1430" i="10"/>
  <c r="J1430" i="10"/>
  <c r="I1430" i="10"/>
  <c r="H1430" i="10"/>
  <c r="G1430" i="10"/>
  <c r="F1430" i="10"/>
  <c r="E1430" i="10"/>
  <c r="L1430" i="10" s="1"/>
  <c r="K1330" i="10"/>
  <c r="J1330" i="10"/>
  <c r="I1330" i="10"/>
  <c r="H1330" i="10"/>
  <c r="G1330" i="10"/>
  <c r="F1330" i="10"/>
  <c r="L1330" i="10" s="1"/>
  <c r="E1330" i="10"/>
  <c r="K1329" i="10"/>
  <c r="J1329" i="10"/>
  <c r="I1329" i="10"/>
  <c r="H1329" i="10"/>
  <c r="G1329" i="10"/>
  <c r="L1329" i="10" s="1"/>
  <c r="F1329" i="10"/>
  <c r="E1329" i="10"/>
  <c r="K1229" i="10"/>
  <c r="J1229" i="10"/>
  <c r="I1229" i="10"/>
  <c r="H1229" i="10"/>
  <c r="G1229" i="10"/>
  <c r="F1229" i="10"/>
  <c r="L1229" i="10" s="1"/>
  <c r="E1229" i="10"/>
  <c r="K1228" i="10"/>
  <c r="J1228" i="10"/>
  <c r="I1228" i="10"/>
  <c r="H1228" i="10"/>
  <c r="G1228" i="10"/>
  <c r="L1228" i="10" s="1"/>
  <c r="F1228" i="10"/>
  <c r="E1228" i="10"/>
  <c r="K1129" i="10"/>
  <c r="J1129" i="10"/>
  <c r="I1129" i="10"/>
  <c r="H1129" i="10"/>
  <c r="G1129" i="10"/>
  <c r="F1129" i="10"/>
  <c r="L1129" i="10" s="1"/>
  <c r="E1129" i="10"/>
  <c r="K1128" i="10"/>
  <c r="J1128" i="10"/>
  <c r="I1128" i="10"/>
  <c r="H1128" i="10"/>
  <c r="G1128" i="10"/>
  <c r="L1128" i="10" s="1"/>
  <c r="F1128" i="10"/>
  <c r="E1128" i="10"/>
  <c r="K1127" i="10"/>
  <c r="J1127" i="10"/>
  <c r="I1127" i="10"/>
  <c r="H1127" i="10"/>
  <c r="L1127" i="10" s="1"/>
  <c r="G1127" i="10"/>
  <c r="F1127" i="10"/>
  <c r="E1127" i="10"/>
  <c r="K1126" i="10"/>
  <c r="J1126" i="10"/>
  <c r="I1126" i="10"/>
  <c r="H1126" i="10"/>
  <c r="G1126" i="10"/>
  <c r="F1126" i="10"/>
  <c r="L1126" i="10" s="1"/>
  <c r="E1126" i="10"/>
  <c r="K1028" i="10"/>
  <c r="J1028" i="10"/>
  <c r="I1028" i="10"/>
  <c r="H1028" i="10"/>
  <c r="G1028" i="10"/>
  <c r="F1028" i="10"/>
  <c r="E1028" i="10"/>
  <c r="L1028" i="10" s="1"/>
  <c r="K1027" i="10"/>
  <c r="J1027" i="10"/>
  <c r="I1027" i="10"/>
  <c r="H1027" i="10"/>
  <c r="G1027" i="10"/>
  <c r="L1027" i="10" s="1"/>
  <c r="F1027" i="10"/>
  <c r="E1027" i="10"/>
  <c r="K1026" i="10"/>
  <c r="J1026" i="10"/>
  <c r="I1026" i="10"/>
  <c r="H1026" i="10"/>
  <c r="G1026" i="10"/>
  <c r="F1026" i="10"/>
  <c r="E1026" i="10"/>
  <c r="L1026" i="10" s="1"/>
  <c r="K1025" i="10"/>
  <c r="J1025" i="10"/>
  <c r="I1025" i="10"/>
  <c r="H1025" i="10"/>
  <c r="G1025" i="10"/>
  <c r="F1025" i="10"/>
  <c r="E1025" i="10"/>
  <c r="L1025" i="10" s="1"/>
  <c r="K927" i="10"/>
  <c r="J927" i="10"/>
  <c r="I927" i="10"/>
  <c r="H927" i="10"/>
  <c r="G927" i="10"/>
  <c r="F927" i="10"/>
  <c r="E927" i="10"/>
  <c r="K926" i="10"/>
  <c r="J926" i="10"/>
  <c r="I926" i="10"/>
  <c r="H926" i="10"/>
  <c r="G926" i="10"/>
  <c r="L926" i="10" s="1"/>
  <c r="F926" i="10"/>
  <c r="E926" i="10"/>
  <c r="K925" i="10"/>
  <c r="J925" i="10"/>
  <c r="I925" i="10"/>
  <c r="H925" i="10"/>
  <c r="G925" i="10"/>
  <c r="F925" i="10"/>
  <c r="E925" i="10"/>
  <c r="L925" i="10" s="1"/>
  <c r="K924" i="10"/>
  <c r="J924" i="10"/>
  <c r="I924" i="10"/>
  <c r="H924" i="10"/>
  <c r="G924" i="10"/>
  <c r="F924" i="10"/>
  <c r="E924" i="10"/>
  <c r="K826" i="10"/>
  <c r="J826" i="10"/>
  <c r="I826" i="10"/>
  <c r="H826" i="10"/>
  <c r="G826" i="10"/>
  <c r="F826" i="10"/>
  <c r="L826" i="10" s="1"/>
  <c r="E826" i="10"/>
  <c r="K825" i="10"/>
  <c r="J825" i="10"/>
  <c r="I825" i="10"/>
  <c r="H825" i="10"/>
  <c r="G825" i="10"/>
  <c r="L825" i="10" s="1"/>
  <c r="F825" i="10"/>
  <c r="E825" i="10"/>
  <c r="K824" i="10"/>
  <c r="J824" i="10"/>
  <c r="I824" i="10"/>
  <c r="H824" i="10"/>
  <c r="L824" i="10" s="1"/>
  <c r="G824" i="10"/>
  <c r="F824" i="10"/>
  <c r="E824" i="10"/>
  <c r="K823" i="10"/>
  <c r="J823" i="10"/>
  <c r="I823" i="10"/>
  <c r="H823" i="10"/>
  <c r="G823" i="10"/>
  <c r="F823" i="10"/>
  <c r="L823" i="10" s="1"/>
  <c r="E823" i="10"/>
  <c r="K725" i="10"/>
  <c r="J725" i="10"/>
  <c r="I725" i="10"/>
  <c r="H725" i="10"/>
  <c r="G725" i="10"/>
  <c r="F725" i="10"/>
  <c r="L725" i="10" s="1"/>
  <c r="E725" i="10"/>
  <c r="K724" i="10"/>
  <c r="J724" i="10"/>
  <c r="I724" i="10"/>
  <c r="H724" i="10"/>
  <c r="G724" i="10"/>
  <c r="F724" i="10"/>
  <c r="E724" i="10"/>
  <c r="K723" i="10"/>
  <c r="J723" i="10"/>
  <c r="I723" i="10"/>
  <c r="H723" i="10"/>
  <c r="G723" i="10"/>
  <c r="F723" i="10"/>
  <c r="E723" i="10"/>
  <c r="L723" i="10" s="1"/>
  <c r="K722" i="10"/>
  <c r="J722" i="10"/>
  <c r="I722" i="10"/>
  <c r="H722" i="10"/>
  <c r="G722" i="10"/>
  <c r="F722" i="10"/>
  <c r="L722" i="10" s="1"/>
  <c r="E722" i="10"/>
  <c r="K624" i="10"/>
  <c r="J624" i="10"/>
  <c r="I624" i="10"/>
  <c r="H624" i="10"/>
  <c r="G624" i="10"/>
  <c r="F624" i="10"/>
  <c r="L624" i="10" s="1"/>
  <c r="E624" i="10"/>
  <c r="K623" i="10"/>
  <c r="J623" i="10"/>
  <c r="I623" i="10"/>
  <c r="H623" i="10"/>
  <c r="G623" i="10"/>
  <c r="L623" i="10" s="1"/>
  <c r="F623" i="10"/>
  <c r="E623" i="10"/>
  <c r="K622" i="10"/>
  <c r="J622" i="10"/>
  <c r="I622" i="10"/>
  <c r="H622" i="10"/>
  <c r="L622" i="10" s="1"/>
  <c r="G622" i="10"/>
  <c r="F622" i="10"/>
  <c r="E622" i="10"/>
  <c r="K621" i="10"/>
  <c r="J621" i="10"/>
  <c r="I621" i="10"/>
  <c r="L621" i="10" s="1"/>
  <c r="H621" i="10"/>
  <c r="G621" i="10"/>
  <c r="F621" i="10"/>
  <c r="E621" i="10"/>
  <c r="K523" i="10"/>
  <c r="J523" i="10"/>
  <c r="I523" i="10"/>
  <c r="H523" i="10"/>
  <c r="G523" i="10"/>
  <c r="F523" i="10"/>
  <c r="L523" i="10" s="1"/>
  <c r="E523" i="10"/>
  <c r="K522" i="10"/>
  <c r="J522" i="10"/>
  <c r="I522" i="10"/>
  <c r="H522" i="10"/>
  <c r="G522" i="10"/>
  <c r="L522" i="10" s="1"/>
  <c r="F522" i="10"/>
  <c r="E522" i="10"/>
  <c r="K521" i="10"/>
  <c r="J521" i="10"/>
  <c r="I521" i="10"/>
  <c r="H521" i="10"/>
  <c r="L521" i="10" s="1"/>
  <c r="G521" i="10"/>
  <c r="F521" i="10"/>
  <c r="E521" i="10"/>
  <c r="K520" i="10"/>
  <c r="J520" i="10"/>
  <c r="I520" i="10"/>
  <c r="L520" i="10" s="1"/>
  <c r="H520" i="10"/>
  <c r="G520" i="10"/>
  <c r="F520" i="10"/>
  <c r="E520" i="10"/>
  <c r="K422" i="10"/>
  <c r="J422" i="10"/>
  <c r="I422" i="10"/>
  <c r="H422" i="10"/>
  <c r="G422" i="10"/>
  <c r="F422" i="10"/>
  <c r="L422" i="10" s="1"/>
  <c r="E422" i="10"/>
  <c r="K421" i="10"/>
  <c r="J421" i="10"/>
  <c r="I421" i="10"/>
  <c r="H421" i="10"/>
  <c r="G421" i="10"/>
  <c r="F421" i="10"/>
  <c r="E421" i="10"/>
  <c r="K420" i="10"/>
  <c r="J420" i="10"/>
  <c r="I420" i="10"/>
  <c r="H420" i="10"/>
  <c r="L420" i="10" s="1"/>
  <c r="G420" i="10"/>
  <c r="F420" i="10"/>
  <c r="E420" i="10"/>
  <c r="K419" i="10"/>
  <c r="J419" i="10"/>
  <c r="I419" i="10"/>
  <c r="L419" i="10" s="1"/>
  <c r="H419" i="10"/>
  <c r="G419" i="10"/>
  <c r="F419" i="10"/>
  <c r="E419" i="10"/>
  <c r="K320" i="10"/>
  <c r="J320" i="10"/>
  <c r="I320" i="10"/>
  <c r="H320" i="10"/>
  <c r="G320" i="10"/>
  <c r="F320" i="10"/>
  <c r="E320" i="10"/>
  <c r="K319" i="10"/>
  <c r="J319" i="10"/>
  <c r="I319" i="10"/>
  <c r="H319" i="10"/>
  <c r="G319" i="10"/>
  <c r="L319" i="10" s="1"/>
  <c r="F319" i="10"/>
  <c r="E319" i="10"/>
  <c r="K318" i="10"/>
  <c r="J318" i="10"/>
  <c r="I318" i="10"/>
  <c r="H318" i="10"/>
  <c r="G318" i="10"/>
  <c r="F318" i="10"/>
  <c r="E318" i="10"/>
  <c r="L318" i="10" s="1"/>
  <c r="K317" i="10"/>
  <c r="J317" i="10"/>
  <c r="I317" i="10"/>
  <c r="H317" i="10"/>
  <c r="G317" i="10"/>
  <c r="F317" i="10"/>
  <c r="E317" i="10"/>
  <c r="K219" i="10"/>
  <c r="J219" i="10"/>
  <c r="I219" i="10"/>
  <c r="H219" i="10"/>
  <c r="G219" i="10"/>
  <c r="F219" i="10"/>
  <c r="L219" i="10" s="1"/>
  <c r="E219" i="10"/>
  <c r="K218" i="10"/>
  <c r="J218" i="10"/>
  <c r="I218" i="10"/>
  <c r="H218" i="10"/>
  <c r="G218" i="10"/>
  <c r="F218" i="10"/>
  <c r="L218" i="10" s="1"/>
  <c r="E218" i="10"/>
  <c r="K217" i="10"/>
  <c r="J217" i="10"/>
  <c r="I217" i="10"/>
  <c r="H217" i="10"/>
  <c r="L217" i="10" s="1"/>
  <c r="G217" i="10"/>
  <c r="F217" i="10"/>
  <c r="E217" i="10"/>
  <c r="K216" i="10"/>
  <c r="J216" i="10"/>
  <c r="I216" i="10"/>
  <c r="L216" i="10" s="1"/>
  <c r="H216" i="10"/>
  <c r="G216" i="10"/>
  <c r="F216" i="10"/>
  <c r="E216" i="10"/>
  <c r="K118" i="10"/>
  <c r="J118" i="10"/>
  <c r="I118" i="10"/>
  <c r="H118" i="10"/>
  <c r="G118" i="10"/>
  <c r="F118" i="10"/>
  <c r="L118" i="10" s="1"/>
  <c r="E118" i="10"/>
  <c r="K117" i="10"/>
  <c r="J117" i="10"/>
  <c r="I117" i="10"/>
  <c r="H117" i="10"/>
  <c r="G117" i="10"/>
  <c r="F117" i="10"/>
  <c r="E117" i="10"/>
  <c r="K116" i="10"/>
  <c r="J116" i="10"/>
  <c r="I116" i="10"/>
  <c r="H116" i="10"/>
  <c r="L116" i="10" s="1"/>
  <c r="G116" i="10"/>
  <c r="F116" i="10"/>
  <c r="E116" i="10"/>
  <c r="K115" i="10"/>
  <c r="J115" i="10"/>
  <c r="I115" i="10"/>
  <c r="L115" i="10" s="1"/>
  <c r="H115" i="10"/>
  <c r="G115" i="10"/>
  <c r="F115" i="10"/>
  <c r="E115" i="10"/>
  <c r="L1520" i="10"/>
  <c r="L1516" i="10"/>
  <c r="L1511" i="10"/>
  <c r="L1510" i="10"/>
  <c r="L1506" i="10"/>
  <c r="L1505" i="10"/>
  <c r="L1501" i="10"/>
  <c r="L1500" i="10"/>
  <c r="L1491" i="10"/>
  <c r="L1490" i="10"/>
  <c r="L1486" i="10"/>
  <c r="L1485" i="10"/>
  <c r="L1481" i="10"/>
  <c r="L1480" i="10"/>
  <c r="L1471" i="10"/>
  <c r="L1470" i="10"/>
  <c r="L1466" i="10"/>
  <c r="L1465" i="10"/>
  <c r="L1461" i="10"/>
  <c r="L1460" i="10"/>
  <c r="L1451" i="10"/>
  <c r="L1450" i="10"/>
  <c r="L1446" i="10"/>
  <c r="L1445" i="10"/>
  <c r="L1441" i="10"/>
  <c r="L1440" i="10"/>
  <c r="L1424" i="10"/>
  <c r="L1415" i="10"/>
  <c r="L1410" i="10"/>
  <c r="L1409" i="10"/>
  <c r="L1405" i="10"/>
  <c r="L1404" i="10"/>
  <c r="L1400" i="10"/>
  <c r="L1399" i="10"/>
  <c r="L1394" i="10"/>
  <c r="L1390" i="10"/>
  <c r="L1389" i="10"/>
  <c r="L1385" i="10"/>
  <c r="L1384" i="10"/>
  <c r="L1380" i="10"/>
  <c r="L1379" i="10"/>
  <c r="L1370" i="10"/>
  <c r="L1369" i="10"/>
  <c r="L1365" i="10"/>
  <c r="L1364" i="10"/>
  <c r="L1360" i="10"/>
  <c r="L1359" i="10"/>
  <c r="L1350" i="10"/>
  <c r="L1349" i="10"/>
  <c r="L1345" i="10"/>
  <c r="L1344" i="10"/>
  <c r="L1340" i="10"/>
  <c r="L1339" i="10"/>
  <c r="L1314" i="10"/>
  <c r="L1313" i="10"/>
  <c r="L1309" i="10"/>
  <c r="L1308" i="10"/>
  <c r="L1304" i="10"/>
  <c r="L1303" i="10"/>
  <c r="L1299" i="10"/>
  <c r="L1298" i="10"/>
  <c r="L1294" i="10"/>
  <c r="L1289" i="10"/>
  <c r="L1288" i="10"/>
  <c r="L1284" i="10"/>
  <c r="L1283" i="10"/>
  <c r="L1279" i="10"/>
  <c r="L1278" i="10"/>
  <c r="L1269" i="10"/>
  <c r="L1268" i="10"/>
  <c r="L1264" i="10"/>
  <c r="L1263" i="10"/>
  <c r="L1259" i="10"/>
  <c r="L1258" i="10"/>
  <c r="L1249" i="10"/>
  <c r="L1248" i="10"/>
  <c r="L1244" i="10"/>
  <c r="L1243" i="10"/>
  <c r="L1239" i="10"/>
  <c r="L1238" i="10"/>
  <c r="L1221" i="10"/>
  <c r="L1213" i="10"/>
  <c r="L1209" i="10"/>
  <c r="L1208" i="10"/>
  <c r="L1207" i="10"/>
  <c r="L1206" i="10"/>
  <c r="L1204" i="10"/>
  <c r="L1203" i="10"/>
  <c r="L1202" i="10"/>
  <c r="L1201" i="10"/>
  <c r="L1199" i="10"/>
  <c r="L1198" i="10"/>
  <c r="L1197" i="10"/>
  <c r="L1196" i="10"/>
  <c r="L1189" i="10"/>
  <c r="L1188" i="10"/>
  <c r="L1187" i="10"/>
  <c r="L1186" i="10"/>
  <c r="L1184" i="10"/>
  <c r="L1183" i="10"/>
  <c r="L1182" i="10"/>
  <c r="L1181" i="10"/>
  <c r="L1179" i="10"/>
  <c r="L1178" i="10"/>
  <c r="L1177" i="10"/>
  <c r="L1176" i="10"/>
  <c r="L1169" i="10"/>
  <c r="L1168" i="10"/>
  <c r="L1167" i="10"/>
  <c r="L1166" i="10"/>
  <c r="L1164" i="10"/>
  <c r="L1163" i="10"/>
  <c r="L1162" i="10"/>
  <c r="L1161" i="10"/>
  <c r="L1159" i="10"/>
  <c r="L1158" i="10"/>
  <c r="L1157" i="10"/>
  <c r="L1156" i="10"/>
  <c r="L1153" i="10"/>
  <c r="L1149" i="10"/>
  <c r="L1148" i="10"/>
  <c r="L1147" i="10"/>
  <c r="L1146" i="10"/>
  <c r="L1144" i="10"/>
  <c r="L1143" i="10"/>
  <c r="L1142" i="10"/>
  <c r="L1141" i="10"/>
  <c r="L1139" i="10"/>
  <c r="L1138" i="10"/>
  <c r="L1137" i="10"/>
  <c r="L1136" i="10"/>
  <c r="L1118" i="10"/>
  <c r="L1117" i="10"/>
  <c r="L1111" i="10"/>
  <c r="L1110" i="10"/>
  <c r="L1108" i="10"/>
  <c r="L1107" i="10"/>
  <c r="L1106" i="10"/>
  <c r="L1105" i="10"/>
  <c r="L1103" i="10"/>
  <c r="L1102" i="10"/>
  <c r="L1101" i="10"/>
  <c r="L1100" i="10"/>
  <c r="L1098" i="10"/>
  <c r="L1097" i="10"/>
  <c r="L1096" i="10"/>
  <c r="L1095" i="10"/>
  <c r="L1092" i="10"/>
  <c r="L1088" i="10"/>
  <c r="L1087" i="10"/>
  <c r="L1086" i="10"/>
  <c r="L1085" i="10"/>
  <c r="L1083" i="10"/>
  <c r="L1082" i="10"/>
  <c r="L1081" i="10"/>
  <c r="L1080" i="10"/>
  <c r="L1078" i="10"/>
  <c r="L1077" i="10"/>
  <c r="L1076" i="10"/>
  <c r="L1075" i="10"/>
  <c r="L1071" i="10"/>
  <c r="L1068" i="10"/>
  <c r="L1067" i="10"/>
  <c r="L1066" i="10"/>
  <c r="L1065" i="10"/>
  <c r="L1063" i="10"/>
  <c r="L1062" i="10"/>
  <c r="L1061" i="10"/>
  <c r="L1060" i="10"/>
  <c r="L1058" i="10"/>
  <c r="L1057" i="10"/>
  <c r="L1056" i="10"/>
  <c r="L1055" i="10"/>
  <c r="L1052" i="10"/>
  <c r="L1048" i="10"/>
  <c r="L1047" i="10"/>
  <c r="L1046" i="10"/>
  <c r="L1045" i="10"/>
  <c r="L1043" i="10"/>
  <c r="L1042" i="10"/>
  <c r="L1041" i="10"/>
  <c r="L1040" i="10"/>
  <c r="L1038" i="10"/>
  <c r="L1037" i="10"/>
  <c r="L1036" i="10"/>
  <c r="L1035" i="10"/>
  <c r="L1032" i="10"/>
  <c r="L1021" i="10"/>
  <c r="L1014" i="10"/>
  <c r="L1007" i="10"/>
  <c r="L1006" i="10"/>
  <c r="L1005" i="10"/>
  <c r="L1004" i="10"/>
  <c r="L1002" i="10"/>
  <c r="L1001" i="10"/>
  <c r="L1000" i="10"/>
  <c r="L999" i="10"/>
  <c r="L997" i="10"/>
  <c r="L996" i="10"/>
  <c r="L995" i="10"/>
  <c r="L994" i="10"/>
  <c r="L987" i="10"/>
  <c r="L986" i="10"/>
  <c r="L985" i="10"/>
  <c r="L984" i="10"/>
  <c r="L982" i="10"/>
  <c r="L981" i="10"/>
  <c r="L980" i="10"/>
  <c r="L979" i="10"/>
  <c r="L977" i="10"/>
  <c r="L976" i="10"/>
  <c r="L975" i="10"/>
  <c r="L974" i="10"/>
  <c r="L971" i="10"/>
  <c r="L967" i="10"/>
  <c r="L966" i="10"/>
  <c r="L965" i="10"/>
  <c r="L964" i="10"/>
  <c r="L962" i="10"/>
  <c r="L961" i="10"/>
  <c r="L960" i="10"/>
  <c r="L959" i="10"/>
  <c r="L957" i="10"/>
  <c r="L956" i="10"/>
  <c r="L955" i="10"/>
  <c r="L954" i="10"/>
  <c r="L950" i="10"/>
  <c r="L947" i="10"/>
  <c r="L946" i="10"/>
  <c r="L945" i="10"/>
  <c r="L944" i="10"/>
  <c r="L942" i="10"/>
  <c r="L941" i="10"/>
  <c r="L940" i="10"/>
  <c r="L939" i="10"/>
  <c r="L937" i="10"/>
  <c r="L936" i="10"/>
  <c r="L935" i="10"/>
  <c r="L934" i="10"/>
  <c r="L927" i="10"/>
  <c r="L924" i="10"/>
  <c r="L920" i="10"/>
  <c r="L913" i="10"/>
  <c r="L906" i="10"/>
  <c r="L905" i="10"/>
  <c r="L904" i="10"/>
  <c r="L903" i="10"/>
  <c r="L901" i="10"/>
  <c r="L900" i="10"/>
  <c r="L899" i="10"/>
  <c r="L898" i="10"/>
  <c r="L896" i="10"/>
  <c r="L895" i="10"/>
  <c r="L894" i="10"/>
  <c r="L893" i="10"/>
  <c r="L888" i="10"/>
  <c r="L886" i="10"/>
  <c r="L885" i="10"/>
  <c r="L884" i="10"/>
  <c r="L883" i="10"/>
  <c r="L881" i="10"/>
  <c r="L880" i="10"/>
  <c r="L879" i="10"/>
  <c r="L878" i="10"/>
  <c r="L876" i="10"/>
  <c r="L875" i="10"/>
  <c r="L874" i="10"/>
  <c r="L873" i="10"/>
  <c r="L866" i="10"/>
  <c r="L865" i="10"/>
  <c r="L864" i="10"/>
  <c r="L863" i="10"/>
  <c r="L861" i="10"/>
  <c r="L860" i="10"/>
  <c r="L859" i="10"/>
  <c r="L858" i="10"/>
  <c r="L856" i="10"/>
  <c r="L855" i="10"/>
  <c r="L854" i="10"/>
  <c r="L853" i="10"/>
  <c r="L849" i="10"/>
  <c r="L846" i="10"/>
  <c r="L845" i="10"/>
  <c r="L844" i="10"/>
  <c r="L843" i="10"/>
  <c r="L841" i="10"/>
  <c r="L840" i="10"/>
  <c r="L839" i="10"/>
  <c r="L838" i="10"/>
  <c r="L836" i="10"/>
  <c r="L835" i="10"/>
  <c r="L834" i="10"/>
  <c r="L833" i="10"/>
  <c r="L830" i="10"/>
  <c r="L817" i="10"/>
  <c r="L809" i="10"/>
  <c r="L808" i="10"/>
  <c r="L805" i="10"/>
  <c r="L804" i="10"/>
  <c r="L803" i="10"/>
  <c r="L802" i="10"/>
  <c r="L800" i="10"/>
  <c r="L799" i="10"/>
  <c r="L798" i="10"/>
  <c r="L797" i="10"/>
  <c r="L795" i="10"/>
  <c r="L794" i="10"/>
  <c r="L793" i="10"/>
  <c r="L792" i="10"/>
  <c r="L789" i="10"/>
  <c r="L785" i="10"/>
  <c r="L784" i="10"/>
  <c r="L783" i="10"/>
  <c r="L782" i="10"/>
  <c r="L780" i="10"/>
  <c r="L779" i="10"/>
  <c r="L778" i="10"/>
  <c r="L777" i="10"/>
  <c r="L775" i="10"/>
  <c r="L774" i="10"/>
  <c r="L773" i="10"/>
  <c r="L772" i="10"/>
  <c r="L768" i="10"/>
  <c r="L765" i="10"/>
  <c r="L764" i="10"/>
  <c r="L763" i="10"/>
  <c r="L762" i="10"/>
  <c r="L760" i="10"/>
  <c r="L759" i="10"/>
  <c r="L758" i="10"/>
  <c r="L757" i="10"/>
  <c r="L755" i="10"/>
  <c r="L754" i="10"/>
  <c r="L753" i="10"/>
  <c r="L752" i="10"/>
  <c r="L748" i="10"/>
  <c r="L745" i="10"/>
  <c r="L744" i="10"/>
  <c r="L743" i="10"/>
  <c r="L742" i="10"/>
  <c r="L740" i="10"/>
  <c r="L739" i="10"/>
  <c r="L738" i="10"/>
  <c r="L737" i="10"/>
  <c r="L735" i="10"/>
  <c r="L734" i="10"/>
  <c r="L733" i="10"/>
  <c r="L732" i="10"/>
  <c r="L724" i="10"/>
  <c r="L714" i="10"/>
  <c r="L707" i="10"/>
  <c r="L704" i="10"/>
  <c r="L703" i="10"/>
  <c r="L702" i="10"/>
  <c r="L701" i="10"/>
  <c r="L699" i="10"/>
  <c r="L698" i="10"/>
  <c r="L697" i="10"/>
  <c r="L696" i="10"/>
  <c r="L694" i="10"/>
  <c r="L693" i="10"/>
  <c r="L692" i="10"/>
  <c r="L691" i="10"/>
  <c r="L684" i="10"/>
  <c r="L683" i="10"/>
  <c r="L682" i="10"/>
  <c r="L681" i="10"/>
  <c r="L679" i="10"/>
  <c r="L678" i="10"/>
  <c r="L677" i="10"/>
  <c r="L676" i="10"/>
  <c r="L674" i="10"/>
  <c r="L673" i="10"/>
  <c r="L672" i="10"/>
  <c r="L671" i="10"/>
  <c r="L668" i="10"/>
  <c r="L664" i="10"/>
  <c r="L663" i="10"/>
  <c r="L662" i="10"/>
  <c r="L661" i="10"/>
  <c r="L659" i="10"/>
  <c r="L658" i="10"/>
  <c r="L657" i="10"/>
  <c r="L656" i="10"/>
  <c r="L654" i="10"/>
  <c r="L653" i="10"/>
  <c r="L652" i="10"/>
  <c r="L651" i="10"/>
  <c r="L646" i="10"/>
  <c r="L644" i="10"/>
  <c r="L643" i="10"/>
  <c r="L642" i="10"/>
  <c r="L641" i="10"/>
  <c r="L639" i="10"/>
  <c r="L638" i="10"/>
  <c r="L637" i="10"/>
  <c r="L636" i="10"/>
  <c r="L634" i="10"/>
  <c r="L633" i="10"/>
  <c r="L632" i="10"/>
  <c r="L631" i="10"/>
  <c r="L628" i="10"/>
  <c r="L618" i="10"/>
  <c r="L613" i="10"/>
  <c r="L611" i="10"/>
  <c r="L606" i="10"/>
  <c r="L603" i="10"/>
  <c r="L602" i="10"/>
  <c r="L601" i="10"/>
  <c r="L600" i="10"/>
  <c r="L598" i="10"/>
  <c r="L597" i="10"/>
  <c r="L596" i="10"/>
  <c r="L595" i="10"/>
  <c r="L593" i="10"/>
  <c r="L592" i="10"/>
  <c r="L591" i="10"/>
  <c r="L590" i="10"/>
  <c r="L586" i="10"/>
  <c r="L583" i="10"/>
  <c r="L582" i="10"/>
  <c r="L581" i="10"/>
  <c r="L580" i="10"/>
  <c r="L578" i="10"/>
  <c r="L577" i="10"/>
  <c r="L576" i="10"/>
  <c r="L575" i="10"/>
  <c r="L573" i="10"/>
  <c r="L572" i="10"/>
  <c r="L571" i="10"/>
  <c r="L570" i="10"/>
  <c r="L565" i="10"/>
  <c r="L563" i="10"/>
  <c r="L562" i="10"/>
  <c r="L561" i="10"/>
  <c r="L560" i="10"/>
  <c r="L558" i="10"/>
  <c r="L557" i="10"/>
  <c r="L556" i="10"/>
  <c r="L555" i="10"/>
  <c r="L553" i="10"/>
  <c r="L552" i="10"/>
  <c r="L551" i="10"/>
  <c r="L550" i="10"/>
  <c r="L546" i="10"/>
  <c r="L543" i="10"/>
  <c r="L542" i="10"/>
  <c r="L541" i="10"/>
  <c r="L540" i="10"/>
  <c r="L538" i="10"/>
  <c r="L537" i="10"/>
  <c r="L536" i="10"/>
  <c r="L535" i="10"/>
  <c r="L533" i="10"/>
  <c r="L532" i="10"/>
  <c r="L531" i="10"/>
  <c r="L530" i="10"/>
  <c r="L525" i="10"/>
  <c r="L515" i="10"/>
  <c r="L507" i="10"/>
  <c r="L502" i="10"/>
  <c r="L501" i="10"/>
  <c r="L500" i="10"/>
  <c r="L499" i="10"/>
  <c r="L497" i="10"/>
  <c r="L496" i="10"/>
  <c r="L495" i="10"/>
  <c r="L494" i="10"/>
  <c r="L492" i="10"/>
  <c r="L491" i="10"/>
  <c r="L490" i="10"/>
  <c r="L489" i="10"/>
  <c r="L487" i="10"/>
  <c r="L482" i="10"/>
  <c r="L481" i="10"/>
  <c r="L480" i="10"/>
  <c r="L479" i="10"/>
  <c r="L477" i="10"/>
  <c r="L476" i="10"/>
  <c r="L475" i="10"/>
  <c r="L474" i="10"/>
  <c r="L472" i="10"/>
  <c r="L471" i="10"/>
  <c r="L470" i="10"/>
  <c r="L469" i="10"/>
  <c r="L466" i="10"/>
  <c r="L462" i="10"/>
  <c r="L461" i="10"/>
  <c r="L460" i="10"/>
  <c r="L459" i="10"/>
  <c r="L457" i="10"/>
  <c r="L456" i="10"/>
  <c r="L455" i="10"/>
  <c r="L454" i="10"/>
  <c r="L452" i="10"/>
  <c r="L451" i="10"/>
  <c r="L450" i="10"/>
  <c r="L449" i="10"/>
  <c r="L444" i="10"/>
  <c r="L442" i="10"/>
  <c r="L441" i="10"/>
  <c r="L440" i="10"/>
  <c r="L439" i="10"/>
  <c r="L437" i="10"/>
  <c r="L436" i="10"/>
  <c r="L435" i="10"/>
  <c r="L434" i="10"/>
  <c r="L432" i="10"/>
  <c r="L431" i="10"/>
  <c r="L430" i="10"/>
  <c r="L429" i="10"/>
  <c r="L426" i="10"/>
  <c r="L421" i="10"/>
  <c r="L412" i="10"/>
  <c r="L410" i="10"/>
  <c r="L404" i="10"/>
  <c r="L403" i="10"/>
  <c r="L400" i="10"/>
  <c r="L399" i="10"/>
  <c r="L398" i="10"/>
  <c r="L397" i="10"/>
  <c r="L395" i="10"/>
  <c r="L394" i="10"/>
  <c r="L393" i="10"/>
  <c r="L392" i="10"/>
  <c r="L390" i="10"/>
  <c r="L389" i="10"/>
  <c r="L388" i="10"/>
  <c r="L387" i="10"/>
  <c r="L384" i="10"/>
  <c r="L380" i="10"/>
  <c r="L379" i="10"/>
  <c r="L378" i="10"/>
  <c r="L377" i="10"/>
  <c r="L375" i="10"/>
  <c r="L374" i="10"/>
  <c r="L373" i="10"/>
  <c r="L372" i="10"/>
  <c r="L370" i="10"/>
  <c r="L369" i="10"/>
  <c r="L368" i="10"/>
  <c r="L367" i="10"/>
  <c r="L363" i="10"/>
  <c r="L360" i="10"/>
  <c r="L359" i="10"/>
  <c r="L358" i="10"/>
  <c r="L357" i="10"/>
  <c r="L355" i="10"/>
  <c r="L354" i="10"/>
  <c r="L353" i="10"/>
  <c r="L352" i="10"/>
  <c r="L350" i="10"/>
  <c r="L349" i="10"/>
  <c r="L348" i="10"/>
  <c r="L347" i="10"/>
  <c r="L344" i="10"/>
  <c r="L340" i="10"/>
  <c r="L339" i="10"/>
  <c r="L338" i="10"/>
  <c r="L337" i="10"/>
  <c r="L335" i="10"/>
  <c r="L334" i="10"/>
  <c r="L333" i="10"/>
  <c r="L332" i="10"/>
  <c r="L330" i="10"/>
  <c r="L329" i="10"/>
  <c r="L328" i="10"/>
  <c r="L327" i="10"/>
  <c r="L320" i="10"/>
  <c r="L317" i="10"/>
  <c r="L311" i="10"/>
  <c r="L309" i="10"/>
  <c r="L303" i="10"/>
  <c r="L302" i="10"/>
  <c r="L299" i="10"/>
  <c r="L298" i="10"/>
  <c r="L297" i="10"/>
  <c r="L296" i="10"/>
  <c r="L294" i="10"/>
  <c r="L293" i="10"/>
  <c r="L292" i="10"/>
  <c r="L291" i="10"/>
  <c r="L289" i="10"/>
  <c r="L288" i="10"/>
  <c r="L287" i="10"/>
  <c r="L286" i="10"/>
  <c r="L282" i="10"/>
  <c r="L279" i="10"/>
  <c r="L278" i="10"/>
  <c r="L277" i="10"/>
  <c r="L276" i="10"/>
  <c r="L274" i="10"/>
  <c r="L273" i="10"/>
  <c r="L272" i="10"/>
  <c r="L271" i="10"/>
  <c r="L269" i="10"/>
  <c r="L268" i="10"/>
  <c r="L267" i="10"/>
  <c r="L266" i="10"/>
  <c r="L259" i="10"/>
  <c r="L258" i="10"/>
  <c r="L257" i="10"/>
  <c r="L256" i="10"/>
  <c r="L254" i="10"/>
  <c r="L253" i="10"/>
  <c r="L252" i="10"/>
  <c r="L251" i="10"/>
  <c r="L249" i="10"/>
  <c r="L248" i="10"/>
  <c r="L247" i="10"/>
  <c r="L246" i="10"/>
  <c r="L242" i="10"/>
  <c r="L239" i="10"/>
  <c r="L238" i="10"/>
  <c r="L237" i="10"/>
  <c r="L236" i="10"/>
  <c r="L234" i="10"/>
  <c r="L233" i="10"/>
  <c r="L232" i="10"/>
  <c r="L231" i="10"/>
  <c r="L229" i="10"/>
  <c r="L228" i="10"/>
  <c r="L227" i="10"/>
  <c r="L226" i="10"/>
  <c r="L222" i="10"/>
  <c r="L211" i="10"/>
  <c r="L207" i="10"/>
  <c r="L203" i="10"/>
  <c r="L200" i="10"/>
  <c r="L198" i="10"/>
  <c r="L197" i="10"/>
  <c r="L196" i="10"/>
  <c r="L195" i="10"/>
  <c r="L193" i="10"/>
  <c r="L192" i="10"/>
  <c r="L191" i="10"/>
  <c r="L190" i="10"/>
  <c r="L188" i="10"/>
  <c r="L187" i="10"/>
  <c r="L186" i="10"/>
  <c r="L185" i="10"/>
  <c r="L178" i="10"/>
  <c r="L177" i="10"/>
  <c r="L176" i="10"/>
  <c r="L175" i="10"/>
  <c r="L173" i="10"/>
  <c r="L172" i="10"/>
  <c r="L171" i="10"/>
  <c r="L170" i="10"/>
  <c r="L168" i="10"/>
  <c r="L167" i="10"/>
  <c r="L166" i="10"/>
  <c r="L165" i="10"/>
  <c r="L162" i="10"/>
  <c r="L158" i="10"/>
  <c r="L157" i="10"/>
  <c r="L156" i="10"/>
  <c r="L155" i="10"/>
  <c r="L153" i="10"/>
  <c r="L152" i="10"/>
  <c r="L151" i="10"/>
  <c r="L150" i="10"/>
  <c r="L148" i="10"/>
  <c r="L147" i="10"/>
  <c r="L146" i="10"/>
  <c r="L145" i="10"/>
  <c r="L142" i="10"/>
  <c r="L138" i="10"/>
  <c r="L137" i="10"/>
  <c r="L136" i="10"/>
  <c r="L135" i="10"/>
  <c r="L133" i="10"/>
  <c r="L132" i="10"/>
  <c r="L131" i="10"/>
  <c r="L130" i="10"/>
  <c r="L128" i="10"/>
  <c r="L127" i="10"/>
  <c r="L126" i="10"/>
  <c r="L125" i="10"/>
  <c r="L122" i="10"/>
  <c r="L117" i="10"/>
  <c r="L111" i="10"/>
  <c r="L106" i="10"/>
  <c r="L101" i="10"/>
  <c r="L96" i="10"/>
  <c r="L95" i="10"/>
  <c r="L94" i="10"/>
  <c r="L93" i="10"/>
  <c r="L91" i="10"/>
  <c r="L90" i="10"/>
  <c r="L89" i="10"/>
  <c r="L88" i="10"/>
  <c r="L86" i="10"/>
  <c r="L85" i="10"/>
  <c r="L84" i="10"/>
  <c r="L83" i="10"/>
  <c r="L76" i="10"/>
  <c r="L75" i="10"/>
  <c r="L74" i="10"/>
  <c r="L73" i="10"/>
  <c r="L71" i="10"/>
  <c r="L70" i="10"/>
  <c r="L69" i="10"/>
  <c r="L68" i="10"/>
  <c r="L66" i="10"/>
  <c r="L65" i="10"/>
  <c r="L64" i="10"/>
  <c r="L63" i="10"/>
  <c r="L56" i="10"/>
  <c r="L55" i="10"/>
  <c r="L54" i="10"/>
  <c r="L53" i="10"/>
  <c r="L51" i="10"/>
  <c r="L50" i="10"/>
  <c r="L49" i="10"/>
  <c r="L48" i="10"/>
  <c r="L46" i="10"/>
  <c r="L45" i="10"/>
  <c r="L44" i="10"/>
  <c r="L43" i="10"/>
  <c r="L36" i="10"/>
  <c r="L35" i="10"/>
  <c r="L34" i="10"/>
  <c r="L33" i="10"/>
  <c r="L31" i="10"/>
  <c r="L30" i="10"/>
  <c r="L29" i="10"/>
  <c r="L28" i="10"/>
  <c r="L26" i="10"/>
  <c r="L25" i="10"/>
  <c r="L24" i="10"/>
  <c r="L23" i="10"/>
  <c r="L20" i="10"/>
  <c r="K81" i="10"/>
  <c r="J81" i="10"/>
  <c r="I81" i="10"/>
  <c r="H81" i="10"/>
  <c r="G81" i="10"/>
  <c r="F81" i="10"/>
  <c r="E81" i="10"/>
  <c r="L81" i="10" s="1"/>
  <c r="K80" i="10"/>
  <c r="J80" i="10"/>
  <c r="I80" i="10"/>
  <c r="H80" i="10"/>
  <c r="G80" i="10"/>
  <c r="F80" i="10"/>
  <c r="L80" i="10" s="1"/>
  <c r="E80" i="10"/>
  <c r="K79" i="10"/>
  <c r="J79" i="10"/>
  <c r="I79" i="10"/>
  <c r="H79" i="10"/>
  <c r="G79" i="10"/>
  <c r="F79" i="10"/>
  <c r="E79" i="10"/>
  <c r="L79" i="10" s="1"/>
  <c r="K78" i="10"/>
  <c r="J78" i="10"/>
  <c r="I78" i="10"/>
  <c r="H78" i="10"/>
  <c r="G78" i="10"/>
  <c r="F78" i="10"/>
  <c r="E78" i="10"/>
  <c r="L78" i="10" s="1"/>
  <c r="K61" i="10"/>
  <c r="J61" i="10"/>
  <c r="I61" i="10"/>
  <c r="H61" i="10"/>
  <c r="G61" i="10"/>
  <c r="F61" i="10"/>
  <c r="E61" i="10"/>
  <c r="L61" i="10" s="1"/>
  <c r="K60" i="10"/>
  <c r="J60" i="10"/>
  <c r="I60" i="10"/>
  <c r="H60" i="10"/>
  <c r="G60" i="10"/>
  <c r="F60" i="10"/>
  <c r="E60" i="10"/>
  <c r="L60" i="10" s="1"/>
  <c r="K59" i="10"/>
  <c r="J59" i="10"/>
  <c r="I59" i="10"/>
  <c r="H59" i="10"/>
  <c r="G59" i="10"/>
  <c r="F59" i="10"/>
  <c r="E59" i="10"/>
  <c r="L59" i="10" s="1"/>
  <c r="K58" i="10"/>
  <c r="J58" i="10"/>
  <c r="I58" i="10"/>
  <c r="H58" i="10"/>
  <c r="G58" i="10"/>
  <c r="F58" i="10"/>
  <c r="L58" i="10" s="1"/>
  <c r="E58" i="10"/>
  <c r="K41" i="10"/>
  <c r="J41" i="10"/>
  <c r="I41" i="10"/>
  <c r="H41" i="10"/>
  <c r="G41" i="10"/>
  <c r="F41" i="10"/>
  <c r="E41" i="10"/>
  <c r="L41" i="10" s="1"/>
  <c r="K40" i="10"/>
  <c r="J40" i="10"/>
  <c r="I40" i="10"/>
  <c r="H40" i="10"/>
  <c r="G40" i="10"/>
  <c r="F40" i="10"/>
  <c r="E40" i="10"/>
  <c r="L40" i="10" s="1"/>
  <c r="K39" i="10"/>
  <c r="J39" i="10"/>
  <c r="I39" i="10"/>
  <c r="H39" i="10"/>
  <c r="G39" i="10"/>
  <c r="F39" i="10"/>
  <c r="E39" i="10"/>
  <c r="L39" i="10" s="1"/>
  <c r="K38" i="10"/>
  <c r="J38" i="10"/>
  <c r="I38" i="10"/>
  <c r="H38" i="10"/>
  <c r="G38" i="10"/>
  <c r="F38" i="10"/>
  <c r="E38" i="10"/>
  <c r="L38" i="10" s="1"/>
  <c r="K16" i="10"/>
  <c r="J16" i="10"/>
  <c r="I16" i="10"/>
  <c r="H16" i="10"/>
  <c r="G16" i="10"/>
  <c r="F16" i="10"/>
  <c r="E16" i="10"/>
  <c r="L16" i="10" s="1"/>
  <c r="K15" i="10"/>
  <c r="J15" i="10"/>
  <c r="I15" i="10"/>
  <c r="H15" i="10"/>
  <c r="G15" i="10"/>
  <c r="F15" i="10"/>
  <c r="E15" i="10"/>
  <c r="L15" i="10" s="1"/>
  <c r="K14" i="10"/>
  <c r="J14" i="10"/>
  <c r="I14" i="10"/>
  <c r="H14" i="10"/>
  <c r="G14" i="10"/>
  <c r="F14" i="10"/>
  <c r="E14" i="10"/>
  <c r="L14" i="10" s="1"/>
  <c r="K13" i="10"/>
  <c r="J13" i="10"/>
  <c r="I13" i="10"/>
  <c r="H13" i="10"/>
  <c r="G13" i="10"/>
  <c r="F13" i="10"/>
  <c r="E13" i="10"/>
  <c r="K21" i="10"/>
  <c r="J21" i="10"/>
  <c r="I21" i="10"/>
  <c r="H21" i="10"/>
  <c r="G21" i="10"/>
  <c r="F21" i="10"/>
  <c r="E21" i="10"/>
  <c r="L21" i="10" s="1"/>
  <c r="K20" i="10"/>
  <c r="J20" i="10"/>
  <c r="I20" i="10"/>
  <c r="H20" i="10"/>
  <c r="G20" i="10"/>
  <c r="F20" i="10"/>
  <c r="E20" i="10"/>
  <c r="K19" i="10"/>
  <c r="J19" i="10"/>
  <c r="I19" i="10"/>
  <c r="H19" i="10"/>
  <c r="G19" i="10"/>
  <c r="F19" i="10"/>
  <c r="E19" i="10"/>
  <c r="L19" i="10" s="1"/>
  <c r="K18" i="10"/>
  <c r="J18" i="10"/>
  <c r="I18" i="10"/>
  <c r="H18" i="10"/>
  <c r="G18" i="10"/>
  <c r="F18" i="10"/>
  <c r="E18" i="10"/>
  <c r="L18" i="10" s="1"/>
  <c r="K521" i="8"/>
  <c r="J521" i="8"/>
  <c r="I521" i="8"/>
  <c r="H521" i="8"/>
  <c r="G521" i="8"/>
  <c r="F521" i="8"/>
  <c r="E521" i="8"/>
  <c r="L521" i="8" s="1"/>
  <c r="K520" i="8"/>
  <c r="J520" i="8"/>
  <c r="I520" i="8"/>
  <c r="H520" i="8"/>
  <c r="G520" i="8"/>
  <c r="L520" i="8" s="1"/>
  <c r="F520" i="8"/>
  <c r="E520" i="8"/>
  <c r="K485" i="8"/>
  <c r="J485" i="8"/>
  <c r="I485" i="8"/>
  <c r="H485" i="8"/>
  <c r="G485" i="8"/>
  <c r="F485" i="8"/>
  <c r="E485" i="8"/>
  <c r="L485" i="8" s="1"/>
  <c r="K484" i="8"/>
  <c r="J484" i="8"/>
  <c r="I484" i="8"/>
  <c r="H484" i="8"/>
  <c r="G484" i="8"/>
  <c r="F484" i="8"/>
  <c r="E484" i="8"/>
  <c r="L484" i="8" s="1"/>
  <c r="K449" i="8"/>
  <c r="J449" i="8"/>
  <c r="I449" i="8"/>
  <c r="H449" i="8"/>
  <c r="G449" i="8"/>
  <c r="F449" i="8"/>
  <c r="E449" i="8"/>
  <c r="L449" i="8" s="1"/>
  <c r="K448" i="8"/>
  <c r="J448" i="8"/>
  <c r="I448" i="8"/>
  <c r="H448" i="8"/>
  <c r="G448" i="8"/>
  <c r="F448" i="8"/>
  <c r="E448" i="8"/>
  <c r="L448" i="8" s="1"/>
  <c r="K414" i="8"/>
  <c r="J414" i="8"/>
  <c r="I414" i="8"/>
  <c r="H414" i="8"/>
  <c r="G414" i="8"/>
  <c r="F414" i="8"/>
  <c r="L414" i="8" s="1"/>
  <c r="E414" i="8"/>
  <c r="K413" i="8"/>
  <c r="J413" i="8"/>
  <c r="I413" i="8"/>
  <c r="H413" i="8"/>
  <c r="G413" i="8"/>
  <c r="L413" i="8" s="1"/>
  <c r="F413" i="8"/>
  <c r="E413" i="8"/>
  <c r="K412" i="8"/>
  <c r="J412" i="8"/>
  <c r="I412" i="8"/>
  <c r="H412" i="8"/>
  <c r="G412" i="8"/>
  <c r="F412" i="8"/>
  <c r="E412" i="8"/>
  <c r="K411" i="8"/>
  <c r="J411" i="8"/>
  <c r="I411" i="8"/>
  <c r="L411" i="8" s="1"/>
  <c r="H411" i="8"/>
  <c r="G411" i="8"/>
  <c r="F411" i="8"/>
  <c r="E411" i="8"/>
  <c r="K378" i="8"/>
  <c r="J378" i="8"/>
  <c r="I378" i="8"/>
  <c r="H378" i="8"/>
  <c r="G378" i="8"/>
  <c r="F378" i="8"/>
  <c r="L378" i="8" s="1"/>
  <c r="E378" i="8"/>
  <c r="K377" i="8"/>
  <c r="J377" i="8"/>
  <c r="I377" i="8"/>
  <c r="H377" i="8"/>
  <c r="G377" i="8"/>
  <c r="F377" i="8"/>
  <c r="E377" i="8"/>
  <c r="L377" i="8" s="1"/>
  <c r="K376" i="8"/>
  <c r="J376" i="8"/>
  <c r="I376" i="8"/>
  <c r="H376" i="8"/>
  <c r="G376" i="8"/>
  <c r="F376" i="8"/>
  <c r="E376" i="8"/>
  <c r="K375" i="8"/>
  <c r="J375" i="8"/>
  <c r="I375" i="8"/>
  <c r="H375" i="8"/>
  <c r="G375" i="8"/>
  <c r="F375" i="8"/>
  <c r="E375" i="8"/>
  <c r="L375" i="8" s="1"/>
  <c r="K342" i="8"/>
  <c r="J342" i="8"/>
  <c r="I342" i="8"/>
  <c r="H342" i="8"/>
  <c r="G342" i="8"/>
  <c r="F342" i="8"/>
  <c r="L342" i="8" s="1"/>
  <c r="E342" i="8"/>
  <c r="K341" i="8"/>
  <c r="J341" i="8"/>
  <c r="I341" i="8"/>
  <c r="H341" i="8"/>
  <c r="G341" i="8"/>
  <c r="L341" i="8" s="1"/>
  <c r="F341" i="8"/>
  <c r="E341" i="8"/>
  <c r="K340" i="8"/>
  <c r="J340" i="8"/>
  <c r="I340" i="8"/>
  <c r="H340" i="8"/>
  <c r="G340" i="8"/>
  <c r="F340" i="8"/>
  <c r="E340" i="8"/>
  <c r="K339" i="8"/>
  <c r="J339" i="8"/>
  <c r="I339" i="8"/>
  <c r="H339" i="8"/>
  <c r="G339" i="8"/>
  <c r="F339" i="8"/>
  <c r="L339" i="8" s="1"/>
  <c r="E339" i="8"/>
  <c r="K306" i="8"/>
  <c r="J306" i="8"/>
  <c r="I306" i="8"/>
  <c r="H306" i="8"/>
  <c r="G306" i="8"/>
  <c r="F306" i="8"/>
  <c r="L306" i="8" s="1"/>
  <c r="E306" i="8"/>
  <c r="K305" i="8"/>
  <c r="J305" i="8"/>
  <c r="I305" i="8"/>
  <c r="H305" i="8"/>
  <c r="G305" i="8"/>
  <c r="F305" i="8"/>
  <c r="E305" i="8"/>
  <c r="L305" i="8" s="1"/>
  <c r="K304" i="8"/>
  <c r="J304" i="8"/>
  <c r="I304" i="8"/>
  <c r="H304" i="8"/>
  <c r="G304" i="8"/>
  <c r="F304" i="8"/>
  <c r="E304" i="8"/>
  <c r="K303" i="8"/>
  <c r="J303" i="8"/>
  <c r="I303" i="8"/>
  <c r="H303" i="8"/>
  <c r="G303" i="8"/>
  <c r="F303" i="8"/>
  <c r="E303" i="8"/>
  <c r="L303" i="8" s="1"/>
  <c r="K270" i="8"/>
  <c r="J270" i="8"/>
  <c r="I270" i="8"/>
  <c r="H270" i="8"/>
  <c r="G270" i="8"/>
  <c r="F270" i="8"/>
  <c r="L270" i="8" s="1"/>
  <c r="E270" i="8"/>
  <c r="K269" i="8"/>
  <c r="J269" i="8"/>
  <c r="I269" i="8"/>
  <c r="H269" i="8"/>
  <c r="G269" i="8"/>
  <c r="L269" i="8" s="1"/>
  <c r="F269" i="8"/>
  <c r="E269" i="8"/>
  <c r="K268" i="8"/>
  <c r="J268" i="8"/>
  <c r="I268" i="8"/>
  <c r="H268" i="8"/>
  <c r="G268" i="8"/>
  <c r="F268" i="8"/>
  <c r="E268" i="8"/>
  <c r="K267" i="8"/>
  <c r="J267" i="8"/>
  <c r="I267" i="8"/>
  <c r="L267" i="8" s="1"/>
  <c r="H267" i="8"/>
  <c r="G267" i="8"/>
  <c r="F267" i="8"/>
  <c r="E267" i="8"/>
  <c r="K234" i="8"/>
  <c r="J234" i="8"/>
  <c r="I234" i="8"/>
  <c r="H234" i="8"/>
  <c r="G234" i="8"/>
  <c r="F234" i="8"/>
  <c r="L234" i="8" s="1"/>
  <c r="E234" i="8"/>
  <c r="K233" i="8"/>
  <c r="J233" i="8"/>
  <c r="I233" i="8"/>
  <c r="H233" i="8"/>
  <c r="G233" i="8"/>
  <c r="L233" i="8" s="1"/>
  <c r="F233" i="8"/>
  <c r="E233" i="8"/>
  <c r="K232" i="8"/>
  <c r="J232" i="8"/>
  <c r="I232" i="8"/>
  <c r="H232" i="8"/>
  <c r="G232" i="8"/>
  <c r="F232" i="8"/>
  <c r="E232" i="8"/>
  <c r="K231" i="8"/>
  <c r="J231" i="8"/>
  <c r="I231" i="8"/>
  <c r="H231" i="8"/>
  <c r="G231" i="8"/>
  <c r="F231" i="8"/>
  <c r="L231" i="8" s="1"/>
  <c r="E231" i="8"/>
  <c r="K198" i="8"/>
  <c r="J198" i="8"/>
  <c r="I198" i="8"/>
  <c r="H198" i="8"/>
  <c r="G198" i="8"/>
  <c r="F198" i="8"/>
  <c r="L198" i="8" s="1"/>
  <c r="E198" i="8"/>
  <c r="K197" i="8"/>
  <c r="J197" i="8"/>
  <c r="I197" i="8"/>
  <c r="H197" i="8"/>
  <c r="G197" i="8"/>
  <c r="F197" i="8"/>
  <c r="E197" i="8"/>
  <c r="L197" i="8" s="1"/>
  <c r="K196" i="8"/>
  <c r="J196" i="8"/>
  <c r="I196" i="8"/>
  <c r="H196" i="8"/>
  <c r="G196" i="8"/>
  <c r="F196" i="8"/>
  <c r="E196" i="8"/>
  <c r="L196" i="8" s="1"/>
  <c r="K195" i="8"/>
  <c r="J195" i="8"/>
  <c r="I195" i="8"/>
  <c r="H195" i="8"/>
  <c r="G195" i="8"/>
  <c r="F195" i="8"/>
  <c r="E195" i="8"/>
  <c r="L195" i="8" s="1"/>
  <c r="K162" i="8"/>
  <c r="J162" i="8"/>
  <c r="I162" i="8"/>
  <c r="H162" i="8"/>
  <c r="G162" i="8"/>
  <c r="F162" i="8"/>
  <c r="L162" i="8" s="1"/>
  <c r="E162" i="8"/>
  <c r="K161" i="8"/>
  <c r="J161" i="8"/>
  <c r="I161" i="8"/>
  <c r="H161" i="8"/>
  <c r="G161" i="8"/>
  <c r="L161" i="8" s="1"/>
  <c r="F161" i="8"/>
  <c r="E161" i="8"/>
  <c r="K160" i="8"/>
  <c r="J160" i="8"/>
  <c r="I160" i="8"/>
  <c r="H160" i="8"/>
  <c r="G160" i="8"/>
  <c r="F160" i="8"/>
  <c r="E160" i="8"/>
  <c r="K159" i="8"/>
  <c r="J159" i="8"/>
  <c r="I159" i="8"/>
  <c r="H159" i="8"/>
  <c r="G159" i="8"/>
  <c r="L159" i="8" s="1"/>
  <c r="F159" i="8"/>
  <c r="E159" i="8"/>
  <c r="K125" i="8"/>
  <c r="J125" i="8"/>
  <c r="I125" i="8"/>
  <c r="H125" i="8"/>
  <c r="G125" i="8"/>
  <c r="F125" i="8"/>
  <c r="L125" i="8" s="1"/>
  <c r="E125" i="8"/>
  <c r="K124" i="8"/>
  <c r="J124" i="8"/>
  <c r="I124" i="8"/>
  <c r="H124" i="8"/>
  <c r="G124" i="8"/>
  <c r="F124" i="8"/>
  <c r="E124" i="8"/>
  <c r="L124" i="8" s="1"/>
  <c r="K123" i="8"/>
  <c r="J123" i="8"/>
  <c r="I123" i="8"/>
  <c r="H123" i="8"/>
  <c r="L123" i="8" s="1"/>
  <c r="G123" i="8"/>
  <c r="F123" i="8"/>
  <c r="E123" i="8"/>
  <c r="K122" i="8"/>
  <c r="J122" i="8"/>
  <c r="I122" i="8"/>
  <c r="H122" i="8"/>
  <c r="G122" i="8"/>
  <c r="F122" i="8"/>
  <c r="E122" i="8"/>
  <c r="L122" i="8" s="1"/>
  <c r="K89" i="8"/>
  <c r="J89" i="8"/>
  <c r="I89" i="8"/>
  <c r="H89" i="8"/>
  <c r="G89" i="8"/>
  <c r="F89" i="8"/>
  <c r="L89" i="8" s="1"/>
  <c r="E89" i="8"/>
  <c r="K88" i="8"/>
  <c r="J88" i="8"/>
  <c r="I88" i="8"/>
  <c r="H88" i="8"/>
  <c r="G88" i="8"/>
  <c r="F88" i="8"/>
  <c r="E88" i="8"/>
  <c r="K87" i="8"/>
  <c r="J87" i="8"/>
  <c r="I87" i="8"/>
  <c r="H87" i="8"/>
  <c r="G87" i="8"/>
  <c r="F87" i="8"/>
  <c r="E87" i="8"/>
  <c r="L87" i="8" s="1"/>
  <c r="K86" i="8"/>
  <c r="J86" i="8"/>
  <c r="I86" i="8"/>
  <c r="H86" i="8"/>
  <c r="G86" i="8"/>
  <c r="F86" i="8"/>
  <c r="E86" i="8"/>
  <c r="L88" i="8"/>
  <c r="K53" i="8"/>
  <c r="J53" i="8"/>
  <c r="I53" i="8"/>
  <c r="H53" i="8"/>
  <c r="G53" i="8"/>
  <c r="F53" i="8"/>
  <c r="L53" i="8" s="1"/>
  <c r="E53" i="8"/>
  <c r="K52" i="8"/>
  <c r="J52" i="8"/>
  <c r="I52" i="8"/>
  <c r="H52" i="8"/>
  <c r="G52" i="8"/>
  <c r="L52" i="8" s="1"/>
  <c r="F52" i="8"/>
  <c r="E52" i="8"/>
  <c r="K51" i="8"/>
  <c r="J51" i="8"/>
  <c r="I51" i="8"/>
  <c r="H51" i="8"/>
  <c r="L51" i="8" s="1"/>
  <c r="G51" i="8"/>
  <c r="F51" i="8"/>
  <c r="E51" i="8"/>
  <c r="K50" i="8"/>
  <c r="J50" i="8"/>
  <c r="I50" i="8"/>
  <c r="H50" i="8"/>
  <c r="G50" i="8"/>
  <c r="F50" i="8"/>
  <c r="E50" i="8"/>
  <c r="L551" i="8"/>
  <c r="L550" i="8"/>
  <c r="L546" i="8"/>
  <c r="L545" i="8"/>
  <c r="L541" i="8"/>
  <c r="L540" i="8"/>
  <c r="L536" i="8"/>
  <c r="L535" i="8"/>
  <c r="L531" i="8"/>
  <c r="L530" i="8"/>
  <c r="L526" i="8"/>
  <c r="L525" i="8"/>
  <c r="L515" i="8"/>
  <c r="L514" i="8"/>
  <c r="L510" i="8"/>
  <c r="L509" i="8"/>
  <c r="L505" i="8"/>
  <c r="L504" i="8"/>
  <c r="L500" i="8"/>
  <c r="L499" i="8"/>
  <c r="L495" i="8"/>
  <c r="L494" i="8"/>
  <c r="L490" i="8"/>
  <c r="L489" i="8"/>
  <c r="L479" i="8"/>
  <c r="L478" i="8"/>
  <c r="L474" i="8"/>
  <c r="L473" i="8"/>
  <c r="L469" i="8"/>
  <c r="L468" i="8"/>
  <c r="L464" i="8"/>
  <c r="L463" i="8"/>
  <c r="L459" i="8"/>
  <c r="L458" i="8"/>
  <c r="L454" i="8"/>
  <c r="L453" i="8"/>
  <c r="L444" i="8"/>
  <c r="L443" i="8"/>
  <c r="L442" i="8"/>
  <c r="L441" i="8"/>
  <c r="L439" i="8"/>
  <c r="L438" i="8"/>
  <c r="L437" i="8"/>
  <c r="L436" i="8"/>
  <c r="L434" i="8"/>
  <c r="L433" i="8"/>
  <c r="L432" i="8"/>
  <c r="L431" i="8"/>
  <c r="L429" i="8"/>
  <c r="L428" i="8"/>
  <c r="L427" i="8"/>
  <c r="L426" i="8"/>
  <c r="L424" i="8"/>
  <c r="L423" i="8"/>
  <c r="L422" i="8"/>
  <c r="L421" i="8"/>
  <c r="L419" i="8"/>
  <c r="L418" i="8"/>
  <c r="L417" i="8"/>
  <c r="L416" i="8"/>
  <c r="L412" i="8"/>
  <c r="L408" i="8"/>
  <c r="L407" i="8"/>
  <c r="L406" i="8"/>
  <c r="L405" i="8"/>
  <c r="L403" i="8"/>
  <c r="L402" i="8"/>
  <c r="L401" i="8"/>
  <c r="L400" i="8"/>
  <c r="L398" i="8"/>
  <c r="L397" i="8"/>
  <c r="L396" i="8"/>
  <c r="L395" i="8"/>
  <c r="L393" i="8"/>
  <c r="L392" i="8"/>
  <c r="L391" i="8"/>
  <c r="L390" i="8"/>
  <c r="L388" i="8"/>
  <c r="L387" i="8"/>
  <c r="L386" i="8"/>
  <c r="L385" i="8"/>
  <c r="L383" i="8"/>
  <c r="L382" i="8"/>
  <c r="L381" i="8"/>
  <c r="L380" i="8"/>
  <c r="L376" i="8"/>
  <c r="L372" i="8"/>
  <c r="L371" i="8"/>
  <c r="L370" i="8"/>
  <c r="L369" i="8"/>
  <c r="L367" i="8"/>
  <c r="L366" i="8"/>
  <c r="L365" i="8"/>
  <c r="L364" i="8"/>
  <c r="L362" i="8"/>
  <c r="L361" i="8"/>
  <c r="L360" i="8"/>
  <c r="L359" i="8"/>
  <c r="L357" i="8"/>
  <c r="L356" i="8"/>
  <c r="L355" i="8"/>
  <c r="L354" i="8"/>
  <c r="L352" i="8"/>
  <c r="L351" i="8"/>
  <c r="L350" i="8"/>
  <c r="L349" i="8"/>
  <c r="L347" i="8"/>
  <c r="L346" i="8"/>
  <c r="L345" i="8"/>
  <c r="L344" i="8"/>
  <c r="L340" i="8"/>
  <c r="L336" i="8"/>
  <c r="L335" i="8"/>
  <c r="L334" i="8"/>
  <c r="L333" i="8"/>
  <c r="L331" i="8"/>
  <c r="L330" i="8"/>
  <c r="L329" i="8"/>
  <c r="L328" i="8"/>
  <c r="L326" i="8"/>
  <c r="L325" i="8"/>
  <c r="L324" i="8"/>
  <c r="L323" i="8"/>
  <c r="L321" i="8"/>
  <c r="L320" i="8"/>
  <c r="L319" i="8"/>
  <c r="L318" i="8"/>
  <c r="L316" i="8"/>
  <c r="L315" i="8"/>
  <c r="L314" i="8"/>
  <c r="L313" i="8"/>
  <c r="L311" i="8"/>
  <c r="L310" i="8"/>
  <c r="L309" i="8"/>
  <c r="L308" i="8"/>
  <c r="L304" i="8"/>
  <c r="L300" i="8"/>
  <c r="L299" i="8"/>
  <c r="L298" i="8"/>
  <c r="L297" i="8"/>
  <c r="L295" i="8"/>
  <c r="L294" i="8"/>
  <c r="L293" i="8"/>
  <c r="L292" i="8"/>
  <c r="L290" i="8"/>
  <c r="L289" i="8"/>
  <c r="L288" i="8"/>
  <c r="L287" i="8"/>
  <c r="L285" i="8"/>
  <c r="L284" i="8"/>
  <c r="L283" i="8"/>
  <c r="L282" i="8"/>
  <c r="L280" i="8"/>
  <c r="L279" i="8"/>
  <c r="L278" i="8"/>
  <c r="L277" i="8"/>
  <c r="L275" i="8"/>
  <c r="L274" i="8"/>
  <c r="L273" i="8"/>
  <c r="L272" i="8"/>
  <c r="L268" i="8"/>
  <c r="L264" i="8"/>
  <c r="L263" i="8"/>
  <c r="L262" i="8"/>
  <c r="L261" i="8"/>
  <c r="L259" i="8"/>
  <c r="L258" i="8"/>
  <c r="L257" i="8"/>
  <c r="L256" i="8"/>
  <c r="L254" i="8"/>
  <c r="L253" i="8"/>
  <c r="L252" i="8"/>
  <c r="L251" i="8"/>
  <c r="L249" i="8"/>
  <c r="L248" i="8"/>
  <c r="L247" i="8"/>
  <c r="L246" i="8"/>
  <c r="L244" i="8"/>
  <c r="L243" i="8"/>
  <c r="L242" i="8"/>
  <c r="L241" i="8"/>
  <c r="L239" i="8"/>
  <c r="L238" i="8"/>
  <c r="L237" i="8"/>
  <c r="L236" i="8"/>
  <c r="L232" i="8"/>
  <c r="L228" i="8"/>
  <c r="L227" i="8"/>
  <c r="L226" i="8"/>
  <c r="L225" i="8"/>
  <c r="L223" i="8"/>
  <c r="L222" i="8"/>
  <c r="L221" i="8"/>
  <c r="L220" i="8"/>
  <c r="L218" i="8"/>
  <c r="L217" i="8"/>
  <c r="L216" i="8"/>
  <c r="L215" i="8"/>
  <c r="L213" i="8"/>
  <c r="L212" i="8"/>
  <c r="L211" i="8"/>
  <c r="L210" i="8"/>
  <c r="L208" i="8"/>
  <c r="L207" i="8"/>
  <c r="L206" i="8"/>
  <c r="L205" i="8"/>
  <c r="L203" i="8"/>
  <c r="L202" i="8"/>
  <c r="L201" i="8"/>
  <c r="L200" i="8"/>
  <c r="L192" i="8"/>
  <c r="L191" i="8"/>
  <c r="L190" i="8"/>
  <c r="L189" i="8"/>
  <c r="L187" i="8"/>
  <c r="L186" i="8"/>
  <c r="L185" i="8"/>
  <c r="L184" i="8"/>
  <c r="L182" i="8"/>
  <c r="L181" i="8"/>
  <c r="L180" i="8"/>
  <c r="L179" i="8"/>
  <c r="L177" i="8"/>
  <c r="L176" i="8"/>
  <c r="L175" i="8"/>
  <c r="L174" i="8"/>
  <c r="L172" i="8"/>
  <c r="L171" i="8"/>
  <c r="L170" i="8"/>
  <c r="L169" i="8"/>
  <c r="L167" i="8"/>
  <c r="L166" i="8"/>
  <c r="L165" i="8"/>
  <c r="L164" i="8"/>
  <c r="L160" i="8"/>
  <c r="L155" i="8"/>
  <c r="L154" i="8"/>
  <c r="L153" i="8"/>
  <c r="L152" i="8"/>
  <c r="L150" i="8"/>
  <c r="L149" i="8"/>
  <c r="L148" i="8"/>
  <c r="L147" i="8"/>
  <c r="L145" i="8"/>
  <c r="L144" i="8"/>
  <c r="L143" i="8"/>
  <c r="L142" i="8"/>
  <c r="L140" i="8"/>
  <c r="L139" i="8"/>
  <c r="L138" i="8"/>
  <c r="L137" i="8"/>
  <c r="L135" i="8"/>
  <c r="L134" i="8"/>
  <c r="L133" i="8"/>
  <c r="L132" i="8"/>
  <c r="L130" i="8"/>
  <c r="L129" i="8"/>
  <c r="L128" i="8"/>
  <c r="L127" i="8"/>
  <c r="L119" i="8"/>
  <c r="L118" i="8"/>
  <c r="L117" i="8"/>
  <c r="L116" i="8"/>
  <c r="L114" i="8"/>
  <c r="L113" i="8"/>
  <c r="L112" i="8"/>
  <c r="L111" i="8"/>
  <c r="L109" i="8"/>
  <c r="L108" i="8"/>
  <c r="L107" i="8"/>
  <c r="L106" i="8"/>
  <c r="L104" i="8"/>
  <c r="L103" i="8"/>
  <c r="L102" i="8"/>
  <c r="L101" i="8"/>
  <c r="L99" i="8"/>
  <c r="L98" i="8"/>
  <c r="L97" i="8"/>
  <c r="L96" i="8"/>
  <c r="L94" i="8"/>
  <c r="L93" i="8"/>
  <c r="L92" i="8"/>
  <c r="L91" i="8"/>
  <c r="L86" i="8"/>
  <c r="L83" i="8"/>
  <c r="L82" i="8"/>
  <c r="L81" i="8"/>
  <c r="L80" i="8"/>
  <c r="L78" i="8"/>
  <c r="L77" i="8"/>
  <c r="L76" i="8"/>
  <c r="L75" i="8"/>
  <c r="L73" i="8"/>
  <c r="L72" i="8"/>
  <c r="L71" i="8"/>
  <c r="L70" i="8"/>
  <c r="L68" i="8"/>
  <c r="L67" i="8"/>
  <c r="L66" i="8"/>
  <c r="L65" i="8"/>
  <c r="L63" i="8"/>
  <c r="L62" i="8"/>
  <c r="L61" i="8"/>
  <c r="L60" i="8"/>
  <c r="L58" i="8"/>
  <c r="L57" i="8"/>
  <c r="L56" i="8"/>
  <c r="L55" i="8"/>
  <c r="L50" i="8"/>
  <c r="L46" i="8"/>
  <c r="L45" i="8"/>
  <c r="L44" i="8"/>
  <c r="L43" i="8"/>
  <c r="L41" i="8"/>
  <c r="L40" i="8"/>
  <c r="L39" i="8"/>
  <c r="L38" i="8"/>
  <c r="L36" i="8"/>
  <c r="L35" i="8"/>
  <c r="L34" i="8"/>
  <c r="L33" i="8"/>
  <c r="L31" i="8"/>
  <c r="L30" i="8"/>
  <c r="L29" i="8"/>
  <c r="L28" i="8"/>
  <c r="L26" i="8"/>
  <c r="L25" i="8"/>
  <c r="L24" i="8"/>
  <c r="L23" i="8"/>
  <c r="L21" i="8"/>
  <c r="L20" i="8"/>
  <c r="L19" i="8"/>
  <c r="L18" i="8"/>
  <c r="K16" i="8"/>
  <c r="J16" i="8"/>
  <c r="I16" i="8"/>
  <c r="H16" i="8"/>
  <c r="G16" i="8"/>
  <c r="F16" i="8"/>
  <c r="E16" i="8"/>
  <c r="K15" i="8"/>
  <c r="J15" i="8"/>
  <c r="I15" i="8"/>
  <c r="H15" i="8"/>
  <c r="G15" i="8"/>
  <c r="F15" i="8"/>
  <c r="E15" i="8"/>
  <c r="K14" i="8"/>
  <c r="J14" i="8"/>
  <c r="I14" i="8"/>
  <c r="H14" i="8"/>
  <c r="G14" i="8"/>
  <c r="F14" i="8"/>
  <c r="E14" i="8"/>
  <c r="K13" i="8"/>
  <c r="J13" i="8"/>
  <c r="I13" i="8"/>
  <c r="H13" i="8"/>
  <c r="G13" i="8"/>
  <c r="F13" i="8"/>
  <c r="E13" i="8"/>
  <c r="K801" i="45"/>
  <c r="J801" i="45"/>
  <c r="I801" i="45"/>
  <c r="H801" i="45"/>
  <c r="G801" i="45"/>
  <c r="F801" i="45"/>
  <c r="L801" i="45" s="1"/>
  <c r="E801" i="45"/>
  <c r="K800" i="45"/>
  <c r="J800" i="45"/>
  <c r="I800" i="45"/>
  <c r="H800" i="45"/>
  <c r="G800" i="45"/>
  <c r="F800" i="45"/>
  <c r="E800" i="45"/>
  <c r="L800" i="45" s="1"/>
  <c r="K745" i="45"/>
  <c r="J745" i="45"/>
  <c r="I745" i="45"/>
  <c r="H745" i="45"/>
  <c r="G745" i="45"/>
  <c r="F745" i="45"/>
  <c r="E745" i="45"/>
  <c r="L745" i="45" s="1"/>
  <c r="K744" i="45"/>
  <c r="J744" i="45"/>
  <c r="I744" i="45"/>
  <c r="H744" i="45"/>
  <c r="G744" i="45"/>
  <c r="F744" i="45"/>
  <c r="E744" i="45"/>
  <c r="K689" i="45"/>
  <c r="J689" i="45"/>
  <c r="I689" i="45"/>
  <c r="H689" i="45"/>
  <c r="G689" i="45"/>
  <c r="F689" i="45"/>
  <c r="L689" i="45" s="1"/>
  <c r="E689" i="45"/>
  <c r="K688" i="45"/>
  <c r="J688" i="45"/>
  <c r="I688" i="45"/>
  <c r="H688" i="45"/>
  <c r="G688" i="45"/>
  <c r="L688" i="45" s="1"/>
  <c r="F688" i="45"/>
  <c r="E688" i="45"/>
  <c r="K634" i="45"/>
  <c r="J634" i="45"/>
  <c r="I634" i="45"/>
  <c r="H634" i="45"/>
  <c r="G634" i="45"/>
  <c r="F634" i="45"/>
  <c r="L634" i="45" s="1"/>
  <c r="E634" i="45"/>
  <c r="K633" i="45"/>
  <c r="J633" i="45"/>
  <c r="I633" i="45"/>
  <c r="H633" i="45"/>
  <c r="G633" i="45"/>
  <c r="F633" i="45"/>
  <c r="E633" i="45"/>
  <c r="K632" i="45"/>
  <c r="J632" i="45"/>
  <c r="I632" i="45"/>
  <c r="H632" i="45"/>
  <c r="G632" i="45"/>
  <c r="F632" i="45"/>
  <c r="E632" i="45"/>
  <c r="L632" i="45" s="1"/>
  <c r="K631" i="45"/>
  <c r="J631" i="45"/>
  <c r="I631" i="45"/>
  <c r="H631" i="45"/>
  <c r="G631" i="45"/>
  <c r="F631" i="45"/>
  <c r="L631" i="45" s="1"/>
  <c r="E631" i="45"/>
  <c r="K578" i="45"/>
  <c r="J578" i="45"/>
  <c r="I578" i="45"/>
  <c r="H578" i="45"/>
  <c r="G578" i="45"/>
  <c r="F578" i="45"/>
  <c r="L578" i="45" s="1"/>
  <c r="E578" i="45"/>
  <c r="K577" i="45"/>
  <c r="J577" i="45"/>
  <c r="I577" i="45"/>
  <c r="H577" i="45"/>
  <c r="G577" i="45"/>
  <c r="L577" i="45" s="1"/>
  <c r="F577" i="45"/>
  <c r="E577" i="45"/>
  <c r="K576" i="45"/>
  <c r="J576" i="45"/>
  <c r="I576" i="45"/>
  <c r="H576" i="45"/>
  <c r="G576" i="45"/>
  <c r="F576" i="45"/>
  <c r="E576" i="45"/>
  <c r="L576" i="45" s="1"/>
  <c r="K575" i="45"/>
  <c r="J575" i="45"/>
  <c r="I575" i="45"/>
  <c r="H575" i="45"/>
  <c r="G575" i="45"/>
  <c r="F575" i="45"/>
  <c r="E575" i="45"/>
  <c r="K522" i="45"/>
  <c r="J522" i="45"/>
  <c r="I522" i="45"/>
  <c r="H522" i="45"/>
  <c r="G522" i="45"/>
  <c r="F522" i="45"/>
  <c r="L522" i="45" s="1"/>
  <c r="E522" i="45"/>
  <c r="K521" i="45"/>
  <c r="J521" i="45"/>
  <c r="I521" i="45"/>
  <c r="H521" i="45"/>
  <c r="G521" i="45"/>
  <c r="L521" i="45" s="1"/>
  <c r="F521" i="45"/>
  <c r="E521" i="45"/>
  <c r="K520" i="45"/>
  <c r="J520" i="45"/>
  <c r="I520" i="45"/>
  <c r="H520" i="45"/>
  <c r="G520" i="45"/>
  <c r="F520" i="45"/>
  <c r="E520" i="45"/>
  <c r="K519" i="45"/>
  <c r="J519" i="45"/>
  <c r="I519" i="45"/>
  <c r="H519" i="45"/>
  <c r="G519" i="45"/>
  <c r="F519" i="45"/>
  <c r="L519" i="45" s="1"/>
  <c r="E519" i="45"/>
  <c r="K466" i="45"/>
  <c r="J466" i="45"/>
  <c r="I466" i="45"/>
  <c r="H466" i="45"/>
  <c r="G466" i="45"/>
  <c r="F466" i="45"/>
  <c r="L466" i="45" s="1"/>
  <c r="E466" i="45"/>
  <c r="K465" i="45"/>
  <c r="J465" i="45"/>
  <c r="I465" i="45"/>
  <c r="H465" i="45"/>
  <c r="G465" i="45"/>
  <c r="F465" i="45"/>
  <c r="E465" i="45"/>
  <c r="K464" i="45"/>
  <c r="J464" i="45"/>
  <c r="I464" i="45"/>
  <c r="H464" i="45"/>
  <c r="G464" i="45"/>
  <c r="F464" i="45"/>
  <c r="E464" i="45"/>
  <c r="L464" i="45" s="1"/>
  <c r="K463" i="45"/>
  <c r="J463" i="45"/>
  <c r="I463" i="45"/>
  <c r="L463" i="45" s="1"/>
  <c r="H463" i="45"/>
  <c r="G463" i="45"/>
  <c r="F463" i="45"/>
  <c r="E463" i="45"/>
  <c r="K410" i="45"/>
  <c r="J410" i="45"/>
  <c r="I410" i="45"/>
  <c r="H410" i="45"/>
  <c r="G410" i="45"/>
  <c r="F410" i="45"/>
  <c r="L410" i="45" s="1"/>
  <c r="E410" i="45"/>
  <c r="K409" i="45"/>
  <c r="J409" i="45"/>
  <c r="I409" i="45"/>
  <c r="H409" i="45"/>
  <c r="G409" i="45"/>
  <c r="L409" i="45" s="1"/>
  <c r="F409" i="45"/>
  <c r="E409" i="45"/>
  <c r="K408" i="45"/>
  <c r="J408" i="45"/>
  <c r="I408" i="45"/>
  <c r="H408" i="45"/>
  <c r="L408" i="45" s="1"/>
  <c r="G408" i="45"/>
  <c r="F408" i="45"/>
  <c r="E408" i="45"/>
  <c r="K407" i="45"/>
  <c r="J407" i="45"/>
  <c r="I407" i="45"/>
  <c r="L407" i="45" s="1"/>
  <c r="H407" i="45"/>
  <c r="G407" i="45"/>
  <c r="F407" i="45"/>
  <c r="E407" i="45"/>
  <c r="K354" i="45"/>
  <c r="J354" i="45"/>
  <c r="I354" i="45"/>
  <c r="H354" i="45"/>
  <c r="G354" i="45"/>
  <c r="F354" i="45"/>
  <c r="L354" i="45" s="1"/>
  <c r="E354" i="45"/>
  <c r="K353" i="45"/>
  <c r="J353" i="45"/>
  <c r="I353" i="45"/>
  <c r="H353" i="45"/>
  <c r="G353" i="45"/>
  <c r="L353" i="45" s="1"/>
  <c r="F353" i="45"/>
  <c r="E353" i="45"/>
  <c r="K352" i="45"/>
  <c r="J352" i="45"/>
  <c r="I352" i="45"/>
  <c r="H352" i="45"/>
  <c r="L352" i="45" s="1"/>
  <c r="G352" i="45"/>
  <c r="F352" i="45"/>
  <c r="E352" i="45"/>
  <c r="K351" i="45"/>
  <c r="J351" i="45"/>
  <c r="I351" i="45"/>
  <c r="L351" i="45" s="1"/>
  <c r="H351" i="45"/>
  <c r="G351" i="45"/>
  <c r="F351" i="45"/>
  <c r="E351" i="45"/>
  <c r="K298" i="45"/>
  <c r="J298" i="45"/>
  <c r="I298" i="45"/>
  <c r="H298" i="45"/>
  <c r="G298" i="45"/>
  <c r="F298" i="45"/>
  <c r="E298" i="45"/>
  <c r="L298" i="45" s="1"/>
  <c r="K297" i="45"/>
  <c r="J297" i="45"/>
  <c r="I297" i="45"/>
  <c r="H297" i="45"/>
  <c r="G297" i="45"/>
  <c r="L297" i="45" s="1"/>
  <c r="F297" i="45"/>
  <c r="E297" i="45"/>
  <c r="K296" i="45"/>
  <c r="J296" i="45"/>
  <c r="I296" i="45"/>
  <c r="H296" i="45"/>
  <c r="G296" i="45"/>
  <c r="F296" i="45"/>
  <c r="E296" i="45"/>
  <c r="L296" i="45" s="1"/>
  <c r="K295" i="45"/>
  <c r="J295" i="45"/>
  <c r="I295" i="45"/>
  <c r="L295" i="45" s="1"/>
  <c r="H295" i="45"/>
  <c r="G295" i="45"/>
  <c r="F295" i="45"/>
  <c r="E295" i="45"/>
  <c r="K242" i="45"/>
  <c r="J242" i="45"/>
  <c r="I242" i="45"/>
  <c r="H242" i="45"/>
  <c r="G242" i="45"/>
  <c r="F242" i="45"/>
  <c r="L242" i="45" s="1"/>
  <c r="E242" i="45"/>
  <c r="K241" i="45"/>
  <c r="J241" i="45"/>
  <c r="I241" i="45"/>
  <c r="H241" i="45"/>
  <c r="G241" i="45"/>
  <c r="F241" i="45"/>
  <c r="E241" i="45"/>
  <c r="L241" i="45" s="1"/>
  <c r="K240" i="45"/>
  <c r="J240" i="45"/>
  <c r="I240" i="45"/>
  <c r="H240" i="45"/>
  <c r="L240" i="45" s="1"/>
  <c r="G240" i="45"/>
  <c r="F240" i="45"/>
  <c r="E240" i="45"/>
  <c r="K239" i="45"/>
  <c r="J239" i="45"/>
  <c r="I239" i="45"/>
  <c r="H239" i="45"/>
  <c r="G239" i="45"/>
  <c r="F239" i="45"/>
  <c r="E239" i="45"/>
  <c r="K185" i="45"/>
  <c r="J185" i="45"/>
  <c r="I185" i="45"/>
  <c r="H185" i="45"/>
  <c r="G185" i="45"/>
  <c r="F185" i="45"/>
  <c r="L185" i="45" s="1"/>
  <c r="E185" i="45"/>
  <c r="K184" i="45"/>
  <c r="J184" i="45"/>
  <c r="I184" i="45"/>
  <c r="H184" i="45"/>
  <c r="G184" i="45"/>
  <c r="L184" i="45" s="1"/>
  <c r="F184" i="45"/>
  <c r="E184" i="45"/>
  <c r="K183" i="45"/>
  <c r="J183" i="45"/>
  <c r="I183" i="45"/>
  <c r="H183" i="45"/>
  <c r="L183" i="45" s="1"/>
  <c r="G183" i="45"/>
  <c r="F183" i="45"/>
  <c r="E183" i="45"/>
  <c r="K182" i="45"/>
  <c r="J182" i="45"/>
  <c r="I182" i="45"/>
  <c r="L182" i="45" s="1"/>
  <c r="H182" i="45"/>
  <c r="G182" i="45"/>
  <c r="F182" i="45"/>
  <c r="E182" i="45"/>
  <c r="K129" i="45"/>
  <c r="J129" i="45"/>
  <c r="I129" i="45"/>
  <c r="H129" i="45"/>
  <c r="G129" i="45"/>
  <c r="F129" i="45"/>
  <c r="E129" i="45"/>
  <c r="L129" i="45" s="1"/>
  <c r="K128" i="45"/>
  <c r="J128" i="45"/>
  <c r="I128" i="45"/>
  <c r="H128" i="45"/>
  <c r="G128" i="45"/>
  <c r="F128" i="45"/>
  <c r="E128" i="45"/>
  <c r="K127" i="45"/>
  <c r="J127" i="45"/>
  <c r="I127" i="45"/>
  <c r="H127" i="45"/>
  <c r="L127" i="45" s="1"/>
  <c r="G127" i="45"/>
  <c r="F127" i="45"/>
  <c r="E127" i="45"/>
  <c r="K126" i="45"/>
  <c r="J126" i="45"/>
  <c r="I126" i="45"/>
  <c r="L126" i="45" s="1"/>
  <c r="H126" i="45"/>
  <c r="G126" i="45"/>
  <c r="F126" i="45"/>
  <c r="E126" i="45"/>
  <c r="K73" i="45"/>
  <c r="J73" i="45"/>
  <c r="I73" i="45"/>
  <c r="H73" i="45"/>
  <c r="G73" i="45"/>
  <c r="F73" i="45"/>
  <c r="L73" i="45" s="1"/>
  <c r="E73" i="45"/>
  <c r="K72" i="45"/>
  <c r="J72" i="45"/>
  <c r="I72" i="45"/>
  <c r="H72" i="45"/>
  <c r="G72" i="45"/>
  <c r="L72" i="45" s="1"/>
  <c r="F72" i="45"/>
  <c r="E72" i="45"/>
  <c r="K71" i="45"/>
  <c r="J71" i="45"/>
  <c r="I71" i="45"/>
  <c r="H71" i="45"/>
  <c r="G71" i="45"/>
  <c r="F71" i="45"/>
  <c r="E71" i="45"/>
  <c r="L71" i="45" s="1"/>
  <c r="K70" i="45"/>
  <c r="J70" i="45"/>
  <c r="I70" i="45"/>
  <c r="L70" i="45" s="1"/>
  <c r="H70" i="45"/>
  <c r="G70" i="45"/>
  <c r="F70" i="45"/>
  <c r="E70" i="45"/>
  <c r="K16" i="45"/>
  <c r="J16" i="45"/>
  <c r="I16" i="45"/>
  <c r="H16" i="45"/>
  <c r="G16" i="45"/>
  <c r="F16" i="45"/>
  <c r="L16" i="45" s="1"/>
  <c r="E16" i="45"/>
  <c r="K15" i="45"/>
  <c r="J15" i="45"/>
  <c r="I15" i="45"/>
  <c r="H15" i="45"/>
  <c r="G15" i="45"/>
  <c r="L15" i="45" s="1"/>
  <c r="F15" i="45"/>
  <c r="E15" i="45"/>
  <c r="K14" i="45"/>
  <c r="J14" i="45"/>
  <c r="I14" i="45"/>
  <c r="H14" i="45"/>
  <c r="L14" i="45" s="1"/>
  <c r="G14" i="45"/>
  <c r="F14" i="45"/>
  <c r="E14" i="45"/>
  <c r="K13" i="45"/>
  <c r="J13" i="45"/>
  <c r="I13" i="45"/>
  <c r="H13" i="45"/>
  <c r="G13" i="45"/>
  <c r="F13" i="45"/>
  <c r="L13" i="45" s="1"/>
  <c r="E13" i="45"/>
  <c r="L851" i="45"/>
  <c r="L850" i="45"/>
  <c r="L846" i="45"/>
  <c r="L845" i="45"/>
  <c r="L841" i="45"/>
  <c r="L840" i="45"/>
  <c r="L836" i="45"/>
  <c r="L835" i="45"/>
  <c r="L831" i="45"/>
  <c r="L830" i="45"/>
  <c r="L826" i="45"/>
  <c r="L825" i="45"/>
  <c r="L821" i="45"/>
  <c r="L820" i="45"/>
  <c r="L816" i="45"/>
  <c r="L815" i="45"/>
  <c r="L811" i="45"/>
  <c r="L810" i="45"/>
  <c r="L806" i="45"/>
  <c r="L805" i="45"/>
  <c r="L795" i="45"/>
  <c r="L794" i="45"/>
  <c r="L790" i="45"/>
  <c r="L789" i="45"/>
  <c r="L785" i="45"/>
  <c r="L784" i="45"/>
  <c r="L780" i="45"/>
  <c r="L779" i="45"/>
  <c r="L775" i="45"/>
  <c r="L774" i="45"/>
  <c r="L770" i="45"/>
  <c r="L769" i="45"/>
  <c r="L765" i="45"/>
  <c r="L764" i="45"/>
  <c r="L760" i="45"/>
  <c r="L759" i="45"/>
  <c r="L755" i="45"/>
  <c r="L754" i="45"/>
  <c r="L750" i="45"/>
  <c r="L749" i="45"/>
  <c r="L744" i="45"/>
  <c r="L739" i="45"/>
  <c r="L738" i="45"/>
  <c r="L734" i="45"/>
  <c r="L733" i="45"/>
  <c r="L729" i="45"/>
  <c r="L728" i="45"/>
  <c r="L724" i="45"/>
  <c r="L723" i="45"/>
  <c r="L719" i="45"/>
  <c r="L718" i="45"/>
  <c r="L714" i="45"/>
  <c r="L713" i="45"/>
  <c r="L709" i="45"/>
  <c r="L708" i="45"/>
  <c r="L704" i="45"/>
  <c r="L703" i="45"/>
  <c r="L699" i="45"/>
  <c r="L698" i="45"/>
  <c r="L694" i="45"/>
  <c r="L693" i="45"/>
  <c r="L684" i="45"/>
  <c r="L683" i="45"/>
  <c r="L682" i="45"/>
  <c r="L681" i="45"/>
  <c r="L679" i="45"/>
  <c r="L678" i="45"/>
  <c r="L677" i="45"/>
  <c r="L676" i="45"/>
  <c r="L674" i="45"/>
  <c r="L673" i="45"/>
  <c r="L672" i="45"/>
  <c r="L671" i="45"/>
  <c r="L669" i="45"/>
  <c r="L668" i="45"/>
  <c r="L667" i="45"/>
  <c r="L666" i="45"/>
  <c r="L664" i="45"/>
  <c r="L663" i="45"/>
  <c r="L662" i="45"/>
  <c r="L661" i="45"/>
  <c r="L659" i="45"/>
  <c r="L658" i="45"/>
  <c r="L657" i="45"/>
  <c r="L656" i="45"/>
  <c r="L654" i="45"/>
  <c r="L653" i="45"/>
  <c r="L652" i="45"/>
  <c r="L651" i="45"/>
  <c r="L649" i="45"/>
  <c r="L648" i="45"/>
  <c r="L647" i="45"/>
  <c r="L646" i="45"/>
  <c r="L644" i="45"/>
  <c r="L643" i="45"/>
  <c r="L642" i="45"/>
  <c r="L641" i="45"/>
  <c r="L639" i="45"/>
  <c r="L638" i="45"/>
  <c r="L637" i="45"/>
  <c r="L636" i="45"/>
  <c r="L633" i="45"/>
  <c r="L628" i="45"/>
  <c r="L627" i="45"/>
  <c r="L626" i="45"/>
  <c r="L625" i="45"/>
  <c r="L623" i="45"/>
  <c r="L622" i="45"/>
  <c r="L621" i="45"/>
  <c r="L620" i="45"/>
  <c r="L618" i="45"/>
  <c r="L617" i="45"/>
  <c r="L616" i="45"/>
  <c r="L615" i="45"/>
  <c r="L613" i="45"/>
  <c r="L612" i="45"/>
  <c r="L611" i="45"/>
  <c r="L610" i="45"/>
  <c r="L608" i="45"/>
  <c r="L607" i="45"/>
  <c r="L606" i="45"/>
  <c r="L605" i="45"/>
  <c r="L603" i="45"/>
  <c r="L602" i="45"/>
  <c r="L601" i="45"/>
  <c r="L600" i="45"/>
  <c r="L598" i="45"/>
  <c r="L597" i="45"/>
  <c r="L596" i="45"/>
  <c r="L595" i="45"/>
  <c r="L593" i="45"/>
  <c r="L592" i="45"/>
  <c r="L591" i="45"/>
  <c r="L590" i="45"/>
  <c r="L588" i="45"/>
  <c r="L587" i="45"/>
  <c r="L586" i="45"/>
  <c r="L585" i="45"/>
  <c r="L583" i="45"/>
  <c r="L582" i="45"/>
  <c r="L581" i="45"/>
  <c r="L580" i="45"/>
  <c r="L575" i="45"/>
  <c r="L572" i="45"/>
  <c r="L571" i="45"/>
  <c r="L570" i="45"/>
  <c r="L569" i="45"/>
  <c r="L567" i="45"/>
  <c r="L566" i="45"/>
  <c r="L565" i="45"/>
  <c r="L564" i="45"/>
  <c r="L562" i="45"/>
  <c r="L561" i="45"/>
  <c r="L560" i="45"/>
  <c r="L559" i="45"/>
  <c r="L557" i="45"/>
  <c r="L556" i="45"/>
  <c r="L555" i="45"/>
  <c r="L554" i="45"/>
  <c r="L552" i="45"/>
  <c r="L551" i="45"/>
  <c r="L550" i="45"/>
  <c r="L549" i="45"/>
  <c r="L547" i="45"/>
  <c r="L546" i="45"/>
  <c r="L545" i="45"/>
  <c r="L544" i="45"/>
  <c r="L542" i="45"/>
  <c r="L541" i="45"/>
  <c r="L540" i="45"/>
  <c r="L539" i="45"/>
  <c r="L537" i="45"/>
  <c r="L536" i="45"/>
  <c r="L535" i="45"/>
  <c r="L534" i="45"/>
  <c r="L532" i="45"/>
  <c r="L531" i="45"/>
  <c r="L530" i="45"/>
  <c r="L529" i="45"/>
  <c r="L527" i="45"/>
  <c r="L526" i="45"/>
  <c r="L525" i="45"/>
  <c r="L524" i="45"/>
  <c r="L520" i="45"/>
  <c r="L516" i="45"/>
  <c r="L515" i="45"/>
  <c r="L514" i="45"/>
  <c r="L513" i="45"/>
  <c r="L511" i="45"/>
  <c r="L510" i="45"/>
  <c r="L509" i="45"/>
  <c r="L508" i="45"/>
  <c r="L506" i="45"/>
  <c r="L505" i="45"/>
  <c r="L504" i="45"/>
  <c r="L503" i="45"/>
  <c r="L501" i="45"/>
  <c r="L500" i="45"/>
  <c r="L499" i="45"/>
  <c r="L498" i="45"/>
  <c r="L496" i="45"/>
  <c r="L495" i="45"/>
  <c r="L494" i="45"/>
  <c r="L493" i="45"/>
  <c r="L491" i="45"/>
  <c r="L490" i="45"/>
  <c r="L489" i="45"/>
  <c r="L488" i="45"/>
  <c r="L486" i="45"/>
  <c r="L485" i="45"/>
  <c r="L484" i="45"/>
  <c r="L483" i="45"/>
  <c r="L481" i="45"/>
  <c r="L480" i="45"/>
  <c r="L479" i="45"/>
  <c r="L478" i="45"/>
  <c r="L476" i="45"/>
  <c r="L475" i="45"/>
  <c r="L474" i="45"/>
  <c r="L473" i="45"/>
  <c r="L471" i="45"/>
  <c r="L470" i="45"/>
  <c r="L469" i="45"/>
  <c r="L468" i="45"/>
  <c r="L465" i="45"/>
  <c r="L460" i="45"/>
  <c r="L459" i="45"/>
  <c r="L458" i="45"/>
  <c r="L457" i="45"/>
  <c r="L455" i="45"/>
  <c r="L454" i="45"/>
  <c r="L453" i="45"/>
  <c r="L452" i="45"/>
  <c r="L450" i="45"/>
  <c r="L449" i="45"/>
  <c r="L448" i="45"/>
  <c r="L447" i="45"/>
  <c r="L445" i="45"/>
  <c r="L444" i="45"/>
  <c r="L443" i="45"/>
  <c r="L442" i="45"/>
  <c r="L440" i="45"/>
  <c r="L439" i="45"/>
  <c r="L438" i="45"/>
  <c r="L437" i="45"/>
  <c r="L435" i="45"/>
  <c r="L434" i="45"/>
  <c r="L433" i="45"/>
  <c r="L432" i="45"/>
  <c r="L430" i="45"/>
  <c r="L429" i="45"/>
  <c r="L428" i="45"/>
  <c r="L427" i="45"/>
  <c r="L425" i="45"/>
  <c r="L424" i="45"/>
  <c r="L423" i="45"/>
  <c r="L422" i="45"/>
  <c r="L420" i="45"/>
  <c r="L419" i="45"/>
  <c r="L418" i="45"/>
  <c r="L417" i="45"/>
  <c r="L415" i="45"/>
  <c r="L414" i="45"/>
  <c r="L413" i="45"/>
  <c r="L412" i="45"/>
  <c r="L404" i="45"/>
  <c r="L403" i="45"/>
  <c r="L402" i="45"/>
  <c r="L401" i="45"/>
  <c r="L399" i="45"/>
  <c r="L398" i="45"/>
  <c r="L397" i="45"/>
  <c r="L396" i="45"/>
  <c r="L394" i="45"/>
  <c r="L393" i="45"/>
  <c r="L392" i="45"/>
  <c r="L391" i="45"/>
  <c r="L389" i="45"/>
  <c r="L388" i="45"/>
  <c r="L387" i="45"/>
  <c r="L386" i="45"/>
  <c r="L384" i="45"/>
  <c r="L383" i="45"/>
  <c r="L382" i="45"/>
  <c r="L381" i="45"/>
  <c r="L379" i="45"/>
  <c r="L378" i="45"/>
  <c r="L377" i="45"/>
  <c r="L376" i="45"/>
  <c r="L374" i="45"/>
  <c r="L373" i="45"/>
  <c r="L372" i="45"/>
  <c r="L371" i="45"/>
  <c r="L369" i="45"/>
  <c r="L368" i="45"/>
  <c r="L367" i="45"/>
  <c r="L366" i="45"/>
  <c r="L364" i="45"/>
  <c r="L363" i="45"/>
  <c r="L362" i="45"/>
  <c r="L361" i="45"/>
  <c r="L359" i="45"/>
  <c r="L358" i="45"/>
  <c r="L357" i="45"/>
  <c r="L356" i="45"/>
  <c r="L348" i="45"/>
  <c r="L347" i="45"/>
  <c r="L346" i="45"/>
  <c r="L345" i="45"/>
  <c r="L343" i="45"/>
  <c r="L342" i="45"/>
  <c r="L341" i="45"/>
  <c r="L340" i="45"/>
  <c r="L338" i="45"/>
  <c r="L337" i="45"/>
  <c r="L336" i="45"/>
  <c r="L335" i="45"/>
  <c r="L333" i="45"/>
  <c r="L332" i="45"/>
  <c r="L331" i="45"/>
  <c r="L330" i="45"/>
  <c r="L328" i="45"/>
  <c r="L327" i="45"/>
  <c r="L326" i="45"/>
  <c r="L325" i="45"/>
  <c r="L323" i="45"/>
  <c r="L322" i="45"/>
  <c r="L321" i="45"/>
  <c r="L320" i="45"/>
  <c r="L318" i="45"/>
  <c r="L317" i="45"/>
  <c r="L316" i="45"/>
  <c r="L315" i="45"/>
  <c r="L313" i="45"/>
  <c r="L312" i="45"/>
  <c r="L311" i="45"/>
  <c r="L310" i="45"/>
  <c r="L308" i="45"/>
  <c r="L307" i="45"/>
  <c r="L306" i="45"/>
  <c r="L305" i="45"/>
  <c r="L303" i="45"/>
  <c r="L302" i="45"/>
  <c r="L301" i="45"/>
  <c r="L300" i="45"/>
  <c r="L292" i="45"/>
  <c r="L291" i="45"/>
  <c r="L290" i="45"/>
  <c r="L289" i="45"/>
  <c r="L287" i="45"/>
  <c r="L286" i="45"/>
  <c r="L285" i="45"/>
  <c r="L284" i="45"/>
  <c r="L282" i="45"/>
  <c r="L281" i="45"/>
  <c r="L280" i="45"/>
  <c r="L279" i="45"/>
  <c r="L277" i="45"/>
  <c r="L276" i="45"/>
  <c r="L275" i="45"/>
  <c r="L274" i="45"/>
  <c r="L272" i="45"/>
  <c r="L271" i="45"/>
  <c r="L270" i="45"/>
  <c r="L269" i="45"/>
  <c r="L267" i="45"/>
  <c r="L266" i="45"/>
  <c r="L265" i="45"/>
  <c r="L264" i="45"/>
  <c r="L262" i="45"/>
  <c r="L261" i="45"/>
  <c r="L260" i="45"/>
  <c r="L259" i="45"/>
  <c r="L257" i="45"/>
  <c r="L256" i="45"/>
  <c r="L255" i="45"/>
  <c r="L254" i="45"/>
  <c r="L252" i="45"/>
  <c r="L251" i="45"/>
  <c r="L250" i="45"/>
  <c r="L249" i="45"/>
  <c r="L247" i="45"/>
  <c r="L246" i="45"/>
  <c r="L245" i="45"/>
  <c r="L244" i="45"/>
  <c r="L239" i="45"/>
  <c r="L235" i="45"/>
  <c r="L234" i="45"/>
  <c r="L233" i="45"/>
  <c r="L232" i="45"/>
  <c r="L230" i="45"/>
  <c r="L229" i="45"/>
  <c r="L228" i="45"/>
  <c r="L227" i="45"/>
  <c r="L225" i="45"/>
  <c r="L224" i="45"/>
  <c r="L223" i="45"/>
  <c r="L222" i="45"/>
  <c r="L220" i="45"/>
  <c r="L219" i="45"/>
  <c r="L218" i="45"/>
  <c r="L217" i="45"/>
  <c r="L215" i="45"/>
  <c r="L214" i="45"/>
  <c r="L213" i="45"/>
  <c r="L212" i="45"/>
  <c r="L210" i="45"/>
  <c r="L209" i="45"/>
  <c r="L208" i="45"/>
  <c r="L207" i="45"/>
  <c r="L205" i="45"/>
  <c r="L204" i="45"/>
  <c r="L203" i="45"/>
  <c r="L202" i="45"/>
  <c r="L200" i="45"/>
  <c r="L199" i="45"/>
  <c r="L198" i="45"/>
  <c r="L197" i="45"/>
  <c r="L195" i="45"/>
  <c r="L194" i="45"/>
  <c r="L193" i="45"/>
  <c r="L192" i="45"/>
  <c r="L190" i="45"/>
  <c r="L189" i="45"/>
  <c r="L188" i="45"/>
  <c r="L187" i="45"/>
  <c r="L179" i="45"/>
  <c r="L178" i="45"/>
  <c r="L177" i="45"/>
  <c r="L176" i="45"/>
  <c r="L174" i="45"/>
  <c r="L173" i="45"/>
  <c r="L172" i="45"/>
  <c r="L171" i="45"/>
  <c r="L169" i="45"/>
  <c r="L168" i="45"/>
  <c r="L167" i="45"/>
  <c r="L166" i="45"/>
  <c r="L164" i="45"/>
  <c r="L163" i="45"/>
  <c r="L162" i="45"/>
  <c r="L161" i="45"/>
  <c r="L159" i="45"/>
  <c r="L158" i="45"/>
  <c r="L157" i="45"/>
  <c r="L156" i="45"/>
  <c r="L154" i="45"/>
  <c r="L153" i="45"/>
  <c r="L152" i="45"/>
  <c r="L151" i="45"/>
  <c r="L149" i="45"/>
  <c r="L148" i="45"/>
  <c r="L147" i="45"/>
  <c r="L146" i="45"/>
  <c r="L144" i="45"/>
  <c r="L143" i="45"/>
  <c r="L142" i="45"/>
  <c r="L141" i="45"/>
  <c r="L139" i="45"/>
  <c r="L138" i="45"/>
  <c r="L137" i="45"/>
  <c r="L136" i="45"/>
  <c r="L134" i="45"/>
  <c r="L133" i="45"/>
  <c r="L132" i="45"/>
  <c r="L131" i="45"/>
  <c r="L128" i="45"/>
  <c r="L123" i="45"/>
  <c r="L122" i="45"/>
  <c r="L121" i="45"/>
  <c r="L120" i="45"/>
  <c r="L118" i="45"/>
  <c r="L117" i="45"/>
  <c r="L116" i="45"/>
  <c r="L115" i="45"/>
  <c r="L113" i="45"/>
  <c r="L112" i="45"/>
  <c r="L111" i="45"/>
  <c r="L110" i="45"/>
  <c r="L108" i="45"/>
  <c r="L107" i="45"/>
  <c r="L106" i="45"/>
  <c r="L105" i="45"/>
  <c r="L103" i="45"/>
  <c r="L102" i="45"/>
  <c r="L101" i="45"/>
  <c r="L100" i="45"/>
  <c r="L98" i="45"/>
  <c r="L97" i="45"/>
  <c r="L96" i="45"/>
  <c r="L95" i="45"/>
  <c r="L93" i="45"/>
  <c r="L92" i="45"/>
  <c r="L91" i="45"/>
  <c r="L90" i="45"/>
  <c r="L88" i="45"/>
  <c r="L87" i="45"/>
  <c r="L86" i="45"/>
  <c r="L85" i="45"/>
  <c r="L83" i="45"/>
  <c r="L82" i="45"/>
  <c r="L81" i="45"/>
  <c r="L80" i="45"/>
  <c r="L78" i="45"/>
  <c r="L77" i="45"/>
  <c r="L76" i="45"/>
  <c r="L75" i="45"/>
  <c r="L66" i="45"/>
  <c r="L65" i="45"/>
  <c r="L64" i="45"/>
  <c r="L63" i="45"/>
  <c r="L61" i="45"/>
  <c r="L60" i="45"/>
  <c r="L59" i="45"/>
  <c r="L58" i="45"/>
  <c r="L56" i="45"/>
  <c r="L55" i="45"/>
  <c r="L54" i="45"/>
  <c r="L53" i="45"/>
  <c r="L51" i="45"/>
  <c r="L50" i="45"/>
  <c r="L49" i="45"/>
  <c r="L48" i="45"/>
  <c r="L46" i="45"/>
  <c r="L45" i="45"/>
  <c r="L44" i="45"/>
  <c r="L43" i="45"/>
  <c r="L41" i="45"/>
  <c r="L40" i="45"/>
  <c r="L39" i="45"/>
  <c r="L38" i="45"/>
  <c r="L36" i="45"/>
  <c r="L35" i="45"/>
  <c r="L34" i="45"/>
  <c r="L33" i="45"/>
  <c r="L31" i="45"/>
  <c r="L30" i="45"/>
  <c r="L29" i="45"/>
  <c r="L28" i="45"/>
  <c r="L26" i="45"/>
  <c r="L25" i="45"/>
  <c r="L24" i="45"/>
  <c r="L23" i="45"/>
  <c r="L21" i="45"/>
  <c r="L20" i="45"/>
  <c r="L19" i="45"/>
  <c r="L18" i="45"/>
  <c r="K521" i="4"/>
  <c r="J521" i="4"/>
  <c r="I521" i="4"/>
  <c r="H521" i="4"/>
  <c r="G521" i="4"/>
  <c r="F521" i="4"/>
  <c r="L521" i="4" s="1"/>
  <c r="E521" i="4"/>
  <c r="K520" i="4"/>
  <c r="J520" i="4"/>
  <c r="I520" i="4"/>
  <c r="H520" i="4"/>
  <c r="G520" i="4"/>
  <c r="L520" i="4" s="1"/>
  <c r="F520" i="4"/>
  <c r="E520" i="4"/>
  <c r="K485" i="4"/>
  <c r="J485" i="4"/>
  <c r="I485" i="4"/>
  <c r="H485" i="4"/>
  <c r="G485" i="4"/>
  <c r="F485" i="4"/>
  <c r="L485" i="4" s="1"/>
  <c r="E485" i="4"/>
  <c r="K484" i="4"/>
  <c r="J484" i="4"/>
  <c r="I484" i="4"/>
  <c r="H484" i="4"/>
  <c r="G484" i="4"/>
  <c r="L484" i="4" s="1"/>
  <c r="F484" i="4"/>
  <c r="E484" i="4"/>
  <c r="K449" i="4"/>
  <c r="J449" i="4"/>
  <c r="I449" i="4"/>
  <c r="H449" i="4"/>
  <c r="L449" i="4" s="1"/>
  <c r="G449" i="4"/>
  <c r="F449" i="4"/>
  <c r="E449" i="4"/>
  <c r="K448" i="4"/>
  <c r="J448" i="4"/>
  <c r="I448" i="4"/>
  <c r="H448" i="4"/>
  <c r="G448" i="4"/>
  <c r="F448" i="4"/>
  <c r="E448" i="4"/>
  <c r="K414" i="4"/>
  <c r="J414" i="4"/>
  <c r="I414" i="4"/>
  <c r="H414" i="4"/>
  <c r="G414" i="4"/>
  <c r="F414" i="4"/>
  <c r="L414" i="4" s="1"/>
  <c r="E414" i="4"/>
  <c r="K413" i="4"/>
  <c r="J413" i="4"/>
  <c r="I413" i="4"/>
  <c r="H413" i="4"/>
  <c r="G413" i="4"/>
  <c r="L413" i="4" s="1"/>
  <c r="F413" i="4"/>
  <c r="E413" i="4"/>
  <c r="K412" i="4"/>
  <c r="J412" i="4"/>
  <c r="I412" i="4"/>
  <c r="H412" i="4"/>
  <c r="L412" i="4" s="1"/>
  <c r="G412" i="4"/>
  <c r="F412" i="4"/>
  <c r="E412" i="4"/>
  <c r="K411" i="4"/>
  <c r="J411" i="4"/>
  <c r="I411" i="4"/>
  <c r="H411" i="4"/>
  <c r="G411" i="4"/>
  <c r="F411" i="4"/>
  <c r="L411" i="4" s="1"/>
  <c r="E411" i="4"/>
  <c r="K378" i="4"/>
  <c r="J378" i="4"/>
  <c r="I378" i="4"/>
  <c r="H378" i="4"/>
  <c r="G378" i="4"/>
  <c r="F378" i="4"/>
  <c r="L378" i="4" s="1"/>
  <c r="E378" i="4"/>
  <c r="K377" i="4"/>
  <c r="J377" i="4"/>
  <c r="I377" i="4"/>
  <c r="H377" i="4"/>
  <c r="G377" i="4"/>
  <c r="L377" i="4" s="1"/>
  <c r="F377" i="4"/>
  <c r="E377" i="4"/>
  <c r="K376" i="4"/>
  <c r="J376" i="4"/>
  <c r="I376" i="4"/>
  <c r="H376" i="4"/>
  <c r="G376" i="4"/>
  <c r="F376" i="4"/>
  <c r="L376" i="4" s="1"/>
  <c r="E376" i="4"/>
  <c r="K375" i="4"/>
  <c r="J375" i="4"/>
  <c r="I375" i="4"/>
  <c r="H375" i="4"/>
  <c r="G375" i="4"/>
  <c r="F375" i="4"/>
  <c r="L375" i="4" s="1"/>
  <c r="E375" i="4"/>
  <c r="K342" i="4"/>
  <c r="J342" i="4"/>
  <c r="I342" i="4"/>
  <c r="H342" i="4"/>
  <c r="G342" i="4"/>
  <c r="F342" i="4"/>
  <c r="L342" i="4" s="1"/>
  <c r="E342" i="4"/>
  <c r="K341" i="4"/>
  <c r="J341" i="4"/>
  <c r="I341" i="4"/>
  <c r="H341" i="4"/>
  <c r="G341" i="4"/>
  <c r="L341" i="4" s="1"/>
  <c r="F341" i="4"/>
  <c r="E341" i="4"/>
  <c r="K340" i="4"/>
  <c r="J340" i="4"/>
  <c r="I340" i="4"/>
  <c r="H340" i="4"/>
  <c r="L340" i="4" s="1"/>
  <c r="G340" i="4"/>
  <c r="F340" i="4"/>
  <c r="E340" i="4"/>
  <c r="K339" i="4"/>
  <c r="J339" i="4"/>
  <c r="I339" i="4"/>
  <c r="L339" i="4" s="1"/>
  <c r="H339" i="4"/>
  <c r="G339" i="4"/>
  <c r="F339" i="4"/>
  <c r="E339" i="4"/>
  <c r="K306" i="4"/>
  <c r="J306" i="4"/>
  <c r="I306" i="4"/>
  <c r="H306" i="4"/>
  <c r="G306" i="4"/>
  <c r="F306" i="4"/>
  <c r="L306" i="4" s="1"/>
  <c r="E306" i="4"/>
  <c r="K305" i="4"/>
  <c r="J305" i="4"/>
  <c r="I305" i="4"/>
  <c r="H305" i="4"/>
  <c r="G305" i="4"/>
  <c r="L305" i="4" s="1"/>
  <c r="F305" i="4"/>
  <c r="E305" i="4"/>
  <c r="K304" i="4"/>
  <c r="J304" i="4"/>
  <c r="I304" i="4"/>
  <c r="H304" i="4"/>
  <c r="L304" i="4" s="1"/>
  <c r="G304" i="4"/>
  <c r="F304" i="4"/>
  <c r="E304" i="4"/>
  <c r="K303" i="4"/>
  <c r="J303" i="4"/>
  <c r="I303" i="4"/>
  <c r="L303" i="4" s="1"/>
  <c r="H303" i="4"/>
  <c r="G303" i="4"/>
  <c r="F303" i="4"/>
  <c r="E303" i="4"/>
  <c r="K270" i="4"/>
  <c r="J270" i="4"/>
  <c r="I270" i="4"/>
  <c r="H270" i="4"/>
  <c r="G270" i="4"/>
  <c r="F270" i="4"/>
  <c r="L270" i="4" s="1"/>
  <c r="E270" i="4"/>
  <c r="K269" i="4"/>
  <c r="J269" i="4"/>
  <c r="I269" i="4"/>
  <c r="H269" i="4"/>
  <c r="G269" i="4"/>
  <c r="L269" i="4" s="1"/>
  <c r="F269" i="4"/>
  <c r="E269" i="4"/>
  <c r="K268" i="4"/>
  <c r="J268" i="4"/>
  <c r="I268" i="4"/>
  <c r="H268" i="4"/>
  <c r="G268" i="4"/>
  <c r="F268" i="4"/>
  <c r="L268" i="4" s="1"/>
  <c r="E268" i="4"/>
  <c r="K267" i="4"/>
  <c r="J267" i="4"/>
  <c r="I267" i="4"/>
  <c r="L267" i="4" s="1"/>
  <c r="H267" i="4"/>
  <c r="G267" i="4"/>
  <c r="F267" i="4"/>
  <c r="E267" i="4"/>
  <c r="K234" i="4"/>
  <c r="J234" i="4"/>
  <c r="I234" i="4"/>
  <c r="H234" i="4"/>
  <c r="G234" i="4"/>
  <c r="F234" i="4"/>
  <c r="L234" i="4" s="1"/>
  <c r="E234" i="4"/>
  <c r="K233" i="4"/>
  <c r="J233" i="4"/>
  <c r="I233" i="4"/>
  <c r="H233" i="4"/>
  <c r="G233" i="4"/>
  <c r="L233" i="4" s="1"/>
  <c r="F233" i="4"/>
  <c r="E233" i="4"/>
  <c r="K232" i="4"/>
  <c r="J232" i="4"/>
  <c r="I232" i="4"/>
  <c r="H232" i="4"/>
  <c r="L232" i="4" s="1"/>
  <c r="G232" i="4"/>
  <c r="F232" i="4"/>
  <c r="E232" i="4"/>
  <c r="K231" i="4"/>
  <c r="J231" i="4"/>
  <c r="I231" i="4"/>
  <c r="H231" i="4"/>
  <c r="G231" i="4"/>
  <c r="F231" i="4"/>
  <c r="L231" i="4" s="1"/>
  <c r="E231" i="4"/>
  <c r="K198" i="4"/>
  <c r="J198" i="4"/>
  <c r="I198" i="4"/>
  <c r="H198" i="4"/>
  <c r="G198" i="4"/>
  <c r="F198" i="4"/>
  <c r="L198" i="4" s="1"/>
  <c r="E198" i="4"/>
  <c r="K197" i="4"/>
  <c r="J197" i="4"/>
  <c r="I197" i="4"/>
  <c r="H197" i="4"/>
  <c r="G197" i="4"/>
  <c r="L197" i="4" s="1"/>
  <c r="F197" i="4"/>
  <c r="E197" i="4"/>
  <c r="K196" i="4"/>
  <c r="J196" i="4"/>
  <c r="I196" i="4"/>
  <c r="H196" i="4"/>
  <c r="L196" i="4" s="1"/>
  <c r="G196" i="4"/>
  <c r="F196" i="4"/>
  <c r="E196" i="4"/>
  <c r="K195" i="4"/>
  <c r="J195" i="4"/>
  <c r="I195" i="4"/>
  <c r="L195" i="4" s="1"/>
  <c r="H195" i="4"/>
  <c r="G195" i="4"/>
  <c r="F195" i="4"/>
  <c r="E195" i="4"/>
  <c r="K162" i="4"/>
  <c r="J162" i="4"/>
  <c r="I162" i="4"/>
  <c r="H162" i="4"/>
  <c r="G162" i="4"/>
  <c r="F162" i="4"/>
  <c r="L162" i="4" s="1"/>
  <c r="E162" i="4"/>
  <c r="K161" i="4"/>
  <c r="J161" i="4"/>
  <c r="I161" i="4"/>
  <c r="H161" i="4"/>
  <c r="G161" i="4"/>
  <c r="L161" i="4" s="1"/>
  <c r="F161" i="4"/>
  <c r="E161" i="4"/>
  <c r="K160" i="4"/>
  <c r="J160" i="4"/>
  <c r="I160" i="4"/>
  <c r="H160" i="4"/>
  <c r="L160" i="4" s="1"/>
  <c r="G160" i="4"/>
  <c r="F160" i="4"/>
  <c r="E160" i="4"/>
  <c r="K159" i="4"/>
  <c r="J159" i="4"/>
  <c r="I159" i="4"/>
  <c r="H159" i="4"/>
  <c r="G159" i="4"/>
  <c r="F159" i="4"/>
  <c r="L159" i="4" s="1"/>
  <c r="E159" i="4"/>
  <c r="K125" i="4"/>
  <c r="J125" i="4"/>
  <c r="I125" i="4"/>
  <c r="H125" i="4"/>
  <c r="G125" i="4"/>
  <c r="F125" i="4"/>
  <c r="L125" i="4" s="1"/>
  <c r="E125" i="4"/>
  <c r="K124" i="4"/>
  <c r="J124" i="4"/>
  <c r="I124" i="4"/>
  <c r="H124" i="4"/>
  <c r="G124" i="4"/>
  <c r="F124" i="4"/>
  <c r="L124" i="4" s="1"/>
  <c r="E124" i="4"/>
  <c r="K123" i="4"/>
  <c r="J123" i="4"/>
  <c r="I123" i="4"/>
  <c r="H123" i="4"/>
  <c r="L123" i="4" s="1"/>
  <c r="G123" i="4"/>
  <c r="F123" i="4"/>
  <c r="E123" i="4"/>
  <c r="K122" i="4"/>
  <c r="J122" i="4"/>
  <c r="I122" i="4"/>
  <c r="H122" i="4"/>
  <c r="G122" i="4"/>
  <c r="F122" i="4"/>
  <c r="L122" i="4" s="1"/>
  <c r="E122" i="4"/>
  <c r="K89" i="4"/>
  <c r="J89" i="4"/>
  <c r="I89" i="4"/>
  <c r="H89" i="4"/>
  <c r="G89" i="4"/>
  <c r="F89" i="4"/>
  <c r="L89" i="4" s="1"/>
  <c r="E89" i="4"/>
  <c r="K88" i="4"/>
  <c r="J88" i="4"/>
  <c r="I88" i="4"/>
  <c r="H88" i="4"/>
  <c r="G88" i="4"/>
  <c r="L88" i="4" s="1"/>
  <c r="F88" i="4"/>
  <c r="E88" i="4"/>
  <c r="K87" i="4"/>
  <c r="J87" i="4"/>
  <c r="I87" i="4"/>
  <c r="H87" i="4"/>
  <c r="L87" i="4" s="1"/>
  <c r="G87" i="4"/>
  <c r="F87" i="4"/>
  <c r="E87" i="4"/>
  <c r="K86" i="4"/>
  <c r="J86" i="4"/>
  <c r="I86" i="4"/>
  <c r="L86" i="4" s="1"/>
  <c r="H86" i="4"/>
  <c r="G86" i="4"/>
  <c r="F86" i="4"/>
  <c r="E86" i="4"/>
  <c r="K53" i="4"/>
  <c r="J53" i="4"/>
  <c r="I53" i="4"/>
  <c r="H53" i="4"/>
  <c r="G53" i="4"/>
  <c r="F53" i="4"/>
  <c r="L53" i="4" s="1"/>
  <c r="E53" i="4"/>
  <c r="K52" i="4"/>
  <c r="J52" i="4"/>
  <c r="I52" i="4"/>
  <c r="H52" i="4"/>
  <c r="G52" i="4"/>
  <c r="L52" i="4" s="1"/>
  <c r="F52" i="4"/>
  <c r="E52" i="4"/>
  <c r="K51" i="4"/>
  <c r="J51" i="4"/>
  <c r="I51" i="4"/>
  <c r="H51" i="4"/>
  <c r="L51" i="4" s="1"/>
  <c r="G51" i="4"/>
  <c r="F51" i="4"/>
  <c r="E51" i="4"/>
  <c r="K50" i="4"/>
  <c r="J50" i="4"/>
  <c r="I50" i="4"/>
  <c r="H50" i="4"/>
  <c r="G50" i="4"/>
  <c r="F50" i="4"/>
  <c r="L50" i="4" s="1"/>
  <c r="E50" i="4"/>
  <c r="K16" i="4"/>
  <c r="J16" i="4"/>
  <c r="I16" i="4"/>
  <c r="H16" i="4"/>
  <c r="L16" i="4" s="1"/>
  <c r="G16" i="4"/>
  <c r="F16" i="4"/>
  <c r="E16" i="4"/>
  <c r="K15" i="4"/>
  <c r="J15" i="4"/>
  <c r="I15" i="4"/>
  <c r="H15" i="4"/>
  <c r="G15" i="4"/>
  <c r="F15" i="4"/>
  <c r="E15" i="4"/>
  <c r="K14" i="4"/>
  <c r="J14" i="4"/>
  <c r="I14" i="4"/>
  <c r="H14" i="4"/>
  <c r="G14" i="4"/>
  <c r="F14" i="4"/>
  <c r="E14" i="4"/>
  <c r="K13" i="4"/>
  <c r="J13" i="4"/>
  <c r="I13" i="4"/>
  <c r="H13" i="4"/>
  <c r="G13" i="4"/>
  <c r="F13" i="4"/>
  <c r="E13" i="4"/>
  <c r="L551" i="4"/>
  <c r="L550" i="4"/>
  <c r="L546" i="4"/>
  <c r="L545" i="4"/>
  <c r="L541" i="4"/>
  <c r="L540" i="4"/>
  <c r="L536" i="4"/>
  <c r="L535" i="4"/>
  <c r="L531" i="4"/>
  <c r="L530" i="4"/>
  <c r="L526" i="4"/>
  <c r="L525" i="4"/>
  <c r="L515" i="4"/>
  <c r="L514" i="4"/>
  <c r="L510" i="4"/>
  <c r="L509" i="4"/>
  <c r="L505" i="4"/>
  <c r="L504" i="4"/>
  <c r="L500" i="4"/>
  <c r="L499" i="4"/>
  <c r="L495" i="4"/>
  <c r="L494" i="4"/>
  <c r="L490" i="4"/>
  <c r="L489" i="4"/>
  <c r="L479" i="4"/>
  <c r="L478" i="4"/>
  <c r="L474" i="4"/>
  <c r="L473" i="4"/>
  <c r="L469" i="4"/>
  <c r="L468" i="4"/>
  <c r="L464" i="4"/>
  <c r="L463" i="4"/>
  <c r="L459" i="4"/>
  <c r="L458" i="4"/>
  <c r="L454" i="4"/>
  <c r="L453" i="4"/>
  <c r="L448" i="4"/>
  <c r="L444" i="4"/>
  <c r="L443" i="4"/>
  <c r="L442" i="4"/>
  <c r="L441" i="4"/>
  <c r="L439" i="4"/>
  <c r="L438" i="4"/>
  <c r="L437" i="4"/>
  <c r="L436" i="4"/>
  <c r="L434" i="4"/>
  <c r="L433" i="4"/>
  <c r="L432" i="4"/>
  <c r="L431" i="4"/>
  <c r="L429" i="4"/>
  <c r="L428" i="4"/>
  <c r="L427" i="4"/>
  <c r="L426" i="4"/>
  <c r="L424" i="4"/>
  <c r="L423" i="4"/>
  <c r="L422" i="4"/>
  <c r="L421" i="4"/>
  <c r="L419" i="4"/>
  <c r="L418" i="4"/>
  <c r="L417" i="4"/>
  <c r="L416" i="4"/>
  <c r="L408" i="4"/>
  <c r="L407" i="4"/>
  <c r="L406" i="4"/>
  <c r="L405" i="4"/>
  <c r="L403" i="4"/>
  <c r="L402" i="4"/>
  <c r="L401" i="4"/>
  <c r="L400" i="4"/>
  <c r="L398" i="4"/>
  <c r="L397" i="4"/>
  <c r="L396" i="4"/>
  <c r="L395" i="4"/>
  <c r="L393" i="4"/>
  <c r="L392" i="4"/>
  <c r="L391" i="4"/>
  <c r="L390" i="4"/>
  <c r="L388" i="4"/>
  <c r="L387" i="4"/>
  <c r="L386" i="4"/>
  <c r="L385" i="4"/>
  <c r="L383" i="4"/>
  <c r="L382" i="4"/>
  <c r="L381" i="4"/>
  <c r="L380" i="4"/>
  <c r="L372" i="4"/>
  <c r="L371" i="4"/>
  <c r="L370" i="4"/>
  <c r="L369" i="4"/>
  <c r="L367" i="4"/>
  <c r="L366" i="4"/>
  <c r="L365" i="4"/>
  <c r="L364" i="4"/>
  <c r="L362" i="4"/>
  <c r="L361" i="4"/>
  <c r="L360" i="4"/>
  <c r="L359" i="4"/>
  <c r="L357" i="4"/>
  <c r="L356" i="4"/>
  <c r="L355" i="4"/>
  <c r="L354" i="4"/>
  <c r="L352" i="4"/>
  <c r="L351" i="4"/>
  <c r="L350" i="4"/>
  <c r="L349" i="4"/>
  <c r="L347" i="4"/>
  <c r="L346" i="4"/>
  <c r="L345" i="4"/>
  <c r="L344" i="4"/>
  <c r="L336" i="4"/>
  <c r="L335" i="4"/>
  <c r="L334" i="4"/>
  <c r="L333" i="4"/>
  <c r="L331" i="4"/>
  <c r="L330" i="4"/>
  <c r="L329" i="4"/>
  <c r="L328" i="4"/>
  <c r="L326" i="4"/>
  <c r="L325" i="4"/>
  <c r="L324" i="4"/>
  <c r="L323" i="4"/>
  <c r="L321" i="4"/>
  <c r="L320" i="4"/>
  <c r="L319" i="4"/>
  <c r="L318" i="4"/>
  <c r="L316" i="4"/>
  <c r="L315" i="4"/>
  <c r="L314" i="4"/>
  <c r="L313" i="4"/>
  <c r="L311" i="4"/>
  <c r="L310" i="4"/>
  <c r="L309" i="4"/>
  <c r="L308" i="4"/>
  <c r="L300" i="4"/>
  <c r="L299" i="4"/>
  <c r="L298" i="4"/>
  <c r="L297" i="4"/>
  <c r="L295" i="4"/>
  <c r="L294" i="4"/>
  <c r="L293" i="4"/>
  <c r="L292" i="4"/>
  <c r="L290" i="4"/>
  <c r="L289" i="4"/>
  <c r="L288" i="4"/>
  <c r="L287" i="4"/>
  <c r="L285" i="4"/>
  <c r="L284" i="4"/>
  <c r="L283" i="4"/>
  <c r="L282" i="4"/>
  <c r="L280" i="4"/>
  <c r="L279" i="4"/>
  <c r="L278" i="4"/>
  <c r="L277" i="4"/>
  <c r="L275" i="4"/>
  <c r="L274" i="4"/>
  <c r="L273" i="4"/>
  <c r="L272" i="4"/>
  <c r="L264" i="4"/>
  <c r="L263" i="4"/>
  <c r="L262" i="4"/>
  <c r="L261" i="4"/>
  <c r="L259" i="4"/>
  <c r="L258" i="4"/>
  <c r="L257" i="4"/>
  <c r="L256" i="4"/>
  <c r="L254" i="4"/>
  <c r="L253" i="4"/>
  <c r="L252" i="4"/>
  <c r="L251" i="4"/>
  <c r="L249" i="4"/>
  <c r="L248" i="4"/>
  <c r="L247" i="4"/>
  <c r="L246" i="4"/>
  <c r="L244" i="4"/>
  <c r="L243" i="4"/>
  <c r="L242" i="4"/>
  <c r="L241" i="4"/>
  <c r="L239" i="4"/>
  <c r="L238" i="4"/>
  <c r="L237" i="4"/>
  <c r="L236" i="4"/>
  <c r="L228" i="4"/>
  <c r="L227" i="4"/>
  <c r="L226" i="4"/>
  <c r="L225" i="4"/>
  <c r="L223" i="4"/>
  <c r="L222" i="4"/>
  <c r="L221" i="4"/>
  <c r="L220" i="4"/>
  <c r="L218" i="4"/>
  <c r="L217" i="4"/>
  <c r="L216" i="4"/>
  <c r="L215" i="4"/>
  <c r="L213" i="4"/>
  <c r="L212" i="4"/>
  <c r="L211" i="4"/>
  <c r="L210" i="4"/>
  <c r="L208" i="4"/>
  <c r="L207" i="4"/>
  <c r="L206" i="4"/>
  <c r="L205" i="4"/>
  <c r="L203" i="4"/>
  <c r="L202" i="4"/>
  <c r="L201" i="4"/>
  <c r="L200" i="4"/>
  <c r="L192" i="4"/>
  <c r="L191" i="4"/>
  <c r="L190" i="4"/>
  <c r="L189" i="4"/>
  <c r="L187" i="4"/>
  <c r="L186" i="4"/>
  <c r="L185" i="4"/>
  <c r="L184" i="4"/>
  <c r="L182" i="4"/>
  <c r="L181" i="4"/>
  <c r="L180" i="4"/>
  <c r="L179" i="4"/>
  <c r="L177" i="4"/>
  <c r="L176" i="4"/>
  <c r="L175" i="4"/>
  <c r="L174" i="4"/>
  <c r="L172" i="4"/>
  <c r="L171" i="4"/>
  <c r="L170" i="4"/>
  <c r="L169" i="4"/>
  <c r="L167" i="4"/>
  <c r="L166" i="4"/>
  <c r="L165" i="4"/>
  <c r="L164" i="4"/>
  <c r="L155" i="4"/>
  <c r="L154" i="4"/>
  <c r="L153" i="4"/>
  <c r="L152" i="4"/>
  <c r="L150" i="4"/>
  <c r="L149" i="4"/>
  <c r="L148" i="4"/>
  <c r="L147" i="4"/>
  <c r="L145" i="4"/>
  <c r="L144" i="4"/>
  <c r="L143" i="4"/>
  <c r="L142" i="4"/>
  <c r="L140" i="4"/>
  <c r="L139" i="4"/>
  <c r="L138" i="4"/>
  <c r="L137" i="4"/>
  <c r="L135" i="4"/>
  <c r="L134" i="4"/>
  <c r="L133" i="4"/>
  <c r="L132" i="4"/>
  <c r="L130" i="4"/>
  <c r="L129" i="4"/>
  <c r="L128" i="4"/>
  <c r="L127" i="4"/>
  <c r="L119" i="4"/>
  <c r="L118" i="4"/>
  <c r="L117" i="4"/>
  <c r="L116" i="4"/>
  <c r="L114" i="4"/>
  <c r="L113" i="4"/>
  <c r="L112" i="4"/>
  <c r="L111" i="4"/>
  <c r="L109" i="4"/>
  <c r="L108" i="4"/>
  <c r="L107" i="4"/>
  <c r="L106" i="4"/>
  <c r="L104" i="4"/>
  <c r="L103" i="4"/>
  <c r="L102" i="4"/>
  <c r="L101" i="4"/>
  <c r="L99" i="4"/>
  <c r="L98" i="4"/>
  <c r="L97" i="4"/>
  <c r="L96" i="4"/>
  <c r="L94" i="4"/>
  <c r="L93" i="4"/>
  <c r="L92" i="4"/>
  <c r="L91" i="4"/>
  <c r="L83" i="4"/>
  <c r="L82" i="4"/>
  <c r="L81" i="4"/>
  <c r="L80" i="4"/>
  <c r="L78" i="4"/>
  <c r="L77" i="4"/>
  <c r="L76" i="4"/>
  <c r="L75" i="4"/>
  <c r="L73" i="4"/>
  <c r="L72" i="4"/>
  <c r="L71" i="4"/>
  <c r="L70" i="4"/>
  <c r="L68" i="4"/>
  <c r="L67" i="4"/>
  <c r="L66" i="4"/>
  <c r="L65" i="4"/>
  <c r="L63" i="4"/>
  <c r="L62" i="4"/>
  <c r="L61" i="4"/>
  <c r="L60" i="4"/>
  <c r="L58" i="4"/>
  <c r="L57" i="4"/>
  <c r="L56" i="4"/>
  <c r="L55" i="4"/>
  <c r="L46" i="4"/>
  <c r="L45" i="4"/>
  <c r="L44" i="4"/>
  <c r="L43" i="4"/>
  <c r="L41" i="4"/>
  <c r="L40" i="4"/>
  <c r="L39" i="4"/>
  <c r="L38" i="4"/>
  <c r="L36" i="4"/>
  <c r="L35" i="4"/>
  <c r="L34" i="4"/>
  <c r="L33" i="4"/>
  <c r="L31" i="4"/>
  <c r="L30" i="4"/>
  <c r="L29" i="4"/>
  <c r="L28" i="4"/>
  <c r="L26" i="4"/>
  <c r="L25" i="4"/>
  <c r="L24" i="4"/>
  <c r="L23" i="4"/>
  <c r="L21" i="4"/>
  <c r="L20" i="4"/>
  <c r="L19" i="4"/>
  <c r="L18" i="4"/>
  <c r="L15" i="4"/>
  <c r="L14" i="4"/>
  <c r="L13" i="4"/>
  <c r="K381" i="3"/>
  <c r="J381" i="3"/>
  <c r="I381" i="3"/>
  <c r="H381" i="3"/>
  <c r="G381" i="3"/>
  <c r="F381" i="3"/>
  <c r="E381" i="3"/>
  <c r="L381" i="3" s="1"/>
  <c r="K380" i="3"/>
  <c r="J380" i="3"/>
  <c r="I380" i="3"/>
  <c r="H380" i="3"/>
  <c r="G380" i="3"/>
  <c r="L380" i="3" s="1"/>
  <c r="F380" i="3"/>
  <c r="E380" i="3"/>
  <c r="K355" i="3"/>
  <c r="J355" i="3"/>
  <c r="I355" i="3"/>
  <c r="H355" i="3"/>
  <c r="G355" i="3"/>
  <c r="F355" i="3"/>
  <c r="L355" i="3" s="1"/>
  <c r="E355" i="3"/>
  <c r="K354" i="3"/>
  <c r="J354" i="3"/>
  <c r="I354" i="3"/>
  <c r="H354" i="3"/>
  <c r="G354" i="3"/>
  <c r="L354" i="3" s="1"/>
  <c r="F354" i="3"/>
  <c r="E354" i="3"/>
  <c r="K329" i="3"/>
  <c r="J329" i="3"/>
  <c r="I329" i="3"/>
  <c r="L329" i="3" s="1"/>
  <c r="H329" i="3"/>
  <c r="G329" i="3"/>
  <c r="F329" i="3"/>
  <c r="E329" i="3"/>
  <c r="K328" i="3"/>
  <c r="J328" i="3"/>
  <c r="I328" i="3"/>
  <c r="H328" i="3"/>
  <c r="G328" i="3"/>
  <c r="F328" i="3"/>
  <c r="E328" i="3"/>
  <c r="K304" i="3"/>
  <c r="J304" i="3"/>
  <c r="I304" i="3"/>
  <c r="H304" i="3"/>
  <c r="G304" i="3"/>
  <c r="F304" i="3"/>
  <c r="L304" i="3" s="1"/>
  <c r="E304" i="3"/>
  <c r="K303" i="3"/>
  <c r="J303" i="3"/>
  <c r="I303" i="3"/>
  <c r="H303" i="3"/>
  <c r="G303" i="3"/>
  <c r="F303" i="3"/>
  <c r="E303" i="3"/>
  <c r="K302" i="3"/>
  <c r="J302" i="3"/>
  <c r="I302" i="3"/>
  <c r="H302" i="3"/>
  <c r="L302" i="3" s="1"/>
  <c r="G302" i="3"/>
  <c r="F302" i="3"/>
  <c r="E302" i="3"/>
  <c r="K301" i="3"/>
  <c r="J301" i="3"/>
  <c r="I301" i="3"/>
  <c r="H301" i="3"/>
  <c r="G301" i="3"/>
  <c r="F301" i="3"/>
  <c r="E301" i="3"/>
  <c r="L301" i="3" s="1"/>
  <c r="L303" i="3"/>
  <c r="K278" i="3"/>
  <c r="J278" i="3"/>
  <c r="I278" i="3"/>
  <c r="H278" i="3"/>
  <c r="G278" i="3"/>
  <c r="F278" i="3"/>
  <c r="E278" i="3"/>
  <c r="K277" i="3"/>
  <c r="J277" i="3"/>
  <c r="I277" i="3"/>
  <c r="H277" i="3"/>
  <c r="G277" i="3"/>
  <c r="F277" i="3"/>
  <c r="E277" i="3"/>
  <c r="K276" i="3"/>
  <c r="J276" i="3"/>
  <c r="I276" i="3"/>
  <c r="H276" i="3"/>
  <c r="G276" i="3"/>
  <c r="F276" i="3"/>
  <c r="E276" i="3"/>
  <c r="L276" i="3" s="1"/>
  <c r="K275" i="3"/>
  <c r="J275" i="3"/>
  <c r="I275" i="3"/>
  <c r="H275" i="3"/>
  <c r="G275" i="3"/>
  <c r="F275" i="3"/>
  <c r="E275" i="3"/>
  <c r="L275" i="3" s="1"/>
  <c r="K252" i="3"/>
  <c r="J252" i="3"/>
  <c r="I252" i="3"/>
  <c r="H252" i="3"/>
  <c r="G252" i="3"/>
  <c r="F252" i="3"/>
  <c r="E252" i="3"/>
  <c r="L252" i="3" s="1"/>
  <c r="K251" i="3"/>
  <c r="J251" i="3"/>
  <c r="I251" i="3"/>
  <c r="H251" i="3"/>
  <c r="G251" i="3"/>
  <c r="F251" i="3"/>
  <c r="L251" i="3" s="1"/>
  <c r="E251" i="3"/>
  <c r="K250" i="3"/>
  <c r="J250" i="3"/>
  <c r="I250" i="3"/>
  <c r="H250" i="3"/>
  <c r="G250" i="3"/>
  <c r="L250" i="3" s="1"/>
  <c r="F250" i="3"/>
  <c r="E250" i="3"/>
  <c r="K249" i="3"/>
  <c r="J249" i="3"/>
  <c r="I249" i="3"/>
  <c r="H249" i="3"/>
  <c r="L249" i="3" s="1"/>
  <c r="G249" i="3"/>
  <c r="F249" i="3"/>
  <c r="E249" i="3"/>
  <c r="K226" i="3"/>
  <c r="J226" i="3"/>
  <c r="I226" i="3"/>
  <c r="H226" i="3"/>
  <c r="G226" i="3"/>
  <c r="F226" i="3"/>
  <c r="E226" i="3"/>
  <c r="L226" i="3" s="1"/>
  <c r="K225" i="3"/>
  <c r="J225" i="3"/>
  <c r="I225" i="3"/>
  <c r="H225" i="3"/>
  <c r="G225" i="3"/>
  <c r="F225" i="3"/>
  <c r="E225" i="3"/>
  <c r="L225" i="3" s="1"/>
  <c r="K224" i="3"/>
  <c r="J224" i="3"/>
  <c r="I224" i="3"/>
  <c r="H224" i="3"/>
  <c r="G224" i="3"/>
  <c r="F224" i="3"/>
  <c r="E224" i="3"/>
  <c r="L224" i="3" s="1"/>
  <c r="K223" i="3"/>
  <c r="J223" i="3"/>
  <c r="I223" i="3"/>
  <c r="H223" i="3"/>
  <c r="G223" i="3"/>
  <c r="F223" i="3"/>
  <c r="L223" i="3" s="1"/>
  <c r="E223" i="3"/>
  <c r="K200" i="3"/>
  <c r="J200" i="3"/>
  <c r="I200" i="3"/>
  <c r="H200" i="3"/>
  <c r="G200" i="3"/>
  <c r="F200" i="3"/>
  <c r="E200" i="3"/>
  <c r="K199" i="3"/>
  <c r="J199" i="3"/>
  <c r="I199" i="3"/>
  <c r="H199" i="3"/>
  <c r="G199" i="3"/>
  <c r="F199" i="3"/>
  <c r="E199" i="3"/>
  <c r="L199" i="3" s="1"/>
  <c r="K198" i="3"/>
  <c r="J198" i="3"/>
  <c r="I198" i="3"/>
  <c r="H198" i="3"/>
  <c r="G198" i="3"/>
  <c r="F198" i="3"/>
  <c r="E198" i="3"/>
  <c r="L198" i="3" s="1"/>
  <c r="K197" i="3"/>
  <c r="J197" i="3"/>
  <c r="I197" i="3"/>
  <c r="H197" i="3"/>
  <c r="G197" i="3"/>
  <c r="F197" i="3"/>
  <c r="E197" i="3"/>
  <c r="K174" i="3"/>
  <c r="J174" i="3"/>
  <c r="I174" i="3"/>
  <c r="H174" i="3"/>
  <c r="G174" i="3"/>
  <c r="F174" i="3"/>
  <c r="L174" i="3" s="1"/>
  <c r="E174" i="3"/>
  <c r="K173" i="3"/>
  <c r="J173" i="3"/>
  <c r="I173" i="3"/>
  <c r="H173" i="3"/>
  <c r="G173" i="3"/>
  <c r="L173" i="3" s="1"/>
  <c r="F173" i="3"/>
  <c r="E173" i="3"/>
  <c r="K172" i="3"/>
  <c r="J172" i="3"/>
  <c r="I172" i="3"/>
  <c r="H172" i="3"/>
  <c r="L172" i="3" s="1"/>
  <c r="G172" i="3"/>
  <c r="F172" i="3"/>
  <c r="E172" i="3"/>
  <c r="K171" i="3"/>
  <c r="J171" i="3"/>
  <c r="I171" i="3"/>
  <c r="L171" i="3" s="1"/>
  <c r="H171" i="3"/>
  <c r="G171" i="3"/>
  <c r="F171" i="3"/>
  <c r="E171" i="3"/>
  <c r="K148" i="3"/>
  <c r="J148" i="3"/>
  <c r="I148" i="3"/>
  <c r="H148" i="3"/>
  <c r="G148" i="3"/>
  <c r="F148" i="3"/>
  <c r="E148" i="3"/>
  <c r="L148" i="3" s="1"/>
  <c r="K147" i="3"/>
  <c r="J147" i="3"/>
  <c r="I147" i="3"/>
  <c r="H147" i="3"/>
  <c r="G147" i="3"/>
  <c r="F147" i="3"/>
  <c r="E147" i="3"/>
  <c r="L147" i="3" s="1"/>
  <c r="K146" i="3"/>
  <c r="J146" i="3"/>
  <c r="I146" i="3"/>
  <c r="H146" i="3"/>
  <c r="G146" i="3"/>
  <c r="F146" i="3"/>
  <c r="E146" i="3"/>
  <c r="L146" i="3" s="1"/>
  <c r="K145" i="3"/>
  <c r="J145" i="3"/>
  <c r="I145" i="3"/>
  <c r="H145" i="3"/>
  <c r="G145" i="3"/>
  <c r="F145" i="3"/>
  <c r="L145" i="3" s="1"/>
  <c r="E145" i="3"/>
  <c r="K122" i="3"/>
  <c r="J122" i="3"/>
  <c r="I122" i="3"/>
  <c r="H122" i="3"/>
  <c r="L122" i="3" s="1"/>
  <c r="G122" i="3"/>
  <c r="F122" i="3"/>
  <c r="E122" i="3"/>
  <c r="K121" i="3"/>
  <c r="J121" i="3"/>
  <c r="I121" i="3"/>
  <c r="H121" i="3"/>
  <c r="G121" i="3"/>
  <c r="F121" i="3"/>
  <c r="E121" i="3"/>
  <c r="K120" i="3"/>
  <c r="J120" i="3"/>
  <c r="I120" i="3"/>
  <c r="H120" i="3"/>
  <c r="G120" i="3"/>
  <c r="F120" i="3"/>
  <c r="E120" i="3"/>
  <c r="L120" i="3" s="1"/>
  <c r="K119" i="3"/>
  <c r="J119" i="3"/>
  <c r="I119" i="3"/>
  <c r="H119" i="3"/>
  <c r="G119" i="3"/>
  <c r="F119" i="3"/>
  <c r="E119" i="3"/>
  <c r="L119" i="3" s="1"/>
  <c r="K95" i="3"/>
  <c r="J95" i="3"/>
  <c r="I95" i="3"/>
  <c r="L95" i="3" s="1"/>
  <c r="H95" i="3"/>
  <c r="G95" i="3"/>
  <c r="F95" i="3"/>
  <c r="E95" i="3"/>
  <c r="K94" i="3"/>
  <c r="J94" i="3"/>
  <c r="I94" i="3"/>
  <c r="H94" i="3"/>
  <c r="G94" i="3"/>
  <c r="F94" i="3"/>
  <c r="E94" i="3"/>
  <c r="K93" i="3"/>
  <c r="J93" i="3"/>
  <c r="I93" i="3"/>
  <c r="H93" i="3"/>
  <c r="G93" i="3"/>
  <c r="F93" i="3"/>
  <c r="E93" i="3"/>
  <c r="K92" i="3"/>
  <c r="J92" i="3"/>
  <c r="I92" i="3"/>
  <c r="H92" i="3"/>
  <c r="G92" i="3"/>
  <c r="F92" i="3"/>
  <c r="L92" i="3" s="1"/>
  <c r="E92" i="3"/>
  <c r="K69" i="3"/>
  <c r="J69" i="3"/>
  <c r="I69" i="3"/>
  <c r="H69" i="3"/>
  <c r="G69" i="3"/>
  <c r="F69" i="3"/>
  <c r="E69" i="3"/>
  <c r="L69" i="3" s="1"/>
  <c r="K68" i="3"/>
  <c r="J68" i="3"/>
  <c r="I68" i="3"/>
  <c r="H68" i="3"/>
  <c r="G68" i="3"/>
  <c r="F68" i="3"/>
  <c r="E68" i="3"/>
  <c r="L68" i="3" s="1"/>
  <c r="K67" i="3"/>
  <c r="J67" i="3"/>
  <c r="I67" i="3"/>
  <c r="H67" i="3"/>
  <c r="G67" i="3"/>
  <c r="F67" i="3"/>
  <c r="E67" i="3"/>
  <c r="L67" i="3" s="1"/>
  <c r="K66" i="3"/>
  <c r="J66" i="3"/>
  <c r="I66" i="3"/>
  <c r="H66" i="3"/>
  <c r="G66" i="3"/>
  <c r="F66" i="3"/>
  <c r="E66" i="3"/>
  <c r="L66" i="3" s="1"/>
  <c r="K43" i="3"/>
  <c r="J43" i="3"/>
  <c r="I43" i="3"/>
  <c r="H43" i="3"/>
  <c r="G43" i="3"/>
  <c r="F43" i="3"/>
  <c r="E43" i="3"/>
  <c r="L43" i="3" s="1"/>
  <c r="K42" i="3"/>
  <c r="J42" i="3"/>
  <c r="I42" i="3"/>
  <c r="H42" i="3"/>
  <c r="G42" i="3"/>
  <c r="F42" i="3"/>
  <c r="L42" i="3" s="1"/>
  <c r="E42" i="3"/>
  <c r="K41" i="3"/>
  <c r="J41" i="3"/>
  <c r="I41" i="3"/>
  <c r="H41" i="3"/>
  <c r="G41" i="3"/>
  <c r="F41" i="3"/>
  <c r="E41" i="3"/>
  <c r="L41" i="3" s="1"/>
  <c r="K40" i="3"/>
  <c r="J40" i="3"/>
  <c r="I40" i="3"/>
  <c r="H40" i="3"/>
  <c r="G40" i="3"/>
  <c r="F40" i="3"/>
  <c r="E40" i="3"/>
  <c r="K16" i="3"/>
  <c r="J16" i="3"/>
  <c r="I16" i="3"/>
  <c r="H16" i="3"/>
  <c r="L16" i="3" s="1"/>
  <c r="G16" i="3"/>
  <c r="F16" i="3"/>
  <c r="E16" i="3"/>
  <c r="K15" i="3"/>
  <c r="J15" i="3"/>
  <c r="I15" i="3"/>
  <c r="L15" i="3" s="1"/>
  <c r="H15" i="3"/>
  <c r="G15" i="3"/>
  <c r="F15" i="3"/>
  <c r="E15" i="3"/>
  <c r="K14" i="3"/>
  <c r="J14" i="3"/>
  <c r="I14" i="3"/>
  <c r="H14" i="3"/>
  <c r="G14" i="3"/>
  <c r="F14" i="3"/>
  <c r="E14" i="3"/>
  <c r="K13" i="3"/>
  <c r="J13" i="3"/>
  <c r="I13" i="3"/>
  <c r="H13" i="3"/>
  <c r="G13" i="3"/>
  <c r="F13" i="3"/>
  <c r="E13" i="3"/>
  <c r="L401" i="3"/>
  <c r="L400" i="3"/>
  <c r="L396" i="3"/>
  <c r="L395" i="3"/>
  <c r="L391" i="3"/>
  <c r="L390" i="3"/>
  <c r="L386" i="3"/>
  <c r="L385" i="3"/>
  <c r="L375" i="3"/>
  <c r="L374" i="3"/>
  <c r="L370" i="3"/>
  <c r="L369" i="3"/>
  <c r="L365" i="3"/>
  <c r="L364" i="3"/>
  <c r="L360" i="3"/>
  <c r="L359" i="3"/>
  <c r="L349" i="3"/>
  <c r="L348" i="3"/>
  <c r="L344" i="3"/>
  <c r="L343" i="3"/>
  <c r="L339" i="3"/>
  <c r="L338" i="3"/>
  <c r="L334" i="3"/>
  <c r="L333" i="3"/>
  <c r="L328" i="3"/>
  <c r="L324" i="3"/>
  <c r="L323" i="3"/>
  <c r="L322" i="3"/>
  <c r="L321" i="3"/>
  <c r="L319" i="3"/>
  <c r="L318" i="3"/>
  <c r="L317" i="3"/>
  <c r="L316" i="3"/>
  <c r="L314" i="3"/>
  <c r="L313" i="3"/>
  <c r="L312" i="3"/>
  <c r="L311" i="3"/>
  <c r="L309" i="3"/>
  <c r="L308" i="3"/>
  <c r="L307" i="3"/>
  <c r="L306" i="3"/>
  <c r="L298" i="3"/>
  <c r="L297" i="3"/>
  <c r="L296" i="3"/>
  <c r="L295" i="3"/>
  <c r="L293" i="3"/>
  <c r="L292" i="3"/>
  <c r="L291" i="3"/>
  <c r="L290" i="3"/>
  <c r="L288" i="3"/>
  <c r="L287" i="3"/>
  <c r="L286" i="3"/>
  <c r="L285" i="3"/>
  <c r="L283" i="3"/>
  <c r="L282" i="3"/>
  <c r="L281" i="3"/>
  <c r="L280" i="3"/>
  <c r="L278" i="3"/>
  <c r="L277" i="3"/>
  <c r="L272" i="3"/>
  <c r="L271" i="3"/>
  <c r="L270" i="3"/>
  <c r="L269" i="3"/>
  <c r="L267" i="3"/>
  <c r="L266" i="3"/>
  <c r="L265" i="3"/>
  <c r="L264" i="3"/>
  <c r="L262" i="3"/>
  <c r="L261" i="3"/>
  <c r="L260" i="3"/>
  <c r="L259" i="3"/>
  <c r="L257" i="3"/>
  <c r="L256" i="3"/>
  <c r="L255" i="3"/>
  <c r="L254" i="3"/>
  <c r="L246" i="3"/>
  <c r="L245" i="3"/>
  <c r="L244" i="3"/>
  <c r="L243" i="3"/>
  <c r="L241" i="3"/>
  <c r="L240" i="3"/>
  <c r="L239" i="3"/>
  <c r="L238" i="3"/>
  <c r="L236" i="3"/>
  <c r="L235" i="3"/>
  <c r="L234" i="3"/>
  <c r="L233" i="3"/>
  <c r="L231" i="3"/>
  <c r="L230" i="3"/>
  <c r="L229" i="3"/>
  <c r="L228" i="3"/>
  <c r="L220" i="3"/>
  <c r="L219" i="3"/>
  <c r="L218" i="3"/>
  <c r="L217" i="3"/>
  <c r="L215" i="3"/>
  <c r="L214" i="3"/>
  <c r="L213" i="3"/>
  <c r="L212" i="3"/>
  <c r="L210" i="3"/>
  <c r="L209" i="3"/>
  <c r="L208" i="3"/>
  <c r="L207" i="3"/>
  <c r="L205" i="3"/>
  <c r="L204" i="3"/>
  <c r="L203" i="3"/>
  <c r="L202" i="3"/>
  <c r="L200" i="3"/>
  <c r="L197" i="3"/>
  <c r="L194" i="3"/>
  <c r="L193" i="3"/>
  <c r="L192" i="3"/>
  <c r="L191" i="3"/>
  <c r="L189" i="3"/>
  <c r="L188" i="3"/>
  <c r="L187" i="3"/>
  <c r="L186" i="3"/>
  <c r="L184" i="3"/>
  <c r="L183" i="3"/>
  <c r="L182" i="3"/>
  <c r="L181" i="3"/>
  <c r="L179" i="3"/>
  <c r="L178" i="3"/>
  <c r="L177" i="3"/>
  <c r="L176" i="3"/>
  <c r="L168" i="3"/>
  <c r="L167" i="3"/>
  <c r="L166" i="3"/>
  <c r="L165" i="3"/>
  <c r="L163" i="3"/>
  <c r="L162" i="3"/>
  <c r="L161" i="3"/>
  <c r="L160" i="3"/>
  <c r="L158" i="3"/>
  <c r="L157" i="3"/>
  <c r="L156" i="3"/>
  <c r="L155" i="3"/>
  <c r="L153" i="3"/>
  <c r="L152" i="3"/>
  <c r="L151" i="3"/>
  <c r="L150" i="3"/>
  <c r="L142" i="3"/>
  <c r="L141" i="3"/>
  <c r="L140" i="3"/>
  <c r="L139" i="3"/>
  <c r="L137" i="3"/>
  <c r="L136" i="3"/>
  <c r="L135" i="3"/>
  <c r="L134" i="3"/>
  <c r="L132" i="3"/>
  <c r="L131" i="3"/>
  <c r="L130" i="3"/>
  <c r="L129" i="3"/>
  <c r="L127" i="3"/>
  <c r="L126" i="3"/>
  <c r="L125" i="3"/>
  <c r="L124" i="3"/>
  <c r="L121" i="3"/>
  <c r="L115" i="3"/>
  <c r="L114" i="3"/>
  <c r="L113" i="3"/>
  <c r="L112" i="3"/>
  <c r="L110" i="3"/>
  <c r="L109" i="3"/>
  <c r="L108" i="3"/>
  <c r="L107" i="3"/>
  <c r="L105" i="3"/>
  <c r="L104" i="3"/>
  <c r="L103" i="3"/>
  <c r="L102" i="3"/>
  <c r="L100" i="3"/>
  <c r="L99" i="3"/>
  <c r="L98" i="3"/>
  <c r="L97" i="3"/>
  <c r="L94" i="3"/>
  <c r="L93" i="3"/>
  <c r="L89" i="3"/>
  <c r="L88" i="3"/>
  <c r="L87" i="3"/>
  <c r="L86" i="3"/>
  <c r="L84" i="3"/>
  <c r="L83" i="3"/>
  <c r="L82" i="3"/>
  <c r="L81" i="3"/>
  <c r="L79" i="3"/>
  <c r="L78" i="3"/>
  <c r="L77" i="3"/>
  <c r="L76" i="3"/>
  <c r="L74" i="3"/>
  <c r="L73" i="3"/>
  <c r="L72" i="3"/>
  <c r="L71" i="3"/>
  <c r="L63" i="3"/>
  <c r="L62" i="3"/>
  <c r="L61" i="3"/>
  <c r="L60" i="3"/>
  <c r="L58" i="3"/>
  <c r="L57" i="3"/>
  <c r="L56" i="3"/>
  <c r="L55" i="3"/>
  <c r="L53" i="3"/>
  <c r="L52" i="3"/>
  <c r="L51" i="3"/>
  <c r="L50" i="3"/>
  <c r="L48" i="3"/>
  <c r="L47" i="3"/>
  <c r="L46" i="3"/>
  <c r="L45" i="3"/>
  <c r="L40" i="3"/>
  <c r="L36" i="3"/>
  <c r="L35" i="3"/>
  <c r="L34" i="3"/>
  <c r="L33" i="3"/>
  <c r="L31" i="3"/>
  <c r="L30" i="3"/>
  <c r="L29" i="3"/>
  <c r="L28" i="3"/>
  <c r="L26" i="3"/>
  <c r="L25" i="3"/>
  <c r="L24" i="3"/>
  <c r="L23" i="3"/>
  <c r="L21" i="3"/>
  <c r="L20" i="3"/>
  <c r="L19" i="3"/>
  <c r="L18" i="3"/>
  <c r="L14" i="3"/>
  <c r="L1813" i="13" l="1"/>
  <c r="L281" i="13"/>
  <c r="L462" i="13"/>
  <c r="L464" i="13"/>
  <c r="L503" i="13"/>
  <c r="L563" i="13"/>
  <c r="L582" i="13"/>
  <c r="L722" i="13"/>
  <c r="L765" i="13"/>
  <c r="L1027" i="13"/>
  <c r="L1085" i="13"/>
  <c r="L1126" i="13"/>
  <c r="L1128" i="13"/>
  <c r="L1186" i="13"/>
  <c r="L1430" i="13"/>
  <c r="L1890" i="13"/>
  <c r="L625" i="13"/>
  <c r="L1026" i="13"/>
  <c r="L1267" i="13"/>
  <c r="L1470" i="13"/>
  <c r="L1530" i="13"/>
  <c r="L1891" i="13"/>
  <c r="L2429" i="13"/>
  <c r="K88" i="39" s="1"/>
  <c r="N88" i="39" s="1"/>
  <c r="L321" i="13"/>
  <c r="L423" i="13"/>
  <c r="L443" i="13"/>
  <c r="L461" i="13"/>
  <c r="L483" i="13"/>
  <c r="L524" i="13"/>
  <c r="L581" i="13"/>
  <c r="L645" i="13"/>
  <c r="L705" i="13"/>
  <c r="L1028" i="13"/>
  <c r="L1066" i="13"/>
  <c r="L1068" i="13"/>
  <c r="L1125" i="13"/>
  <c r="L1185" i="13"/>
  <c r="L1227" i="13"/>
  <c r="L1287" i="13"/>
  <c r="L1347" i="13"/>
  <c r="L1490" i="13"/>
  <c r="L1668" i="13"/>
  <c r="L1851" i="13"/>
  <c r="L1889" i="13"/>
  <c r="L2190" i="13"/>
  <c r="L2191" i="13"/>
  <c r="L2334" i="13"/>
  <c r="L2374" i="13"/>
  <c r="L2855" i="13"/>
  <c r="L406" i="13"/>
  <c r="L815" i="13"/>
  <c r="L1416" i="13"/>
  <c r="L1614" i="13"/>
  <c r="L1814" i="13"/>
  <c r="L2011" i="13"/>
  <c r="L2019" i="13"/>
  <c r="L2212" i="13"/>
  <c r="L2220" i="13"/>
  <c r="L2418" i="13"/>
  <c r="L417" i="13"/>
  <c r="K36" i="39" s="1"/>
  <c r="N36" i="39" s="1"/>
  <c r="L419" i="13"/>
  <c r="K38" i="39" s="1"/>
  <c r="N38" i="39" s="1"/>
  <c r="L620" i="13"/>
  <c r="K43" i="39" s="1"/>
  <c r="N43" i="39" s="1"/>
  <c r="L1020" i="13"/>
  <c r="K51" i="39" s="1"/>
  <c r="N51" i="39" s="1"/>
  <c r="L1022" i="13"/>
  <c r="K53" i="39" s="1"/>
  <c r="N53" i="39" s="1"/>
  <c r="L1023" i="13"/>
  <c r="K54" i="39" s="1"/>
  <c r="N54" i="39" s="1"/>
  <c r="L1224" i="13"/>
  <c r="K59" i="39" s="1"/>
  <c r="N59" i="39" s="1"/>
  <c r="L218" i="13"/>
  <c r="K33" i="39" s="1"/>
  <c r="N33" i="39" s="1"/>
  <c r="L822" i="13"/>
  <c r="K49" i="39" s="1"/>
  <c r="N49" i="39" s="1"/>
  <c r="L1425" i="13"/>
  <c r="K64" i="39" s="1"/>
  <c r="N64" i="39" s="1"/>
  <c r="L221" i="13"/>
  <c r="L341" i="13"/>
  <c r="L1065" i="13"/>
  <c r="L1247" i="13"/>
  <c r="L1450" i="13"/>
  <c r="L1570" i="13"/>
  <c r="L1669" i="13"/>
  <c r="L1689" i="13"/>
  <c r="L1690" i="13"/>
  <c r="L1708" i="13"/>
  <c r="L1709" i="13"/>
  <c r="L1711" i="13"/>
  <c r="L1768" i="13"/>
  <c r="L1769" i="13"/>
  <c r="L1771" i="13"/>
  <c r="L1829" i="13"/>
  <c r="L1830" i="13"/>
  <c r="L1832" i="13"/>
  <c r="L1892" i="13"/>
  <c r="L1949" i="13"/>
  <c r="L1950" i="13"/>
  <c r="L1952" i="13"/>
  <c r="L2051" i="13"/>
  <c r="L2070" i="13"/>
  <c r="L2073" i="13"/>
  <c r="L2111" i="13"/>
  <c r="L2130" i="13"/>
  <c r="L2131" i="13"/>
  <c r="L2133" i="13"/>
  <c r="L2150" i="13"/>
  <c r="L2171" i="13"/>
  <c r="L2251" i="13"/>
  <c r="L2252" i="13"/>
  <c r="L2254" i="13"/>
  <c r="L2311" i="13"/>
  <c r="L2391" i="13"/>
  <c r="L413" i="13"/>
  <c r="L808" i="13"/>
  <c r="L1010" i="13"/>
  <c r="L1607" i="13"/>
  <c r="L1821" i="13"/>
  <c r="L2411" i="13"/>
  <c r="L2624" i="13"/>
  <c r="L1021" i="13"/>
  <c r="K52" i="39" s="1"/>
  <c r="N52" i="39" s="1"/>
  <c r="L1728" i="13"/>
  <c r="L1729" i="13"/>
  <c r="L1730" i="13"/>
  <c r="L1731" i="13"/>
  <c r="L1788" i="13"/>
  <c r="L1789" i="13"/>
  <c r="L1852" i="13"/>
  <c r="L1909" i="13"/>
  <c r="L1910" i="13"/>
  <c r="L1911" i="13"/>
  <c r="L1912" i="13"/>
  <c r="L1969" i="13"/>
  <c r="L1970" i="13"/>
  <c r="L1971" i="13"/>
  <c r="L1972" i="13"/>
  <c r="L2030" i="13"/>
  <c r="L2031" i="13"/>
  <c r="L2032" i="13"/>
  <c r="L2033" i="13"/>
  <c r="L2090" i="13"/>
  <c r="L2092" i="13"/>
  <c r="L2093" i="13"/>
  <c r="L2110" i="13"/>
  <c r="L2152" i="13"/>
  <c r="L2153" i="13"/>
  <c r="L2271" i="13"/>
  <c r="L2272" i="13"/>
  <c r="L2273" i="13"/>
  <c r="L2274" i="13"/>
  <c r="L2331" i="13"/>
  <c r="L2332" i="13"/>
  <c r="L2333" i="13"/>
  <c r="L2351" i="13"/>
  <c r="L2493" i="13"/>
  <c r="L2494" i="13"/>
  <c r="L2553" i="13"/>
  <c r="L2554" i="13"/>
  <c r="L2654" i="13"/>
  <c r="L2655" i="13"/>
  <c r="L2715" i="13"/>
  <c r="L2774" i="13"/>
  <c r="L2775" i="13"/>
  <c r="L2915" i="13"/>
  <c r="L2916" i="13"/>
  <c r="L2975" i="13"/>
  <c r="L2976" i="13"/>
  <c r="L2618" i="13"/>
  <c r="L2619" i="13"/>
  <c r="L39" i="13"/>
  <c r="L61" i="13"/>
  <c r="L121" i="13"/>
  <c r="L159" i="13"/>
  <c r="L206" i="13"/>
  <c r="L241" i="13"/>
  <c r="L260" i="13"/>
  <c r="L261" i="13"/>
  <c r="L262" i="13"/>
  <c r="L263" i="13"/>
  <c r="L301" i="13"/>
  <c r="L320" i="13"/>
  <c r="L322" i="13"/>
  <c r="L323" i="13"/>
  <c r="L361" i="13"/>
  <c r="L381" i="13"/>
  <c r="L864" i="13"/>
  <c r="L865" i="13"/>
  <c r="L866" i="13"/>
  <c r="L867" i="13"/>
  <c r="L925" i="13"/>
  <c r="L926" i="13"/>
  <c r="L927" i="13"/>
  <c r="L1467" i="13"/>
  <c r="L1468" i="13"/>
  <c r="L1469" i="13"/>
  <c r="L1527" i="13"/>
  <c r="L1528" i="13"/>
  <c r="L1529" i="13"/>
  <c r="L1587" i="13"/>
  <c r="L1588" i="13"/>
  <c r="L1688" i="13"/>
  <c r="L1691" i="13"/>
  <c r="L2170" i="13"/>
  <c r="L2312" i="13"/>
  <c r="L2371" i="13"/>
  <c r="L2372" i="13"/>
  <c r="L2433" i="13"/>
  <c r="L2434" i="13"/>
  <c r="L2454" i="13"/>
  <c r="L2514" i="13"/>
  <c r="L2574" i="13"/>
  <c r="L2675" i="13"/>
  <c r="L2735" i="13"/>
  <c r="L2795" i="13"/>
  <c r="L2876" i="13"/>
  <c r="L2936" i="13"/>
  <c r="L2996" i="13"/>
  <c r="L400" i="13"/>
  <c r="L402" i="13"/>
  <c r="L403" i="13"/>
  <c r="L407" i="13"/>
  <c r="L410" i="13"/>
  <c r="L411" i="13"/>
  <c r="L601" i="13"/>
  <c r="L603" i="13"/>
  <c r="L604" i="13"/>
  <c r="L607" i="13"/>
  <c r="L608" i="13"/>
  <c r="L611" i="13"/>
  <c r="L612" i="13"/>
  <c r="L614" i="13"/>
  <c r="L802" i="13"/>
  <c r="L804" i="13"/>
  <c r="L805" i="13"/>
  <c r="L809" i="13"/>
  <c r="L812" i="13"/>
  <c r="L813" i="13"/>
  <c r="L1004" i="13"/>
  <c r="L1006" i="13"/>
  <c r="L1007" i="13"/>
  <c r="L1011" i="13"/>
  <c r="L1014" i="13"/>
  <c r="L1015" i="13"/>
  <c r="L1205" i="13"/>
  <c r="L1207" i="13"/>
  <c r="L1208" i="13"/>
  <c r="L1211" i="13"/>
  <c r="L1212" i="13"/>
  <c r="L1215" i="13"/>
  <c r="L1216" i="13"/>
  <c r="L1218" i="13"/>
  <c r="L1406" i="13"/>
  <c r="L1409" i="13"/>
  <c r="L1412" i="13"/>
  <c r="L1413" i="13"/>
  <c r="L1417" i="13"/>
  <c r="L1419" i="13"/>
  <c r="L1609" i="13"/>
  <c r="L1610" i="13"/>
  <c r="L1613" i="13"/>
  <c r="L1617" i="13"/>
  <c r="L1618" i="13"/>
  <c r="L1620" i="13"/>
  <c r="L1808" i="13"/>
  <c r="L1810" i="13"/>
  <c r="L1811" i="13"/>
  <c r="L1815" i="13"/>
  <c r="L1818" i="13"/>
  <c r="L1819" i="13"/>
  <c r="L2009" i="13"/>
  <c r="L2012" i="13"/>
  <c r="L2015" i="13"/>
  <c r="L2016" i="13"/>
  <c r="L2020" i="13"/>
  <c r="L2022" i="13"/>
  <c r="L2210" i="13"/>
  <c r="L2213" i="13"/>
  <c r="L2216" i="13"/>
  <c r="L2217" i="13"/>
  <c r="L2221" i="13"/>
  <c r="L2223" i="13"/>
  <c r="L2413" i="13"/>
  <c r="L2414" i="13"/>
  <c r="L2417" i="13"/>
  <c r="L2421" i="13"/>
  <c r="L2422" i="13"/>
  <c r="L2424" i="13"/>
  <c r="L2613" i="13"/>
  <c r="L19" i="13"/>
  <c r="L41" i="13"/>
  <c r="L79" i="13"/>
  <c r="L99" i="13"/>
  <c r="L101" i="13"/>
  <c r="L139" i="13"/>
  <c r="L161" i="13"/>
  <c r="L199" i="13"/>
  <c r="L201" i="13"/>
  <c r="L209" i="13"/>
  <c r="L642" i="13"/>
  <c r="L662" i="13"/>
  <c r="L663" i="13"/>
  <c r="L664" i="13"/>
  <c r="L665" i="13"/>
  <c r="L685" i="13"/>
  <c r="L724" i="13"/>
  <c r="L745" i="13"/>
  <c r="L782" i="13"/>
  <c r="L783" i="13"/>
  <c r="L1266" i="13"/>
  <c r="L1268" i="13"/>
  <c r="L1269" i="13"/>
  <c r="L1326" i="13"/>
  <c r="L1328" i="13"/>
  <c r="L1329" i="13"/>
  <c r="L1386" i="13"/>
  <c r="L1748" i="13"/>
  <c r="L1749" i="13"/>
  <c r="L1750" i="13"/>
  <c r="L1849" i="13"/>
  <c r="L1850" i="13"/>
  <c r="L2392" i="13"/>
  <c r="L2856" i="13"/>
  <c r="L1005" i="13"/>
  <c r="L1012" i="13"/>
  <c r="L1809" i="13"/>
  <c r="L1816" i="13"/>
  <c r="L2010" i="13"/>
  <c r="L2017" i="13"/>
  <c r="L2226" i="13"/>
  <c r="K81" i="39" s="1"/>
  <c r="N81" i="39" s="1"/>
  <c r="L2228" i="13"/>
  <c r="K83" i="39" s="1"/>
  <c r="N83" i="39" s="1"/>
  <c r="L2229" i="13"/>
  <c r="K84" i="39" s="1"/>
  <c r="N84" i="39" s="1"/>
  <c r="L1869" i="13"/>
  <c r="L1870" i="13"/>
  <c r="L1871" i="13"/>
  <c r="L1872" i="13"/>
  <c r="L1929" i="13"/>
  <c r="L1930" i="13"/>
  <c r="L1931" i="13"/>
  <c r="L1932" i="13"/>
  <c r="L1989" i="13"/>
  <c r="L1990" i="13"/>
  <c r="L2050" i="13"/>
  <c r="L2052" i="13"/>
  <c r="L2053" i="13"/>
  <c r="L2112" i="13"/>
  <c r="L2113" i="13"/>
  <c r="L2172" i="13"/>
  <c r="L2173" i="13"/>
  <c r="L2231" i="13"/>
  <c r="L2232" i="13"/>
  <c r="L2233" i="13"/>
  <c r="L2291" i="13"/>
  <c r="L2292" i="13"/>
  <c r="L2293" i="13"/>
  <c r="L2352" i="13"/>
  <c r="L2353" i="13"/>
  <c r="L2473" i="13"/>
  <c r="L2474" i="13"/>
  <c r="L2533" i="13"/>
  <c r="L2534" i="13"/>
  <c r="L2634" i="13"/>
  <c r="L2635" i="13"/>
  <c r="L2694" i="13"/>
  <c r="L2695" i="13"/>
  <c r="L2754" i="13"/>
  <c r="L2755" i="13"/>
  <c r="L2835" i="13"/>
  <c r="L2836" i="13"/>
  <c r="L2895" i="13"/>
  <c r="L2896" i="13"/>
  <c r="L2955" i="13"/>
  <c r="L2956" i="13"/>
  <c r="L2623" i="13"/>
  <c r="L168" i="14"/>
  <c r="L242" i="14"/>
  <c r="L244" i="14"/>
  <c r="L245" i="14"/>
  <c r="L319" i="14"/>
  <c r="L397" i="14"/>
  <c r="L320" i="14"/>
  <c r="L322" i="14"/>
  <c r="L92" i="14"/>
  <c r="L166" i="14"/>
  <c r="L243" i="14"/>
  <c r="L398" i="14"/>
  <c r="L167" i="14"/>
  <c r="L321" i="14"/>
  <c r="L169" i="14"/>
  <c r="L93" i="14"/>
  <c r="L14" i="14"/>
  <c r="L91" i="14"/>
  <c r="L15" i="14"/>
  <c r="L16" i="14"/>
  <c r="L90" i="14"/>
  <c r="L13" i="14"/>
  <c r="L1671" i="13"/>
  <c r="L20" i="13"/>
  <c r="L58" i="13"/>
  <c r="L80" i="13"/>
  <c r="L118" i="13"/>
  <c r="L140" i="13"/>
  <c r="L178" i="13"/>
  <c r="L203" i="13"/>
  <c r="L210" i="13"/>
  <c r="L21" i="13"/>
  <c r="L59" i="13"/>
  <c r="L81" i="13"/>
  <c r="L119" i="13"/>
  <c r="L141" i="13"/>
  <c r="L179" i="13"/>
  <c r="L204" i="13"/>
  <c r="L211" i="13"/>
  <c r="L60" i="13"/>
  <c r="L198" i="13"/>
  <c r="L16" i="13"/>
  <c r="K27" i="39" s="1"/>
  <c r="N27" i="39" s="1"/>
  <c r="L14" i="13"/>
  <c r="K25" i="39" s="1"/>
  <c r="N25" i="39" s="1"/>
  <c r="L38" i="13"/>
  <c r="L98" i="13"/>
  <c r="L120" i="13"/>
  <c r="L158" i="13"/>
  <c r="L205" i="13"/>
  <c r="L18" i="13"/>
  <c r="L40" i="13"/>
  <c r="L78" i="13"/>
  <c r="L100" i="13"/>
  <c r="L138" i="13"/>
  <c r="L160" i="13"/>
  <c r="L200" i="13"/>
  <c r="L208" i="13"/>
  <c r="L15" i="13"/>
  <c r="K26" i="39" s="1"/>
  <c r="N26" i="39" s="1"/>
  <c r="L1824" i="13"/>
  <c r="K71" i="39" s="1"/>
  <c r="N71" i="39" s="1"/>
  <c r="L2428" i="13"/>
  <c r="K87" i="39" s="1"/>
  <c r="N87" i="39" s="1"/>
  <c r="L340" i="13"/>
  <c r="L1025" i="13"/>
  <c r="L216" i="13"/>
  <c r="K31" i="39" s="1"/>
  <c r="N31" i="39" s="1"/>
  <c r="L217" i="13"/>
  <c r="K32" i="39" s="1"/>
  <c r="N32" i="39" s="1"/>
  <c r="L416" i="13"/>
  <c r="K35" i="39" s="1"/>
  <c r="N35" i="39" s="1"/>
  <c r="L820" i="13"/>
  <c r="K47" i="39" s="1"/>
  <c r="N47" i="39" s="1"/>
  <c r="L821" i="13"/>
  <c r="K48" i="39" s="1"/>
  <c r="N48" i="39" s="1"/>
  <c r="L1422" i="13"/>
  <c r="K61" i="39" s="1"/>
  <c r="N61" i="39" s="1"/>
  <c r="L1423" i="13"/>
  <c r="K62" i="39" s="1"/>
  <c r="N62" i="39" s="1"/>
  <c r="L1424" i="13"/>
  <c r="K63" i="39" s="1"/>
  <c r="N63" i="39" s="1"/>
  <c r="L2027" i="13"/>
  <c r="K78" i="39" s="1"/>
  <c r="N78" i="39" s="1"/>
  <c r="L2028" i="13"/>
  <c r="K79" i="39" s="1"/>
  <c r="N79" i="39" s="1"/>
  <c r="L2629" i="13"/>
  <c r="K92" i="39" s="1"/>
  <c r="N92" i="39" s="1"/>
  <c r="L240" i="13"/>
  <c r="L242" i="13"/>
  <c r="L243" i="13"/>
  <c r="L300" i="13"/>
  <c r="L302" i="13"/>
  <c r="L303" i="13"/>
  <c r="L342" i="13"/>
  <c r="L362" i="13"/>
  <c r="L363" i="13"/>
  <c r="L441" i="13"/>
  <c r="L442" i="13"/>
  <c r="L444" i="13"/>
  <c r="L501" i="13"/>
  <c r="L502" i="13"/>
  <c r="L504" i="13"/>
  <c r="L541" i="13"/>
  <c r="L542" i="13"/>
  <c r="L543" i="13"/>
  <c r="L561" i="13"/>
  <c r="L562" i="13"/>
  <c r="L564" i="13"/>
  <c r="L644" i="13"/>
  <c r="L702" i="13"/>
  <c r="L703" i="13"/>
  <c r="L704" i="13"/>
  <c r="L744" i="13"/>
  <c r="L762" i="13"/>
  <c r="L763" i="13"/>
  <c r="L764" i="13"/>
  <c r="L844" i="13"/>
  <c r="L845" i="13"/>
  <c r="L846" i="13"/>
  <c r="L847" i="13"/>
  <c r="L905" i="13"/>
  <c r="L906" i="13"/>
  <c r="L907" i="13"/>
  <c r="L964" i="13"/>
  <c r="L965" i="13"/>
  <c r="L966" i="13"/>
  <c r="L967" i="13"/>
  <c r="L1046" i="13"/>
  <c r="L1047" i="13"/>
  <c r="L1048" i="13"/>
  <c r="L1106" i="13"/>
  <c r="L1107" i="13"/>
  <c r="L1108" i="13"/>
  <c r="L1167" i="13"/>
  <c r="L1168" i="13"/>
  <c r="L1246" i="13"/>
  <c r="L1248" i="13"/>
  <c r="L1249" i="13"/>
  <c r="L1306" i="13"/>
  <c r="L1307" i="13"/>
  <c r="L1308" i="13"/>
  <c r="L1309" i="13"/>
  <c r="L1366" i="13"/>
  <c r="L1368" i="13"/>
  <c r="L1369" i="13"/>
  <c r="L1447" i="13"/>
  <c r="L1448" i="13"/>
  <c r="L1449" i="13"/>
  <c r="L1507" i="13"/>
  <c r="L1508" i="13"/>
  <c r="L1509" i="13"/>
  <c r="L1567" i="13"/>
  <c r="L1568" i="13"/>
  <c r="L1569" i="13"/>
  <c r="L1648" i="13"/>
  <c r="L1649" i="13"/>
  <c r="L1650" i="13"/>
  <c r="L1651" i="13"/>
  <c r="L380" i="13"/>
  <c r="L521" i="13"/>
  <c r="L522" i="13"/>
  <c r="L723" i="13"/>
  <c r="L725" i="13"/>
  <c r="L924" i="13"/>
  <c r="L984" i="13"/>
  <c r="L985" i="13"/>
  <c r="L418" i="13"/>
  <c r="K37" i="39" s="1"/>
  <c r="N37" i="39" s="1"/>
  <c r="L617" i="13"/>
  <c r="K40" i="39" s="1"/>
  <c r="N40" i="39" s="1"/>
  <c r="L618" i="13"/>
  <c r="K41" i="39" s="1"/>
  <c r="N41" i="39" s="1"/>
  <c r="L619" i="13"/>
  <c r="K42" i="39" s="1"/>
  <c r="N42" i="39" s="1"/>
  <c r="L819" i="13"/>
  <c r="K46" i="39" s="1"/>
  <c r="N46" i="39" s="1"/>
  <c r="L1221" i="13"/>
  <c r="K56" i="39" s="1"/>
  <c r="N56" i="39" s="1"/>
  <c r="L1222" i="13"/>
  <c r="K57" i="39" s="1"/>
  <c r="N57" i="39" s="1"/>
  <c r="L1223" i="13"/>
  <c r="K58" i="39" s="1"/>
  <c r="N58" i="39" s="1"/>
  <c r="L1623" i="13"/>
  <c r="K66" i="39" s="1"/>
  <c r="N66" i="39" s="1"/>
  <c r="L1826" i="13"/>
  <c r="K73" i="39" s="1"/>
  <c r="N73" i="39" s="1"/>
  <c r="L1827" i="13"/>
  <c r="K74" i="39" s="1"/>
  <c r="N74" i="39" s="1"/>
  <c r="L2227" i="13"/>
  <c r="K82" i="39" s="1"/>
  <c r="N82" i="39" s="1"/>
  <c r="L2630" i="13"/>
  <c r="K93" i="39" s="1"/>
  <c r="N93" i="39" s="1"/>
  <c r="L2830" i="13"/>
  <c r="K97" i="39" s="1"/>
  <c r="N97" i="39" s="1"/>
  <c r="L220" i="13"/>
  <c r="L222" i="13"/>
  <c r="L223" i="13"/>
  <c r="L280" i="13"/>
  <c r="L282" i="13"/>
  <c r="L283" i="13"/>
  <c r="L343" i="13"/>
  <c r="L360" i="13"/>
  <c r="L421" i="13"/>
  <c r="L422" i="13"/>
  <c r="L424" i="13"/>
  <c r="L481" i="13"/>
  <c r="L482" i="13"/>
  <c r="L484" i="13"/>
  <c r="L544" i="13"/>
  <c r="L622" i="13"/>
  <c r="L623" i="13"/>
  <c r="L624" i="13"/>
  <c r="L682" i="13"/>
  <c r="L683" i="13"/>
  <c r="L684" i="13"/>
  <c r="L742" i="13"/>
  <c r="L743" i="13"/>
  <c r="L824" i="13"/>
  <c r="L825" i="13"/>
  <c r="L826" i="13"/>
  <c r="L827" i="13"/>
  <c r="L884" i="13"/>
  <c r="L885" i="13"/>
  <c r="L886" i="13"/>
  <c r="L887" i="13"/>
  <c r="L904" i="13"/>
  <c r="L944" i="13"/>
  <c r="L945" i="13"/>
  <c r="L946" i="13"/>
  <c r="L947" i="13"/>
  <c r="L1086" i="13"/>
  <c r="L1087" i="13"/>
  <c r="L1088" i="13"/>
  <c r="L1145" i="13"/>
  <c r="L1146" i="13"/>
  <c r="L1147" i="13"/>
  <c r="L1148" i="13"/>
  <c r="L1226" i="13"/>
  <c r="L1228" i="13"/>
  <c r="L1229" i="13"/>
  <c r="L1286" i="13"/>
  <c r="L1288" i="13"/>
  <c r="L1289" i="13"/>
  <c r="L1346" i="13"/>
  <c r="L1348" i="13"/>
  <c r="L1349" i="13"/>
  <c r="L1427" i="13"/>
  <c r="L1428" i="13"/>
  <c r="L1429" i="13"/>
  <c r="L1487" i="13"/>
  <c r="L1488" i="13"/>
  <c r="L1489" i="13"/>
  <c r="L1547" i="13"/>
  <c r="L1548" i="13"/>
  <c r="L1549" i="13"/>
  <c r="L1628" i="13"/>
  <c r="L1629" i="13"/>
  <c r="L1630" i="13"/>
  <c r="L1631" i="13"/>
  <c r="L215" i="13"/>
  <c r="K30" i="39" s="1"/>
  <c r="N30" i="39" s="1"/>
  <c r="L2026" i="13"/>
  <c r="K77" i="39" s="1"/>
  <c r="N77" i="39" s="1"/>
  <c r="L643" i="13"/>
  <c r="L1166" i="13"/>
  <c r="L13" i="13"/>
  <c r="K24" i="39" s="1"/>
  <c r="N24" i="39" s="1"/>
  <c r="L15" i="12"/>
  <c r="L13" i="12"/>
  <c r="L13" i="10"/>
  <c r="L15" i="8"/>
  <c r="L14" i="8"/>
  <c r="L16" i="8"/>
  <c r="L13" i="8"/>
  <c r="L13" i="3"/>
</calcChain>
</file>

<file path=xl/sharedStrings.xml><?xml version="1.0" encoding="utf-8"?>
<sst xmlns="http://schemas.openxmlformats.org/spreadsheetml/2006/main" count="12356" uniqueCount="214">
  <si>
    <t>Não aplicável</t>
  </si>
  <si>
    <t>Licenciamentos</t>
  </si>
  <si>
    <t>Financiamento</t>
  </si>
  <si>
    <t>Carga administrativa</t>
  </si>
  <si>
    <t>Barreiras à internacionalização</t>
  </si>
  <si>
    <t>Recursos humanos</t>
  </si>
  <si>
    <t>Não constitui um obstáculo</t>
  </si>
  <si>
    <t>Obstáculo muito reduzido</t>
  </si>
  <si>
    <t>Obstáculo reduzido</t>
  </si>
  <si>
    <t>Obstáculo elevado</t>
  </si>
  <si>
    <t>Obstáculo muito elevado</t>
  </si>
  <si>
    <t>Tempo necessário</t>
  </si>
  <si>
    <t>Número de entidades envolvidas</t>
  </si>
  <si>
    <t>Requisitos legais necessários</t>
  </si>
  <si>
    <t>Custos (incluindo taxas e capital social necessário)</t>
  </si>
  <si>
    <t>Grandes</t>
  </si>
  <si>
    <t>Micro</t>
  </si>
  <si>
    <t>Pequenas e médias</t>
  </si>
  <si>
    <t>Agricultura, silvicultura e pesca</t>
  </si>
  <si>
    <t>Indústria</t>
  </si>
  <si>
    <t>Energia, água e saneamento</t>
  </si>
  <si>
    <t>Construção e atividades imobiliárias</t>
  </si>
  <si>
    <t>Comércio e reparação de veículos</t>
  </si>
  <si>
    <t>Alojamento e restauração</t>
  </si>
  <si>
    <t>Transportes e armazenagem, Informação e comunicação</t>
  </si>
  <si>
    <t>Outras atividades de serviços</t>
  </si>
  <si>
    <t>Setor de atividade</t>
  </si>
  <si>
    <t>Licenças de atividade</t>
  </si>
  <si>
    <t>Licenças camarárias</t>
  </si>
  <si>
    <t>Licenças ambientais</t>
  </si>
  <si>
    <t>Certificação ambiental</t>
  </si>
  <si>
    <t>Certificação de qualidade</t>
  </si>
  <si>
    <t>Outras n.e.</t>
  </si>
  <si>
    <t>Telecomunicações e internet</t>
  </si>
  <si>
    <t>Eletricidade</t>
  </si>
  <si>
    <t>Gás</t>
  </si>
  <si>
    <t>Combustíveis líquidos</t>
  </si>
  <si>
    <t>Água</t>
  </si>
  <si>
    <t>Saneamento</t>
  </si>
  <si>
    <t>Serviços postais</t>
  </si>
  <si>
    <t>Serviços de transporte de mercadorias (aéreos)</t>
  </si>
  <si>
    <t>Serviços de transporte de mercadorias (terrestres)</t>
  </si>
  <si>
    <t>Serviços de transporte de mercadorias (marítimos/fluviais)</t>
  </si>
  <si>
    <t>Crédito bancário de curto prazo (conta caucionada, cartão de crédito, leasing, factoring)</t>
  </si>
  <si>
    <t>Crédito bancário de médio/longo prazo</t>
  </si>
  <si>
    <t>Emissão de obrigações</t>
  </si>
  <si>
    <t>Aumento de capital / Emissão de ações</t>
  </si>
  <si>
    <t>Capital de risco</t>
  </si>
  <si>
    <t>Subsídios e programas de apoio governamental</t>
  </si>
  <si>
    <t>ÍNDICE</t>
  </si>
  <si>
    <t>Indústrias de rede</t>
  </si>
  <si>
    <t>Importação de bens – Intra UE</t>
  </si>
  <si>
    <t>Importação de bens – Extra UE</t>
  </si>
  <si>
    <t>Exportação de bens – Intra UE</t>
  </si>
  <si>
    <t>Candidaturas a concursos internacionais</t>
  </si>
  <si>
    <t>Abertura de estabelecimentos no estrangeiro</t>
  </si>
  <si>
    <t>Abertura de empresas filiais no estrangeiro</t>
  </si>
  <si>
    <t>Candidaturas a programas operacionais e ou fundos europeus</t>
  </si>
  <si>
    <t>Exportação de bens – Extra UE</t>
  </si>
  <si>
    <t>Contratação de trabalhadores</t>
  </si>
  <si>
    <t>Despedimentos</t>
  </si>
  <si>
    <t>Segurança e saúde no trabalho</t>
  </si>
  <si>
    <t xml:space="preserve">Acreditação de competências </t>
  </si>
  <si>
    <t>Acesso a técnicos qualificados</t>
  </si>
  <si>
    <t>IRC</t>
  </si>
  <si>
    <t>IVA</t>
  </si>
  <si>
    <t>Contribuições para a Segurança Social</t>
  </si>
  <si>
    <t>Impostos municipais</t>
  </si>
  <si>
    <t>Finanças/Autoridade Tributária e Aduaneira</t>
  </si>
  <si>
    <t>Segurança Social</t>
  </si>
  <si>
    <t>Instituto Nacional de Estatística</t>
  </si>
  <si>
    <t>Banco de Portugal</t>
  </si>
  <si>
    <t>Entidades reguladoras</t>
  </si>
  <si>
    <t>Associações patronais e/ou empresariais</t>
  </si>
  <si>
    <t>Autarquias locais</t>
  </si>
  <si>
    <t>Comissões de Coordenação e Desenvolvimento Regional</t>
  </si>
  <si>
    <t>Disponibilidade</t>
  </si>
  <si>
    <t>Qualidade</t>
  </si>
  <si>
    <t>Custo</t>
  </si>
  <si>
    <t>Início de atividade</t>
  </si>
  <si>
    <t>Sistema Fiscal</t>
  </si>
  <si>
    <t>Muito importante</t>
  </si>
  <si>
    <t>Pouco importante</t>
  </si>
  <si>
    <t>Indiferente</t>
  </si>
  <si>
    <t>Importante</t>
  </si>
  <si>
    <t>Nada importante</t>
  </si>
  <si>
    <t>Indicador de obstáculo</t>
  </si>
  <si>
    <t>Disputas comerciais</t>
  </si>
  <si>
    <t>Disputas laborais</t>
  </si>
  <si>
    <t>Disputas fiscais</t>
  </si>
  <si>
    <t>Complexidade da legislação vigente</t>
  </si>
  <si>
    <t>Estabilidade da legislação vigente</t>
  </si>
  <si>
    <t>Duração do processo judicial</t>
  </si>
  <si>
    <t>Custos envolvidos no apoio jurídico e litigância junto dos tribunais</t>
  </si>
  <si>
    <t>Carga fiscal</t>
  </si>
  <si>
    <t>Frequência</t>
  </si>
  <si>
    <t>Complexidade</t>
  </si>
  <si>
    <t>Prestação e entrega de informação empresarial / fiscal</t>
  </si>
  <si>
    <t>Pedidos de licenças, certidões, autorizações ou permissões</t>
  </si>
  <si>
    <t>Registos e notificações</t>
  </si>
  <si>
    <t>Candidatura a subsídios ou outros apoios</t>
  </si>
  <si>
    <t>Disponibilização de manuais de  procedimentos e planos de ação</t>
  </si>
  <si>
    <t>Cooperação com auditorias, fiscalizações e inspeções</t>
  </si>
  <si>
    <t>Colocação de rótulos informativos e prestação de informação a consumidores e outras entidades</t>
  </si>
  <si>
    <t>Peso no custo total</t>
  </si>
  <si>
    <t>Peso de cada obrigação no total</t>
  </si>
  <si>
    <t>Importação de serviços – Intra UE</t>
  </si>
  <si>
    <t>Importação de serviços – Extra UE</t>
  </si>
  <si>
    <t>Exportação de serviços – Intra UE</t>
  </si>
  <si>
    <t>Exportação de serviços – Extra UE</t>
  </si>
  <si>
    <t>Atividade de estabelecimentos no estrangeiro</t>
  </si>
  <si>
    <t>Atividade de empresas filiais no estrangeiro</t>
  </si>
  <si>
    <t>Continente</t>
  </si>
  <si>
    <t>Sistema Judicial</t>
  </si>
  <si>
    <t>Transportes e armazenagem; Informação e comunicação</t>
  </si>
  <si>
    <t>Indique em que medida a complexidade dos processos de obtenção das seguintes licenças/certificações constitui um obstáculo ao exercício da atividade da sua empresa:</t>
  </si>
  <si>
    <t>Indique em que medida os seguintes serviços constituem um obstáculo ao exercício da atividade da sua empresa:</t>
  </si>
  <si>
    <t>Indique em que medida os seguintes aspetos do sistema judicial (disputas comerciais/laborais/fiscais) constituem um obstáculo ao exercício da atividade da sua empresa:</t>
  </si>
  <si>
    <t>Indique em que medida a carga fiscal/frequência/complexidade associada às seguintes obrigações tributárias constitui um obstáculo ao exercício da atividade da sua empresa:</t>
  </si>
  <si>
    <t>Indique em que medida a frequência/complexidade dos pedidos de prestação de informação/resposta a pedidos das seguintes entidades constitui um obstáculo ao exercício da atividade da sua empresa:</t>
  </si>
  <si>
    <t>Indique em que medida a complexidade das seguintes operações ligadas à internacionalização da sua empresa constitui um obstáculo ao exercício da sua atividade:</t>
  </si>
  <si>
    <t>Indique em que medida a complexidade das seguintes operações ligadas aos recursos humanos da sua empresa constitui um obstáculo ao exercício da sua atividade:</t>
  </si>
  <si>
    <t>Indique a importância, que cada um dos seguintes domínios, assume atualmente no exercício da atividade da sua empresa:</t>
  </si>
  <si>
    <t>Indique em que medida os seguintes aspetos relacionados com o início de atividade de uma empresa constituem um obstáculo ao exercício da sua atividade:</t>
  </si>
  <si>
    <t>Sistema fiscal</t>
  </si>
  <si>
    <t>Sistema judicial</t>
  </si>
  <si>
    <t>&lt;&lt;</t>
  </si>
  <si>
    <t>SIGLAS E DESIGNAÇÕES</t>
  </si>
  <si>
    <t>%</t>
  </si>
  <si>
    <t>Percentagem</t>
  </si>
  <si>
    <t>Região Autónoma dos Açores</t>
  </si>
  <si>
    <t>Região Autónoma da Madeira</t>
  </si>
  <si>
    <t>PRINCIPAIS CONCEITOS</t>
  </si>
  <si>
    <t>Pessoal ao serviço</t>
  </si>
  <si>
    <t>INFORMAÇÃO AOS UTILIZADORES</t>
  </si>
  <si>
    <t>Grupo de Variáveis</t>
  </si>
  <si>
    <t>10. Custos com o cumprimento das obrigações de informação</t>
  </si>
  <si>
    <t xml:space="preserve">1. Início de atividade </t>
  </si>
  <si>
    <t>2. Licenciamentos</t>
  </si>
  <si>
    <t>5. Sistema judicial</t>
  </si>
  <si>
    <t>6. Sistema fiscal</t>
  </si>
  <si>
    <t>7. Carga administrativa e relação com as entidades</t>
  </si>
  <si>
    <t>8. Barreiras à internacionalização</t>
  </si>
  <si>
    <t>9. Recursos humanos</t>
  </si>
  <si>
    <t>11. Importância dos domínios</t>
  </si>
  <si>
    <t>&gt;&gt;</t>
  </si>
  <si>
    <t>3.1. Indústrias de rede - Principal aspeto responsável pelo obstáculo criado</t>
  </si>
  <si>
    <t>Custos médios anuais por empresa com o cumprimento das seguintes obrigações de informação:</t>
  </si>
  <si>
    <t>IaCC</t>
  </si>
  <si>
    <t>Inquérito aos Custos de Contexto</t>
  </si>
  <si>
    <t>N.º</t>
  </si>
  <si>
    <t>Número</t>
  </si>
  <si>
    <t>Volume de negócios</t>
  </si>
  <si>
    <t xml:space="preserve">Atividade económica </t>
  </si>
  <si>
    <t xml:space="preserve">Resultado da combinação dos fatores produtivos (mão-de-obra, matérias-primas, equipamento, etc.), com vista à produção de bens e serviços. Independentemente dos fatores produtivos que integram o bem ou serviço produzido, toda a atividade pressupõe, em termos genéricos, uma entrada de produtos (bens ou serviços), um processo de incorporação de valor acrescentado e uma saída (bens ou serviços). </t>
  </si>
  <si>
    <t>Custos de contexto</t>
  </si>
  <si>
    <t xml:space="preserve">Custos para os cidadãos, as empresas ou outros agentes e setores de atividade que decorrem do cumprimento de formalidades administrativas, da obrigação de prestação de informações e da sujeição a ónus ou encargos de origem legal ou regulamentar, direta ou indiretamente ligados ao exercício de direitos e à prática de atos e atividades. </t>
  </si>
  <si>
    <t xml:space="preserve">Empresa </t>
  </si>
  <si>
    <t>Período de referência</t>
  </si>
  <si>
    <t>Período a que a informação se refere e que pode ser um dia específico ou um intervalo de tempo (mês, ano fiscal, ano civil, entre outros).</t>
  </si>
  <si>
    <t>Pessoas que, no período de referência, participaram na atividade da empresa/instituição, qualquer que tenha sido a duração dessa participação, nas seguintes condições: a) pessoal ligado à empresa/instituição por um contrato de trabalho, recebendo em contrapartida uma remuneração; b) pessoal ligado à empresa/instituição, que por não estar vinculado por um contrato de trabalho, não recebe uma remuneração regular pelo tempo trabalhado ou trabalho fornecido (p. ex.: proprietários-gerentes, familiares não remunerados, membros ativos de cooperativas); c) pessoal com vínculo a outras empresas/instituições que trabalharam na empresa/instituição sendo por esta diretamente remunerados; d) pessoas nas condições das alíneas anteriores, temporariamente ausentes por um período igual ou inferior a um mês por férias, conflito de trabalho, formação profissional, assim como por doença e acidente de trabalho. Não são consideradas como pessoal ao serviço as pessoas que: i) se encontram nas condições descritas nas alíneas a), b), e c) e estejam temporariamente ausentes por um período superior a um mês; ii) os trabalhadores com vínculo à empresa/instituição deslocados para outras empresas/instituições, sendo nessas diretamente remunerados; iii) os trabalhadores a trabalhar na empresa/instituição e cuja remuneração é suportada por outras empresas/instituições (p. ex.: trabalhadores temporários); iv) os trabalhadores independentes (p. ex.: prestadores de serviços, também designados por "recibos verdes").</t>
  </si>
  <si>
    <t>Responsável pelo fornecimento da informação</t>
  </si>
  <si>
    <t>Toda e qualquer pessoa singular ou coletiva sujeita às obrigações do IVA, que efetue operações intracomunitárias, quer na expedição quer na chegada.</t>
  </si>
  <si>
    <t>Quantia líquida das vendas e prestações de serviços respeitantes às atividades normais das entidades, i.e, após as reduções em vendas e excluindo o imposto sobre o valor acrescentado e outros impostos diretamente relacionados com as vendas e prestações de serviços.</t>
  </si>
  <si>
    <t xml:space="preserve">Entidade jurídica (pessoa singular e coletiva) correspondente a uma unidade organizacional de produção de bens e serviços, usufruindo de uma certa autonomia de decisão, nomeadamente quanto à afetação dos seus recursos correntes. Uma empresa exerce uma ou várias atividades, num ou vários locais.
Notas: Uma empresa corresponde à mais pequena combinação de unidades jurídicas, podendo corresponder a uma única. A empresa, tal como é definida, é uma entidade económica que pode, em certas circunstâncias, corresponder à reunião de várias unidades jurídicas. De facto, certas unidades jurídicas exercem atividades exclusivamente em proveito de uma outra unidade jurídica e a sua existência só se explica por razões administrativas (por exemplo, fiscais) sem que sejam significativas do ponto de vista económico. Pertence também a esta categoria uma grande parte das unidades jurídicas sem emprego. Frequentemente, as suas atividades devem ser interpretadas como atividades auxiliares das atividades da unidade jurídica-mãe que elas secundam, à qual pertencem e a que têm de estar ligadas, para constituir a entidade "empresa" utilizada para análise económica. </t>
  </si>
  <si>
    <t>Total</t>
  </si>
  <si>
    <r>
      <rPr>
        <vertAlign val="superscript"/>
        <sz val="8"/>
        <color theme="1"/>
        <rFont val="Calibri"/>
        <family val="2"/>
        <scheme val="minor"/>
      </rPr>
      <t>1</t>
    </r>
    <r>
      <rPr>
        <sz val="8"/>
        <color theme="1"/>
        <rFont val="Calibri"/>
        <family val="2"/>
        <scheme val="minor"/>
      </rPr>
      <t xml:space="preserve"> Para o apuramento do total não é tida em consideração a componente "outras n.e".</t>
    </r>
  </si>
  <si>
    <t>Ano de edição do inquérito</t>
  </si>
  <si>
    <t>TOTAL DAS SOCIEDADES</t>
  </si>
  <si>
    <t>DIMENSÃO DA EMPRESA</t>
  </si>
  <si>
    <t>SETOR DE ATIVIDADE</t>
  </si>
  <si>
    <t>LOCALIZAÇÃO GEOGRÁFICA</t>
  </si>
  <si>
    <t>INQUÉRITO AOS CUSTOS DE CONTEXTO</t>
  </si>
  <si>
    <t>Não sabe/ Não responde</t>
  </si>
  <si>
    <t>x</t>
  </si>
  <si>
    <r>
      <t>Total</t>
    </r>
    <r>
      <rPr>
        <b/>
        <vertAlign val="superscript"/>
        <sz val="8.5"/>
        <color theme="1"/>
        <rFont val="Calibri"/>
        <family val="2"/>
        <scheme val="minor"/>
      </rPr>
      <t>1</t>
    </r>
  </si>
  <si>
    <t xml:space="preserve">Total </t>
  </si>
  <si>
    <t>Serviços Postais</t>
  </si>
  <si>
    <t>//</t>
  </si>
  <si>
    <r>
      <rPr>
        <vertAlign val="superscript"/>
        <sz val="8"/>
        <color theme="1"/>
        <rFont val="Calibri"/>
        <family val="2"/>
        <scheme val="minor"/>
      </rPr>
      <t xml:space="preserve"> 1</t>
    </r>
    <r>
      <rPr>
        <sz val="8"/>
        <color theme="1"/>
        <rFont val="Calibri"/>
        <family val="2"/>
        <scheme val="minor"/>
      </rPr>
      <t xml:space="preserve"> Para o apuramento do total, da frequência, da complexidade e da resposta a pedidos não é tida em consideração a componente "Administração regional".</t>
    </r>
  </si>
  <si>
    <t>Subsídios e programas de apoio governamental,</t>
  </si>
  <si>
    <t>Resposta a pedidos</t>
  </si>
  <si>
    <t>4. Financiamento</t>
  </si>
  <si>
    <t>\</t>
  </si>
  <si>
    <t xml:space="preserve">INQUÉRITO AOS CUSTOS DE CONTEXTO </t>
  </si>
  <si>
    <r>
      <t>Total</t>
    </r>
    <r>
      <rPr>
        <vertAlign val="superscript"/>
        <sz val="8.5"/>
        <color theme="1"/>
        <rFont val="Calibri"/>
        <family val="2"/>
        <scheme val="minor"/>
      </rPr>
      <t>1</t>
    </r>
  </si>
  <si>
    <r>
      <t>Frequência</t>
    </r>
    <r>
      <rPr>
        <vertAlign val="superscript"/>
        <sz val="8.5"/>
        <color theme="1"/>
        <rFont val="Calibri"/>
        <family val="2"/>
        <scheme val="minor"/>
      </rPr>
      <t>1</t>
    </r>
  </si>
  <si>
    <r>
      <t>Complexidade</t>
    </r>
    <r>
      <rPr>
        <vertAlign val="superscript"/>
        <sz val="8.5"/>
        <color theme="1"/>
        <rFont val="Calibri"/>
        <family val="2"/>
        <scheme val="minor"/>
      </rPr>
      <t>1</t>
    </r>
  </si>
  <si>
    <r>
      <t>Resposta a pedidos</t>
    </r>
    <r>
      <rPr>
        <vertAlign val="superscript"/>
        <sz val="8.5"/>
        <color theme="1"/>
        <rFont val="Calibri"/>
        <family val="2"/>
        <scheme val="minor"/>
      </rPr>
      <t>1</t>
    </r>
  </si>
  <si>
    <t>3. Indústrias de rede</t>
  </si>
  <si>
    <t>Indique em que medida o acesso aos seguintes tipos de financiamento constitui um obstáculo ao exercício da atividade da sua empresa:</t>
  </si>
  <si>
    <t>Agregações</t>
  </si>
  <si>
    <t>Medida de importância</t>
  </si>
  <si>
    <t>Recursos da própria empresa</t>
  </si>
  <si>
    <t>Subcontratação a terceiros</t>
  </si>
  <si>
    <t>PONDERADOR</t>
  </si>
  <si>
    <t>Notas</t>
  </si>
  <si>
    <t>12. Indicadores globais de Custos de Contexto</t>
  </si>
  <si>
    <t>Indicador global de custos de contexto</t>
  </si>
  <si>
    <t>SINAIS CONVENCIONAIS</t>
  </si>
  <si>
    <t>Valor não disponível</t>
  </si>
  <si>
    <t>Rc</t>
  </si>
  <si>
    <t>Dado retificado</t>
  </si>
  <si>
    <t>SINAIS CONVENCIONAIS, SIGLAS E CONCEITOS</t>
  </si>
  <si>
    <t>No caso de ter respondido na questão anterior “obstáculo elevado” ou “obstáculo muito elevado”, qual dos seguintes aspetos é o principal responsável pelo obstáculo criado:</t>
  </si>
  <si>
    <t>Sinais convencionais, siglas e conceitos</t>
  </si>
  <si>
    <t>MEDIDA DE IMPORTÂNCIA (TOTAL DAS SOCIEDADES)</t>
  </si>
  <si>
    <t>Por questões relacionadas com o arredondamento dos valores, os totalizadores, em valor ou percentagem, podem não corresponder exatamente à soma das suas parcelas.</t>
  </si>
  <si>
    <r>
      <t>Administração regional</t>
    </r>
    <r>
      <rPr>
        <b/>
        <vertAlign val="superscript"/>
        <sz val="8.5"/>
        <color theme="1"/>
        <rFont val="Calibri"/>
        <family val="2"/>
        <scheme val="minor"/>
      </rPr>
      <t>2</t>
    </r>
  </si>
  <si>
    <r>
      <rPr>
        <vertAlign val="superscript"/>
        <sz val="8"/>
        <color theme="1"/>
        <rFont val="Calibri"/>
        <family val="2"/>
        <scheme val="minor"/>
      </rPr>
      <t xml:space="preserve"> 2</t>
    </r>
    <r>
      <rPr>
        <sz val="8"/>
        <color theme="1"/>
        <rFont val="Calibri"/>
        <family val="2"/>
        <scheme val="minor"/>
      </rPr>
      <t xml:space="preserve"> Para o apuramento da componente “Administração regional”, são consideradas apenas as empresas sediadas na Região Autónoma dos Açores e na Região Autónoma da Madeira. Estes dados estão disponíveis apenas a partir da edição de 2021 do inquérito, uma vez que é apenas a partir desse ano que a amostra passou a ser representativa para ambas as regiões.</t>
    </r>
  </si>
  <si>
    <r>
      <t>Complexidade</t>
    </r>
    <r>
      <rPr>
        <b/>
        <vertAlign val="superscript"/>
        <sz val="8.5"/>
        <color theme="1"/>
        <rFont val="Calibri"/>
        <family val="2"/>
        <scheme val="minor"/>
      </rPr>
      <t>1</t>
    </r>
  </si>
  <si>
    <r>
      <t>Frequência</t>
    </r>
    <r>
      <rPr>
        <b/>
        <vertAlign val="superscript"/>
        <sz val="8.5"/>
        <color theme="1"/>
        <rFont val="Calibri"/>
        <family val="2"/>
        <scheme val="minor"/>
      </rPr>
      <t>1</t>
    </r>
  </si>
  <si>
    <t xml:space="preserve">Foram incluídos os dados retrospetivos de 2014, 2017 e 2021. </t>
  </si>
  <si>
    <t>Atualizado em 18 de fevereiro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</si>
</sst>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%"/>
    <numFmt numFmtId="165" formatCode="#\ ###\ ###\ ##0"/>
    <numFmt numFmtId="166" formatCode="#\ ###\ ###\ ###"/>
    <numFmt numFmtId="167" formatCode="0.0"/>
  </numFmts>
  <fonts count="75" x14ac:knownFonts="1"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8"/>
      <color theme="8" tint="-0.249977111117893"/>
      <name val="Arial"/>
      <family val="2"/>
    </font>
    <font>
      <u/>
      <sz val="9"/>
      <color theme="10"/>
      <name val="Calibri"/>
      <family val="2"/>
    </font>
    <font>
      <sz val="8"/>
      <name val="Calibri"/>
      <family val="2"/>
      <scheme val="minor"/>
    </font>
    <font>
      <sz val="14"/>
      <color theme="6" tint="-0.499984740745262"/>
      <name val="Arial"/>
      <family val="2"/>
    </font>
    <font>
      <sz val="10"/>
      <name val="MS Sans Serif"/>
      <family val="2"/>
    </font>
    <font>
      <vertAlign val="superscript"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rgb="FFFFFFFF"/>
      <name val="Calibri"/>
      <family val="2"/>
      <scheme val="minor"/>
    </font>
    <font>
      <sz val="8"/>
      <color rgb="FF1F4889"/>
      <name val="Arial"/>
      <family val="2"/>
    </font>
    <font>
      <sz val="8"/>
      <color rgb="FFC02A31"/>
      <name val="Arial"/>
      <family val="2"/>
    </font>
    <font>
      <b/>
      <sz val="8"/>
      <color rgb="FFF6F9F1"/>
      <name val="Calibri"/>
      <family val="2"/>
      <scheme val="minor"/>
    </font>
    <font>
      <sz val="8"/>
      <color rgb="FFD9555B"/>
      <name val="Arial"/>
      <family val="2"/>
    </font>
    <font>
      <u/>
      <sz val="11"/>
      <color theme="10"/>
      <name val="Calibri"/>
      <family val="2"/>
    </font>
    <font>
      <b/>
      <sz val="8"/>
      <color theme="1"/>
      <name val="Arial"/>
      <family val="2"/>
    </font>
    <font>
      <b/>
      <sz val="9"/>
      <color rgb="FF007073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7073"/>
      <name val="Calibri"/>
      <family val="2"/>
      <scheme val="minor"/>
    </font>
    <font>
      <sz val="8"/>
      <color rgb="FF336FD1"/>
      <name val="Arial"/>
      <family val="2"/>
    </font>
    <font>
      <b/>
      <sz val="9"/>
      <name val="Arial"/>
      <family val="2"/>
    </font>
    <font>
      <b/>
      <sz val="11"/>
      <color rgb="FF007073"/>
      <name val="Calibri"/>
      <family val="2"/>
      <scheme val="minor"/>
    </font>
    <font>
      <b/>
      <sz val="12"/>
      <color rgb="FF008080"/>
      <name val="Calibri"/>
      <family val="2"/>
      <scheme val="minor"/>
    </font>
    <font>
      <sz val="9"/>
      <color rgb="FF007073"/>
      <name val="Calibri"/>
      <family val="2"/>
      <scheme val="minor"/>
    </font>
    <font>
      <b/>
      <sz val="9.5"/>
      <color theme="8" tint="-0.499984740745262"/>
      <name val="Calibri"/>
      <family val="2"/>
      <scheme val="minor"/>
    </font>
    <font>
      <b/>
      <sz val="12"/>
      <color rgb="FF1F4889"/>
      <name val="Arial"/>
      <family val="2"/>
    </font>
    <font>
      <sz val="12"/>
      <color rgb="FF1F4889"/>
      <name val="Arial"/>
      <family val="2"/>
    </font>
    <font>
      <b/>
      <sz val="12"/>
      <color theme="1"/>
      <name val="Arial"/>
      <family val="2"/>
    </font>
    <font>
      <b/>
      <sz val="12"/>
      <color rgb="FF85A9E3"/>
      <name val="Arial"/>
      <family val="2"/>
    </font>
    <font>
      <b/>
      <sz val="12"/>
      <color rgb="FFC02A31"/>
      <name val="Arial"/>
      <family val="2"/>
    </font>
    <font>
      <b/>
      <sz val="12"/>
      <color rgb="FFD9555B"/>
      <name val="Arial"/>
      <family val="2"/>
    </font>
    <font>
      <b/>
      <sz val="12"/>
      <color rgb="FF336FD1"/>
      <name val="Arial"/>
      <family val="2"/>
    </font>
    <font>
      <sz val="9"/>
      <color rgb="FF336FD1"/>
      <name val="Calibri"/>
      <family val="2"/>
    </font>
    <font>
      <sz val="9"/>
      <color rgb="FF1F4889"/>
      <name val="Calibri"/>
      <family val="2"/>
    </font>
    <font>
      <sz val="11"/>
      <color rgb="FF336FD1"/>
      <name val="Calibri"/>
      <family val="2"/>
      <scheme val="minor"/>
    </font>
    <font>
      <sz val="9"/>
      <color rgb="FF336FD1"/>
      <name val="Calibri"/>
      <family val="2"/>
      <scheme val="minor"/>
    </font>
    <font>
      <sz val="11"/>
      <color rgb="FFC02A31"/>
      <name val="Calibri"/>
      <family val="2"/>
      <scheme val="minor"/>
    </font>
    <font>
      <sz val="9"/>
      <color rgb="FFC02A31"/>
      <name val="Calibri"/>
      <family val="2"/>
      <scheme val="minor"/>
    </font>
    <font>
      <sz val="9"/>
      <color rgb="FFC02A31"/>
      <name val="Calibri"/>
      <family val="2"/>
    </font>
    <font>
      <sz val="11"/>
      <color rgb="FFD9555B"/>
      <name val="Calibri"/>
      <family val="2"/>
      <scheme val="minor"/>
    </font>
    <font>
      <sz val="9"/>
      <color rgb="FFD9555B"/>
      <name val="Calibri"/>
      <family val="2"/>
      <scheme val="minor"/>
    </font>
    <font>
      <sz val="9"/>
      <color rgb="FFD9555B"/>
      <name val="Calibri"/>
      <family val="2"/>
    </font>
    <font>
      <b/>
      <sz val="12"/>
      <color rgb="FF1F4889"/>
      <name val="Calibri"/>
      <family val="2"/>
    </font>
    <font>
      <b/>
      <sz val="12"/>
      <color rgb="FF336FD1"/>
      <name val="Calibri"/>
      <family val="2"/>
    </font>
    <font>
      <b/>
      <sz val="12"/>
      <color rgb="FFC02A31"/>
      <name val="Calibri"/>
      <family val="2"/>
    </font>
    <font>
      <b/>
      <sz val="12"/>
      <color rgb="FFD9555B"/>
      <name val="Calibri"/>
      <family val="2"/>
    </font>
    <font>
      <sz val="8"/>
      <name val="Calibri"/>
      <family val="2"/>
    </font>
    <font>
      <sz val="10"/>
      <name val="Arial"/>
      <family val="2"/>
    </font>
    <font>
      <b/>
      <sz val="8"/>
      <color theme="1"/>
      <name val="Calibri"/>
      <family val="2"/>
      <scheme val="minor"/>
    </font>
    <font>
      <u/>
      <sz val="8"/>
      <color theme="1"/>
      <name val="Arial"/>
      <family val="2"/>
    </font>
    <font>
      <sz val="8.5"/>
      <color theme="0"/>
      <name val="Calibri"/>
      <family val="2"/>
      <scheme val="minor"/>
    </font>
    <font>
      <b/>
      <sz val="8.5"/>
      <color rgb="FFFFFFFF"/>
      <name val="Calibri"/>
      <family val="2"/>
      <scheme val="minor"/>
    </font>
    <font>
      <sz val="8.5"/>
      <color theme="1"/>
      <name val="Calibri"/>
      <family val="2"/>
      <scheme val="minor"/>
    </font>
    <font>
      <b/>
      <sz val="8.5"/>
      <color theme="0"/>
      <name val="Calibri"/>
      <family val="2"/>
      <scheme val="minor"/>
    </font>
    <font>
      <b/>
      <sz val="8.5"/>
      <color theme="1"/>
      <name val="Calibri"/>
      <family val="2"/>
      <scheme val="minor"/>
    </font>
    <font>
      <b/>
      <vertAlign val="superscript"/>
      <sz val="8.5"/>
      <color theme="1"/>
      <name val="Calibri"/>
      <family val="2"/>
      <scheme val="minor"/>
    </font>
    <font>
      <u/>
      <sz val="8.5"/>
      <color theme="1"/>
      <name val="Arial"/>
      <family val="2"/>
    </font>
    <font>
      <sz val="8.5"/>
      <color rgb="FFFF0000"/>
      <name val="Calibri"/>
      <family val="2"/>
      <scheme val="minor"/>
    </font>
    <font>
      <vertAlign val="superscript"/>
      <sz val="8.5"/>
      <color theme="1"/>
      <name val="Calibri"/>
      <family val="2"/>
      <scheme val="minor"/>
    </font>
    <font>
      <b/>
      <sz val="8.5"/>
      <name val="Calibri"/>
      <family val="2"/>
      <scheme val="minor"/>
    </font>
    <font>
      <sz val="8"/>
      <color rgb="FF85A9E3"/>
      <name val="Arial"/>
      <family val="2"/>
    </font>
    <font>
      <b/>
      <sz val="8.5"/>
      <color rgb="FFF6F9F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595959"/>
      <name val="Arial"/>
      <family val="2"/>
    </font>
    <font>
      <sz val="9"/>
      <color rgb="FF595959"/>
      <name val="Calibri"/>
      <family val="2"/>
    </font>
    <font>
      <b/>
      <sz val="12"/>
      <color rgb="FF595959"/>
      <name val="Calibri"/>
      <family val="2"/>
    </font>
    <font>
      <b/>
      <sz val="12"/>
      <color rgb="FF59595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1F4889"/>
        <bgColor indexed="64"/>
      </patternFill>
    </fill>
    <fill>
      <patternFill patternType="solid">
        <fgColor rgb="FFF7DDDE"/>
        <bgColor indexed="64"/>
      </patternFill>
    </fill>
    <fill>
      <patternFill patternType="solid">
        <fgColor rgb="FFD3E0F5"/>
        <bgColor indexed="64"/>
      </patternFill>
    </fill>
    <fill>
      <patternFill patternType="solid">
        <fgColor rgb="FFD9555B"/>
        <bgColor indexed="64"/>
      </patternFill>
    </fill>
    <fill>
      <patternFill patternType="solid">
        <fgColor rgb="FF85A9E3"/>
        <bgColor indexed="64"/>
      </patternFill>
    </fill>
    <fill>
      <patternFill patternType="solid">
        <fgColor rgb="FFC02A31"/>
        <bgColor indexed="64"/>
      </patternFill>
    </fill>
    <fill>
      <patternFill patternType="solid">
        <fgColor rgb="FF336FD1"/>
        <bgColor indexed="64"/>
      </patternFill>
    </fill>
    <fill>
      <patternFill patternType="solid">
        <fgColor rgb="FFE8989C"/>
        <bgColor indexed="64"/>
      </patternFill>
    </fill>
    <fill>
      <patternFill patternType="solid">
        <fgColor theme="0"/>
        <bgColor indexed="64"/>
      </patternFill>
    </fill>
    <fill>
      <patternFill patternType="darkGray">
        <fgColor theme="0"/>
        <bgColor theme="0"/>
      </patternFill>
    </fill>
    <fill>
      <patternFill patternType="solid">
        <fgColor rgb="FFD9D9D9"/>
        <bgColor indexed="64"/>
      </patternFill>
    </fill>
    <fill>
      <patternFill patternType="solid">
        <fgColor rgb="FF595959"/>
        <bgColor indexed="64"/>
      </patternFill>
    </fill>
  </fills>
  <borders count="49">
    <border>
      <left/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 style="thin">
        <color theme="0" tint="-0.1498764000366222"/>
      </top>
      <bottom style="thin">
        <color theme="0" tint="-0.149876400036622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1498764000366222"/>
      </top>
      <bottom style="thin">
        <color theme="0" tint="-0.1498764000366222"/>
      </bottom>
      <diagonal/>
    </border>
    <border>
      <left style="thin">
        <color theme="0" tint="-4.9989318521683403E-2"/>
      </left>
      <right/>
      <top style="thin">
        <color theme="0" tint="-0.1498764000366222"/>
      </top>
      <bottom style="thin">
        <color theme="0" tint="-0.1498764000366222"/>
      </bottom>
      <diagonal/>
    </border>
    <border>
      <left style="thin">
        <color rgb="FFC02A31"/>
      </left>
      <right style="thin">
        <color rgb="FFC02A31"/>
      </right>
      <top style="thin">
        <color rgb="FFC02A31"/>
      </top>
      <bottom style="thin">
        <color rgb="FFC02A31"/>
      </bottom>
      <diagonal/>
    </border>
    <border>
      <left style="thin">
        <color rgb="FFC02A31"/>
      </left>
      <right style="thin">
        <color rgb="FFC02A31"/>
      </right>
      <top style="thin">
        <color rgb="FFC02A31"/>
      </top>
      <bottom/>
      <diagonal/>
    </border>
    <border>
      <left style="thin">
        <color rgb="FFC02A31"/>
      </left>
      <right style="thin">
        <color rgb="FFC02A31"/>
      </right>
      <top/>
      <bottom/>
      <diagonal/>
    </border>
    <border>
      <left style="thin">
        <color rgb="FFC02A31"/>
      </left>
      <right style="thin">
        <color rgb="FFC02A31"/>
      </right>
      <top/>
      <bottom style="thin">
        <color rgb="FFC02A31"/>
      </bottom>
      <diagonal/>
    </border>
    <border>
      <left style="thin">
        <color rgb="FF1F4889"/>
      </left>
      <right style="thin">
        <color rgb="FF1F4889"/>
      </right>
      <top style="thin">
        <color rgb="FF1F4889"/>
      </top>
      <bottom style="thin">
        <color rgb="FF1F4889"/>
      </bottom>
      <diagonal/>
    </border>
    <border>
      <left style="thin">
        <color rgb="FF1F4889"/>
      </left>
      <right style="thin">
        <color rgb="FF1F4889"/>
      </right>
      <top style="thin">
        <color rgb="FF1F4889"/>
      </top>
      <bottom/>
      <diagonal/>
    </border>
    <border>
      <left style="thin">
        <color rgb="FF1F4889"/>
      </left>
      <right style="thin">
        <color rgb="FF1F4889"/>
      </right>
      <top/>
      <bottom/>
      <diagonal/>
    </border>
    <border>
      <left style="thin">
        <color rgb="FF1F4889"/>
      </left>
      <right style="thin">
        <color rgb="FF1F4889"/>
      </right>
      <top/>
      <bottom style="thin">
        <color rgb="FF1F4889"/>
      </bottom>
      <diagonal/>
    </border>
    <border>
      <left style="thin">
        <color rgb="FF85A9E3"/>
      </left>
      <right style="thin">
        <color rgb="FF85A9E3"/>
      </right>
      <top style="thin">
        <color rgb="FF85A9E3"/>
      </top>
      <bottom/>
      <diagonal/>
    </border>
    <border>
      <left style="thin">
        <color rgb="FF85A9E3"/>
      </left>
      <right style="thin">
        <color rgb="FF85A9E3"/>
      </right>
      <top/>
      <bottom/>
      <diagonal/>
    </border>
    <border>
      <left/>
      <right/>
      <top style="thin">
        <color rgb="FFD3E0F5"/>
      </top>
      <bottom style="thin">
        <color rgb="FFD3E0F5"/>
      </bottom>
      <diagonal/>
    </border>
    <border>
      <left/>
      <right/>
      <top/>
      <bottom style="thin">
        <color rgb="FFD3E0F5"/>
      </bottom>
      <diagonal/>
    </border>
    <border>
      <left/>
      <right/>
      <top/>
      <bottom style="thin">
        <color rgb="FF1F4889"/>
      </bottom>
      <diagonal/>
    </border>
    <border>
      <left/>
      <right/>
      <top style="double">
        <color rgb="FF1F4889"/>
      </top>
      <bottom/>
      <diagonal/>
    </border>
    <border>
      <left/>
      <right/>
      <top/>
      <bottom style="double">
        <color rgb="FF1F4889"/>
      </bottom>
      <diagonal/>
    </border>
    <border>
      <left/>
      <right/>
      <top style="hair">
        <color rgb="FFD9D9D9"/>
      </top>
      <bottom style="thin">
        <color rgb="FF336FD1"/>
      </bottom>
      <diagonal/>
    </border>
    <border>
      <left/>
      <right/>
      <top style="thin">
        <color theme="0" tint="-0.1498764000366222"/>
      </top>
      <bottom style="thin">
        <color theme="0" tint="-0.1498764000366222"/>
      </bottom>
      <diagonal/>
    </border>
    <border>
      <left/>
      <right/>
      <top style="thin">
        <color rgb="FF336FD1"/>
      </top>
      <bottom style="hair">
        <color theme="0" tint="-0.14996795556505021"/>
      </bottom>
      <diagonal/>
    </border>
    <border>
      <left/>
      <right/>
      <top/>
      <bottom style="thin">
        <color rgb="FF336FD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thin">
        <color rgb="FF1F4889"/>
      </top>
      <bottom style="thin">
        <color rgb="FF336FD1"/>
      </bottom>
      <diagonal/>
    </border>
    <border>
      <left/>
      <right/>
      <top style="hair">
        <color theme="0" tint="-0.14996795556505021"/>
      </top>
      <bottom style="thin">
        <color rgb="FF336FD1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thin">
        <color theme="0" tint="-4.9989318521683403E-2"/>
      </top>
      <bottom style="hair">
        <color theme="0" tint="-0.14996795556505021"/>
      </bottom>
      <diagonal/>
    </border>
    <border>
      <left/>
      <right/>
      <top style="thin">
        <color theme="0" tint="-0.1498764000366222"/>
      </top>
      <bottom style="thin">
        <color rgb="FF1F4889"/>
      </bottom>
      <diagonal/>
    </border>
    <border>
      <left style="thin">
        <color theme="0" tint="-0.1498458815271462"/>
      </left>
      <right style="thin">
        <color theme="0" tint="-0.1498458815271462"/>
      </right>
      <top style="thin">
        <color theme="0" tint="-0.1498458815271462"/>
      </top>
      <bottom style="thin">
        <color theme="0" tint="-0.1498458815271462"/>
      </bottom>
      <diagonal/>
    </border>
    <border>
      <left/>
      <right/>
      <top style="thin">
        <color rgb="FF1F4889"/>
      </top>
      <bottom style="thin">
        <color rgb="FF1F4889"/>
      </bottom>
      <diagonal/>
    </border>
    <border>
      <left/>
      <right/>
      <top/>
      <bottom style="double">
        <color rgb="FFC02A31"/>
      </bottom>
      <diagonal/>
    </border>
    <border>
      <left/>
      <right/>
      <top style="double">
        <color rgb="FFC02A31"/>
      </top>
      <bottom/>
      <diagonal/>
    </border>
    <border>
      <left style="thin">
        <color theme="0" tint="-0.1498458815271462"/>
      </left>
      <right style="thin">
        <color theme="0" tint="-0.1498458815271462"/>
      </right>
      <top style="thin">
        <color theme="0" tint="-0.1498764000366222"/>
      </top>
      <bottom style="thin">
        <color theme="0" tint="-0.1498764000366222"/>
      </bottom>
      <diagonal/>
    </border>
    <border>
      <left style="thin">
        <color theme="0" tint="-0.1498764000366222"/>
      </left>
      <right style="thin">
        <color theme="0" tint="-0.1498458815271462"/>
      </right>
      <top style="thin">
        <color theme="0" tint="-0.1498764000366222"/>
      </top>
      <bottom style="thin">
        <color theme="0" tint="-0.1498764000366222"/>
      </bottom>
      <diagonal/>
    </border>
    <border>
      <left style="thin">
        <color theme="0" tint="-0.1498458815271462"/>
      </left>
      <right style="thin">
        <color theme="0" tint="-0.1498764000366222"/>
      </right>
      <top style="thin">
        <color theme="0" tint="-0.1498764000366222"/>
      </top>
      <bottom style="thin">
        <color theme="0" tint="-0.1498764000366222"/>
      </bottom>
      <diagonal/>
    </border>
    <border>
      <left style="thin">
        <color theme="0" tint="-0.1498764000366222"/>
      </left>
      <right style="thin">
        <color theme="0" tint="-0.1498458815271462"/>
      </right>
      <top style="thin">
        <color theme="0" tint="-0.1498458815271462"/>
      </top>
      <bottom style="thin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thin">
        <color theme="0" tint="-0.1498458815271462"/>
      </top>
      <bottom style="thin">
        <color theme="0" tint="-0.1498764000366222"/>
      </bottom>
      <diagonal/>
    </border>
    <border>
      <left style="thin">
        <color theme="0" tint="-0.1498458815271462"/>
      </left>
      <right style="thin">
        <color theme="0" tint="-0.14981536301767021"/>
      </right>
      <top style="thin">
        <color theme="0" tint="-0.14981536301767021"/>
      </top>
      <bottom style="thin">
        <color theme="0" tint="-0.14981536301767021"/>
      </bottom>
      <diagonal/>
    </border>
    <border>
      <left style="thin">
        <color theme="0" tint="-0.14981536301767021"/>
      </left>
      <right style="thin">
        <color theme="0" tint="-0.14981536301767021"/>
      </right>
      <top style="thin">
        <color theme="0" tint="-0.14981536301767021"/>
      </top>
      <bottom style="thin">
        <color theme="0" tint="-0.14981536301767021"/>
      </bottom>
      <diagonal/>
    </border>
    <border>
      <left style="thin">
        <color theme="0" tint="-0.14981536301767021"/>
      </left>
      <right style="thin">
        <color theme="0" tint="-0.1498458815271462"/>
      </right>
      <top style="thin">
        <color theme="0" tint="-0.14981536301767021"/>
      </top>
      <bottom style="thin">
        <color theme="0" tint="-0.14981536301767021"/>
      </bottom>
      <diagonal/>
    </border>
    <border>
      <left style="thin">
        <color theme="0" tint="-0.1498458815271462"/>
      </left>
      <right style="thin">
        <color theme="0" tint="-0.14981536301767021"/>
      </right>
      <top style="thin">
        <color theme="0" tint="-0.14981536301767021"/>
      </top>
      <bottom style="thin">
        <color theme="0" tint="-0.1498458815271462"/>
      </bottom>
      <diagonal/>
    </border>
    <border>
      <left style="thin">
        <color theme="0" tint="-0.14981536301767021"/>
      </left>
      <right style="thin">
        <color theme="0" tint="-0.14981536301767021"/>
      </right>
      <top style="thin">
        <color theme="0" tint="-0.14981536301767021"/>
      </top>
      <bottom style="thin">
        <color theme="0" tint="-0.1498458815271462"/>
      </bottom>
      <diagonal/>
    </border>
    <border>
      <left style="thin">
        <color theme="0" tint="-0.14981536301767021"/>
      </left>
      <right style="thin">
        <color theme="0" tint="-0.1498458815271462"/>
      </right>
      <top style="thin">
        <color theme="0" tint="-0.14981536301767021"/>
      </top>
      <bottom style="thin">
        <color theme="0" tint="-0.1498458815271462"/>
      </bottom>
      <diagonal/>
    </border>
    <border>
      <left/>
      <right/>
      <top/>
      <bottom style="thin">
        <color rgb="FFC02A31"/>
      </bottom>
      <diagonal/>
    </border>
    <border>
      <left/>
      <right/>
      <top style="thin">
        <color theme="0" tint="-0.1498764000366222"/>
      </top>
      <bottom style="thin">
        <color rgb="FFC02A31"/>
      </bottom>
      <diagonal/>
    </border>
    <border>
      <left/>
      <right/>
      <top/>
      <bottom style="thin">
        <color rgb="FFD9555B"/>
      </bottom>
      <diagonal/>
    </border>
    <border>
      <left/>
      <right/>
      <top style="hair">
        <color theme="0" tint="-0.14996795556505021"/>
      </top>
      <bottom style="double">
        <color rgb="FFC02A31"/>
      </bottom>
      <diagonal/>
    </border>
  </borders>
  <cellStyleXfs count="17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6" fillId="0" borderId="0"/>
    <xf numFmtId="0" fontId="4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3" fillId="0" borderId="0"/>
    <xf numFmtId="0" fontId="55" fillId="0" borderId="0"/>
    <xf numFmtId="0" fontId="55" fillId="0" borderId="0"/>
    <xf numFmtId="0" fontId="55" fillId="0" borderId="0"/>
    <xf numFmtId="0" fontId="2" fillId="0" borderId="0"/>
    <xf numFmtId="0" fontId="1" fillId="0" borderId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308">
    <xf numFmtId="0" fontId="0" fillId="0" borderId="0" xfId="0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64" fontId="8" fillId="0" borderId="0" xfId="0" applyNumberFormat="1" applyFont="1"/>
    <xf numFmtId="0" fontId="7" fillId="7" borderId="6" xfId="0" applyFont="1" applyFill="1" applyBorder="1"/>
    <xf numFmtId="0" fontId="7" fillId="7" borderId="7" xfId="0" applyFont="1" applyFill="1" applyBorder="1"/>
    <xf numFmtId="0" fontId="8" fillId="7" borderId="7" xfId="0" applyFont="1" applyFill="1" applyBorder="1"/>
    <xf numFmtId="0" fontId="7" fillId="7" borderId="5" xfId="0" applyFont="1" applyFill="1" applyBorder="1"/>
    <xf numFmtId="0" fontId="7" fillId="2" borderId="10" xfId="0" applyFont="1" applyFill="1" applyBorder="1"/>
    <xf numFmtId="0" fontId="7" fillId="2" borderId="11" xfId="0" applyFont="1" applyFill="1" applyBorder="1"/>
    <xf numFmtId="0" fontId="8" fillId="2" borderId="11" xfId="0" applyFont="1" applyFill="1" applyBorder="1"/>
    <xf numFmtId="0" fontId="8" fillId="2" borderId="12" xfId="0" applyFont="1" applyFill="1" applyBorder="1"/>
    <xf numFmtId="0" fontId="7" fillId="2" borderId="9" xfId="0" applyFont="1" applyFill="1" applyBorder="1"/>
    <xf numFmtId="0" fontId="8" fillId="7" borderId="8" xfId="0" applyFont="1" applyFill="1" applyBorder="1"/>
    <xf numFmtId="0" fontId="17" fillId="0" borderId="0" xfId="0" applyFont="1"/>
    <xf numFmtId="0" fontId="8" fillId="2" borderId="11" xfId="0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7" fillId="5" borderId="0" xfId="0" applyFont="1" applyFill="1"/>
    <xf numFmtId="0" fontId="8" fillId="5" borderId="0" xfId="0" applyFont="1" applyFill="1"/>
    <xf numFmtId="0" fontId="4" fillId="0" borderId="0" xfId="4" applyAlignment="1" applyProtection="1">
      <alignment vertical="center"/>
      <protection hidden="1"/>
    </xf>
    <xf numFmtId="0" fontId="4" fillId="0" borderId="0" xfId="4" applyAlignment="1" applyProtection="1">
      <alignment horizontal="center" vertical="center"/>
      <protection hidden="1"/>
    </xf>
    <xf numFmtId="165" fontId="4" fillId="0" borderId="0" xfId="4" applyNumberFormat="1" applyAlignment="1" applyProtection="1">
      <alignment vertical="center"/>
      <protection hidden="1"/>
    </xf>
    <xf numFmtId="165" fontId="4" fillId="0" borderId="0" xfId="4" applyNumberFormat="1" applyAlignment="1">
      <alignment vertical="center"/>
    </xf>
    <xf numFmtId="0" fontId="4" fillId="0" borderId="0" xfId="4" applyAlignment="1">
      <alignment vertical="center"/>
    </xf>
    <xf numFmtId="2" fontId="4" fillId="0" borderId="0" xfId="4" applyNumberFormat="1" applyAlignment="1">
      <alignment vertical="center"/>
    </xf>
    <xf numFmtId="0" fontId="7" fillId="0" borderId="0" xfId="4" applyFont="1"/>
    <xf numFmtId="166" fontId="23" fillId="0" borderId="0" xfId="4" applyNumberFormat="1" applyFont="1" applyAlignment="1">
      <alignment horizontal="left" vertical="center" wrapText="1"/>
    </xf>
    <xf numFmtId="0" fontId="24" fillId="0" borderId="0" xfId="4" applyFont="1"/>
    <xf numFmtId="0" fontId="26" fillId="0" borderId="0" xfId="4" applyFont="1"/>
    <xf numFmtId="0" fontId="26" fillId="0" borderId="0" xfId="4" applyFont="1" applyAlignment="1">
      <alignment horizontal="center"/>
    </xf>
    <xf numFmtId="0" fontId="4" fillId="0" borderId="0" xfId="4"/>
    <xf numFmtId="0" fontId="29" fillId="0" borderId="0" xfId="4" applyFont="1" applyAlignment="1">
      <alignment vertical="center"/>
    </xf>
    <xf numFmtId="0" fontId="29" fillId="0" borderId="0" xfId="4" applyFont="1" applyAlignment="1">
      <alignment horizontal="center"/>
    </xf>
    <xf numFmtId="166" fontId="30" fillId="0" borderId="0" xfId="4" applyNumberFormat="1" applyFont="1" applyAlignment="1">
      <alignment horizontal="left" vertical="center" wrapText="1"/>
    </xf>
    <xf numFmtId="0" fontId="29" fillId="0" borderId="0" xfId="4" applyFont="1"/>
    <xf numFmtId="0" fontId="24" fillId="0" borderId="0" xfId="4" applyFont="1" applyAlignment="1">
      <alignment horizontal="left" vertical="center" indent="1"/>
    </xf>
    <xf numFmtId="166" fontId="30" fillId="0" borderId="0" xfId="4" applyNumberFormat="1" applyFont="1" applyAlignment="1">
      <alignment horizontal="left" vertical="center" wrapText="1" indent="1"/>
    </xf>
    <xf numFmtId="0" fontId="26" fillId="0" borderId="0" xfId="4" applyFont="1" applyAlignment="1">
      <alignment vertical="center"/>
    </xf>
    <xf numFmtId="0" fontId="11" fillId="0" borderId="0" xfId="6" applyFont="1" applyFill="1" applyBorder="1" applyAlignment="1" applyProtection="1">
      <alignment horizontal="left" vertical="center" indent="2"/>
    </xf>
    <xf numFmtId="0" fontId="31" fillId="0" borderId="0" xfId="4" applyFont="1" applyAlignment="1">
      <alignment vertical="center"/>
    </xf>
    <xf numFmtId="0" fontId="9" fillId="0" borderId="0" xfId="6" applyFont="1" applyFill="1" applyBorder="1" applyAlignment="1" applyProtection="1">
      <alignment horizontal="left" vertical="center" wrapText="1" indent="1"/>
    </xf>
    <xf numFmtId="0" fontId="32" fillId="0" borderId="0" xfId="4" applyFont="1" applyAlignment="1">
      <alignment vertical="center"/>
    </xf>
    <xf numFmtId="0" fontId="34" fillId="0" borderId="0" xfId="0" applyFont="1"/>
    <xf numFmtId="0" fontId="33" fillId="0" borderId="0" xfId="0" applyFont="1"/>
    <xf numFmtId="0" fontId="33" fillId="0" borderId="0" xfId="0" applyFont="1" applyAlignment="1">
      <alignment vertical="center"/>
    </xf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8" fillId="0" borderId="0" xfId="0" applyFont="1" applyAlignment="1">
      <alignment vertical="center"/>
    </xf>
    <xf numFmtId="0" fontId="7" fillId="8" borderId="14" xfId="0" applyFont="1" applyFill="1" applyBorder="1"/>
    <xf numFmtId="0" fontId="7" fillId="8" borderId="13" xfId="0" applyFont="1" applyFill="1" applyBorder="1"/>
    <xf numFmtId="0" fontId="8" fillId="8" borderId="14" xfId="0" applyFont="1" applyFill="1" applyBorder="1"/>
    <xf numFmtId="0" fontId="27" fillId="0" borderId="16" xfId="6" applyFont="1" applyFill="1" applyBorder="1" applyAlignment="1" applyProtection="1">
      <alignment vertical="center" wrapText="1"/>
    </xf>
    <xf numFmtId="0" fontId="33" fillId="0" borderId="0" xfId="0" applyFont="1" applyAlignment="1">
      <alignment horizontal="left" vertical="center"/>
    </xf>
    <xf numFmtId="0" fontId="42" fillId="0" borderId="0" xfId="4" applyFont="1" applyAlignment="1">
      <alignment vertical="center"/>
    </xf>
    <xf numFmtId="0" fontId="43" fillId="0" borderId="0" xfId="4" applyFont="1" applyAlignment="1">
      <alignment vertical="center"/>
    </xf>
    <xf numFmtId="0" fontId="44" fillId="0" borderId="0" xfId="4" applyFont="1" applyAlignment="1">
      <alignment vertical="center"/>
    </xf>
    <xf numFmtId="0" fontId="45" fillId="0" borderId="0" xfId="4" applyFont="1" applyAlignment="1">
      <alignment vertical="center"/>
    </xf>
    <xf numFmtId="0" fontId="18" fillId="0" borderId="16" xfId="6" applyFont="1" applyFill="1" applyBorder="1" applyAlignment="1" applyProtection="1">
      <alignment vertical="center" wrapText="1"/>
    </xf>
    <xf numFmtId="0" fontId="47" fillId="0" borderId="0" xfId="4" applyFont="1" applyAlignment="1">
      <alignment vertical="center"/>
    </xf>
    <xf numFmtId="0" fontId="48" fillId="0" borderId="0" xfId="4" applyFont="1" applyAlignment="1">
      <alignment vertical="center"/>
    </xf>
    <xf numFmtId="0" fontId="20" fillId="0" borderId="16" xfId="6" applyFont="1" applyFill="1" applyBorder="1" applyAlignment="1" applyProtection="1">
      <alignment vertical="center" wrapText="1"/>
    </xf>
    <xf numFmtId="0" fontId="50" fillId="0" borderId="0" xfId="1" applyFont="1" applyAlignment="1" applyProtection="1">
      <alignment horizontal="center" vertical="center"/>
    </xf>
    <xf numFmtId="0" fontId="51" fillId="0" borderId="0" xfId="1" applyFont="1" applyAlignment="1" applyProtection="1">
      <alignment horizontal="center" vertical="center"/>
    </xf>
    <xf numFmtId="0" fontId="52" fillId="0" borderId="0" xfId="1" applyFont="1" applyAlignment="1" applyProtection="1">
      <alignment horizontal="center" vertical="center"/>
    </xf>
    <xf numFmtId="0" fontId="53" fillId="0" borderId="0" xfId="1" applyFont="1" applyAlignment="1" applyProtection="1">
      <alignment horizontal="center" vertical="center"/>
    </xf>
    <xf numFmtId="0" fontId="24" fillId="0" borderId="0" xfId="4" applyFont="1" applyAlignment="1">
      <alignment horizontal="center" vertical="center"/>
    </xf>
    <xf numFmtId="165" fontId="4" fillId="0" borderId="0" xfId="4" applyNumberFormat="1" applyAlignment="1" applyProtection="1">
      <alignment horizontal="center" vertical="center"/>
      <protection hidden="1"/>
    </xf>
    <xf numFmtId="0" fontId="7" fillId="0" borderId="0" xfId="4" applyFont="1" applyAlignment="1">
      <alignment horizontal="center"/>
    </xf>
    <xf numFmtId="0" fontId="7" fillId="0" borderId="0" xfId="4" applyFont="1" applyAlignment="1">
      <alignment horizontal="center" vertical="center"/>
    </xf>
    <xf numFmtId="166" fontId="23" fillId="0" borderId="0" xfId="4" applyNumberFormat="1" applyFont="1" applyAlignment="1">
      <alignment horizontal="center" vertical="center" wrapText="1"/>
    </xf>
    <xf numFmtId="0" fontId="24" fillId="0" borderId="0" xfId="4" applyFont="1" applyAlignment="1">
      <alignment horizontal="center"/>
    </xf>
    <xf numFmtId="0" fontId="54" fillId="0" borderId="0" xfId="4" applyFont="1" applyAlignment="1">
      <alignment horizontal="left" vertical="center" indent="1"/>
    </xf>
    <xf numFmtId="0" fontId="5" fillId="0" borderId="0" xfId="0" applyFont="1"/>
    <xf numFmtId="0" fontId="60" fillId="0" borderId="0" xfId="0" applyFont="1"/>
    <xf numFmtId="165" fontId="62" fillId="3" borderId="20" xfId="7" applyNumberFormat="1" applyFont="1" applyFill="1" applyBorder="1" applyAlignment="1">
      <alignment horizontal="left" vertical="center" indent="3"/>
    </xf>
    <xf numFmtId="165" fontId="62" fillId="3" borderId="20" xfId="7" applyNumberFormat="1" applyFont="1" applyFill="1" applyBorder="1" applyAlignment="1">
      <alignment vertical="center"/>
    </xf>
    <xf numFmtId="165" fontId="61" fillId="8" borderId="17" xfId="7" applyNumberFormat="1" applyFont="1" applyFill="1" applyBorder="1" applyAlignment="1">
      <alignment horizontal="left" vertical="center" indent="2"/>
    </xf>
    <xf numFmtId="165" fontId="61" fillId="8" borderId="17" xfId="7" applyNumberFormat="1" applyFont="1" applyFill="1" applyBorder="1" applyAlignment="1">
      <alignment vertical="center"/>
    </xf>
    <xf numFmtId="0" fontId="57" fillId="0" borderId="18" xfId="7" applyFont="1" applyBorder="1" applyAlignment="1">
      <alignment horizontal="center"/>
    </xf>
    <xf numFmtId="165" fontId="56" fillId="0" borderId="18" xfId="7" applyNumberFormat="1" applyFont="1" applyBorder="1"/>
    <xf numFmtId="0" fontId="57" fillId="0" borderId="19" xfId="7" applyFont="1" applyBorder="1" applyAlignment="1">
      <alignment horizontal="center"/>
    </xf>
    <xf numFmtId="165" fontId="56" fillId="0" borderId="19" xfId="7" applyNumberFormat="1" applyFont="1" applyBorder="1"/>
    <xf numFmtId="0" fontId="8" fillId="2" borderId="0" xfId="0" applyFont="1" applyFill="1" applyAlignment="1">
      <alignment vertical="center"/>
    </xf>
    <xf numFmtId="165" fontId="61" fillId="8" borderId="17" xfId="7" applyNumberFormat="1" applyFont="1" applyFill="1" applyBorder="1" applyAlignment="1">
      <alignment horizontal="right" vertical="center"/>
    </xf>
    <xf numFmtId="165" fontId="62" fillId="9" borderId="20" xfId="7" applyNumberFormat="1" applyFont="1" applyFill="1" applyBorder="1" applyAlignment="1">
      <alignment horizontal="left" vertical="center" indent="3"/>
    </xf>
    <xf numFmtId="165" fontId="62" fillId="9" borderId="20" xfId="7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5" fillId="10" borderId="0" xfId="0" applyFont="1" applyFill="1"/>
    <xf numFmtId="0" fontId="7" fillId="2" borderId="0" xfId="0" applyFont="1" applyFill="1"/>
    <xf numFmtId="165" fontId="62" fillId="3" borderId="20" xfId="11" applyNumberFormat="1" applyFont="1" applyFill="1" applyBorder="1" applyAlignment="1">
      <alignment vertical="center"/>
    </xf>
    <xf numFmtId="165" fontId="62" fillId="3" borderId="20" xfId="11" applyNumberFormat="1" applyFont="1" applyFill="1" applyBorder="1" applyAlignment="1">
      <alignment horizontal="left" vertical="center" indent="3"/>
    </xf>
    <xf numFmtId="165" fontId="62" fillId="9" borderId="20" xfId="11" applyNumberFormat="1" applyFont="1" applyFill="1" applyBorder="1" applyAlignment="1">
      <alignment vertical="center"/>
    </xf>
    <xf numFmtId="165" fontId="62" fillId="9" borderId="20" xfId="11" applyNumberFormat="1" applyFont="1" applyFill="1" applyBorder="1" applyAlignment="1">
      <alignment horizontal="left" vertical="center" indent="3"/>
    </xf>
    <xf numFmtId="165" fontId="61" fillId="8" borderId="17" xfId="11" applyNumberFormat="1" applyFont="1" applyFill="1" applyBorder="1" applyAlignment="1">
      <alignment horizontal="right" vertical="center"/>
    </xf>
    <xf numFmtId="165" fontId="61" fillId="8" borderId="17" xfId="11" applyNumberFormat="1" applyFont="1" applyFill="1" applyBorder="1" applyAlignment="1">
      <alignment vertical="center"/>
    </xf>
    <xf numFmtId="165" fontId="61" fillId="8" borderId="17" xfId="11" applyNumberFormat="1" applyFont="1" applyFill="1" applyBorder="1" applyAlignment="1">
      <alignment horizontal="left" vertical="center" indent="2"/>
    </xf>
    <xf numFmtId="0" fontId="5" fillId="0" borderId="0" xfId="0" applyFont="1" applyAlignment="1">
      <alignment horizontal="left"/>
    </xf>
    <xf numFmtId="0" fontId="8" fillId="2" borderId="0" xfId="0" applyFont="1" applyFill="1"/>
    <xf numFmtId="0" fontId="8" fillId="0" borderId="0" xfId="0" applyFont="1" applyAlignment="1">
      <alignment horizontal="left"/>
    </xf>
    <xf numFmtId="0" fontId="8" fillId="10" borderId="0" xfId="0" applyFont="1" applyFill="1"/>
    <xf numFmtId="0" fontId="8" fillId="7" borderId="0" xfId="0" applyFont="1" applyFill="1"/>
    <xf numFmtId="0" fontId="58" fillId="0" borderId="0" xfId="0" applyFont="1" applyAlignment="1">
      <alignment horizontal="center" vertical="center" wrapText="1"/>
    </xf>
    <xf numFmtId="0" fontId="57" fillId="0" borderId="19" xfId="11" applyFont="1" applyBorder="1" applyAlignment="1">
      <alignment horizontal="center"/>
    </xf>
    <xf numFmtId="0" fontId="57" fillId="0" borderId="18" xfId="11" applyFont="1" applyBorder="1" applyAlignment="1">
      <alignment horizontal="center"/>
    </xf>
    <xf numFmtId="165" fontId="56" fillId="0" borderId="18" xfId="11" applyNumberFormat="1" applyFont="1" applyBorder="1"/>
    <xf numFmtId="0" fontId="57" fillId="0" borderId="0" xfId="11" applyFont="1" applyAlignment="1">
      <alignment horizontal="center"/>
    </xf>
    <xf numFmtId="165" fontId="56" fillId="0" borderId="0" xfId="11" applyNumberFormat="1" applyFont="1"/>
    <xf numFmtId="165" fontId="62" fillId="3" borderId="20" xfId="11" applyNumberFormat="1" applyFont="1" applyFill="1" applyBorder="1" applyAlignment="1">
      <alignment horizontal="right" vertical="center"/>
    </xf>
    <xf numFmtId="165" fontId="61" fillId="8" borderId="17" xfId="11" applyNumberFormat="1" applyFont="1" applyFill="1" applyBorder="1" applyAlignment="1">
      <alignment horizontal="right" vertical="center" indent="2"/>
    </xf>
    <xf numFmtId="0" fontId="59" fillId="0" borderId="0" xfId="0" applyFont="1" applyAlignment="1">
      <alignment horizontal="center" vertical="center" wrapText="1"/>
    </xf>
    <xf numFmtId="0" fontId="64" fillId="0" borderId="19" xfId="11" applyFont="1" applyBorder="1" applyAlignment="1">
      <alignment horizontal="center"/>
    </xf>
    <xf numFmtId="165" fontId="62" fillId="0" borderId="19" xfId="11" applyNumberFormat="1" applyFont="1" applyBorder="1"/>
    <xf numFmtId="0" fontId="64" fillId="0" borderId="18" xfId="11" applyFont="1" applyBorder="1" applyAlignment="1">
      <alignment horizontal="center"/>
    </xf>
    <xf numFmtId="165" fontId="62" fillId="0" borderId="18" xfId="11" applyNumberFormat="1" applyFont="1" applyBorder="1"/>
    <xf numFmtId="0" fontId="58" fillId="10" borderId="0" xfId="0" applyFont="1" applyFill="1" applyAlignment="1">
      <alignment horizontal="center" vertical="center" wrapText="1"/>
    </xf>
    <xf numFmtId="0" fontId="16" fillId="10" borderId="0" xfId="0" applyFont="1" applyFill="1" applyAlignment="1">
      <alignment horizontal="center" vertical="center" wrapText="1"/>
    </xf>
    <xf numFmtId="0" fontId="65" fillId="10" borderId="0" xfId="0" applyFont="1" applyFill="1" applyAlignment="1">
      <alignment horizontal="left" vertical="center" wrapText="1" indent="1"/>
    </xf>
    <xf numFmtId="0" fontId="60" fillId="10" borderId="0" xfId="0" applyFont="1" applyFill="1" applyAlignment="1">
      <alignment horizontal="center" vertical="center" wrapText="1"/>
    </xf>
    <xf numFmtId="0" fontId="8" fillId="10" borderId="0" xfId="0" applyFont="1" applyFill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16" fillId="10" borderId="0" xfId="0" applyFont="1" applyFill="1" applyAlignment="1">
      <alignment vertical="center" wrapText="1"/>
    </xf>
    <xf numFmtId="0" fontId="8" fillId="10" borderId="21" xfId="0" applyFont="1" applyFill="1" applyBorder="1" applyAlignment="1">
      <alignment horizontal="center" vertical="center" wrapText="1"/>
    </xf>
    <xf numFmtId="0" fontId="16" fillId="10" borderId="21" xfId="0" applyFont="1" applyFill="1" applyBorder="1" applyAlignment="1">
      <alignment horizontal="center" vertical="center" wrapText="1"/>
    </xf>
    <xf numFmtId="165" fontId="56" fillId="0" borderId="19" xfId="11" applyNumberFormat="1" applyFont="1" applyBorder="1" applyAlignment="1">
      <alignment horizontal="right"/>
    </xf>
    <xf numFmtId="0" fontId="60" fillId="10" borderId="0" xfId="0" applyFont="1" applyFill="1" applyAlignment="1">
      <alignment horizontal="left" vertical="center" wrapText="1" indent="1"/>
    </xf>
    <xf numFmtId="0" fontId="59" fillId="10" borderId="0" xfId="0" applyFont="1" applyFill="1" applyAlignment="1">
      <alignment horizontal="center" vertical="center" wrapText="1"/>
    </xf>
    <xf numFmtId="165" fontId="62" fillId="3" borderId="23" xfId="7" applyNumberFormat="1" applyFont="1" applyFill="1" applyBorder="1" applyAlignment="1">
      <alignment horizontal="left" vertical="center" indent="3"/>
    </xf>
    <xf numFmtId="165" fontId="62" fillId="3" borderId="23" xfId="7" applyNumberFormat="1" applyFont="1" applyFill="1" applyBorder="1" applyAlignment="1">
      <alignment vertical="center"/>
    </xf>
    <xf numFmtId="165" fontId="62" fillId="3" borderId="23" xfId="7" applyNumberFormat="1" applyFont="1" applyFill="1" applyBorder="1" applyAlignment="1">
      <alignment horizontal="right" vertical="center"/>
    </xf>
    <xf numFmtId="0" fontId="60" fillId="0" borderId="22" xfId="7" applyFont="1" applyBorder="1" applyAlignment="1">
      <alignment horizontal="center" vertical="center"/>
    </xf>
    <xf numFmtId="164" fontId="60" fillId="0" borderId="22" xfId="0" applyNumberFormat="1" applyFont="1" applyBorder="1" applyAlignment="1">
      <alignment vertical="center"/>
    </xf>
    <xf numFmtId="2" fontId="60" fillId="4" borderId="22" xfId="0" applyNumberFormat="1" applyFont="1" applyFill="1" applyBorder="1" applyAlignment="1">
      <alignment horizontal="right" vertical="center"/>
    </xf>
    <xf numFmtId="0" fontId="60" fillId="0" borderId="24" xfId="7" applyFont="1" applyBorder="1" applyAlignment="1">
      <alignment horizontal="center" vertical="center"/>
    </xf>
    <xf numFmtId="164" fontId="60" fillId="0" borderId="24" xfId="0" applyNumberFormat="1" applyFont="1" applyBorder="1" applyAlignment="1">
      <alignment vertical="center"/>
    </xf>
    <xf numFmtId="2" fontId="60" fillId="4" borderId="24" xfId="0" applyNumberFormat="1" applyFont="1" applyFill="1" applyBorder="1" applyAlignment="1">
      <alignment horizontal="right" vertical="center"/>
    </xf>
    <xf numFmtId="164" fontId="60" fillId="0" borderId="24" xfId="0" applyNumberFormat="1" applyFont="1" applyBorder="1" applyAlignment="1">
      <alignment horizontal="right" vertical="center"/>
    </xf>
    <xf numFmtId="165" fontId="62" fillId="9" borderId="23" xfId="7" applyNumberFormat="1" applyFont="1" applyFill="1" applyBorder="1" applyAlignment="1">
      <alignment horizontal="left" vertical="center" indent="3"/>
    </xf>
    <xf numFmtId="165" fontId="62" fillId="9" borderId="23" xfId="7" applyNumberFormat="1" applyFont="1" applyFill="1" applyBorder="1" applyAlignment="1">
      <alignment vertical="center"/>
    </xf>
    <xf numFmtId="0" fontId="61" fillId="2" borderId="17" xfId="7" applyFont="1" applyFill="1" applyBorder="1" applyAlignment="1">
      <alignment horizontal="left" vertical="center" indent="1"/>
    </xf>
    <xf numFmtId="0" fontId="61" fillId="2" borderId="17" xfId="7" applyFont="1" applyFill="1" applyBorder="1" applyAlignment="1">
      <alignment horizontal="left" indent="1"/>
    </xf>
    <xf numFmtId="0" fontId="61" fillId="2" borderId="17" xfId="7" applyFont="1" applyFill="1" applyBorder="1" applyAlignment="1">
      <alignment horizontal="right" indent="1"/>
    </xf>
    <xf numFmtId="165" fontId="62" fillId="9" borderId="25" xfId="7" applyNumberFormat="1" applyFont="1" applyFill="1" applyBorder="1" applyAlignment="1">
      <alignment horizontal="left" vertical="center" indent="3"/>
    </xf>
    <xf numFmtId="165" fontId="62" fillId="9" borderId="25" xfId="7" applyNumberFormat="1" applyFont="1" applyFill="1" applyBorder="1" applyAlignment="1">
      <alignment vertical="center"/>
    </xf>
    <xf numFmtId="165" fontId="62" fillId="9" borderId="25" xfId="7" applyNumberFormat="1" applyFont="1" applyFill="1" applyBorder="1" applyAlignment="1">
      <alignment horizontal="right" vertical="center"/>
    </xf>
    <xf numFmtId="165" fontId="62" fillId="3" borderId="26" xfId="7" applyNumberFormat="1" applyFont="1" applyFill="1" applyBorder="1" applyAlignment="1">
      <alignment horizontal="left" vertical="center" indent="3"/>
    </xf>
    <xf numFmtId="165" fontId="62" fillId="3" borderId="26" xfId="7" applyNumberFormat="1" applyFont="1" applyFill="1" applyBorder="1" applyAlignment="1">
      <alignment vertical="center"/>
    </xf>
    <xf numFmtId="165" fontId="62" fillId="3" borderId="26" xfId="7" applyNumberFormat="1" applyFont="1" applyFill="1" applyBorder="1" applyAlignment="1">
      <alignment horizontal="right" vertical="center"/>
    </xf>
    <xf numFmtId="0" fontId="60" fillId="0" borderId="22" xfId="7" applyFont="1" applyBorder="1" applyAlignment="1">
      <alignment horizontal="right" vertical="center"/>
    </xf>
    <xf numFmtId="164" fontId="60" fillId="0" borderId="22" xfId="0" applyNumberFormat="1" applyFont="1" applyBorder="1" applyAlignment="1">
      <alignment horizontal="right" vertical="center"/>
    </xf>
    <xf numFmtId="0" fontId="60" fillId="0" borderId="24" xfId="7" applyFont="1" applyBorder="1" applyAlignment="1">
      <alignment horizontal="right" vertical="center"/>
    </xf>
    <xf numFmtId="0" fontId="61" fillId="2" borderId="17" xfId="11" applyFont="1" applyFill="1" applyBorder="1" applyAlignment="1">
      <alignment horizontal="left" vertical="center" indent="1"/>
    </xf>
    <xf numFmtId="0" fontId="61" fillId="2" borderId="17" xfId="11" applyFont="1" applyFill="1" applyBorder="1" applyAlignment="1">
      <alignment horizontal="left" indent="1"/>
    </xf>
    <xf numFmtId="0" fontId="61" fillId="2" borderId="17" xfId="11" applyFont="1" applyFill="1" applyBorder="1" applyAlignment="1">
      <alignment horizontal="right" indent="1"/>
    </xf>
    <xf numFmtId="165" fontId="62" fillId="9" borderId="25" xfId="11" applyNumberFormat="1" applyFont="1" applyFill="1" applyBorder="1" applyAlignment="1">
      <alignment horizontal="left" vertical="center" indent="3"/>
    </xf>
    <xf numFmtId="165" fontId="62" fillId="9" borderId="25" xfId="11" applyNumberFormat="1" applyFont="1" applyFill="1" applyBorder="1" applyAlignment="1">
      <alignment vertical="center"/>
    </xf>
    <xf numFmtId="165" fontId="62" fillId="3" borderId="26" xfId="11" applyNumberFormat="1" applyFont="1" applyFill="1" applyBorder="1" applyAlignment="1">
      <alignment horizontal="left" vertical="center" indent="3"/>
    </xf>
    <xf numFmtId="165" fontId="62" fillId="3" borderId="26" xfId="11" applyNumberFormat="1" applyFont="1" applyFill="1" applyBorder="1" applyAlignment="1">
      <alignment vertical="center"/>
    </xf>
    <xf numFmtId="2" fontId="62" fillId="3" borderId="26" xfId="11" applyNumberFormat="1" applyFont="1" applyFill="1" applyBorder="1" applyAlignment="1">
      <alignment vertical="center"/>
    </xf>
    <xf numFmtId="165" fontId="62" fillId="2" borderId="17" xfId="7" applyNumberFormat="1" applyFont="1" applyFill="1" applyBorder="1" applyAlignment="1">
      <alignment horizontal="left" vertical="center" indent="3"/>
    </xf>
    <xf numFmtId="165" fontId="62" fillId="2" borderId="17" xfId="7" applyNumberFormat="1" applyFont="1" applyFill="1" applyBorder="1" applyAlignment="1">
      <alignment vertical="center"/>
    </xf>
    <xf numFmtId="0" fontId="61" fillId="2" borderId="17" xfId="11" applyFont="1" applyFill="1" applyBorder="1" applyAlignment="1">
      <alignment horizontal="right" vertical="center" indent="1"/>
    </xf>
    <xf numFmtId="165" fontId="62" fillId="3" borderId="26" xfId="11" applyNumberFormat="1" applyFont="1" applyFill="1" applyBorder="1" applyAlignment="1">
      <alignment horizontal="right" vertical="center"/>
    </xf>
    <xf numFmtId="165" fontId="62" fillId="3" borderId="26" xfId="11" applyNumberFormat="1" applyFont="1" applyFill="1" applyBorder="1" applyAlignment="1">
      <alignment horizontal="right" vertical="center" indent="3"/>
    </xf>
    <xf numFmtId="165" fontId="67" fillId="12" borderId="26" xfId="11" applyNumberFormat="1" applyFont="1" applyFill="1" applyBorder="1" applyAlignment="1">
      <alignment horizontal="left" vertical="center" indent="4"/>
    </xf>
    <xf numFmtId="165" fontId="60" fillId="12" borderId="26" xfId="11" applyNumberFormat="1" applyFont="1" applyFill="1" applyBorder="1" applyAlignment="1">
      <alignment horizontal="left" vertical="center" indent="3"/>
    </xf>
    <xf numFmtId="165" fontId="62" fillId="12" borderId="26" xfId="11" applyNumberFormat="1" applyFont="1" applyFill="1" applyBorder="1" applyAlignment="1">
      <alignment horizontal="left" vertical="center" indent="3"/>
    </xf>
    <xf numFmtId="165" fontId="62" fillId="12" borderId="26" xfId="11" applyNumberFormat="1" applyFont="1" applyFill="1" applyBorder="1" applyAlignment="1">
      <alignment vertical="center"/>
    </xf>
    <xf numFmtId="165" fontId="62" fillId="12" borderId="26" xfId="11" applyNumberFormat="1" applyFont="1" applyFill="1" applyBorder="1" applyAlignment="1">
      <alignment horizontal="right" vertical="center"/>
    </xf>
    <xf numFmtId="165" fontId="62" fillId="3" borderId="23" xfId="11" applyNumberFormat="1" applyFont="1" applyFill="1" applyBorder="1" applyAlignment="1">
      <alignment horizontal="left" vertical="center" indent="3"/>
    </xf>
    <xf numFmtId="165" fontId="62" fillId="3" borderId="23" xfId="11" applyNumberFormat="1" applyFont="1" applyFill="1" applyBorder="1" applyAlignment="1">
      <alignment vertical="center"/>
    </xf>
    <xf numFmtId="165" fontId="62" fillId="3" borderId="23" xfId="11" applyNumberFormat="1" applyFont="1" applyFill="1" applyBorder="1" applyAlignment="1">
      <alignment horizontal="right" vertical="center"/>
    </xf>
    <xf numFmtId="0" fontId="60" fillId="0" borderId="27" xfId="7" applyFont="1" applyBorder="1" applyAlignment="1">
      <alignment horizontal="center" vertical="center"/>
    </xf>
    <xf numFmtId="164" fontId="60" fillId="0" borderId="28" xfId="0" applyNumberFormat="1" applyFont="1" applyBorder="1" applyAlignment="1">
      <alignment vertical="center"/>
    </xf>
    <xf numFmtId="2" fontId="60" fillId="4" borderId="28" xfId="0" applyNumberFormat="1" applyFont="1" applyFill="1" applyBorder="1" applyAlignment="1">
      <alignment horizontal="right" vertical="center"/>
    </xf>
    <xf numFmtId="2" fontId="60" fillId="4" borderId="27" xfId="0" applyNumberFormat="1" applyFont="1" applyFill="1" applyBorder="1" applyAlignment="1">
      <alignment horizontal="right" vertical="center"/>
    </xf>
    <xf numFmtId="165" fontId="62" fillId="9" borderId="23" xfId="11" applyNumberFormat="1" applyFont="1" applyFill="1" applyBorder="1" applyAlignment="1">
      <alignment horizontal="left" vertical="center" indent="3"/>
    </xf>
    <xf numFmtId="165" fontId="62" fillId="9" borderId="23" xfId="11" applyNumberFormat="1" applyFont="1" applyFill="1" applyBorder="1" applyAlignment="1">
      <alignment vertical="center"/>
    </xf>
    <xf numFmtId="0" fontId="60" fillId="0" borderId="27" xfId="11" applyFont="1" applyBorder="1" applyAlignment="1">
      <alignment horizontal="right" vertical="center"/>
    </xf>
    <xf numFmtId="164" fontId="60" fillId="0" borderId="28" xfId="0" applyNumberFormat="1" applyFont="1" applyBorder="1" applyAlignment="1">
      <alignment horizontal="right" vertical="center"/>
    </xf>
    <xf numFmtId="0" fontId="60" fillId="0" borderId="24" xfId="11" applyFont="1" applyBorder="1" applyAlignment="1">
      <alignment horizontal="right" vertical="center"/>
    </xf>
    <xf numFmtId="0" fontId="61" fillId="2" borderId="29" xfId="0" applyFont="1" applyFill="1" applyBorder="1" applyAlignment="1">
      <alignment vertical="center" wrapText="1"/>
    </xf>
    <xf numFmtId="0" fontId="58" fillId="2" borderId="29" xfId="0" applyFont="1" applyFill="1" applyBorder="1" applyAlignment="1">
      <alignment horizontal="center" vertical="center" wrapText="1"/>
    </xf>
    <xf numFmtId="0" fontId="60" fillId="0" borderId="27" xfId="11" applyFont="1" applyBorder="1" applyAlignment="1">
      <alignment horizontal="center" vertical="center"/>
    </xf>
    <xf numFmtId="0" fontId="60" fillId="0" borderId="24" xfId="11" applyFont="1" applyBorder="1" applyAlignment="1">
      <alignment horizontal="center" vertical="center"/>
    </xf>
    <xf numFmtId="0" fontId="8" fillId="0" borderId="22" xfId="0" applyFont="1" applyBorder="1"/>
    <xf numFmtId="164" fontId="8" fillId="10" borderId="22" xfId="0" applyNumberFormat="1" applyFont="1" applyFill="1" applyBorder="1" applyAlignment="1">
      <alignment horizontal="right"/>
    </xf>
    <xf numFmtId="0" fontId="8" fillId="0" borderId="24" xfId="0" applyFont="1" applyBorder="1"/>
    <xf numFmtId="164" fontId="8" fillId="11" borderId="24" xfId="0" applyNumberFormat="1" applyFont="1" applyFill="1" applyBorder="1" applyAlignment="1">
      <alignment vertical="center"/>
    </xf>
    <xf numFmtId="164" fontId="8" fillId="11" borderId="24" xfId="0" applyNumberFormat="1" applyFont="1" applyFill="1" applyBorder="1" applyAlignment="1">
      <alignment horizontal="right" vertical="center"/>
    </xf>
    <xf numFmtId="0" fontId="39" fillId="0" borderId="0" xfId="0" applyFont="1" applyAlignment="1">
      <alignment vertical="center"/>
    </xf>
    <xf numFmtId="0" fontId="5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165" fontId="22" fillId="4" borderId="31" xfId="4" applyNumberFormat="1" applyFont="1" applyFill="1" applyBorder="1" applyAlignment="1">
      <alignment horizontal="left" vertical="center" indent="2"/>
    </xf>
    <xf numFmtId="0" fontId="37" fillId="0" borderId="0" xfId="0" applyFont="1" applyAlignment="1">
      <alignment vertical="center"/>
    </xf>
    <xf numFmtId="0" fontId="64" fillId="0" borderId="32" xfId="11" applyFont="1" applyBorder="1" applyAlignment="1">
      <alignment horizontal="center"/>
    </xf>
    <xf numFmtId="165" fontId="62" fillId="0" borderId="32" xfId="11" applyNumberFormat="1" applyFont="1" applyBorder="1"/>
    <xf numFmtId="0" fontId="64" fillId="0" borderId="33" xfId="11" applyFont="1" applyBorder="1" applyAlignment="1">
      <alignment horizontal="center"/>
    </xf>
    <xf numFmtId="165" fontId="62" fillId="0" borderId="33" xfId="11" applyNumberFormat="1" applyFont="1" applyBorder="1"/>
    <xf numFmtId="0" fontId="69" fillId="7" borderId="34" xfId="0" applyFont="1" applyFill="1" applyBorder="1" applyAlignment="1">
      <alignment horizontal="center" vertical="center" wrapText="1"/>
    </xf>
    <xf numFmtId="0" fontId="58" fillId="2" borderId="34" xfId="0" applyFont="1" applyFill="1" applyBorder="1" applyAlignment="1">
      <alignment horizontal="center" vertical="center" wrapText="1"/>
    </xf>
    <xf numFmtId="0" fontId="16" fillId="6" borderId="36" xfId="0" applyFont="1" applyFill="1" applyBorder="1" applyAlignment="1">
      <alignment horizontal="center" vertical="center" wrapText="1"/>
    </xf>
    <xf numFmtId="0" fontId="59" fillId="6" borderId="36" xfId="0" applyFont="1" applyFill="1" applyBorder="1" applyAlignment="1">
      <alignment horizontal="center" vertical="center" wrapText="1"/>
    </xf>
    <xf numFmtId="0" fontId="58" fillId="2" borderId="38" xfId="0" applyFont="1" applyFill="1" applyBorder="1" applyAlignment="1">
      <alignment horizontal="center" vertical="center" wrapText="1"/>
    </xf>
    <xf numFmtId="2" fontId="60" fillId="10" borderId="24" xfId="0" applyNumberFormat="1" applyFont="1" applyFill="1" applyBorder="1" applyAlignment="1">
      <alignment horizontal="right" vertical="center"/>
    </xf>
    <xf numFmtId="0" fontId="19" fillId="7" borderId="46" xfId="0" applyFont="1" applyFill="1" applyBorder="1" applyAlignment="1">
      <alignment horizontal="left" vertical="center" indent="1"/>
    </xf>
    <xf numFmtId="0" fontId="19" fillId="7" borderId="46" xfId="0" applyFont="1" applyFill="1" applyBorder="1" applyAlignment="1">
      <alignment vertical="center" wrapText="1"/>
    </xf>
    <xf numFmtId="0" fontId="61" fillId="7" borderId="45" xfId="7" applyFont="1" applyFill="1" applyBorder="1" applyAlignment="1">
      <alignment horizontal="left" vertical="center" indent="1"/>
    </xf>
    <xf numFmtId="0" fontId="61" fillId="7" borderId="45" xfId="7" applyFont="1" applyFill="1" applyBorder="1" applyAlignment="1">
      <alignment horizontal="left" indent="1"/>
    </xf>
    <xf numFmtId="0" fontId="61" fillId="7" borderId="45" xfId="11" applyFont="1" applyFill="1" applyBorder="1" applyAlignment="1">
      <alignment horizontal="left" vertical="center" indent="1"/>
    </xf>
    <xf numFmtId="0" fontId="61" fillId="7" borderId="45" xfId="11" applyFont="1" applyFill="1" applyBorder="1" applyAlignment="1">
      <alignment horizontal="right" vertical="center" indent="1"/>
    </xf>
    <xf numFmtId="0" fontId="61" fillId="7" borderId="45" xfId="11" applyFont="1" applyFill="1" applyBorder="1" applyAlignment="1">
      <alignment horizontal="right" indent="1"/>
    </xf>
    <xf numFmtId="165" fontId="61" fillId="5" borderId="45" xfId="11" applyNumberFormat="1" applyFont="1" applyFill="1" applyBorder="1" applyAlignment="1">
      <alignment horizontal="left" vertical="center" indent="2"/>
    </xf>
    <xf numFmtId="165" fontId="61" fillId="5" borderId="45" xfId="11" applyNumberFormat="1" applyFont="1" applyFill="1" applyBorder="1" applyAlignment="1">
      <alignment horizontal="right" vertical="center"/>
    </xf>
    <xf numFmtId="165" fontId="61" fillId="5" borderId="45" xfId="11" applyNumberFormat="1" applyFont="1" applyFill="1" applyBorder="1" applyAlignment="1">
      <alignment horizontal="right" vertical="center" indent="2"/>
    </xf>
    <xf numFmtId="165" fontId="61" fillId="5" borderId="45" xfId="7" applyNumberFormat="1" applyFont="1" applyFill="1" applyBorder="1" applyAlignment="1">
      <alignment horizontal="left" vertical="center" indent="2"/>
    </xf>
    <xf numFmtId="165" fontId="61" fillId="5" borderId="45" xfId="7" applyNumberFormat="1" applyFont="1" applyFill="1" applyBorder="1" applyAlignment="1">
      <alignment vertical="center"/>
    </xf>
    <xf numFmtId="165" fontId="61" fillId="5" borderId="45" xfId="7" applyNumberFormat="1" applyFont="1" applyFill="1" applyBorder="1" applyAlignment="1">
      <alignment horizontal="right" vertical="center"/>
    </xf>
    <xf numFmtId="164" fontId="60" fillId="0" borderId="27" xfId="0" applyNumberFormat="1" applyFont="1" applyBorder="1" applyAlignment="1">
      <alignment vertical="center"/>
    </xf>
    <xf numFmtId="2" fontId="60" fillId="10" borderId="27" xfId="0" applyNumberFormat="1" applyFont="1" applyFill="1" applyBorder="1" applyAlignment="1">
      <alignment horizontal="right" vertical="center"/>
    </xf>
    <xf numFmtId="165" fontId="62" fillId="4" borderId="47" xfId="11" applyNumberFormat="1" applyFont="1" applyFill="1" applyBorder="1" applyAlignment="1">
      <alignment horizontal="left" vertical="center" indent="3"/>
    </xf>
    <xf numFmtId="165" fontId="62" fillId="4" borderId="47" xfId="11" applyNumberFormat="1" applyFont="1" applyFill="1" applyBorder="1" applyAlignment="1">
      <alignment vertical="center"/>
    </xf>
    <xf numFmtId="165" fontId="62" fillId="4" borderId="47" xfId="11" applyNumberFormat="1" applyFont="1" applyFill="1" applyBorder="1" applyAlignment="1">
      <alignment horizontal="right" vertical="center"/>
    </xf>
    <xf numFmtId="165" fontId="62" fillId="4" borderId="47" xfId="11" applyNumberFormat="1" applyFont="1" applyFill="1" applyBorder="1" applyAlignment="1">
      <alignment horizontal="right" vertical="center" indent="3"/>
    </xf>
    <xf numFmtId="2" fontId="60" fillId="3" borderId="27" xfId="0" applyNumberFormat="1" applyFont="1" applyFill="1" applyBorder="1" applyAlignment="1">
      <alignment horizontal="right" vertical="center"/>
    </xf>
    <xf numFmtId="2" fontId="60" fillId="3" borderId="24" xfId="0" applyNumberFormat="1" applyFont="1" applyFill="1" applyBorder="1" applyAlignment="1">
      <alignment horizontal="right" vertical="center"/>
    </xf>
    <xf numFmtId="0" fontId="62" fillId="6" borderId="43" xfId="0" applyFont="1" applyFill="1" applyBorder="1" applyAlignment="1">
      <alignment horizontal="center" vertical="center" wrapText="1"/>
    </xf>
    <xf numFmtId="0" fontId="62" fillId="6" borderId="44" xfId="0" applyFont="1" applyFill="1" applyBorder="1" applyAlignment="1">
      <alignment horizontal="center" vertical="center" wrapText="1"/>
    </xf>
    <xf numFmtId="0" fontId="62" fillId="3" borderId="34" xfId="0" applyFont="1" applyFill="1" applyBorder="1" applyAlignment="1">
      <alignment horizontal="center" vertical="center" wrapText="1"/>
    </xf>
    <xf numFmtId="2" fontId="60" fillId="10" borderId="28" xfId="0" applyNumberFormat="1" applyFont="1" applyFill="1" applyBorder="1" applyAlignment="1">
      <alignment horizontal="right" vertical="center"/>
    </xf>
    <xf numFmtId="0" fontId="67" fillId="3" borderId="30" xfId="0" applyFont="1" applyFill="1" applyBorder="1" applyAlignment="1">
      <alignment horizontal="center" vertical="center" wrapText="1"/>
    </xf>
    <xf numFmtId="2" fontId="60" fillId="3" borderId="28" xfId="0" applyNumberFormat="1" applyFont="1" applyFill="1" applyBorder="1" applyAlignment="1">
      <alignment horizontal="right" vertical="center"/>
    </xf>
    <xf numFmtId="0" fontId="61" fillId="7" borderId="30" xfId="0" applyFont="1" applyFill="1" applyBorder="1" applyAlignment="1">
      <alignment horizontal="center" vertical="center" wrapText="1"/>
    </xf>
    <xf numFmtId="0" fontId="70" fillId="12" borderId="46" xfId="0" applyFont="1" applyFill="1" applyBorder="1" applyAlignment="1">
      <alignment horizontal="left" vertical="center" indent="1"/>
    </xf>
    <xf numFmtId="0" fontId="19" fillId="12" borderId="46" xfId="0" applyFont="1" applyFill="1" applyBorder="1" applyAlignment="1">
      <alignment horizontal="left" vertical="center" indent="1"/>
    </xf>
    <xf numFmtId="0" fontId="70" fillId="12" borderId="45" xfId="0" applyFont="1" applyFill="1" applyBorder="1" applyAlignment="1">
      <alignment horizontal="left" vertical="center" indent="1"/>
    </xf>
    <xf numFmtId="0" fontId="19" fillId="12" borderId="45" xfId="0" applyFont="1" applyFill="1" applyBorder="1" applyAlignment="1">
      <alignment horizontal="left" vertical="center" indent="1"/>
    </xf>
    <xf numFmtId="0" fontId="41" fillId="0" borderId="0" xfId="1" applyFont="1" applyFill="1" applyBorder="1" applyAlignment="1" applyProtection="1">
      <alignment vertical="center" wrapText="1"/>
    </xf>
    <xf numFmtId="0" fontId="40" fillId="0" borderId="0" xfId="1" applyFont="1" applyFill="1" applyBorder="1" applyAlignment="1" applyProtection="1">
      <alignment vertical="center" wrapText="1"/>
    </xf>
    <xf numFmtId="0" fontId="46" fillId="0" borderId="0" xfId="1" applyFont="1" applyFill="1" applyBorder="1" applyAlignment="1" applyProtection="1">
      <alignment vertical="center" wrapText="1"/>
    </xf>
    <xf numFmtId="0" fontId="49" fillId="0" borderId="0" xfId="1" applyFont="1" applyFill="1" applyBorder="1" applyAlignment="1" applyProtection="1">
      <alignment vertical="center" wrapText="1"/>
    </xf>
    <xf numFmtId="0" fontId="41" fillId="0" borderId="0" xfId="1" applyFont="1" applyFill="1" applyBorder="1" applyAlignment="1" applyProtection="1">
      <alignment horizontal="left" vertical="center" wrapText="1" indent="1"/>
    </xf>
    <xf numFmtId="165" fontId="22" fillId="4" borderId="17" xfId="4" applyNumberFormat="1" applyFont="1" applyFill="1" applyBorder="1" applyAlignment="1">
      <alignment horizontal="left" vertical="center" indent="2"/>
    </xf>
    <xf numFmtId="165" fontId="22" fillId="4" borderId="17" xfId="4" applyNumberFormat="1" applyFont="1" applyFill="1" applyBorder="1" applyAlignment="1">
      <alignment horizontal="center" vertical="center"/>
    </xf>
    <xf numFmtId="0" fontId="60" fillId="0" borderId="0" xfId="7" applyFont="1" applyAlignment="1">
      <alignment horizontal="right" vertical="center"/>
    </xf>
    <xf numFmtId="0" fontId="17" fillId="0" borderId="16" xfId="6" applyFont="1" applyFill="1" applyBorder="1" applyAlignment="1" applyProtection="1">
      <alignment vertical="center" wrapText="1"/>
    </xf>
    <xf numFmtId="0" fontId="71" fillId="0" borderId="16" xfId="6" applyFont="1" applyFill="1" applyBorder="1" applyAlignment="1" applyProtection="1">
      <alignment vertical="center" wrapText="1"/>
    </xf>
    <xf numFmtId="0" fontId="7" fillId="13" borderId="0" xfId="0" applyFont="1" applyFill="1"/>
    <xf numFmtId="0" fontId="38" fillId="0" borderId="0" xfId="0" applyFont="1" applyAlignment="1">
      <alignment vertical="center" wrapText="1"/>
    </xf>
    <xf numFmtId="0" fontId="73" fillId="0" borderId="0" xfId="1" applyFont="1" applyAlignment="1" applyProtection="1">
      <alignment horizontal="center" vertical="center"/>
    </xf>
    <xf numFmtId="0" fontId="74" fillId="0" borderId="0" xfId="0" applyFont="1" applyAlignment="1">
      <alignment vertical="center"/>
    </xf>
    <xf numFmtId="0" fontId="8" fillId="13" borderId="0" xfId="0" applyFont="1" applyFill="1"/>
    <xf numFmtId="165" fontId="22" fillId="12" borderId="17" xfId="4" applyNumberFormat="1" applyFont="1" applyFill="1" applyBorder="1" applyAlignment="1">
      <alignment horizontal="left" vertical="center" indent="2"/>
    </xf>
    <xf numFmtId="0" fontId="64" fillId="0" borderId="48" xfId="11" applyFont="1" applyBorder="1" applyAlignment="1">
      <alignment horizontal="center"/>
    </xf>
    <xf numFmtId="165" fontId="62" fillId="0" borderId="48" xfId="11" applyNumberFormat="1" applyFont="1" applyBorder="1"/>
    <xf numFmtId="10" fontId="8" fillId="0" borderId="0" xfId="0" applyNumberFormat="1" applyFont="1"/>
    <xf numFmtId="167" fontId="60" fillId="3" borderId="27" xfId="0" applyNumberFormat="1" applyFont="1" applyFill="1" applyBorder="1" applyAlignment="1">
      <alignment horizontal="right" vertical="center"/>
    </xf>
    <xf numFmtId="167" fontId="60" fillId="3" borderId="24" xfId="0" applyNumberFormat="1" applyFont="1" applyFill="1" applyBorder="1" applyAlignment="1">
      <alignment horizontal="right" vertical="center"/>
    </xf>
    <xf numFmtId="167" fontId="62" fillId="4" borderId="47" xfId="11" applyNumberFormat="1" applyFont="1" applyFill="1" applyBorder="1" applyAlignment="1">
      <alignment horizontal="right" vertical="center"/>
    </xf>
    <xf numFmtId="167" fontId="61" fillId="7" borderId="45" xfId="7" applyNumberFormat="1" applyFont="1" applyFill="1" applyBorder="1" applyAlignment="1">
      <alignment horizontal="left" indent="1"/>
    </xf>
    <xf numFmtId="167" fontId="61" fillId="5" borderId="45" xfId="11" applyNumberFormat="1" applyFont="1" applyFill="1" applyBorder="1" applyAlignment="1">
      <alignment horizontal="right" vertical="center" indent="2"/>
    </xf>
    <xf numFmtId="167" fontId="62" fillId="4" borderId="47" xfId="11" applyNumberFormat="1" applyFont="1" applyFill="1" applyBorder="1" applyAlignment="1">
      <alignment horizontal="left" vertical="center" indent="3"/>
    </xf>
    <xf numFmtId="167" fontId="61" fillId="7" borderId="45" xfId="11" applyNumberFormat="1" applyFont="1" applyFill="1" applyBorder="1" applyAlignment="1">
      <alignment horizontal="right" vertical="center" indent="1"/>
    </xf>
    <xf numFmtId="167" fontId="61" fillId="5" borderId="45" xfId="7" applyNumberFormat="1" applyFont="1" applyFill="1" applyBorder="1" applyAlignment="1">
      <alignment horizontal="right" vertical="center"/>
    </xf>
    <xf numFmtId="167" fontId="61" fillId="7" borderId="45" xfId="11" applyNumberFormat="1" applyFont="1" applyFill="1" applyBorder="1" applyAlignment="1">
      <alignment horizontal="right" indent="1"/>
    </xf>
    <xf numFmtId="167" fontId="60" fillId="10" borderId="28" xfId="0" applyNumberFormat="1" applyFont="1" applyFill="1" applyBorder="1" applyAlignment="1">
      <alignment horizontal="right" vertical="center"/>
    </xf>
    <xf numFmtId="0" fontId="68" fillId="0" borderId="0" xfId="5" applyFont="1" applyFill="1" applyBorder="1" applyAlignment="1" applyProtection="1">
      <alignment horizontal="left" vertical="center" wrapText="1"/>
    </xf>
    <xf numFmtId="0" fontId="68" fillId="0" borderId="0" xfId="5" applyFont="1" applyFill="1" applyBorder="1" applyAlignment="1" applyProtection="1">
      <alignment horizontal="left" vertical="center" wrapText="1"/>
    </xf>
    <xf numFmtId="0" fontId="72" fillId="0" borderId="16" xfId="1" applyFont="1" applyFill="1" applyBorder="1" applyAlignment="1" applyProtection="1">
      <alignment horizontal="left" vertical="center" wrapText="1"/>
    </xf>
    <xf numFmtId="0" fontId="41" fillId="0" borderId="16" xfId="1" applyFont="1" applyFill="1" applyBorder="1" applyAlignment="1" applyProtection="1">
      <alignment horizontal="left" vertical="center" wrapText="1"/>
    </xf>
    <xf numFmtId="0" fontId="49" fillId="0" borderId="16" xfId="1" applyFont="1" applyFill="1" applyBorder="1" applyAlignment="1" applyProtection="1">
      <alignment horizontal="left" vertical="center" wrapText="1"/>
    </xf>
    <xf numFmtId="0" fontId="46" fillId="0" borderId="16" xfId="1" applyFont="1" applyFill="1" applyBorder="1" applyAlignment="1" applyProtection="1">
      <alignment horizontal="left" vertical="center" wrapText="1"/>
    </xf>
    <xf numFmtId="0" fontId="40" fillId="0" borderId="16" xfId="1" applyFont="1" applyFill="1" applyBorder="1" applyAlignment="1" applyProtection="1">
      <alignment horizontal="left" vertical="center" wrapText="1"/>
    </xf>
    <xf numFmtId="0" fontId="28" fillId="0" borderId="0" xfId="4" applyFont="1" applyAlignment="1">
      <alignment horizontal="center" vertical="center" wrapText="1"/>
    </xf>
    <xf numFmtId="0" fontId="28" fillId="0" borderId="0" xfId="4" applyFont="1" applyAlignment="1">
      <alignment horizontal="center" vertical="center"/>
    </xf>
    <xf numFmtId="0" fontId="58" fillId="2" borderId="35" xfId="0" applyFont="1" applyFill="1" applyBorder="1" applyAlignment="1">
      <alignment horizontal="center" vertical="center" wrapText="1"/>
    </xf>
    <xf numFmtId="0" fontId="58" fillId="2" borderId="3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top"/>
    </xf>
    <xf numFmtId="0" fontId="33" fillId="0" borderId="0" xfId="0" applyFont="1" applyAlignment="1">
      <alignment horizontal="left" vertical="center" wrapText="1"/>
    </xf>
    <xf numFmtId="0" fontId="58" fillId="2" borderId="37" xfId="0" applyFont="1" applyFill="1" applyBorder="1" applyAlignment="1">
      <alignment horizontal="center" vertical="center" wrapText="1"/>
    </xf>
    <xf numFmtId="0" fontId="58" fillId="2" borderId="38" xfId="0" applyFont="1" applyFill="1" applyBorder="1" applyAlignment="1">
      <alignment horizontal="center" vertical="center" wrapText="1"/>
    </xf>
    <xf numFmtId="0" fontId="5" fillId="10" borderId="0" xfId="0" applyFont="1" applyFill="1" applyAlignment="1">
      <alignment horizontal="left" vertical="top" wrapText="1"/>
    </xf>
    <xf numFmtId="0" fontId="39" fillId="0" borderId="0" xfId="0" applyFont="1" applyAlignment="1">
      <alignment horizontal="left" vertical="center" wrapText="1"/>
    </xf>
    <xf numFmtId="0" fontId="61" fillId="8" borderId="39" xfId="0" applyFont="1" applyFill="1" applyBorder="1" applyAlignment="1">
      <alignment horizontal="center" vertical="center" wrapText="1"/>
    </xf>
    <xf numFmtId="0" fontId="61" fillId="8" borderId="40" xfId="0" applyFont="1" applyFill="1" applyBorder="1" applyAlignment="1">
      <alignment horizontal="center" vertical="center" wrapText="1"/>
    </xf>
    <xf numFmtId="0" fontId="61" fillId="8" borderId="42" xfId="0" applyFont="1" applyFill="1" applyBorder="1" applyAlignment="1">
      <alignment horizontal="center" vertical="center" wrapText="1"/>
    </xf>
    <xf numFmtId="0" fontId="61" fillId="8" borderId="43" xfId="0" applyFont="1" applyFill="1" applyBorder="1" applyAlignment="1">
      <alignment horizontal="center" vertical="center" wrapText="1"/>
    </xf>
    <xf numFmtId="0" fontId="59" fillId="8" borderId="40" xfId="0" applyFont="1" applyFill="1" applyBorder="1" applyAlignment="1">
      <alignment horizontal="center" vertical="center"/>
    </xf>
    <xf numFmtId="0" fontId="59" fillId="8" borderId="41" xfId="0" applyFont="1" applyFill="1" applyBorder="1" applyAlignment="1">
      <alignment horizontal="center" vertical="center"/>
    </xf>
    <xf numFmtId="0" fontId="59" fillId="8" borderId="40" xfId="0" applyFont="1" applyFill="1" applyBorder="1" applyAlignment="1">
      <alignment horizontal="center" vertical="center" wrapText="1"/>
    </xf>
    <xf numFmtId="0" fontId="59" fillId="8" borderId="43" xfId="0" applyFont="1" applyFill="1" applyBorder="1" applyAlignment="1">
      <alignment horizontal="center" vertical="center" wrapText="1"/>
    </xf>
    <xf numFmtId="0" fontId="69" fillId="7" borderId="34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0" fontId="61" fillId="7" borderId="30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8" fillId="0" borderId="0" xfId="0" applyFont="1" applyAlignment="1">
      <alignment horizontal="left" vertical="center"/>
    </xf>
    <xf numFmtId="0" fontId="24" fillId="0" borderId="15" xfId="4" applyFont="1" applyBorder="1" applyAlignment="1">
      <alignment horizontal="left" vertical="center" wrapText="1"/>
    </xf>
    <xf numFmtId="0" fontId="24" fillId="0" borderId="15" xfId="4" applyFont="1" applyBorder="1" applyAlignment="1">
      <alignment horizontal="justify" vertical="top" wrapText="1"/>
    </xf>
    <xf numFmtId="0" fontId="24" fillId="0" borderId="0" xfId="4" applyFont="1" applyAlignment="1">
      <alignment horizontal="justify" vertical="top" wrapText="1"/>
    </xf>
    <xf numFmtId="0" fontId="24" fillId="0" borderId="16" xfId="4" applyFont="1" applyBorder="1" applyAlignment="1">
      <alignment horizontal="left" vertical="center" wrapText="1"/>
    </xf>
    <xf numFmtId="0" fontId="24" fillId="0" borderId="16" xfId="4" applyFont="1" applyBorder="1" applyAlignment="1">
      <alignment horizontal="justify" vertical="top" wrapText="1"/>
    </xf>
  </cellXfs>
  <cellStyles count="17">
    <cellStyle name="Comma 2" xfId="13" xr:uid="{DF31A2C9-1879-4597-A650-61D9B4121194}"/>
    <cellStyle name="Hyperlink" xfId="1" builtinId="8"/>
    <cellStyle name="Hyperlink 2" xfId="5" xr:uid="{957BF469-A22F-45C0-AFE0-A02A8C51D7C0}"/>
    <cellStyle name="Hyperlink 3" xfId="6" xr:uid="{59487156-69D1-4D24-ACD0-BC48EFF916F6}"/>
    <cellStyle name="Normal" xfId="0" builtinId="0"/>
    <cellStyle name="Normal 2" xfId="2" xr:uid="{00000000-0005-0000-0000-000002000000}"/>
    <cellStyle name="Normal 3" xfId="3" xr:uid="{00000000-0005-0000-0000-000003000000}"/>
    <cellStyle name="Normal 3 2" xfId="8" xr:uid="{23C251FB-CCF6-4FF7-AAAA-890594773360}"/>
    <cellStyle name="Normal 3 3" xfId="12" xr:uid="{64CBE6BB-B1AB-4CBE-9418-660BC0C188B8}"/>
    <cellStyle name="Normal 4" xfId="4" xr:uid="{9D8C89BE-B8D2-466B-A8BA-790AA206EEA7}"/>
    <cellStyle name="Normal 4 2" xfId="9" xr:uid="{57D3E5B3-2152-4C1A-942C-095B896824FB}"/>
    <cellStyle name="Normal 4 3" xfId="14" xr:uid="{6FCDD343-BD81-473D-A8DD-C0F003E49EFC}"/>
    <cellStyle name="Normal 5" xfId="10" xr:uid="{90D578D2-B522-41A4-8CCC-E025FC070477}"/>
    <cellStyle name="Normal 6" xfId="7" xr:uid="{92B727AC-8B98-4248-BD8A-DF7D74305BB8}"/>
    <cellStyle name="Normal 6 2" xfId="11" xr:uid="{32E57FC5-2D7B-4DAC-A394-153684923AE1}"/>
    <cellStyle name="Normal 6 2 2" xfId="16" xr:uid="{B8045BD6-F415-490C-82AB-6A9AF6EA8C0D}"/>
    <cellStyle name="Normal 6 3" xfId="15" xr:uid="{B3F5D373-130D-4A43-92E3-459A62637BD8}"/>
  </cellStyles>
  <dxfs count="0"/>
  <tableStyles count="0" defaultTableStyle="TableStyleMedium9" defaultPivotStyle="PivotStyleLight16"/>
  <colors>
    <mruColors>
      <color rgb="FF1F4889"/>
      <color rgb="FFC02A31"/>
      <color rgb="FFD9D9D9"/>
      <color rgb="FFA6A6A6"/>
      <color rgb="FF595959"/>
      <color rgb="FF85A9E3"/>
      <color rgb="FF336FD1"/>
      <color rgb="FFD9555B"/>
      <color rgb="FFF7DDDE"/>
      <color rgb="FFD3E0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1419225</xdr:colOff>
      <xdr:row>1</xdr:row>
      <xdr:rowOff>9525</xdr:rowOff>
    </xdr:from>
    <xdr:to>
      <xdr:col>4</xdr:col>
      <xdr:colOff>3663436</xdr:colOff>
      <xdr:row>6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31B137-D269-4490-A711-04AAB1544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161925"/>
          <a:ext cx="224421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E4975-AB8F-4939-B259-7736793F00C7}">
  <sheetPr codeName="Sheet1">
    <tabColor theme="1" tint="0.34998626667073579"/>
    <pageSetUpPr fitToPage="1"/>
  </sheetPr>
  <dimension ref="A1:G33"/>
  <sheetViews>
    <sheetView showGridLines="0" tabSelected="1" zoomScaleNormal="100" workbookViewId="0">
      <selection activeCell="F2" sqref="F2"/>
    </sheetView>
  </sheetViews>
  <sheetFormatPr defaultColWidth="0" defaultRowHeight="15" zeroHeight="1" x14ac:dyDescent="0.25"/>
  <cols>
    <col min="1" max="1" width="1.83203125" style="30" customWidth="1"/>
    <col min="2" max="4" width="3.33203125" style="31" customWidth="1"/>
    <col min="5" max="5" width="70.33203125" style="31" customWidth="1"/>
    <col min="6" max="6" width="33.33203125" style="30" customWidth="1"/>
    <col min="7" max="7" width="1.83203125" style="30" customWidth="1"/>
    <col min="8" max="16384" width="9.33203125" style="32" hidden="1"/>
  </cols>
  <sheetData>
    <row r="1" spans="1:7" s="30" customFormat="1" ht="12" customHeight="1" x14ac:dyDescent="0.25">
      <c r="B1" s="31"/>
      <c r="C1" s="31"/>
      <c r="D1" s="31"/>
      <c r="E1" s="31"/>
    </row>
    <row r="2" spans="1:7" s="30" customFormat="1" ht="12" customHeight="1" x14ac:dyDescent="0.25">
      <c r="B2" s="31"/>
      <c r="C2" s="31"/>
      <c r="D2" s="31"/>
      <c r="E2" s="31"/>
      <c r="F2" s="272" t="s">
        <v>213</v>
      </c>
    </row>
    <row r="3" spans="1:7" s="30" customFormat="1" ht="12" customHeight="1" x14ac:dyDescent="0.25">
      <c r="B3" s="31"/>
      <c r="C3" s="31"/>
      <c r="D3" s="31"/>
      <c r="E3" s="31"/>
      <c r="F3" s="273" t="s">
        <v>212</v>
      </c>
    </row>
    <row r="4" spans="1:7" s="30" customFormat="1" ht="12" customHeight="1" x14ac:dyDescent="0.25">
      <c r="B4" s="31"/>
      <c r="C4" s="31"/>
      <c r="D4" s="31"/>
      <c r="E4" s="31"/>
      <c r="F4" s="273"/>
    </row>
    <row r="5" spans="1:7" s="30" customFormat="1" ht="12" customHeight="1" x14ac:dyDescent="0.25">
      <c r="B5" s="31"/>
      <c r="C5" s="31"/>
      <c r="D5" s="31"/>
      <c r="E5" s="31"/>
    </row>
    <row r="6" spans="1:7" s="30" customFormat="1" ht="12" customHeight="1" x14ac:dyDescent="0.25">
      <c r="B6" s="31"/>
      <c r="C6" s="31"/>
      <c r="D6" s="31"/>
      <c r="E6" s="31"/>
    </row>
    <row r="7" spans="1:7" s="30" customFormat="1" ht="12" customHeight="1" x14ac:dyDescent="0.25">
      <c r="B7" s="31"/>
      <c r="C7" s="31"/>
      <c r="D7" s="31"/>
      <c r="E7" s="31"/>
    </row>
    <row r="8" spans="1:7" s="25" customFormat="1" ht="15" customHeight="1" x14ac:dyDescent="0.2">
      <c r="A8" s="24"/>
      <c r="B8" s="279" t="s">
        <v>172</v>
      </c>
      <c r="C8" s="279"/>
      <c r="D8" s="279"/>
      <c r="E8" s="279"/>
      <c r="F8" s="279"/>
      <c r="G8" s="26"/>
    </row>
    <row r="9" spans="1:7" s="25" customFormat="1" ht="16.5" customHeight="1" x14ac:dyDescent="0.2">
      <c r="A9" s="24"/>
      <c r="B9" s="280" t="s">
        <v>49</v>
      </c>
      <c r="C9" s="280"/>
      <c r="D9" s="280"/>
      <c r="E9" s="280"/>
      <c r="F9" s="280"/>
      <c r="G9" s="26"/>
    </row>
    <row r="10" spans="1:7" s="36" customFormat="1" ht="12" customHeight="1" x14ac:dyDescent="0.25">
      <c r="A10" s="33"/>
      <c r="B10" s="34"/>
      <c r="C10" s="34"/>
      <c r="D10" s="34"/>
      <c r="E10" s="34"/>
      <c r="F10" s="35"/>
    </row>
    <row r="11" spans="1:7" s="36" customFormat="1" ht="5.0999999999999996" customHeight="1" x14ac:dyDescent="0.25">
      <c r="A11" s="33"/>
      <c r="B11" s="34"/>
      <c r="C11" s="34"/>
      <c r="D11" s="34"/>
      <c r="E11" s="34"/>
      <c r="F11" s="35"/>
    </row>
    <row r="12" spans="1:7" s="36" customFormat="1" ht="14.1" customHeight="1" x14ac:dyDescent="0.25">
      <c r="A12" s="33"/>
      <c r="B12" s="248" t="s">
        <v>135</v>
      </c>
      <c r="C12" s="248"/>
      <c r="D12" s="248"/>
      <c r="E12" s="248"/>
      <c r="F12" s="249" t="s">
        <v>191</v>
      </c>
    </row>
    <row r="13" spans="1:7" s="36" customFormat="1" ht="5.0999999999999996" customHeight="1" x14ac:dyDescent="0.25">
      <c r="A13" s="33"/>
      <c r="B13" s="34"/>
      <c r="C13" s="34"/>
      <c r="D13" s="34"/>
      <c r="E13" s="34"/>
      <c r="F13" s="38"/>
    </row>
    <row r="14" spans="1:7" s="41" customFormat="1" ht="14.1" customHeight="1" x14ac:dyDescent="0.2">
      <c r="A14" s="39"/>
      <c r="B14" s="55"/>
      <c r="C14" s="251" t="s">
        <v>145</v>
      </c>
      <c r="D14" s="275" t="s">
        <v>137</v>
      </c>
      <c r="E14" s="275"/>
      <c r="F14" s="247" t="s">
        <v>168</v>
      </c>
    </row>
    <row r="15" spans="1:7" s="41" customFormat="1" ht="14.1" customHeight="1" x14ac:dyDescent="0.2">
      <c r="A15" s="39"/>
      <c r="B15" s="55"/>
      <c r="C15" s="251" t="s">
        <v>145</v>
      </c>
      <c r="D15" s="275" t="s">
        <v>138</v>
      </c>
      <c r="E15" s="275"/>
      <c r="F15" s="247" t="s">
        <v>169</v>
      </c>
    </row>
    <row r="16" spans="1:7" s="41" customFormat="1" ht="14.1" customHeight="1" x14ac:dyDescent="0.2">
      <c r="A16" s="39"/>
      <c r="B16" s="55"/>
      <c r="C16" s="251" t="s">
        <v>145</v>
      </c>
      <c r="D16" s="275" t="s">
        <v>189</v>
      </c>
      <c r="E16" s="275"/>
      <c r="F16" s="247" t="s">
        <v>170</v>
      </c>
    </row>
    <row r="17" spans="1:6" s="41" customFormat="1" ht="14.1" customHeight="1" x14ac:dyDescent="0.2">
      <c r="A17" s="39"/>
      <c r="B17" s="55"/>
      <c r="C17" s="251" t="s">
        <v>145</v>
      </c>
      <c r="D17" s="275" t="s">
        <v>146</v>
      </c>
      <c r="E17" s="275"/>
      <c r="F17" s="247" t="s">
        <v>171</v>
      </c>
    </row>
    <row r="18" spans="1:6" s="41" customFormat="1" ht="14.1" customHeight="1" x14ac:dyDescent="0.2">
      <c r="A18" s="39"/>
      <c r="B18" s="55"/>
      <c r="C18" s="251" t="s">
        <v>145</v>
      </c>
      <c r="D18" s="275" t="s">
        <v>182</v>
      </c>
      <c r="E18" s="275"/>
      <c r="F18" s="243"/>
    </row>
    <row r="19" spans="1:6" s="41" customFormat="1" ht="14.1" customHeight="1" x14ac:dyDescent="0.2">
      <c r="A19" s="39"/>
      <c r="B19" s="55"/>
      <c r="C19" s="251" t="s">
        <v>145</v>
      </c>
      <c r="D19" s="275" t="s">
        <v>139</v>
      </c>
      <c r="E19" s="275"/>
      <c r="F19" s="243"/>
    </row>
    <row r="20" spans="1:6" s="41" customFormat="1" ht="14.1" customHeight="1" x14ac:dyDescent="0.2">
      <c r="A20" s="39"/>
      <c r="B20" s="55"/>
      <c r="C20" s="251" t="s">
        <v>145</v>
      </c>
      <c r="D20" s="275" t="s">
        <v>140</v>
      </c>
      <c r="E20" s="275"/>
      <c r="F20" s="243"/>
    </row>
    <row r="21" spans="1:6" s="41" customFormat="1" ht="14.1" customHeight="1" x14ac:dyDescent="0.2">
      <c r="A21" s="39"/>
      <c r="B21" s="55"/>
      <c r="C21" s="251" t="s">
        <v>145</v>
      </c>
      <c r="D21" s="275" t="s">
        <v>141</v>
      </c>
      <c r="E21" s="275"/>
      <c r="F21" s="243"/>
    </row>
    <row r="22" spans="1:6" s="41" customFormat="1" ht="14.1" customHeight="1" x14ac:dyDescent="0.2">
      <c r="A22" s="39"/>
      <c r="B22" s="55"/>
      <c r="C22" s="251" t="s">
        <v>145</v>
      </c>
      <c r="D22" s="275" t="s">
        <v>142</v>
      </c>
      <c r="E22" s="275"/>
      <c r="F22" s="243"/>
    </row>
    <row r="23" spans="1:6" s="41" customFormat="1" ht="14.1" customHeight="1" x14ac:dyDescent="0.2">
      <c r="A23" s="39"/>
      <c r="B23" s="55"/>
      <c r="C23" s="251" t="s">
        <v>145</v>
      </c>
      <c r="D23" s="275" t="s">
        <v>143</v>
      </c>
      <c r="E23" s="275"/>
      <c r="F23" s="243"/>
    </row>
    <row r="24" spans="1:6" s="58" customFormat="1" ht="14.1" customHeight="1" x14ac:dyDescent="0.2">
      <c r="A24" s="57"/>
      <c r="B24" s="55"/>
      <c r="C24" s="55" t="s">
        <v>145</v>
      </c>
      <c r="D24" s="278" t="s">
        <v>136</v>
      </c>
      <c r="E24" s="278"/>
      <c r="F24" s="244"/>
    </row>
    <row r="25" spans="1:6" s="60" customFormat="1" ht="14.1" customHeight="1" x14ac:dyDescent="0.2">
      <c r="A25" s="59"/>
      <c r="B25" s="61"/>
      <c r="C25" s="61" t="s">
        <v>145</v>
      </c>
      <c r="D25" s="277" t="s">
        <v>144</v>
      </c>
      <c r="E25" s="277"/>
      <c r="F25" s="245"/>
    </row>
    <row r="26" spans="1:6" s="63" customFormat="1" ht="14.1" customHeight="1" x14ac:dyDescent="0.2">
      <c r="A26" s="62"/>
      <c r="B26" s="64"/>
      <c r="C26" s="64" t="s">
        <v>145</v>
      </c>
      <c r="D26" s="276" t="s">
        <v>197</v>
      </c>
      <c r="E26" s="276"/>
      <c r="F26" s="246"/>
    </row>
    <row r="27" spans="1:6" s="41" customFormat="1" ht="5.0999999999999996" customHeight="1" x14ac:dyDescent="0.2">
      <c r="A27" s="39"/>
      <c r="B27" s="42"/>
      <c r="C27" s="42"/>
      <c r="D27" s="42"/>
      <c r="E27" s="42"/>
      <c r="F27" s="40"/>
    </row>
    <row r="28" spans="1:6" s="25" customFormat="1" ht="5.0999999999999996" customHeight="1" x14ac:dyDescent="0.2">
      <c r="E28" s="43"/>
    </row>
    <row r="29" spans="1:6" s="36" customFormat="1" ht="13.9" customHeight="1" x14ac:dyDescent="0.25">
      <c r="A29" s="25"/>
      <c r="B29" s="199" t="s">
        <v>196</v>
      </c>
      <c r="C29" s="199"/>
      <c r="D29" s="199"/>
      <c r="E29" s="199"/>
      <c r="F29" s="199"/>
    </row>
    <row r="30" spans="1:6" s="36" customFormat="1" ht="5.0999999999999996" customHeight="1" x14ac:dyDescent="0.25">
      <c r="A30" s="33"/>
      <c r="B30" s="34"/>
      <c r="C30" s="34"/>
      <c r="D30" s="34"/>
      <c r="E30" s="34"/>
      <c r="F30" s="38"/>
    </row>
    <row r="31" spans="1:6" s="41" customFormat="1" ht="14.1" customHeight="1" x14ac:dyDescent="0.25">
      <c r="A31" s="39"/>
      <c r="B31" s="55"/>
      <c r="C31" s="252" t="s">
        <v>145</v>
      </c>
      <c r="D31" s="274" t="s">
        <v>203</v>
      </c>
      <c r="E31" s="274"/>
      <c r="F31" s="30"/>
    </row>
    <row r="32" spans="1:6" x14ac:dyDescent="0.25"/>
    <row r="33" x14ac:dyDescent="0.25"/>
  </sheetData>
  <sheetProtection sheet="1" objects="1" scenarios="1"/>
  <mergeCells count="17">
    <mergeCell ref="D15:E15"/>
    <mergeCell ref="F3:F4"/>
    <mergeCell ref="D31:E31"/>
    <mergeCell ref="D21:E21"/>
    <mergeCell ref="D20:E20"/>
    <mergeCell ref="D19:E19"/>
    <mergeCell ref="D26:E26"/>
    <mergeCell ref="D25:E25"/>
    <mergeCell ref="D24:E24"/>
    <mergeCell ref="D23:E23"/>
    <mergeCell ref="D22:E22"/>
    <mergeCell ref="B8:F8"/>
    <mergeCell ref="B9:F9"/>
    <mergeCell ref="D14:E14"/>
    <mergeCell ref="D18:E18"/>
    <mergeCell ref="D17:E17"/>
    <mergeCell ref="D16:E16"/>
  </mergeCells>
  <hyperlinks>
    <hyperlink ref="D14:E14" location="'Quadro 1'!A1" display="1. Início de atividade " xr:uid="{B8FA6F8D-15F0-48AA-86DB-5579CDE2EF71}"/>
    <hyperlink ref="D15:E15" location="'Quadro 2'!A1" display="2. Licenciamentos" xr:uid="{1E054940-5212-48DF-AF36-9F696087CEF4}"/>
    <hyperlink ref="D16:E16" location="'Quadro 3'!A1" display="3. Indústrias de rede" xr:uid="{B254F885-6313-4A77-AA7B-E373B06F21ED}"/>
    <hyperlink ref="D17:E17" location="'Quadro 3.1'!A1" display="3.1. Indústrias de rede - Principal aspeto responsável pelo obstáculo criado" xr:uid="{A02CD443-4F6A-4E46-B6BE-570198715B83}"/>
    <hyperlink ref="D18:E18" location="'Quadro 4'!A1" display="4. Financiamento" xr:uid="{C63425BC-1F70-438F-B160-DFC6E5ACF0D2}"/>
    <hyperlink ref="D19:E19" location="'Quadro 5'!A1" display="5. Sistema judicial" xr:uid="{5C5A5628-41BC-4E7F-B581-6FE272B5A19E}"/>
    <hyperlink ref="D20:E20" location="'Quadro 6'!A1" display="6. Sistema fiscal" xr:uid="{E07E6C0B-2D2B-4455-A60E-1ADA241B02B9}"/>
    <hyperlink ref="D21:E21" location="'Quadro 7'!A1" display="7. Carga administrativa e relação com as entidades" xr:uid="{C3506D83-7B89-4F90-A08F-15255491DD86}"/>
    <hyperlink ref="D22:E22" location="'Quadro 8'!A1" display="8. Barreiras à internacionalização" xr:uid="{6C224859-F163-4DC3-A7B5-091C82FD935B}"/>
    <hyperlink ref="D23:E23" location="'Quadro 9'!A1" display="9. Recursos humanos" xr:uid="{682E653F-40AB-4D3A-B043-67F89239FEF1}"/>
    <hyperlink ref="D24:E24" location="'Quadro 10'!A1" display="10. Custos com o cumprimento das obrigações de informação" xr:uid="{8FBD7C40-55AC-4FAA-944E-FD2BE1BA25A6}"/>
    <hyperlink ref="D25:E25" location="'Quadro 11'!A1" display="11. Importância dos domínios" xr:uid="{B2FDD8E8-BBD1-417C-97C0-D507097BAA86}"/>
    <hyperlink ref="D26:E26" location="'Quadro 12'!A1" display="12. Indicadores globais de Custos de Contexto" xr:uid="{74C37D28-FFEF-4822-BFDE-2AAA5EFC8E56}"/>
    <hyperlink ref="D31:E31" location="Sinais_Siglas_Conceitos!A1" display="SINAIS CONVENCIONAIS, SIGLAS E CONCEITOS" xr:uid="{1E4AC2B1-828D-41BB-98DB-9A006C1CA383}"/>
  </hyperlinks>
  <pageMargins left="0.39370078740157483" right="0.39370078740157483" top="0.39370078740157483" bottom="0.39370078740157483" header="0.31496062992125984" footer="0.31496062992125984"/>
  <pageSetup paperSize="9" scale="8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rgb="FF1F4889"/>
  </sheetPr>
  <dimension ref="A1:N1156"/>
  <sheetViews>
    <sheetView showGridLines="0" zoomScaleNormal="100" zoomScaleSheetLayoutView="106" workbookViewId="0">
      <pane ySplit="10" topLeftCell="A11" activePane="bottomLeft" state="frozen"/>
      <selection activeCell="D29" sqref="D29:F29"/>
      <selection pane="bottomLeft" activeCell="C9" sqref="C9:D9"/>
    </sheetView>
  </sheetViews>
  <sheetFormatPr defaultColWidth="0" defaultRowHeight="11.25" zeroHeight="1" x14ac:dyDescent="0.2"/>
  <cols>
    <col min="1" max="1" width="5.83203125" style="2" customWidth="1"/>
    <col min="2" max="2" width="1.83203125" style="2" customWidth="1"/>
    <col min="3" max="3" width="7" style="2" customWidth="1"/>
    <col min="4" max="4" width="3.33203125" style="2" customWidth="1"/>
    <col min="5" max="12" width="12.1640625" style="2" customWidth="1"/>
    <col min="13" max="13" width="1.83203125" style="2" customWidth="1"/>
    <col min="14" max="14" width="0" style="2" hidden="1" customWidth="1"/>
    <col min="15" max="16384" width="9.33203125" style="2" hidden="1"/>
  </cols>
  <sheetData>
    <row r="1" spans="1:13" ht="6.75" customHeight="1" x14ac:dyDescent="0.2">
      <c r="A1" s="14"/>
    </row>
    <row r="2" spans="1:13" ht="15.75" customHeight="1" x14ac:dyDescent="0.2">
      <c r="A2" s="14"/>
      <c r="C2" s="285" t="s">
        <v>184</v>
      </c>
      <c r="D2" s="285"/>
      <c r="E2" s="285"/>
      <c r="F2" s="285"/>
      <c r="G2" s="285"/>
      <c r="H2" s="285"/>
      <c r="I2" s="285"/>
      <c r="J2" s="285"/>
      <c r="K2" s="285"/>
    </row>
    <row r="3" spans="1:13" ht="8.25" customHeight="1" x14ac:dyDescent="0.2">
      <c r="A3" s="14"/>
    </row>
    <row r="4" spans="1:13" s="1" customFormat="1" ht="5.0999999999999996" customHeight="1" x14ac:dyDescent="0.2">
      <c r="A4" s="11"/>
    </row>
    <row r="5" spans="1:13" s="45" customFormat="1" ht="23.1" customHeight="1" x14ac:dyDescent="0.25">
      <c r="A5" s="65" t="s">
        <v>126</v>
      </c>
      <c r="C5" s="46" t="s">
        <v>142</v>
      </c>
      <c r="D5" s="46"/>
      <c r="E5" s="46"/>
      <c r="F5" s="46"/>
      <c r="G5" s="46"/>
      <c r="H5" s="46"/>
      <c r="I5" s="46"/>
      <c r="J5" s="46"/>
      <c r="K5" s="46"/>
      <c r="M5" s="44"/>
    </row>
    <row r="6" spans="1:13" s="1" customFormat="1" ht="5.0999999999999996" customHeight="1" x14ac:dyDescent="0.2">
      <c r="A6" s="11"/>
    </row>
    <row r="7" spans="1:13" s="1" customFormat="1" ht="30" customHeight="1" x14ac:dyDescent="0.2">
      <c r="A7" s="11"/>
      <c r="C7" s="283" t="s">
        <v>120</v>
      </c>
      <c r="D7" s="283"/>
      <c r="E7" s="283"/>
      <c r="F7" s="283"/>
      <c r="G7" s="283"/>
      <c r="H7" s="283"/>
      <c r="I7" s="283"/>
      <c r="J7" s="283"/>
      <c r="K7" s="283"/>
      <c r="L7" s="283"/>
    </row>
    <row r="8" spans="1:13" s="1" customFormat="1" ht="5.0999999999999996" customHeight="1" x14ac:dyDescent="0.2">
      <c r="A8" s="11"/>
    </row>
    <row r="9" spans="1:13" ht="39.75" customHeight="1" x14ac:dyDescent="0.2">
      <c r="A9" s="11"/>
      <c r="C9" s="281" t="s">
        <v>167</v>
      </c>
      <c r="D9" s="282"/>
      <c r="E9" s="206" t="s">
        <v>6</v>
      </c>
      <c r="F9" s="206" t="s">
        <v>7</v>
      </c>
      <c r="G9" s="206" t="s">
        <v>8</v>
      </c>
      <c r="H9" s="206" t="s">
        <v>9</v>
      </c>
      <c r="I9" s="206" t="s">
        <v>10</v>
      </c>
      <c r="J9" s="206" t="s">
        <v>173</v>
      </c>
      <c r="K9" s="206" t="s">
        <v>0</v>
      </c>
      <c r="L9" s="207" t="s">
        <v>86</v>
      </c>
      <c r="M9" s="261"/>
    </row>
    <row r="10" spans="1:13" s="104" customFormat="1" ht="5.25" customHeight="1" x14ac:dyDescent="0.2">
      <c r="A10" s="11"/>
      <c r="C10" s="119"/>
      <c r="D10" s="119"/>
      <c r="E10" s="128"/>
      <c r="F10" s="128"/>
      <c r="G10" s="124"/>
      <c r="H10" s="125"/>
      <c r="I10" s="125"/>
      <c r="J10" s="125"/>
      <c r="K10" s="126"/>
      <c r="L10" s="129"/>
      <c r="M10" s="1"/>
    </row>
    <row r="11" spans="1:13" ht="15" customHeight="1" x14ac:dyDescent="0.2">
      <c r="A11" s="11"/>
      <c r="C11" s="157" t="s">
        <v>168</v>
      </c>
      <c r="D11" s="157"/>
      <c r="E11" s="187"/>
      <c r="F11" s="187"/>
      <c r="G11" s="187"/>
      <c r="H11" s="188"/>
      <c r="I11" s="188"/>
      <c r="J11" s="188"/>
      <c r="K11" s="188"/>
      <c r="L11" s="188"/>
    </row>
    <row r="12" spans="1:13" ht="15" customHeight="1" x14ac:dyDescent="0.2">
      <c r="A12" s="11"/>
      <c r="C12" s="182" t="s">
        <v>165</v>
      </c>
      <c r="D12" s="182"/>
      <c r="E12" s="182"/>
      <c r="F12" s="183"/>
      <c r="G12" s="183"/>
      <c r="H12" s="183"/>
      <c r="I12" s="183"/>
      <c r="J12" s="183"/>
      <c r="K12" s="183"/>
      <c r="L12" s="183"/>
    </row>
    <row r="13" spans="1:13" s="3" customFormat="1" ht="15" customHeight="1" x14ac:dyDescent="0.2">
      <c r="A13" s="11"/>
      <c r="C13" s="136">
        <v>2024</v>
      </c>
      <c r="D13" s="136"/>
      <c r="E13" s="137">
        <f>AVERAGE(E18,E23,E28,E33,E38,E43,E48,E53,E58,E63,E68,E73,E78,E83)</f>
        <v>9.7815125360480829E-2</v>
      </c>
      <c r="F13" s="137">
        <f t="shared" ref="F13:K14" si="0">AVERAGE(F18,F23,F28,F33,F38,F43,F48,F53,F58,F63,F68,F73,F78,F83)</f>
        <v>5.7771071578883414E-2</v>
      </c>
      <c r="G13" s="137">
        <f t="shared" si="0"/>
        <v>0.14655471151708394</v>
      </c>
      <c r="H13" s="137">
        <f t="shared" si="0"/>
        <v>9.7241659977679057E-2</v>
      </c>
      <c r="I13" s="137">
        <f t="shared" si="0"/>
        <v>4.0920274892718121E-2</v>
      </c>
      <c r="J13" s="137">
        <f t="shared" si="0"/>
        <v>9.1788581383386331E-2</v>
      </c>
      <c r="K13" s="137">
        <f t="shared" si="0"/>
        <v>0.46790857528976831</v>
      </c>
      <c r="L13" s="138">
        <f>(1*E13+2*F13+3*G13+4*H13+5*I13)/SUM(E13:I13)</f>
        <v>2.831209101501166</v>
      </c>
    </row>
    <row r="14" spans="1:13" s="3" customFormat="1" ht="15" customHeight="1" x14ac:dyDescent="0.2">
      <c r="A14" s="11"/>
      <c r="C14" s="139">
        <v>2021</v>
      </c>
      <c r="D14" s="139"/>
      <c r="E14" s="140">
        <f>AVERAGE(E19,E24,E29,E34,E39,E44,E49,E54,E59,E64,E69,E74,E79,E84)</f>
        <v>9.8063054285714296E-2</v>
      </c>
      <c r="F14" s="140">
        <f t="shared" si="0"/>
        <v>5.4433339214285718E-2</v>
      </c>
      <c r="G14" s="140">
        <f t="shared" si="0"/>
        <v>0.14254408921428574</v>
      </c>
      <c r="H14" s="140">
        <f t="shared" si="0"/>
        <v>8.6942244142857159E-2</v>
      </c>
      <c r="I14" s="140">
        <f t="shared" si="0"/>
        <v>3.2032451142857146E-2</v>
      </c>
      <c r="J14" s="140">
        <f t="shared" si="0"/>
        <v>9.3995161857142864E-2</v>
      </c>
      <c r="K14" s="140">
        <f t="shared" si="0"/>
        <v>0.49198967657142856</v>
      </c>
      <c r="L14" s="141">
        <f t="shared" ref="L14:L16" si="1">(1*E14+2*F14+3*G14+4*H14+5*I14)/SUM(E14:I14)</f>
        <v>2.7595443195149167</v>
      </c>
    </row>
    <row r="15" spans="1:13" s="3" customFormat="1" ht="15" customHeight="1" x14ac:dyDescent="0.2">
      <c r="A15" s="11"/>
      <c r="C15" s="139">
        <v>2017</v>
      </c>
      <c r="D15" s="139"/>
      <c r="E15" s="140">
        <f>AVERAGE(E20,E25,E30,E35,E60,E65,E75,E85)</f>
        <v>9.7158699000000015E-2</v>
      </c>
      <c r="F15" s="140">
        <f t="shared" ref="F15:K16" si="2">AVERAGE(F20,F25,F30,F35,F60,F65,F75,F85)</f>
        <v>5.1142151375E-2</v>
      </c>
      <c r="G15" s="140">
        <f t="shared" si="2"/>
        <v>0.131486881</v>
      </c>
      <c r="H15" s="140">
        <f t="shared" si="2"/>
        <v>7.9606576000000012E-2</v>
      </c>
      <c r="I15" s="140">
        <f t="shared" si="2"/>
        <v>2.2579250000000002E-2</v>
      </c>
      <c r="J15" s="140">
        <f t="shared" si="2"/>
        <v>8.9611743125000004E-2</v>
      </c>
      <c r="K15" s="140">
        <f t="shared" si="2"/>
        <v>0.52841467237499995</v>
      </c>
      <c r="L15" s="141">
        <f t="shared" si="1"/>
        <v>2.6840240088752818</v>
      </c>
    </row>
    <row r="16" spans="1:13" s="3" customFormat="1" ht="15" customHeight="1" x14ac:dyDescent="0.2">
      <c r="A16" s="11"/>
      <c r="C16" s="139">
        <v>2014</v>
      </c>
      <c r="D16" s="139"/>
      <c r="E16" s="140">
        <f>AVERAGE(E21,E26,E31,E36,E61,E66,E76,E86)</f>
        <v>8.3304181891275031E-2</v>
      </c>
      <c r="F16" s="140">
        <f t="shared" si="2"/>
        <v>7.1048169060605168E-2</v>
      </c>
      <c r="G16" s="140">
        <f t="shared" si="2"/>
        <v>0.11361220743348972</v>
      </c>
      <c r="H16" s="140">
        <f t="shared" si="2"/>
        <v>7.035812529753678E-2</v>
      </c>
      <c r="I16" s="140">
        <f t="shared" si="2"/>
        <v>2.3194046293063104E-2</v>
      </c>
      <c r="J16" s="140">
        <f t="shared" si="2"/>
        <v>7.2400648710678306E-2</v>
      </c>
      <c r="K16" s="140">
        <f t="shared" si="2"/>
        <v>0.56608262131335185</v>
      </c>
      <c r="L16" s="141">
        <f t="shared" si="1"/>
        <v>2.665547110454531</v>
      </c>
    </row>
    <row r="17" spans="1:13" s="3" customFormat="1" ht="15" customHeight="1" x14ac:dyDescent="0.2">
      <c r="A17" s="11"/>
      <c r="C17" s="175" t="s">
        <v>51</v>
      </c>
      <c r="D17" s="175"/>
      <c r="E17" s="175"/>
      <c r="F17" s="175"/>
      <c r="G17" s="176"/>
      <c r="H17" s="176"/>
      <c r="I17" s="176"/>
      <c r="J17" s="176"/>
      <c r="K17" s="176"/>
      <c r="L17" s="177"/>
      <c r="M17" s="2"/>
    </row>
    <row r="18" spans="1:13" ht="15" customHeight="1" x14ac:dyDescent="0.2">
      <c r="A18" s="11"/>
      <c r="C18" s="136">
        <v>2024</v>
      </c>
      <c r="D18" s="136"/>
      <c r="E18" s="137">
        <v>0.14803202526391843</v>
      </c>
      <c r="F18" s="137">
        <v>0.11660206007110026</v>
      </c>
      <c r="G18" s="137">
        <v>0.27101295106773632</v>
      </c>
      <c r="H18" s="137">
        <v>8.310337318138819E-2</v>
      </c>
      <c r="I18" s="137">
        <v>2.5592054952503884E-2</v>
      </c>
      <c r="J18" s="137">
        <v>5.9805573005457649E-2</v>
      </c>
      <c r="K18" s="137">
        <v>0.2958519624578953</v>
      </c>
      <c r="L18" s="138">
        <f t="shared" ref="L18:L21" si="3">(1*E18+2*F18+3*G18+4*H18+5*I18)/SUM(E18:I18)</f>
        <v>2.5679647969302688</v>
      </c>
      <c r="M18" s="3"/>
    </row>
    <row r="19" spans="1:13" ht="15" customHeight="1" x14ac:dyDescent="0.2">
      <c r="A19" s="11"/>
      <c r="C19" s="139">
        <v>2021</v>
      </c>
      <c r="D19" s="139"/>
      <c r="E19" s="140">
        <v>0.16079575700000001</v>
      </c>
      <c r="F19" s="140">
        <v>0.114620004</v>
      </c>
      <c r="G19" s="140">
        <v>0.26374124300000001</v>
      </c>
      <c r="H19" s="140">
        <v>7.6825817000000005E-2</v>
      </c>
      <c r="I19" s="140">
        <v>1.8159600000000001E-2</v>
      </c>
      <c r="J19" s="140">
        <v>6.14771E-2</v>
      </c>
      <c r="K19" s="140">
        <v>0.30438047699999998</v>
      </c>
      <c r="L19" s="141">
        <f t="shared" si="3"/>
        <v>2.4905458296094656</v>
      </c>
      <c r="M19" s="3"/>
    </row>
    <row r="20" spans="1:13" ht="15" customHeight="1" x14ac:dyDescent="0.2">
      <c r="A20" s="11"/>
      <c r="C20" s="139">
        <v>2017</v>
      </c>
      <c r="D20" s="139"/>
      <c r="E20" s="140">
        <v>0.19167482299999999</v>
      </c>
      <c r="F20" s="140">
        <v>0.10457680499999999</v>
      </c>
      <c r="G20" s="140">
        <v>0.235233051</v>
      </c>
      <c r="H20" s="140">
        <v>5.2230600000000002E-2</v>
      </c>
      <c r="I20" s="140">
        <v>1.0165199999999999E-2</v>
      </c>
      <c r="J20" s="140">
        <v>6.1863000000000001E-2</v>
      </c>
      <c r="K20" s="140">
        <v>0.34425651600000001</v>
      </c>
      <c r="L20" s="141">
        <f t="shared" si="3"/>
        <v>2.3005908331935592</v>
      </c>
      <c r="M20" s="3"/>
    </row>
    <row r="21" spans="1:13" ht="15" customHeight="1" x14ac:dyDescent="0.2">
      <c r="A21" s="11"/>
      <c r="C21" s="139">
        <v>2014</v>
      </c>
      <c r="D21" s="139"/>
      <c r="E21" s="140">
        <v>0.19751239834821446</v>
      </c>
      <c r="F21" s="140">
        <v>0.14220947663168451</v>
      </c>
      <c r="G21" s="140">
        <v>0.19337140057397953</v>
      </c>
      <c r="H21" s="140">
        <v>4.1785880978154541E-2</v>
      </c>
      <c r="I21" s="140">
        <v>1.2774355959749769E-2</v>
      </c>
      <c r="J21" s="140">
        <v>5.5238478464253352E-2</v>
      </c>
      <c r="K21" s="140">
        <v>0.35710800904396384</v>
      </c>
      <c r="L21" s="141">
        <f t="shared" si="3"/>
        <v>2.2003796957870989</v>
      </c>
      <c r="M21" s="3"/>
    </row>
    <row r="22" spans="1:13" ht="15" customHeight="1" x14ac:dyDescent="0.2">
      <c r="A22" s="11"/>
      <c r="C22" s="175" t="s">
        <v>52</v>
      </c>
      <c r="D22" s="175"/>
      <c r="E22" s="175"/>
      <c r="F22" s="175"/>
      <c r="G22" s="176"/>
      <c r="H22" s="176"/>
      <c r="I22" s="176"/>
      <c r="J22" s="176"/>
      <c r="K22" s="176"/>
      <c r="L22" s="177"/>
    </row>
    <row r="23" spans="1:13" ht="15" customHeight="1" x14ac:dyDescent="0.2">
      <c r="A23" s="11"/>
      <c r="C23" s="136">
        <v>2024</v>
      </c>
      <c r="D23" s="136"/>
      <c r="E23" s="137">
        <v>0.10146999381976753</v>
      </c>
      <c r="F23" s="137">
        <v>7.5205317358233048E-2</v>
      </c>
      <c r="G23" s="137">
        <v>0.20482172087362591</v>
      </c>
      <c r="H23" s="137">
        <v>0.1585874864566823</v>
      </c>
      <c r="I23" s="137">
        <v>4.8075869931413724E-2</v>
      </c>
      <c r="J23" s="137">
        <v>6.4629485926652588E-2</v>
      </c>
      <c r="K23" s="137">
        <v>0.34721012563362486</v>
      </c>
      <c r="L23" s="138">
        <f t="shared" ref="L23:L26" si="4">(1*E23+2*F23+3*G23+4*H23+5*I23)/SUM(E23:I23)</f>
        <v>2.960204598714391</v>
      </c>
      <c r="M23" s="3"/>
    </row>
    <row r="24" spans="1:13" ht="15" customHeight="1" x14ac:dyDescent="0.2">
      <c r="A24" s="11"/>
      <c r="C24" s="139">
        <v>2021</v>
      </c>
      <c r="D24" s="139"/>
      <c r="E24" s="140">
        <v>0.106108968</v>
      </c>
      <c r="F24" s="140">
        <v>6.7588904000000005E-2</v>
      </c>
      <c r="G24" s="140">
        <v>0.19717325399999999</v>
      </c>
      <c r="H24" s="140">
        <v>0.14876516300000001</v>
      </c>
      <c r="I24" s="140">
        <v>4.19268E-2</v>
      </c>
      <c r="J24" s="140">
        <v>6.5022625000000001E-2</v>
      </c>
      <c r="K24" s="140">
        <v>0.37341429999999998</v>
      </c>
      <c r="L24" s="141">
        <f t="shared" si="4"/>
        <v>2.9159701235278299</v>
      </c>
      <c r="M24" s="3"/>
    </row>
    <row r="25" spans="1:13" ht="15" customHeight="1" x14ac:dyDescent="0.2">
      <c r="A25" s="11"/>
      <c r="C25" s="139">
        <v>2017</v>
      </c>
      <c r="D25" s="139"/>
      <c r="E25" s="140">
        <v>0.12761842800000001</v>
      </c>
      <c r="F25" s="140">
        <v>7.9510072000000001E-2</v>
      </c>
      <c r="G25" s="140">
        <v>0.18294391700000001</v>
      </c>
      <c r="H25" s="140">
        <v>0.108889914</v>
      </c>
      <c r="I25" s="140">
        <v>1.9867900000000001E-2</v>
      </c>
      <c r="J25" s="140">
        <v>6.8712258999999998E-2</v>
      </c>
      <c r="K25" s="140">
        <v>0.41245746700000002</v>
      </c>
      <c r="L25" s="141">
        <f t="shared" si="4"/>
        <v>2.6412675999213313</v>
      </c>
      <c r="M25" s="3"/>
    </row>
    <row r="26" spans="1:13" ht="15" customHeight="1" x14ac:dyDescent="0.2">
      <c r="A26" s="11"/>
      <c r="C26" s="139">
        <v>2014</v>
      </c>
      <c r="D26" s="139"/>
      <c r="E26" s="140">
        <v>0.1076429747836266</v>
      </c>
      <c r="F26" s="140">
        <v>0.12681085241700116</v>
      </c>
      <c r="G26" s="140">
        <v>0.16166122629874136</v>
      </c>
      <c r="H26" s="140">
        <v>8.5718624376224101E-2</v>
      </c>
      <c r="I26" s="140">
        <v>1.6946202866073599E-2</v>
      </c>
      <c r="J26" s="140">
        <v>5.8642063116885364E-2</v>
      </c>
      <c r="K26" s="140">
        <v>0.44257805614144785</v>
      </c>
      <c r="L26" s="141">
        <f t="shared" si="4"/>
        <v>2.5539399633660942</v>
      </c>
      <c r="M26" s="3"/>
    </row>
    <row r="27" spans="1:13" ht="15" customHeight="1" x14ac:dyDescent="0.2">
      <c r="A27" s="11"/>
      <c r="C27" s="175" t="s">
        <v>53</v>
      </c>
      <c r="D27" s="175"/>
      <c r="E27" s="175"/>
      <c r="F27" s="175"/>
      <c r="G27" s="176"/>
      <c r="H27" s="176"/>
      <c r="I27" s="176"/>
      <c r="J27" s="176"/>
      <c r="K27" s="176"/>
      <c r="L27" s="177"/>
    </row>
    <row r="28" spans="1:13" ht="15" customHeight="1" x14ac:dyDescent="0.2">
      <c r="A28" s="11"/>
      <c r="C28" s="136">
        <v>2024</v>
      </c>
      <c r="D28" s="136"/>
      <c r="E28" s="137">
        <v>0.12515735582147602</v>
      </c>
      <c r="F28" s="137">
        <v>9.2228504958876592E-2</v>
      </c>
      <c r="G28" s="137">
        <v>0.22678847466838137</v>
      </c>
      <c r="H28" s="137">
        <v>8.1708676093999177E-2</v>
      </c>
      <c r="I28" s="137">
        <v>2.6411934656336584E-2</v>
      </c>
      <c r="J28" s="137">
        <v>6.2888063545930323E-2</v>
      </c>
      <c r="K28" s="137">
        <v>0.38481699025500005</v>
      </c>
      <c r="L28" s="138">
        <f t="shared" ref="L28:L31" si="5">(1*E28+2*F28+3*G28+4*H28+5*I28)/SUM(E28:I28)</f>
        <v>2.6233703157584558</v>
      </c>
      <c r="M28" s="3"/>
    </row>
    <row r="29" spans="1:13" ht="15" customHeight="1" x14ac:dyDescent="0.2">
      <c r="A29" s="11"/>
      <c r="C29" s="139">
        <v>2021</v>
      </c>
      <c r="D29" s="139"/>
      <c r="E29" s="140">
        <v>0.139491749</v>
      </c>
      <c r="F29" s="140">
        <v>8.3335568999999998E-2</v>
      </c>
      <c r="G29" s="140">
        <v>0.217963252</v>
      </c>
      <c r="H29" s="140">
        <v>7.4607755999999997E-2</v>
      </c>
      <c r="I29" s="140">
        <v>1.9147000000000001E-2</v>
      </c>
      <c r="J29" s="140">
        <v>6.4912948999999998E-2</v>
      </c>
      <c r="K29" s="140">
        <v>0.40054173700000001</v>
      </c>
      <c r="L29" s="141">
        <f t="shared" si="5"/>
        <v>2.5334028774203516</v>
      </c>
      <c r="M29" s="3"/>
    </row>
    <row r="30" spans="1:13" ht="15" customHeight="1" x14ac:dyDescent="0.2">
      <c r="A30" s="11"/>
      <c r="C30" s="139">
        <v>2017</v>
      </c>
      <c r="D30" s="139"/>
      <c r="E30" s="142">
        <v>0.14369374300000001</v>
      </c>
      <c r="F30" s="142">
        <v>9.1164756999999999E-2</v>
      </c>
      <c r="G30" s="142">
        <v>0.20885831099999999</v>
      </c>
      <c r="H30" s="142">
        <v>5.7741899999999999E-2</v>
      </c>
      <c r="I30" s="142">
        <v>8.7673000000000004E-3</v>
      </c>
      <c r="J30" s="142">
        <v>6.3058348E-2</v>
      </c>
      <c r="K30" s="142">
        <v>0.42671558300000001</v>
      </c>
      <c r="L30" s="141">
        <f t="shared" si="5"/>
        <v>2.405605091740413</v>
      </c>
      <c r="M30" s="3"/>
    </row>
    <row r="31" spans="1:13" ht="15" customHeight="1" x14ac:dyDescent="0.2">
      <c r="A31" s="11"/>
      <c r="C31" s="139">
        <v>2014</v>
      </c>
      <c r="D31" s="139"/>
      <c r="E31" s="142">
        <v>0.14450106168232074</v>
      </c>
      <c r="F31" s="142">
        <v>0.13560880145934756</v>
      </c>
      <c r="G31" s="142">
        <v>0.16082631865152333</v>
      </c>
      <c r="H31" s="142">
        <v>4.2622486111502239E-2</v>
      </c>
      <c r="I31" s="142">
        <v>1.1433741147939552E-2</v>
      </c>
      <c r="J31" s="142">
        <v>5.4354200084786836E-2</v>
      </c>
      <c r="K31" s="142">
        <v>0.45065339086257966</v>
      </c>
      <c r="L31" s="141">
        <f t="shared" si="5"/>
        <v>2.2744919925056437</v>
      </c>
      <c r="M31" s="3"/>
    </row>
    <row r="32" spans="1:13" ht="15" customHeight="1" x14ac:dyDescent="0.2">
      <c r="A32" s="11"/>
      <c r="C32" s="175" t="s">
        <v>58</v>
      </c>
      <c r="D32" s="175"/>
      <c r="E32" s="175"/>
      <c r="F32" s="175"/>
      <c r="G32" s="176"/>
      <c r="H32" s="176"/>
      <c r="I32" s="176"/>
      <c r="J32" s="176"/>
      <c r="K32" s="176"/>
      <c r="L32" s="177"/>
    </row>
    <row r="33" spans="1:13" ht="15" customHeight="1" x14ac:dyDescent="0.2">
      <c r="A33" s="11"/>
      <c r="C33" s="136">
        <v>2024</v>
      </c>
      <c r="D33" s="136"/>
      <c r="E33" s="137">
        <v>9.5772293752948656E-2</v>
      </c>
      <c r="F33" s="137">
        <v>6.2605179977511374E-2</v>
      </c>
      <c r="G33" s="137">
        <v>0.17820992803688085</v>
      </c>
      <c r="H33" s="137">
        <v>0.14202780280136723</v>
      </c>
      <c r="I33" s="137">
        <v>4.1619463517763126E-2</v>
      </c>
      <c r="J33" s="137">
        <v>6.6991183060727072E-2</v>
      </c>
      <c r="K33" s="137">
        <v>0.41277414885280173</v>
      </c>
      <c r="L33" s="138">
        <f t="shared" ref="L33:L36" si="6">(1*E33+2*F33+3*G33+4*H33+5*I33)/SUM(E33:I33)</f>
        <v>2.9444807518254161</v>
      </c>
      <c r="M33" s="3"/>
    </row>
    <row r="34" spans="1:13" ht="15" customHeight="1" x14ac:dyDescent="0.2">
      <c r="A34" s="11"/>
      <c r="C34" s="139">
        <v>2021</v>
      </c>
      <c r="D34" s="139"/>
      <c r="E34" s="140">
        <v>0.101414802</v>
      </c>
      <c r="F34" s="140">
        <v>5.6786999999999997E-2</v>
      </c>
      <c r="G34" s="140">
        <v>0.17546193400000001</v>
      </c>
      <c r="H34" s="140">
        <v>0.13061031300000001</v>
      </c>
      <c r="I34" s="140">
        <v>3.8952500000000001E-2</v>
      </c>
      <c r="J34" s="140">
        <v>6.9306885999999998E-2</v>
      </c>
      <c r="K34" s="140">
        <v>0.427466507</v>
      </c>
      <c r="L34" s="141">
        <f t="shared" si="6"/>
        <v>2.8984527125972432</v>
      </c>
      <c r="M34" s="3"/>
    </row>
    <row r="35" spans="1:13" ht="15" customHeight="1" x14ac:dyDescent="0.2">
      <c r="A35" s="11"/>
      <c r="C35" s="139">
        <v>2017</v>
      </c>
      <c r="D35" s="139"/>
      <c r="E35" s="142">
        <v>0.109040792</v>
      </c>
      <c r="F35" s="142">
        <v>6.3551576999999998E-2</v>
      </c>
      <c r="G35" s="142">
        <v>0.168415436</v>
      </c>
      <c r="H35" s="142">
        <v>0.110637897</v>
      </c>
      <c r="I35" s="142">
        <v>1.91506E-2</v>
      </c>
      <c r="J35" s="142">
        <v>7.0238923999999994E-2</v>
      </c>
      <c r="K35" s="142">
        <v>0.458964814</v>
      </c>
      <c r="L35" s="141">
        <f t="shared" si="6"/>
        <v>2.7181497317708327</v>
      </c>
      <c r="M35" s="3"/>
    </row>
    <row r="36" spans="1:13" ht="15" customHeight="1" x14ac:dyDescent="0.2">
      <c r="A36" s="11"/>
      <c r="C36" s="139">
        <v>2014</v>
      </c>
      <c r="D36" s="139"/>
      <c r="E36" s="142">
        <v>8.9176130571619855E-2</v>
      </c>
      <c r="F36" s="142">
        <v>0.10196085051297853</v>
      </c>
      <c r="G36" s="142">
        <v>0.15176983619274739</v>
      </c>
      <c r="H36" s="142">
        <v>9.1885973525975315E-2</v>
      </c>
      <c r="I36" s="142">
        <v>2.159389072693645E-2</v>
      </c>
      <c r="J36" s="142">
        <v>5.4905189358889758E-2</v>
      </c>
      <c r="K36" s="142">
        <v>0.48870812911085271</v>
      </c>
      <c r="L36" s="141">
        <f t="shared" si="6"/>
        <v>2.6817624997526557</v>
      </c>
      <c r="M36" s="3"/>
    </row>
    <row r="37" spans="1:13" ht="15" customHeight="1" x14ac:dyDescent="0.2">
      <c r="A37" s="11"/>
      <c r="C37" s="175" t="s">
        <v>106</v>
      </c>
      <c r="D37" s="175"/>
      <c r="E37" s="175"/>
      <c r="F37" s="175"/>
      <c r="G37" s="176"/>
      <c r="H37" s="176"/>
      <c r="I37" s="176"/>
      <c r="J37" s="176"/>
      <c r="K37" s="176"/>
      <c r="L37" s="177"/>
    </row>
    <row r="38" spans="1:13" ht="15" customHeight="1" x14ac:dyDescent="0.2">
      <c r="A38" s="11"/>
      <c r="C38" s="136">
        <v>2024</v>
      </c>
      <c r="D38" s="136"/>
      <c r="E38" s="137">
        <v>0.13144512088896571</v>
      </c>
      <c r="F38" s="137">
        <v>9.8463807417949772E-2</v>
      </c>
      <c r="G38" s="137">
        <v>0.23472863862139581</v>
      </c>
      <c r="H38" s="137">
        <v>7.779490226704236E-2</v>
      </c>
      <c r="I38" s="137">
        <v>2.2663398960089513E-2</v>
      </c>
      <c r="J38" s="137">
        <v>7.3152322253201271E-2</v>
      </c>
      <c r="K38" s="137">
        <v>0.36175180959135556</v>
      </c>
      <c r="L38" s="138">
        <f t="shared" ref="L38:L39" si="7">(1*E38+2*F38+3*G38+4*H38+5*I38)/SUM(E38:I38)</f>
        <v>2.5784213574480992</v>
      </c>
    </row>
    <row r="39" spans="1:13" ht="15" customHeight="1" x14ac:dyDescent="0.2">
      <c r="A39" s="11"/>
      <c r="C39" s="139">
        <v>2021</v>
      </c>
      <c r="D39" s="139"/>
      <c r="E39" s="140">
        <v>0.14129672600000001</v>
      </c>
      <c r="F39" s="140">
        <v>9.7344785000000003E-2</v>
      </c>
      <c r="G39" s="140">
        <v>0.21032700700000001</v>
      </c>
      <c r="H39" s="140">
        <v>7.5018520000000005E-2</v>
      </c>
      <c r="I39" s="140">
        <v>1.5542500000000001E-2</v>
      </c>
      <c r="J39" s="140">
        <v>8.0081399999999997E-2</v>
      </c>
      <c r="K39" s="140">
        <v>0.38038902299999999</v>
      </c>
      <c r="L39" s="141">
        <f t="shared" si="7"/>
        <v>2.4924564871552963</v>
      </c>
      <c r="M39" s="3"/>
    </row>
    <row r="40" spans="1:13" ht="15" customHeight="1" x14ac:dyDescent="0.2">
      <c r="A40" s="11"/>
      <c r="C40" s="139">
        <v>2017</v>
      </c>
      <c r="D40" s="139"/>
      <c r="E40" s="142" t="s">
        <v>174</v>
      </c>
      <c r="F40" s="142" t="s">
        <v>174</v>
      </c>
      <c r="G40" s="142" t="s">
        <v>174</v>
      </c>
      <c r="H40" s="142" t="s">
        <v>174</v>
      </c>
      <c r="I40" s="142" t="s">
        <v>174</v>
      </c>
      <c r="J40" s="142" t="s">
        <v>174</v>
      </c>
      <c r="K40" s="142" t="s">
        <v>174</v>
      </c>
      <c r="L40" s="141" t="s">
        <v>174</v>
      </c>
      <c r="M40" s="3"/>
    </row>
    <row r="41" spans="1:13" ht="15" customHeight="1" x14ac:dyDescent="0.2">
      <c r="A41" s="11"/>
      <c r="C41" s="139">
        <v>2014</v>
      </c>
      <c r="D41" s="139"/>
      <c r="E41" s="142" t="s">
        <v>174</v>
      </c>
      <c r="F41" s="142" t="s">
        <v>174</v>
      </c>
      <c r="G41" s="142" t="s">
        <v>174</v>
      </c>
      <c r="H41" s="142" t="s">
        <v>174</v>
      </c>
      <c r="I41" s="142" t="s">
        <v>174</v>
      </c>
      <c r="J41" s="142" t="s">
        <v>174</v>
      </c>
      <c r="K41" s="142" t="s">
        <v>174</v>
      </c>
      <c r="L41" s="141" t="s">
        <v>174</v>
      </c>
      <c r="M41" s="3"/>
    </row>
    <row r="42" spans="1:13" ht="15" customHeight="1" x14ac:dyDescent="0.2">
      <c r="A42" s="11"/>
      <c r="C42" s="175" t="s">
        <v>107</v>
      </c>
      <c r="D42" s="175"/>
      <c r="E42" s="175"/>
      <c r="F42" s="175"/>
      <c r="G42" s="176"/>
      <c r="H42" s="176"/>
      <c r="I42" s="176"/>
      <c r="J42" s="176"/>
      <c r="K42" s="176"/>
      <c r="L42" s="177"/>
      <c r="M42" s="3"/>
    </row>
    <row r="43" spans="1:13" ht="15" customHeight="1" x14ac:dyDescent="0.2">
      <c r="A43" s="11"/>
      <c r="C43" s="136">
        <v>2024</v>
      </c>
      <c r="D43" s="136"/>
      <c r="E43" s="137">
        <v>0.10505358453890845</v>
      </c>
      <c r="F43" s="137">
        <v>8.0200773043352908E-2</v>
      </c>
      <c r="G43" s="137">
        <v>0.2023933669524976</v>
      </c>
      <c r="H43" s="137">
        <v>0.10625017710613047</v>
      </c>
      <c r="I43" s="137">
        <v>2.9748449713809706E-2</v>
      </c>
      <c r="J43" s="137">
        <v>7.7804660921027544E-2</v>
      </c>
      <c r="K43" s="137">
        <v>0.39854898772427333</v>
      </c>
      <c r="L43" s="138">
        <f t="shared" ref="L43:L44" si="8">(1*E43+2*F43+3*G43+4*H43+5*I43)/SUM(E43:I43)</f>
        <v>2.7621278840859396</v>
      </c>
      <c r="M43" s="3"/>
    </row>
    <row r="44" spans="1:13" ht="15" customHeight="1" x14ac:dyDescent="0.2">
      <c r="A44" s="11"/>
      <c r="C44" s="139">
        <v>2021</v>
      </c>
      <c r="D44" s="139"/>
      <c r="E44" s="140">
        <v>0.108739555</v>
      </c>
      <c r="F44" s="140">
        <v>7.9601121999999996E-2</v>
      </c>
      <c r="G44" s="140">
        <v>0.180846274</v>
      </c>
      <c r="H44" s="140">
        <v>9.7031271000000002E-2</v>
      </c>
      <c r="I44" s="140">
        <v>2.3726299999999999E-2</v>
      </c>
      <c r="J44" s="140">
        <v>8.0313488000000002E-2</v>
      </c>
      <c r="K44" s="140">
        <v>0.42974200499999998</v>
      </c>
      <c r="L44" s="141">
        <f t="shared" si="8"/>
        <v>2.6885435918803884</v>
      </c>
      <c r="M44" s="3"/>
    </row>
    <row r="45" spans="1:13" ht="15" customHeight="1" x14ac:dyDescent="0.2">
      <c r="A45" s="11"/>
      <c r="C45" s="139">
        <v>2017</v>
      </c>
      <c r="D45" s="139"/>
      <c r="E45" s="142" t="s">
        <v>174</v>
      </c>
      <c r="F45" s="142" t="s">
        <v>174</v>
      </c>
      <c r="G45" s="142" t="s">
        <v>174</v>
      </c>
      <c r="H45" s="142" t="s">
        <v>174</v>
      </c>
      <c r="I45" s="142" t="s">
        <v>174</v>
      </c>
      <c r="J45" s="142" t="s">
        <v>174</v>
      </c>
      <c r="K45" s="142" t="s">
        <v>174</v>
      </c>
      <c r="L45" s="141" t="s">
        <v>174</v>
      </c>
      <c r="M45" s="3"/>
    </row>
    <row r="46" spans="1:13" ht="15" customHeight="1" x14ac:dyDescent="0.2">
      <c r="A46" s="11"/>
      <c r="C46" s="139">
        <v>2014</v>
      </c>
      <c r="D46" s="139"/>
      <c r="E46" s="142" t="s">
        <v>174</v>
      </c>
      <c r="F46" s="142" t="s">
        <v>174</v>
      </c>
      <c r="G46" s="142" t="s">
        <v>174</v>
      </c>
      <c r="H46" s="142" t="s">
        <v>174</v>
      </c>
      <c r="I46" s="142" t="s">
        <v>174</v>
      </c>
      <c r="J46" s="142" t="s">
        <v>174</v>
      </c>
      <c r="K46" s="142" t="s">
        <v>174</v>
      </c>
      <c r="L46" s="141" t="s">
        <v>174</v>
      </c>
      <c r="M46" s="3"/>
    </row>
    <row r="47" spans="1:13" ht="15" customHeight="1" x14ac:dyDescent="0.2">
      <c r="A47" s="11"/>
      <c r="C47" s="175" t="s">
        <v>108</v>
      </c>
      <c r="D47" s="175"/>
      <c r="E47" s="175"/>
      <c r="F47" s="175"/>
      <c r="G47" s="176"/>
      <c r="H47" s="176"/>
      <c r="I47" s="176"/>
      <c r="J47" s="176"/>
      <c r="K47" s="176"/>
      <c r="L47" s="177"/>
      <c r="M47" s="3"/>
    </row>
    <row r="48" spans="1:13" ht="15" customHeight="1" x14ac:dyDescent="0.2">
      <c r="A48" s="11"/>
      <c r="C48" s="136">
        <v>2024</v>
      </c>
      <c r="D48" s="136"/>
      <c r="E48" s="137">
        <v>0.11622838263354883</v>
      </c>
      <c r="F48" s="137">
        <v>8.5653858655234547E-2</v>
      </c>
      <c r="G48" s="137">
        <v>0.20101877698070456</v>
      </c>
      <c r="H48" s="137">
        <v>7.0781770820124296E-2</v>
      </c>
      <c r="I48" s="137">
        <v>2.2771760253807578E-2</v>
      </c>
      <c r="J48" s="137">
        <v>7.3426830056041628E-2</v>
      </c>
      <c r="K48" s="137">
        <v>0.43011862060053851</v>
      </c>
      <c r="L48" s="138">
        <f t="shared" ref="L48:L49" si="9">(1*E48+2*F48+3*G48+4*H48+5*I48)/SUM(E48:I48)</f>
        <v>2.5935472182469432</v>
      </c>
      <c r="M48" s="3"/>
    </row>
    <row r="49" spans="1:13" ht="15" customHeight="1" x14ac:dyDescent="0.2">
      <c r="A49" s="11"/>
      <c r="C49" s="139">
        <v>2021</v>
      </c>
      <c r="D49" s="139"/>
      <c r="E49" s="140">
        <v>0.12873310900000001</v>
      </c>
      <c r="F49" s="140">
        <v>8.2215257E-2</v>
      </c>
      <c r="G49" s="140">
        <v>0.18847815100000001</v>
      </c>
      <c r="H49" s="140">
        <v>6.5975607000000006E-2</v>
      </c>
      <c r="I49" s="140">
        <v>1.32123E-2</v>
      </c>
      <c r="J49" s="140">
        <v>7.7932045000000005E-2</v>
      </c>
      <c r="K49" s="140">
        <v>0.44345353599999998</v>
      </c>
      <c r="L49" s="141">
        <f t="shared" si="9"/>
        <v>2.4833392902508931</v>
      </c>
      <c r="M49" s="3"/>
    </row>
    <row r="50" spans="1:13" ht="15" customHeight="1" x14ac:dyDescent="0.2">
      <c r="A50" s="11"/>
      <c r="C50" s="139">
        <v>2017</v>
      </c>
      <c r="D50" s="139"/>
      <c r="E50" s="142" t="s">
        <v>174</v>
      </c>
      <c r="F50" s="142" t="s">
        <v>174</v>
      </c>
      <c r="G50" s="142" t="s">
        <v>174</v>
      </c>
      <c r="H50" s="142" t="s">
        <v>174</v>
      </c>
      <c r="I50" s="142" t="s">
        <v>174</v>
      </c>
      <c r="J50" s="142" t="s">
        <v>174</v>
      </c>
      <c r="K50" s="142" t="s">
        <v>174</v>
      </c>
      <c r="L50" s="141" t="s">
        <v>174</v>
      </c>
      <c r="M50" s="3"/>
    </row>
    <row r="51" spans="1:13" ht="15" customHeight="1" x14ac:dyDescent="0.2">
      <c r="A51" s="11"/>
      <c r="C51" s="139">
        <v>2014</v>
      </c>
      <c r="D51" s="139"/>
      <c r="E51" s="142" t="s">
        <v>174</v>
      </c>
      <c r="F51" s="142" t="s">
        <v>174</v>
      </c>
      <c r="G51" s="142" t="s">
        <v>174</v>
      </c>
      <c r="H51" s="142" t="s">
        <v>174</v>
      </c>
      <c r="I51" s="142" t="s">
        <v>174</v>
      </c>
      <c r="J51" s="142" t="s">
        <v>174</v>
      </c>
      <c r="K51" s="142" t="s">
        <v>174</v>
      </c>
      <c r="L51" s="141" t="s">
        <v>174</v>
      </c>
      <c r="M51" s="3"/>
    </row>
    <row r="52" spans="1:13" ht="15" customHeight="1" x14ac:dyDescent="0.2">
      <c r="A52" s="11"/>
      <c r="C52" s="175" t="s">
        <v>109</v>
      </c>
      <c r="D52" s="175"/>
      <c r="E52" s="175"/>
      <c r="F52" s="175"/>
      <c r="G52" s="176"/>
      <c r="H52" s="176"/>
      <c r="I52" s="176"/>
      <c r="J52" s="176"/>
      <c r="K52" s="176"/>
      <c r="L52" s="177"/>
      <c r="M52" s="3"/>
    </row>
    <row r="53" spans="1:13" ht="15" customHeight="1" x14ac:dyDescent="0.2">
      <c r="A53" s="11"/>
      <c r="C53" s="136">
        <v>2024</v>
      </c>
      <c r="D53" s="136"/>
      <c r="E53" s="137">
        <v>9.5712871590080031E-2</v>
      </c>
      <c r="F53" s="137">
        <v>7.0188944066607278E-2</v>
      </c>
      <c r="G53" s="137">
        <v>0.16593767610580329</v>
      </c>
      <c r="H53" s="137">
        <v>0.1039111032299242</v>
      </c>
      <c r="I53" s="137">
        <v>3.1574069654603562E-2</v>
      </c>
      <c r="J53" s="137">
        <v>7.8677715397874423E-2</v>
      </c>
      <c r="K53" s="137">
        <v>0.45399761995510723</v>
      </c>
      <c r="L53" s="138">
        <f t="shared" ref="L53:L54" si="10">(1*E53+2*F53+3*G53+4*H53+5*I53)/SUM(E53:I53)</f>
        <v>2.7976664793007315</v>
      </c>
      <c r="M53" s="3"/>
    </row>
    <row r="54" spans="1:13" ht="15" customHeight="1" x14ac:dyDescent="0.2">
      <c r="A54" s="11"/>
      <c r="C54" s="139">
        <v>2021</v>
      </c>
      <c r="D54" s="139"/>
      <c r="E54" s="140">
        <v>0.102128064</v>
      </c>
      <c r="F54" s="140">
        <v>6.7157807999999999E-2</v>
      </c>
      <c r="G54" s="140">
        <v>0.168013098</v>
      </c>
      <c r="H54" s="140">
        <v>9.0249809E-2</v>
      </c>
      <c r="I54" s="140">
        <v>2.1461600000000001E-2</v>
      </c>
      <c r="J54" s="140">
        <v>8.0709929E-2</v>
      </c>
      <c r="K54" s="140">
        <v>0.47027968199999998</v>
      </c>
      <c r="L54" s="141">
        <f t="shared" si="10"/>
        <v>2.6921208652061028</v>
      </c>
      <c r="M54" s="3"/>
    </row>
    <row r="55" spans="1:13" ht="15" customHeight="1" x14ac:dyDescent="0.2">
      <c r="A55" s="11"/>
      <c r="C55" s="139">
        <v>2017</v>
      </c>
      <c r="D55" s="139"/>
      <c r="E55" s="142" t="s">
        <v>174</v>
      </c>
      <c r="F55" s="142" t="s">
        <v>174</v>
      </c>
      <c r="G55" s="142" t="s">
        <v>174</v>
      </c>
      <c r="H55" s="142" t="s">
        <v>174</v>
      </c>
      <c r="I55" s="142" t="s">
        <v>174</v>
      </c>
      <c r="J55" s="142" t="s">
        <v>174</v>
      </c>
      <c r="K55" s="142" t="s">
        <v>174</v>
      </c>
      <c r="L55" s="141" t="s">
        <v>174</v>
      </c>
      <c r="M55" s="3"/>
    </row>
    <row r="56" spans="1:13" ht="15" customHeight="1" x14ac:dyDescent="0.2">
      <c r="A56" s="11"/>
      <c r="C56" s="139">
        <v>2014</v>
      </c>
      <c r="D56" s="139"/>
      <c r="E56" s="142" t="s">
        <v>174</v>
      </c>
      <c r="F56" s="142" t="s">
        <v>174</v>
      </c>
      <c r="G56" s="142" t="s">
        <v>174</v>
      </c>
      <c r="H56" s="142" t="s">
        <v>174</v>
      </c>
      <c r="I56" s="142" t="s">
        <v>174</v>
      </c>
      <c r="J56" s="142" t="s">
        <v>174</v>
      </c>
      <c r="K56" s="142" t="s">
        <v>174</v>
      </c>
      <c r="L56" s="141" t="s">
        <v>174</v>
      </c>
      <c r="M56" s="3"/>
    </row>
    <row r="57" spans="1:13" ht="15" customHeight="1" x14ac:dyDescent="0.2">
      <c r="A57" s="11"/>
      <c r="C57" s="175" t="s">
        <v>54</v>
      </c>
      <c r="D57" s="175"/>
      <c r="E57" s="175"/>
      <c r="F57" s="175"/>
      <c r="G57" s="176"/>
      <c r="H57" s="176"/>
      <c r="I57" s="176"/>
      <c r="J57" s="176"/>
      <c r="K57" s="176"/>
      <c r="L57" s="177"/>
      <c r="M57" s="3"/>
    </row>
    <row r="58" spans="1:13" ht="15" customHeight="1" x14ac:dyDescent="0.2">
      <c r="A58" s="11"/>
      <c r="C58" s="136">
        <v>2024</v>
      </c>
      <c r="D58" s="136"/>
      <c r="E58" s="137">
        <v>9.0972394036473891E-2</v>
      </c>
      <c r="F58" s="137">
        <v>2.5173811865706143E-2</v>
      </c>
      <c r="G58" s="137">
        <v>7.3053346294261218E-2</v>
      </c>
      <c r="H58" s="137">
        <v>8.1414981697446057E-2</v>
      </c>
      <c r="I58" s="137">
        <v>4.430923047062308E-2</v>
      </c>
      <c r="J58" s="137">
        <v>0.12613767544333787</v>
      </c>
      <c r="K58" s="137">
        <v>0.55893856019215182</v>
      </c>
      <c r="L58" s="138">
        <f t="shared" ref="L58:L61" si="11">(1*E58+2*F58+3*G58+4*H58+5*I58)/SUM(E58:I58)</f>
        <v>2.8822408420819037</v>
      </c>
      <c r="M58" s="3"/>
    </row>
    <row r="59" spans="1:13" ht="15" customHeight="1" x14ac:dyDescent="0.2">
      <c r="A59" s="11"/>
      <c r="C59" s="139">
        <v>2021</v>
      </c>
      <c r="D59" s="139"/>
      <c r="E59" s="140">
        <v>7.5589870000000003E-2</v>
      </c>
      <c r="F59" s="140">
        <v>2.54641E-2</v>
      </c>
      <c r="G59" s="140">
        <v>7.1976032999999995E-2</v>
      </c>
      <c r="H59" s="140">
        <v>6.8059494999999998E-2</v>
      </c>
      <c r="I59" s="140">
        <v>3.5400800000000003E-2</v>
      </c>
      <c r="J59" s="140">
        <v>0.129086909</v>
      </c>
      <c r="K59" s="140">
        <v>0.594422809</v>
      </c>
      <c r="L59" s="141">
        <f t="shared" si="11"/>
        <v>2.8633487494016885</v>
      </c>
      <c r="M59" s="3"/>
    </row>
    <row r="60" spans="1:13" ht="15" customHeight="1" x14ac:dyDescent="0.2">
      <c r="A60" s="11"/>
      <c r="C60" s="139">
        <v>2017</v>
      </c>
      <c r="D60" s="139"/>
      <c r="E60" s="142">
        <v>5.1131299999999998E-2</v>
      </c>
      <c r="F60" s="142">
        <v>1.9584399999999998E-2</v>
      </c>
      <c r="G60" s="142">
        <v>6.9057150999999997E-2</v>
      </c>
      <c r="H60" s="142">
        <v>6.6361409999999996E-2</v>
      </c>
      <c r="I60" s="142">
        <v>1.9104300000000001E-2</v>
      </c>
      <c r="J60" s="142">
        <v>0.118301221</v>
      </c>
      <c r="K60" s="142">
        <v>0.65646019200000005</v>
      </c>
      <c r="L60" s="141">
        <f t="shared" si="11"/>
        <v>2.9232947061848797</v>
      </c>
      <c r="M60" s="3"/>
    </row>
    <row r="61" spans="1:13" ht="15" customHeight="1" x14ac:dyDescent="0.2">
      <c r="A61" s="11"/>
      <c r="C61" s="139">
        <v>2014</v>
      </c>
      <c r="D61" s="139"/>
      <c r="E61" s="142">
        <v>3.5674529209850946E-2</v>
      </c>
      <c r="F61" s="142">
        <v>1.7429223263546012E-2</v>
      </c>
      <c r="G61" s="142">
        <v>5.6372360721400033E-2</v>
      </c>
      <c r="H61" s="142">
        <v>6.7305041176865338E-2</v>
      </c>
      <c r="I61" s="142">
        <v>2.3313065609739031E-2</v>
      </c>
      <c r="J61" s="142">
        <v>8.7167148020278945E-2</v>
      </c>
      <c r="K61" s="142">
        <v>0.71273863199831977</v>
      </c>
      <c r="L61" s="141">
        <f t="shared" si="11"/>
        <v>3.1257052338415039</v>
      </c>
      <c r="M61" s="3"/>
    </row>
    <row r="62" spans="1:13" ht="15" customHeight="1" x14ac:dyDescent="0.2">
      <c r="A62" s="11"/>
      <c r="C62" s="175" t="s">
        <v>55</v>
      </c>
      <c r="D62" s="175"/>
      <c r="E62" s="175"/>
      <c r="F62" s="175"/>
      <c r="G62" s="176"/>
      <c r="H62" s="176"/>
      <c r="I62" s="176"/>
      <c r="J62" s="176"/>
      <c r="K62" s="176"/>
      <c r="L62" s="177"/>
      <c r="M62" s="3"/>
    </row>
    <row r="63" spans="1:13" ht="15" customHeight="1" x14ac:dyDescent="0.2">
      <c r="A63" s="11"/>
      <c r="C63" s="136">
        <v>2024</v>
      </c>
      <c r="D63" s="136"/>
      <c r="E63" s="137">
        <v>7.0649559941380474E-2</v>
      </c>
      <c r="F63" s="137">
        <v>1.9235007443455073E-2</v>
      </c>
      <c r="G63" s="137">
        <v>5.0696647994708015E-2</v>
      </c>
      <c r="H63" s="137">
        <v>7.6361657509337433E-2</v>
      </c>
      <c r="I63" s="137">
        <v>5.2243779761984202E-2</v>
      </c>
      <c r="J63" s="137">
        <v>0.11983556986080009</v>
      </c>
      <c r="K63" s="137">
        <v>0.61097777748833471</v>
      </c>
      <c r="L63" s="138">
        <f t="shared" ref="L63:L66" si="12">(1*E63+2*F63+3*G63+4*H63+5*I63)/SUM(E63:I63)</f>
        <v>3.0754684138571995</v>
      </c>
      <c r="M63" s="3"/>
    </row>
    <row r="64" spans="1:13" ht="15" customHeight="1" x14ac:dyDescent="0.2">
      <c r="A64" s="11"/>
      <c r="C64" s="139">
        <v>2021</v>
      </c>
      <c r="D64" s="139"/>
      <c r="E64" s="140">
        <v>6.1906500000000003E-2</v>
      </c>
      <c r="F64" s="140">
        <v>1.5036000000000001E-2</v>
      </c>
      <c r="G64" s="140">
        <v>5.4077800000000002E-2</v>
      </c>
      <c r="H64" s="140">
        <v>7.1563663999999999E-2</v>
      </c>
      <c r="I64" s="140">
        <v>3.8458100000000002E-2</v>
      </c>
      <c r="J64" s="140">
        <v>0.118805577</v>
      </c>
      <c r="K64" s="140">
        <v>0.64015237300000005</v>
      </c>
      <c r="L64" s="141">
        <f t="shared" si="12"/>
        <v>3.0399551175433013</v>
      </c>
      <c r="M64" s="3"/>
    </row>
    <row r="65" spans="1:13" ht="15" customHeight="1" x14ac:dyDescent="0.2">
      <c r="A65" s="11"/>
      <c r="C65" s="139">
        <v>2017</v>
      </c>
      <c r="D65" s="139"/>
      <c r="E65" s="142">
        <v>4.5699200000000002E-2</v>
      </c>
      <c r="F65" s="142">
        <v>1.33665E-2</v>
      </c>
      <c r="G65" s="142">
        <v>5.2759E-2</v>
      </c>
      <c r="H65" s="142">
        <v>7.1102787000000001E-2</v>
      </c>
      <c r="I65" s="142">
        <v>3.1987300000000003E-2</v>
      </c>
      <c r="J65" s="142">
        <v>0.111714103</v>
      </c>
      <c r="K65" s="142">
        <v>0.67337103099999995</v>
      </c>
      <c r="L65" s="141">
        <f t="shared" si="12"/>
        <v>3.1410442130256957</v>
      </c>
      <c r="M65" s="3"/>
    </row>
    <row r="66" spans="1:13" ht="15" customHeight="1" x14ac:dyDescent="0.2">
      <c r="A66" s="11"/>
      <c r="C66" s="139">
        <v>2014</v>
      </c>
      <c r="D66" s="139"/>
      <c r="E66" s="142">
        <v>2.3388851768610056E-2</v>
      </c>
      <c r="F66" s="142">
        <v>9.6116164941772216E-3</v>
      </c>
      <c r="G66" s="142">
        <v>5.0040185223709802E-2</v>
      </c>
      <c r="H66" s="142">
        <v>7.1138099284177039E-2</v>
      </c>
      <c r="I66" s="142">
        <v>3.2541696917876721E-2</v>
      </c>
      <c r="J66" s="142">
        <v>8.8314414028641916E-2</v>
      </c>
      <c r="K66" s="142">
        <v>0.72496513628280734</v>
      </c>
      <c r="L66" s="141">
        <f t="shared" si="12"/>
        <v>3.4275491689404829</v>
      </c>
      <c r="M66" s="3"/>
    </row>
    <row r="67" spans="1:13" ht="15" customHeight="1" x14ac:dyDescent="0.2">
      <c r="A67" s="11"/>
      <c r="C67" s="175" t="s">
        <v>110</v>
      </c>
      <c r="D67" s="175"/>
      <c r="E67" s="175"/>
      <c r="F67" s="175"/>
      <c r="G67" s="176"/>
      <c r="H67" s="176"/>
      <c r="I67" s="176"/>
      <c r="J67" s="176"/>
      <c r="K67" s="176"/>
      <c r="L67" s="177"/>
      <c r="M67" s="3"/>
    </row>
    <row r="68" spans="1:13" ht="15" customHeight="1" x14ac:dyDescent="0.2">
      <c r="A68" s="11"/>
      <c r="C68" s="136">
        <v>2024</v>
      </c>
      <c r="D68" s="136"/>
      <c r="E68" s="137">
        <v>6.9378549611190263E-2</v>
      </c>
      <c r="F68" s="137">
        <v>1.6498411712587358E-2</v>
      </c>
      <c r="G68" s="137">
        <v>5.2741365401099603E-2</v>
      </c>
      <c r="H68" s="137">
        <v>7.6751890517802651E-2</v>
      </c>
      <c r="I68" s="137">
        <v>5.1454197429389552E-2</v>
      </c>
      <c r="J68" s="137">
        <v>0.12045840044245869</v>
      </c>
      <c r="K68" s="137">
        <v>0.61271718488547189</v>
      </c>
      <c r="L68" s="138">
        <f t="shared" ref="L68:L69" si="13">(1*E68+2*F68+3*G68+4*H68+5*I68)/SUM(E68:I68)</f>
        <v>3.0914637982870037</v>
      </c>
      <c r="M68" s="3"/>
    </row>
    <row r="69" spans="1:13" ht="15" customHeight="1" x14ac:dyDescent="0.2">
      <c r="A69" s="11"/>
      <c r="C69" s="139">
        <v>2021</v>
      </c>
      <c r="D69" s="139"/>
      <c r="E69" s="140">
        <v>6.0449099999999999E-2</v>
      </c>
      <c r="F69" s="140">
        <v>1.60877E-2</v>
      </c>
      <c r="G69" s="140">
        <v>5.9507499999999998E-2</v>
      </c>
      <c r="H69" s="140">
        <v>6.9297444E-2</v>
      </c>
      <c r="I69" s="140">
        <v>3.5050900000000003E-2</v>
      </c>
      <c r="J69" s="140">
        <v>0.119660609</v>
      </c>
      <c r="K69" s="140">
        <v>0.63994689000000005</v>
      </c>
      <c r="L69" s="141">
        <f t="shared" si="13"/>
        <v>3.0100391757411677</v>
      </c>
      <c r="M69" s="3"/>
    </row>
    <row r="70" spans="1:13" ht="15" customHeight="1" x14ac:dyDescent="0.2">
      <c r="A70" s="11"/>
      <c r="C70" s="139">
        <v>2017</v>
      </c>
      <c r="D70" s="139"/>
      <c r="E70" s="142" t="s">
        <v>174</v>
      </c>
      <c r="F70" s="142" t="s">
        <v>174</v>
      </c>
      <c r="G70" s="142" t="s">
        <v>174</v>
      </c>
      <c r="H70" s="142" t="s">
        <v>174</v>
      </c>
      <c r="I70" s="142" t="s">
        <v>174</v>
      </c>
      <c r="J70" s="142" t="s">
        <v>174</v>
      </c>
      <c r="K70" s="142" t="s">
        <v>174</v>
      </c>
      <c r="L70" s="141" t="s">
        <v>174</v>
      </c>
      <c r="M70" s="3"/>
    </row>
    <row r="71" spans="1:13" ht="15" customHeight="1" x14ac:dyDescent="0.2">
      <c r="A71" s="11"/>
      <c r="C71" s="139">
        <v>2014</v>
      </c>
      <c r="D71" s="139"/>
      <c r="E71" s="142" t="s">
        <v>174</v>
      </c>
      <c r="F71" s="142" t="s">
        <v>174</v>
      </c>
      <c r="G71" s="142" t="s">
        <v>174</v>
      </c>
      <c r="H71" s="142" t="s">
        <v>174</v>
      </c>
      <c r="I71" s="142" t="s">
        <v>174</v>
      </c>
      <c r="J71" s="142" t="s">
        <v>174</v>
      </c>
      <c r="K71" s="142" t="s">
        <v>174</v>
      </c>
      <c r="L71" s="141" t="s">
        <v>174</v>
      </c>
      <c r="M71" s="3"/>
    </row>
    <row r="72" spans="1:13" ht="15" customHeight="1" x14ac:dyDescent="0.2">
      <c r="A72" s="11"/>
      <c r="C72" s="175" t="s">
        <v>56</v>
      </c>
      <c r="D72" s="175"/>
      <c r="E72" s="175"/>
      <c r="F72" s="175"/>
      <c r="G72" s="176"/>
      <c r="H72" s="176"/>
      <c r="I72" s="176"/>
      <c r="J72" s="176"/>
      <c r="K72" s="176"/>
      <c r="L72" s="177"/>
      <c r="M72" s="3"/>
    </row>
    <row r="73" spans="1:13" ht="15" customHeight="1" x14ac:dyDescent="0.2">
      <c r="A73" s="11"/>
      <c r="C73" s="136">
        <v>2024</v>
      </c>
      <c r="D73" s="136"/>
      <c r="E73" s="137">
        <v>7.1084131164843467E-2</v>
      </c>
      <c r="F73" s="137">
        <v>1.7821240747009026E-2</v>
      </c>
      <c r="G73" s="137">
        <v>5.1985581377492582E-2</v>
      </c>
      <c r="H73" s="137">
        <v>8.1556695494562875E-2</v>
      </c>
      <c r="I73" s="137">
        <v>4.8187481977704047E-2</v>
      </c>
      <c r="J73" s="137">
        <v>0.12026753991594835</v>
      </c>
      <c r="K73" s="137">
        <v>0.60909732932243965</v>
      </c>
      <c r="L73" s="138">
        <f t="shared" ref="L73:L76" si="14">(1*E73+2*F73+3*G73+4*H73+5*I73)/SUM(E73:I73)</f>
        <v>3.0662964794067302</v>
      </c>
      <c r="M73" s="3"/>
    </row>
    <row r="74" spans="1:13" ht="15" customHeight="1" x14ac:dyDescent="0.2">
      <c r="A74" s="11"/>
      <c r="C74" s="139">
        <v>2021</v>
      </c>
      <c r="D74" s="139"/>
      <c r="E74" s="140">
        <v>5.9816800000000003E-2</v>
      </c>
      <c r="F74" s="140">
        <v>1.5748000000000002E-2</v>
      </c>
      <c r="G74" s="140">
        <v>5.59114E-2</v>
      </c>
      <c r="H74" s="140">
        <v>7.0821839999999997E-2</v>
      </c>
      <c r="I74" s="140">
        <v>3.5083000000000003E-2</v>
      </c>
      <c r="J74" s="140">
        <v>0.121014254</v>
      </c>
      <c r="K74" s="140">
        <v>0.64160466000000005</v>
      </c>
      <c r="L74" s="141">
        <f t="shared" si="14"/>
        <v>3.0236170504603064</v>
      </c>
      <c r="M74" s="3"/>
    </row>
    <row r="75" spans="1:13" ht="15" customHeight="1" x14ac:dyDescent="0.2">
      <c r="A75" s="11"/>
      <c r="C75" s="139">
        <v>2017</v>
      </c>
      <c r="D75" s="139"/>
      <c r="E75" s="142">
        <v>4.4253300000000002E-2</v>
      </c>
      <c r="F75" s="142">
        <v>1.52303E-2</v>
      </c>
      <c r="G75" s="142">
        <v>5.3586099999999998E-2</v>
      </c>
      <c r="H75" s="142">
        <v>6.4021453000000006E-2</v>
      </c>
      <c r="I75" s="142">
        <v>3.23098E-2</v>
      </c>
      <c r="J75" s="142">
        <v>0.113626635</v>
      </c>
      <c r="K75" s="142">
        <v>0.67697236699999996</v>
      </c>
      <c r="L75" s="141">
        <f t="shared" si="14"/>
        <v>3.1189304663766264</v>
      </c>
      <c r="M75" s="3"/>
    </row>
    <row r="76" spans="1:13" ht="15" customHeight="1" x14ac:dyDescent="0.2">
      <c r="A76" s="11"/>
      <c r="C76" s="139">
        <v>2014</v>
      </c>
      <c r="D76" s="139"/>
      <c r="E76" s="142">
        <v>2.3365508789906266E-2</v>
      </c>
      <c r="F76" s="142">
        <v>1.2244324653266418E-2</v>
      </c>
      <c r="G76" s="142">
        <v>5.2465865068459711E-2</v>
      </c>
      <c r="H76" s="142">
        <v>6.4863923444249058E-2</v>
      </c>
      <c r="I76" s="142">
        <v>3.3427259583449047E-2</v>
      </c>
      <c r="J76" s="142">
        <v>8.7364469629686428E-2</v>
      </c>
      <c r="K76" s="142">
        <v>0.72626864883098308</v>
      </c>
      <c r="L76" s="141">
        <f t="shared" si="14"/>
        <v>3.3903220345655489</v>
      </c>
      <c r="M76" s="3"/>
    </row>
    <row r="77" spans="1:13" ht="15" customHeight="1" x14ac:dyDescent="0.2">
      <c r="A77" s="11"/>
      <c r="C77" s="175" t="s">
        <v>111</v>
      </c>
      <c r="D77" s="175"/>
      <c r="E77" s="175"/>
      <c r="F77" s="175"/>
      <c r="G77" s="176"/>
      <c r="H77" s="176"/>
      <c r="I77" s="176"/>
      <c r="J77" s="176"/>
      <c r="K77" s="176"/>
      <c r="L77" s="177"/>
      <c r="M77" s="3"/>
    </row>
    <row r="78" spans="1:13" ht="15" customHeight="1" x14ac:dyDescent="0.2">
      <c r="A78" s="11"/>
      <c r="C78" s="136">
        <v>2024</v>
      </c>
      <c r="D78" s="136"/>
      <c r="E78" s="137">
        <v>7.0086686844780977E-2</v>
      </c>
      <c r="F78" s="137">
        <v>1.8550455289294384E-2</v>
      </c>
      <c r="G78" s="137">
        <v>5.5738627465190135E-2</v>
      </c>
      <c r="H78" s="137">
        <v>8.1746783419250402E-2</v>
      </c>
      <c r="I78" s="137">
        <v>4.5248860933422001E-2</v>
      </c>
      <c r="J78" s="137">
        <v>0.12117861393347114</v>
      </c>
      <c r="K78" s="137">
        <v>0.60744997211459095</v>
      </c>
      <c r="L78" s="138">
        <f t="shared" ref="L78:L79" si="15">(1*E78+2*F78+3*G78+4*H78+5*I78)/SUM(E78:I78)</f>
        <v>3.0498235098175539</v>
      </c>
      <c r="M78" s="3"/>
    </row>
    <row r="79" spans="1:13" ht="15" customHeight="1" x14ac:dyDescent="0.2">
      <c r="A79" s="11"/>
      <c r="C79" s="139">
        <v>2021</v>
      </c>
      <c r="D79" s="139"/>
      <c r="E79" s="140">
        <v>5.9475199999999999E-2</v>
      </c>
      <c r="F79" s="140">
        <v>1.6706200000000001E-2</v>
      </c>
      <c r="G79" s="140">
        <v>5.8026700000000001E-2</v>
      </c>
      <c r="H79" s="140">
        <v>7.0433556999999994E-2</v>
      </c>
      <c r="I79" s="140">
        <v>3.2068100000000002E-2</v>
      </c>
      <c r="J79" s="140">
        <v>0.120774461</v>
      </c>
      <c r="K79" s="140">
        <v>0.64251590000000003</v>
      </c>
      <c r="L79" s="141">
        <f t="shared" si="15"/>
        <v>2.9954085416090397</v>
      </c>
      <c r="M79" s="3"/>
    </row>
    <row r="80" spans="1:13" ht="15" customHeight="1" x14ac:dyDescent="0.2">
      <c r="A80" s="11"/>
      <c r="C80" s="139">
        <v>2017</v>
      </c>
      <c r="D80" s="139"/>
      <c r="E80" s="142" t="s">
        <v>174</v>
      </c>
      <c r="F80" s="142" t="s">
        <v>174</v>
      </c>
      <c r="G80" s="142" t="s">
        <v>174</v>
      </c>
      <c r="H80" s="142" t="s">
        <v>174</v>
      </c>
      <c r="I80" s="142" t="s">
        <v>174</v>
      </c>
      <c r="J80" s="142" t="s">
        <v>174</v>
      </c>
      <c r="K80" s="142" t="s">
        <v>174</v>
      </c>
      <c r="L80" s="141" t="s">
        <v>174</v>
      </c>
      <c r="M80" s="3"/>
    </row>
    <row r="81" spans="1:13" ht="15" customHeight="1" x14ac:dyDescent="0.2">
      <c r="A81" s="11"/>
      <c r="C81" s="139">
        <v>2014</v>
      </c>
      <c r="D81" s="139"/>
      <c r="E81" s="142" t="s">
        <v>174</v>
      </c>
      <c r="F81" s="142" t="s">
        <v>174</v>
      </c>
      <c r="G81" s="142" t="s">
        <v>174</v>
      </c>
      <c r="H81" s="142" t="s">
        <v>174</v>
      </c>
      <c r="I81" s="142" t="s">
        <v>174</v>
      </c>
      <c r="J81" s="142" t="s">
        <v>174</v>
      </c>
      <c r="K81" s="142" t="s">
        <v>174</v>
      </c>
      <c r="L81" s="141" t="s">
        <v>174</v>
      </c>
      <c r="M81" s="3"/>
    </row>
    <row r="82" spans="1:13" ht="15" customHeight="1" x14ac:dyDescent="0.2">
      <c r="A82" s="11"/>
      <c r="C82" s="175" t="s">
        <v>57</v>
      </c>
      <c r="D82" s="175"/>
      <c r="E82" s="175"/>
      <c r="F82" s="175"/>
      <c r="G82" s="176"/>
      <c r="H82" s="176"/>
      <c r="I82" s="176"/>
      <c r="J82" s="176"/>
      <c r="K82" s="176"/>
      <c r="L82" s="177"/>
      <c r="M82" s="3"/>
    </row>
    <row r="83" spans="1:13" ht="15" customHeight="1" x14ac:dyDescent="0.2">
      <c r="A83" s="11"/>
      <c r="C83" s="136">
        <v>2024</v>
      </c>
      <c r="D83" s="136"/>
      <c r="E83" s="137">
        <v>7.8368805138448738E-2</v>
      </c>
      <c r="F83" s="137">
        <v>3.0367629497450133E-2</v>
      </c>
      <c r="G83" s="137">
        <v>8.2638859399397899E-2</v>
      </c>
      <c r="H83" s="137">
        <v>0.13938593909244895</v>
      </c>
      <c r="I83" s="137">
        <v>8.2983296284603186E-2</v>
      </c>
      <c r="J83" s="137">
        <v>0.11978650560448004</v>
      </c>
      <c r="K83" s="137">
        <v>0.46646896498317098</v>
      </c>
      <c r="L83" s="138">
        <f t="shared" ref="L83:L86" si="16">(1*E83+2*F83+3*G83+4*H83+5*I83)/SUM(E83:I83)</f>
        <v>3.2857978377508865</v>
      </c>
      <c r="M83" s="3"/>
    </row>
    <row r="84" spans="1:13" ht="15" customHeight="1" x14ac:dyDescent="0.2">
      <c r="A84" s="11"/>
      <c r="C84" s="139">
        <v>2021</v>
      </c>
      <c r="D84" s="139"/>
      <c r="E84" s="140">
        <v>6.6936560000000006E-2</v>
      </c>
      <c r="F84" s="140">
        <v>2.4374300000000002E-2</v>
      </c>
      <c r="G84" s="140">
        <v>9.4113603000000004E-2</v>
      </c>
      <c r="H84" s="140">
        <v>0.107931162</v>
      </c>
      <c r="I84" s="140">
        <v>8.0264816000000003E-2</v>
      </c>
      <c r="J84" s="140">
        <v>0.12683403400000001</v>
      </c>
      <c r="K84" s="140">
        <v>0.49954557300000002</v>
      </c>
      <c r="L84" s="141">
        <f t="shared" si="16"/>
        <v>3.2949875379007967</v>
      </c>
      <c r="M84" s="3"/>
    </row>
    <row r="85" spans="1:13" ht="15" customHeight="1" x14ac:dyDescent="0.2">
      <c r="A85" s="11"/>
      <c r="C85" s="139">
        <v>2017</v>
      </c>
      <c r="D85" s="139"/>
      <c r="E85" s="142">
        <v>6.4158006000000004E-2</v>
      </c>
      <c r="F85" s="142">
        <v>2.21528E-2</v>
      </c>
      <c r="G85" s="142">
        <v>8.1042082000000001E-2</v>
      </c>
      <c r="H85" s="142">
        <v>0.10586664699999999</v>
      </c>
      <c r="I85" s="142">
        <v>3.92816E-2</v>
      </c>
      <c r="J85" s="142">
        <v>0.109379455</v>
      </c>
      <c r="K85" s="142">
        <v>0.57811940900000003</v>
      </c>
      <c r="L85" s="141">
        <f t="shared" si="16"/>
        <v>3.1086749172927006</v>
      </c>
      <c r="M85" s="3"/>
    </row>
    <row r="86" spans="1:13" ht="15" customHeight="1" x14ac:dyDescent="0.2">
      <c r="A86" s="11"/>
      <c r="C86" s="139">
        <v>2014</v>
      </c>
      <c r="D86" s="139"/>
      <c r="E86" s="142">
        <v>4.5171999976051362E-2</v>
      </c>
      <c r="F86" s="142">
        <v>2.2510207052839994E-2</v>
      </c>
      <c r="G86" s="142">
        <v>8.2390466737356574E-2</v>
      </c>
      <c r="H86" s="142">
        <v>9.7544973483146585E-2</v>
      </c>
      <c r="I86" s="142">
        <v>3.3522157532740668E-2</v>
      </c>
      <c r="J86" s="142">
        <v>9.3219226982003814E-2</v>
      </c>
      <c r="K86" s="142">
        <v>0.62564096823586113</v>
      </c>
      <c r="L86" s="141">
        <f t="shared" si="16"/>
        <v>3.1840190562264086</v>
      </c>
      <c r="M86" s="3"/>
    </row>
    <row r="87" spans="1:13" ht="15" customHeight="1" x14ac:dyDescent="0.2">
      <c r="A87" s="11"/>
      <c r="C87" s="157" t="s">
        <v>169</v>
      </c>
      <c r="D87" s="158"/>
      <c r="E87" s="158"/>
      <c r="F87" s="158"/>
      <c r="G87" s="158"/>
      <c r="H87" s="158"/>
      <c r="I87" s="158"/>
      <c r="J87" s="158"/>
      <c r="K87" s="158"/>
      <c r="L87" s="159"/>
      <c r="M87" s="3"/>
    </row>
    <row r="88" spans="1:13" s="3" customFormat="1" ht="15" customHeight="1" x14ac:dyDescent="0.2">
      <c r="A88" s="11"/>
      <c r="C88" s="100" t="s">
        <v>15</v>
      </c>
      <c r="D88" s="100"/>
      <c r="E88" s="100"/>
      <c r="F88" s="99"/>
      <c r="G88" s="99"/>
      <c r="H88" s="99"/>
      <c r="I88" s="99"/>
      <c r="J88" s="99"/>
      <c r="K88" s="99"/>
      <c r="L88" s="98"/>
    </row>
    <row r="89" spans="1:13" ht="15" customHeight="1" x14ac:dyDescent="0.2">
      <c r="A89" s="11"/>
      <c r="C89" s="182" t="s">
        <v>165</v>
      </c>
      <c r="D89" s="182"/>
      <c r="E89" s="182"/>
      <c r="F89" s="183"/>
      <c r="G89" s="183"/>
      <c r="H89" s="183"/>
      <c r="I89" s="183"/>
      <c r="J89" s="183"/>
      <c r="K89" s="183"/>
      <c r="L89" s="183"/>
      <c r="M89" s="3"/>
    </row>
    <row r="90" spans="1:13" s="3" customFormat="1" ht="15" customHeight="1" x14ac:dyDescent="0.2">
      <c r="A90" s="11"/>
      <c r="C90" s="136">
        <v>2024</v>
      </c>
      <c r="D90" s="136"/>
      <c r="E90" s="137">
        <f>AVERAGE(E95,E100,E105,E110,E115,E120,E125,E130,E135,E140,E145,E150,E155,E160)</f>
        <v>0.11366063314164389</v>
      </c>
      <c r="F90" s="137">
        <f t="shared" ref="F90:K90" si="17">AVERAGE(F95,F100,F105,F110,F115,F120,F125,F130,F135,F140,F145,F150,F155,F160)</f>
        <v>6.8853198852531133E-2</v>
      </c>
      <c r="G90" s="137">
        <f t="shared" si="17"/>
        <v>0.18623420136828286</v>
      </c>
      <c r="H90" s="137">
        <f t="shared" si="17"/>
        <v>0.11288911015930173</v>
      </c>
      <c r="I90" s="137">
        <f t="shared" si="17"/>
        <v>3.7330418997289241E-2</v>
      </c>
      <c r="J90" s="137">
        <f t="shared" si="17"/>
        <v>8.0767380293234381E-2</v>
      </c>
      <c r="K90" s="137">
        <f t="shared" si="17"/>
        <v>0.40026505718771677</v>
      </c>
      <c r="L90" s="138">
        <f t="shared" ref="L90:L93" si="18">(1*E90+2*F90+3*G90+4*H90+5*I90)/SUM(E90:I90)</f>
        <v>2.7906911244034611</v>
      </c>
    </row>
    <row r="91" spans="1:13" s="3" customFormat="1" ht="15" customHeight="1" x14ac:dyDescent="0.2">
      <c r="A91" s="11"/>
      <c r="C91" s="139">
        <v>2021</v>
      </c>
      <c r="D91" s="139"/>
      <c r="E91" s="140">
        <f>AVERAGE(E96,E101,E106,E111,E116,E121,E126,E131,E136,E141,E146,E151,E156,E161)</f>
        <v>0.10914162035714285</v>
      </c>
      <c r="F91" s="140">
        <f t="shared" ref="F91:K91" si="19">AVERAGE(F96,F101,F106,F111,F116,F121,F126,F131,F136,F141,F146,F151,F156,F161)</f>
        <v>6.5242656428571438E-2</v>
      </c>
      <c r="G91" s="140">
        <f t="shared" si="19"/>
        <v>0.16866527550000002</v>
      </c>
      <c r="H91" s="140">
        <f t="shared" si="19"/>
        <v>0.10084291057142858</v>
      </c>
      <c r="I91" s="140">
        <f t="shared" si="19"/>
        <v>3.0493751000000003E-2</v>
      </c>
      <c r="J91" s="140">
        <f t="shared" si="19"/>
        <v>8.360676535714287E-2</v>
      </c>
      <c r="K91" s="140">
        <f t="shared" si="19"/>
        <v>0.44200701264285713</v>
      </c>
      <c r="L91" s="141">
        <f t="shared" si="18"/>
        <v>2.7434674933279659</v>
      </c>
    </row>
    <row r="92" spans="1:13" s="3" customFormat="1" ht="15" customHeight="1" x14ac:dyDescent="0.2">
      <c r="A92" s="11"/>
      <c r="C92" s="139">
        <v>2017</v>
      </c>
      <c r="D92" s="139"/>
      <c r="E92" s="142">
        <f>AVERAGE(E97,E102,E107,E112,E137,E142,E152,E162)</f>
        <v>0.10649171412500001</v>
      </c>
      <c r="F92" s="142">
        <f t="shared" ref="F92:K92" si="20">AVERAGE(F97,F102,F107,F112,F137,F142,F152,F162)</f>
        <v>6.7194706124999989E-2</v>
      </c>
      <c r="G92" s="142">
        <f t="shared" si="20"/>
        <v>0.14241519262499999</v>
      </c>
      <c r="H92" s="142">
        <f t="shared" si="20"/>
        <v>9.8229064750000011E-2</v>
      </c>
      <c r="I92" s="142">
        <f t="shared" si="20"/>
        <v>2.5306387499999999E-2</v>
      </c>
      <c r="J92" s="142">
        <f t="shared" si="20"/>
        <v>6.85045185E-2</v>
      </c>
      <c r="K92" s="142">
        <f t="shared" si="20"/>
        <v>0.49185839562500006</v>
      </c>
      <c r="L92" s="141">
        <f t="shared" si="18"/>
        <v>2.7012620066789457</v>
      </c>
    </row>
    <row r="93" spans="1:13" s="3" customFormat="1" ht="15" customHeight="1" x14ac:dyDescent="0.2">
      <c r="A93" s="11"/>
      <c r="C93" s="139">
        <v>2014</v>
      </c>
      <c r="D93" s="139"/>
      <c r="E93" s="142">
        <f>AVERAGE(E98,E103,E108,E113,E138,E143,E153,E163)</f>
        <v>8.7576969944790348E-2</v>
      </c>
      <c r="F93" s="142">
        <f t="shared" ref="F93:K93" si="21">AVERAGE(F98,F103,F108,F113,F138,F143,F153,F163)</f>
        <v>0.1005731659971153</v>
      </c>
      <c r="G93" s="142">
        <f t="shared" si="21"/>
        <v>0.14098030807367046</v>
      </c>
      <c r="H93" s="142">
        <f t="shared" si="21"/>
        <v>8.4545961878110157E-2</v>
      </c>
      <c r="I93" s="142">
        <f t="shared" si="21"/>
        <v>2.1317446642214945E-2</v>
      </c>
      <c r="J93" s="142">
        <f t="shared" si="21"/>
        <v>4.5965372586871597E-2</v>
      </c>
      <c r="K93" s="142">
        <f t="shared" si="21"/>
        <v>0.51904077487722722</v>
      </c>
      <c r="L93" s="141">
        <f t="shared" si="18"/>
        <v>2.6585095401735677</v>
      </c>
    </row>
    <row r="94" spans="1:13" s="3" customFormat="1" ht="15" customHeight="1" x14ac:dyDescent="0.2">
      <c r="A94" s="11"/>
      <c r="C94" s="95" t="s">
        <v>51</v>
      </c>
      <c r="D94" s="95"/>
      <c r="E94" s="95"/>
      <c r="F94" s="95"/>
      <c r="G94" s="94"/>
      <c r="H94" s="94"/>
      <c r="I94" s="94"/>
      <c r="J94" s="94"/>
      <c r="K94" s="94"/>
      <c r="L94" s="112"/>
    </row>
    <row r="95" spans="1:13" ht="15" customHeight="1" x14ac:dyDescent="0.2">
      <c r="A95" s="11"/>
      <c r="C95" s="136">
        <v>2024</v>
      </c>
      <c r="D95" s="136"/>
      <c r="E95" s="137">
        <v>0.17003697995436529</v>
      </c>
      <c r="F95" s="137">
        <v>0.13965049589166439</v>
      </c>
      <c r="G95" s="137">
        <v>0.32774028456385912</v>
      </c>
      <c r="H95" s="137">
        <v>9.4824697739049252E-2</v>
      </c>
      <c r="I95" s="137">
        <v>2.8603124761292554E-2</v>
      </c>
      <c r="J95" s="137">
        <v>5.1089017885401204E-2</v>
      </c>
      <c r="K95" s="137">
        <v>0.1880553992043682</v>
      </c>
      <c r="L95" s="138">
        <f t="shared" ref="L95:L98" si="22">(1*E95+2*F95+3*G95+4*H95+5*I95)/SUM(E95:I95)</f>
        <v>2.5693091883674546</v>
      </c>
      <c r="M95" s="3"/>
    </row>
    <row r="96" spans="1:13" ht="15" customHeight="1" x14ac:dyDescent="0.2">
      <c r="A96" s="11"/>
      <c r="C96" s="139">
        <v>2021</v>
      </c>
      <c r="D96" s="139"/>
      <c r="E96" s="140">
        <v>0.192503128</v>
      </c>
      <c r="F96" s="140">
        <v>0.129822189</v>
      </c>
      <c r="G96" s="140">
        <v>0.29761863399999999</v>
      </c>
      <c r="H96" s="140">
        <v>8.4863614000000004E-2</v>
      </c>
      <c r="I96" s="140">
        <v>2.0072699999999999E-2</v>
      </c>
      <c r="J96" s="140">
        <v>5.70938E-2</v>
      </c>
      <c r="K96" s="140">
        <v>0.21802586299999999</v>
      </c>
      <c r="L96" s="141">
        <f t="shared" si="22"/>
        <v>2.4622292124341394</v>
      </c>
      <c r="M96" s="3"/>
    </row>
    <row r="97" spans="1:13" ht="15" customHeight="1" x14ac:dyDescent="0.2">
      <c r="A97" s="11"/>
      <c r="C97" s="139">
        <v>2017</v>
      </c>
      <c r="D97" s="139"/>
      <c r="E97" s="142">
        <v>0.21986029300000001</v>
      </c>
      <c r="F97" s="142">
        <v>0.13685636500000001</v>
      </c>
      <c r="G97" s="142">
        <v>0.26161588000000002</v>
      </c>
      <c r="H97" s="142">
        <v>7.0012472000000006E-2</v>
      </c>
      <c r="I97" s="142">
        <v>1.2060899999999999E-2</v>
      </c>
      <c r="J97" s="142">
        <v>4.6314800000000003E-2</v>
      </c>
      <c r="K97" s="142">
        <v>0.25327926499999998</v>
      </c>
      <c r="L97" s="141">
        <f t="shared" si="22"/>
        <v>2.3111955908538806</v>
      </c>
      <c r="M97" s="3"/>
    </row>
    <row r="98" spans="1:13" ht="15" customHeight="1" x14ac:dyDescent="0.2">
      <c r="A98" s="11"/>
      <c r="C98" s="139">
        <v>2014</v>
      </c>
      <c r="D98" s="139"/>
      <c r="E98" s="142">
        <v>0.21702340500134773</v>
      </c>
      <c r="F98" s="142">
        <v>0.19691896563017833</v>
      </c>
      <c r="G98" s="142">
        <v>0.22724336336185291</v>
      </c>
      <c r="H98" s="142">
        <v>4.3928354064649171E-2</v>
      </c>
      <c r="I98" s="142">
        <v>1.3441377264828037E-2</v>
      </c>
      <c r="J98" s="142">
        <v>3.2800232445042078E-2</v>
      </c>
      <c r="K98" s="142">
        <v>0.26864430223210173</v>
      </c>
      <c r="L98" s="141">
        <f t="shared" si="22"/>
        <v>2.1981242795378058</v>
      </c>
      <c r="M98" s="3"/>
    </row>
    <row r="99" spans="1:13" ht="15" customHeight="1" x14ac:dyDescent="0.2">
      <c r="A99" s="11"/>
      <c r="C99" s="175" t="s">
        <v>52</v>
      </c>
      <c r="D99" s="175"/>
      <c r="E99" s="175"/>
      <c r="F99" s="175"/>
      <c r="G99" s="176"/>
      <c r="H99" s="176"/>
      <c r="I99" s="176"/>
      <c r="J99" s="176"/>
      <c r="K99" s="176"/>
      <c r="L99" s="177"/>
      <c r="M99" s="3"/>
    </row>
    <row r="100" spans="1:13" ht="15" customHeight="1" x14ac:dyDescent="0.2">
      <c r="A100" s="11"/>
      <c r="C100" s="136">
        <v>2024</v>
      </c>
      <c r="D100" s="136"/>
      <c r="E100" s="137">
        <v>0.11115741844892314</v>
      </c>
      <c r="F100" s="137">
        <v>9.6047212950940722E-2</v>
      </c>
      <c r="G100" s="137">
        <v>0.27587545607209918</v>
      </c>
      <c r="H100" s="137">
        <v>0.18782565343226346</v>
      </c>
      <c r="I100" s="137">
        <v>4.5805291007215379E-2</v>
      </c>
      <c r="J100" s="137">
        <v>5.2414881814024518E-2</v>
      </c>
      <c r="K100" s="137">
        <v>0.23087408627453362</v>
      </c>
      <c r="L100" s="138">
        <f t="shared" ref="L100:L103" si="23">(1*E100+2*F100+3*G100+4*H100+5*I100)/SUM(E100:I100)</f>
        <v>2.9456882723037219</v>
      </c>
      <c r="M100" s="3"/>
    </row>
    <row r="101" spans="1:13" ht="15" customHeight="1" x14ac:dyDescent="0.2">
      <c r="A101" s="11"/>
      <c r="C101" s="139">
        <v>2021</v>
      </c>
      <c r="D101" s="139"/>
      <c r="E101" s="140">
        <v>0.116657753</v>
      </c>
      <c r="F101" s="140">
        <v>8.1337145E-2</v>
      </c>
      <c r="G101" s="140">
        <v>0.242387925</v>
      </c>
      <c r="H101" s="140">
        <v>0.17765651499999999</v>
      </c>
      <c r="I101" s="140">
        <v>4.2109599999999997E-2</v>
      </c>
      <c r="J101" s="140">
        <v>5.8463500000000002E-2</v>
      </c>
      <c r="K101" s="140">
        <v>0.281387518</v>
      </c>
      <c r="L101" s="141">
        <f t="shared" si="23"/>
        <v>2.9200529865883085</v>
      </c>
      <c r="M101" s="3"/>
    </row>
    <row r="102" spans="1:13" ht="15" customHeight="1" x14ac:dyDescent="0.2">
      <c r="A102" s="11"/>
      <c r="C102" s="139">
        <v>2017</v>
      </c>
      <c r="D102" s="139"/>
      <c r="E102" s="142">
        <v>0.14800680399999999</v>
      </c>
      <c r="F102" s="142">
        <v>0.110378767</v>
      </c>
      <c r="G102" s="142">
        <v>0.197461998</v>
      </c>
      <c r="H102" s="142">
        <v>0.14938568399999999</v>
      </c>
      <c r="I102" s="142">
        <v>2.43822E-2</v>
      </c>
      <c r="J102" s="142">
        <v>4.5827699999999999E-2</v>
      </c>
      <c r="K102" s="142">
        <v>0.324556764</v>
      </c>
      <c r="L102" s="141">
        <f t="shared" si="23"/>
        <v>2.669254796705252</v>
      </c>
      <c r="M102" s="3"/>
    </row>
    <row r="103" spans="1:13" ht="15" customHeight="1" x14ac:dyDescent="0.2">
      <c r="A103" s="11"/>
      <c r="C103" s="139">
        <v>2014</v>
      </c>
      <c r="D103" s="139"/>
      <c r="E103" s="142">
        <v>0.1183384365239466</v>
      </c>
      <c r="F103" s="142">
        <v>0.1852973454440959</v>
      </c>
      <c r="G103" s="142">
        <v>0.19934383139302847</v>
      </c>
      <c r="H103" s="142">
        <v>0.10336302186308942</v>
      </c>
      <c r="I103" s="142">
        <v>1.6523314124587674E-2</v>
      </c>
      <c r="J103" s="142">
        <v>3.1599811848991834E-2</v>
      </c>
      <c r="K103" s="142">
        <v>0.34553423880226014</v>
      </c>
      <c r="L103" s="141">
        <f t="shared" si="23"/>
        <v>2.5415312577637246</v>
      </c>
      <c r="M103" s="3"/>
    </row>
    <row r="104" spans="1:13" ht="15" customHeight="1" x14ac:dyDescent="0.2">
      <c r="A104" s="11"/>
      <c r="C104" s="175" t="s">
        <v>53</v>
      </c>
      <c r="D104" s="175"/>
      <c r="E104" s="175"/>
      <c r="F104" s="175"/>
      <c r="G104" s="176"/>
      <c r="H104" s="176"/>
      <c r="I104" s="176"/>
      <c r="J104" s="176"/>
      <c r="K104" s="176"/>
      <c r="L104" s="177"/>
      <c r="M104" s="3"/>
    </row>
    <row r="105" spans="1:13" ht="15" customHeight="1" x14ac:dyDescent="0.2">
      <c r="A105" s="11"/>
      <c r="C105" s="136">
        <v>2024</v>
      </c>
      <c r="D105" s="136"/>
      <c r="E105" s="137">
        <v>0.14622108053118407</v>
      </c>
      <c r="F105" s="137">
        <v>0.10169634889649595</v>
      </c>
      <c r="G105" s="137">
        <v>0.27364617306397715</v>
      </c>
      <c r="H105" s="137">
        <v>8.7650625880401178E-2</v>
      </c>
      <c r="I105" s="137">
        <v>2.2422442143196823E-2</v>
      </c>
      <c r="J105" s="137">
        <v>4.911512317092051E-2</v>
      </c>
      <c r="K105" s="137">
        <v>0.31924820631382439</v>
      </c>
      <c r="L105" s="138">
        <f t="shared" ref="L105:L108" si="24">(1*E105+2*F105+3*G105+4*H105+5*I105)/SUM(E105:I105)</f>
        <v>2.5857697755599989</v>
      </c>
      <c r="M105" s="3"/>
    </row>
    <row r="106" spans="1:13" ht="15" customHeight="1" x14ac:dyDescent="0.2">
      <c r="A106" s="11"/>
      <c r="C106" s="139">
        <v>2021</v>
      </c>
      <c r="D106" s="139"/>
      <c r="E106" s="140">
        <v>0.16324270900000001</v>
      </c>
      <c r="F106" s="140">
        <v>9.4563255999999998E-2</v>
      </c>
      <c r="G106" s="140">
        <v>0.25745443200000001</v>
      </c>
      <c r="H106" s="140">
        <v>7.6198624000000006E-2</v>
      </c>
      <c r="I106" s="140">
        <v>2.13437E-2</v>
      </c>
      <c r="J106" s="140">
        <v>5.53962E-2</v>
      </c>
      <c r="K106" s="140">
        <v>0.33180111400000001</v>
      </c>
      <c r="L106" s="141">
        <f t="shared" si="24"/>
        <v>2.5069169250637189</v>
      </c>
      <c r="M106" s="3"/>
    </row>
    <row r="107" spans="1:13" ht="15" customHeight="1" x14ac:dyDescent="0.2">
      <c r="A107" s="11"/>
      <c r="C107" s="139">
        <v>2017</v>
      </c>
      <c r="D107" s="139"/>
      <c r="E107" s="142">
        <v>0.15680823899999999</v>
      </c>
      <c r="F107" s="142">
        <v>0.125674753</v>
      </c>
      <c r="G107" s="142">
        <v>0.224458403</v>
      </c>
      <c r="H107" s="142">
        <v>7.1554897000000006E-2</v>
      </c>
      <c r="I107" s="142">
        <v>8.1353999999999992E-3</v>
      </c>
      <c r="J107" s="142">
        <v>4.44202E-2</v>
      </c>
      <c r="K107" s="142">
        <v>0.368948043</v>
      </c>
      <c r="L107" s="141">
        <f t="shared" si="24"/>
        <v>2.4008753042275117</v>
      </c>
      <c r="M107" s="3"/>
    </row>
    <row r="108" spans="1:13" ht="15" customHeight="1" x14ac:dyDescent="0.2">
      <c r="A108" s="11"/>
      <c r="C108" s="139">
        <v>2014</v>
      </c>
      <c r="D108" s="139"/>
      <c r="E108" s="142">
        <v>0.15686117107953829</v>
      </c>
      <c r="F108" s="142">
        <v>0.19911043421276828</v>
      </c>
      <c r="G108" s="142">
        <v>0.17579888031428068</v>
      </c>
      <c r="H108" s="142">
        <v>4.4341607979553513E-2</v>
      </c>
      <c r="I108" s="142">
        <v>1.010949938516811E-2</v>
      </c>
      <c r="J108" s="142">
        <v>3.1010167951084577E-2</v>
      </c>
      <c r="K108" s="142">
        <v>0.3827682390776066</v>
      </c>
      <c r="L108" s="141">
        <f t="shared" si="24"/>
        <v>2.2353195873426399</v>
      </c>
      <c r="M108" s="3"/>
    </row>
    <row r="109" spans="1:13" ht="15" customHeight="1" x14ac:dyDescent="0.2">
      <c r="A109" s="11"/>
      <c r="C109" s="175" t="s">
        <v>58</v>
      </c>
      <c r="D109" s="175"/>
      <c r="E109" s="175"/>
      <c r="F109" s="175"/>
      <c r="G109" s="176"/>
      <c r="H109" s="176"/>
      <c r="I109" s="176"/>
      <c r="J109" s="176"/>
      <c r="K109" s="176"/>
      <c r="L109" s="177"/>
      <c r="M109" s="3"/>
    </row>
    <row r="110" spans="1:13" ht="15" customHeight="1" x14ac:dyDescent="0.2">
      <c r="A110" s="11"/>
      <c r="C110" s="136">
        <v>2024</v>
      </c>
      <c r="D110" s="136"/>
      <c r="E110" s="137">
        <v>0.10751949398406015</v>
      </c>
      <c r="F110" s="137">
        <v>7.0779326325879674E-2</v>
      </c>
      <c r="G110" s="137">
        <v>0.23351352990420823</v>
      </c>
      <c r="H110" s="137">
        <v>0.16060785477114564</v>
      </c>
      <c r="I110" s="137">
        <v>3.6504146288164674E-2</v>
      </c>
      <c r="J110" s="137">
        <v>5.3128744026883105E-2</v>
      </c>
      <c r="K110" s="137">
        <v>0.33794690469965849</v>
      </c>
      <c r="L110" s="138">
        <f t="shared" ref="L110:L113" si="25">(1*E110+2*F110+3*G110+4*H110+5*I110)/SUM(E110:I110)</f>
        <v>2.9142715070642953</v>
      </c>
      <c r="M110" s="3"/>
    </row>
    <row r="111" spans="1:13" ht="15" customHeight="1" x14ac:dyDescent="0.2">
      <c r="A111" s="11"/>
      <c r="C111" s="139">
        <v>2021</v>
      </c>
      <c r="D111" s="139"/>
      <c r="E111" s="140">
        <v>0.109516715</v>
      </c>
      <c r="F111" s="140">
        <v>6.9057334999999997E-2</v>
      </c>
      <c r="G111" s="140">
        <v>0.217042866</v>
      </c>
      <c r="H111" s="140">
        <v>0.154490144</v>
      </c>
      <c r="I111" s="140">
        <v>3.9751599999999998E-2</v>
      </c>
      <c r="J111" s="140">
        <v>6.0443700000000003E-2</v>
      </c>
      <c r="K111" s="140">
        <v>0.34969759500000003</v>
      </c>
      <c r="L111" s="141">
        <f t="shared" si="25"/>
        <v>2.9082874853443705</v>
      </c>
      <c r="M111" s="3"/>
    </row>
    <row r="112" spans="1:13" ht="15" customHeight="1" x14ac:dyDescent="0.2">
      <c r="A112" s="11"/>
      <c r="C112" s="139">
        <v>2017</v>
      </c>
      <c r="D112" s="139"/>
      <c r="E112" s="142">
        <v>0.123019768</v>
      </c>
      <c r="F112" s="142">
        <v>8.6625463999999999E-2</v>
      </c>
      <c r="G112" s="142">
        <v>0.174971511</v>
      </c>
      <c r="H112" s="142">
        <v>0.14526370399999999</v>
      </c>
      <c r="I112" s="142">
        <v>2.0772599999999999E-2</v>
      </c>
      <c r="J112" s="142">
        <v>4.96908E-2</v>
      </c>
      <c r="K112" s="142">
        <v>0.39965620299999999</v>
      </c>
      <c r="L112" s="141">
        <f t="shared" si="25"/>
        <v>2.7351216037128365</v>
      </c>
      <c r="M112" s="3"/>
    </row>
    <row r="113" spans="1:13" ht="15" customHeight="1" x14ac:dyDescent="0.2">
      <c r="A113" s="11"/>
      <c r="C113" s="139">
        <v>2014</v>
      </c>
      <c r="D113" s="139"/>
      <c r="E113" s="142">
        <v>9.5795363643175271E-2</v>
      </c>
      <c r="F113" s="142">
        <v>0.14862575201687356</v>
      </c>
      <c r="G113" s="142">
        <v>0.17928875120790302</v>
      </c>
      <c r="H113" s="142">
        <v>0.10463408990928294</v>
      </c>
      <c r="I113" s="142">
        <v>1.9469592770963703E-2</v>
      </c>
      <c r="J113" s="142">
        <v>2.9718726089706375E-2</v>
      </c>
      <c r="K113" s="142">
        <v>0.42246772436209512</v>
      </c>
      <c r="L113" s="141">
        <f t="shared" si="25"/>
        <v>2.6410399048833448</v>
      </c>
      <c r="M113" s="3"/>
    </row>
    <row r="114" spans="1:13" ht="15" customHeight="1" x14ac:dyDescent="0.2">
      <c r="A114" s="11"/>
      <c r="C114" s="175" t="s">
        <v>106</v>
      </c>
      <c r="D114" s="175"/>
      <c r="E114" s="175"/>
      <c r="F114" s="175"/>
      <c r="G114" s="176"/>
      <c r="H114" s="176"/>
      <c r="I114" s="176"/>
      <c r="J114" s="176"/>
      <c r="K114" s="176"/>
      <c r="L114" s="177"/>
      <c r="M114" s="3"/>
    </row>
    <row r="115" spans="1:13" ht="15" customHeight="1" x14ac:dyDescent="0.2">
      <c r="A115" s="11"/>
      <c r="C115" s="136">
        <v>2024</v>
      </c>
      <c r="D115" s="136"/>
      <c r="E115" s="137">
        <v>0.15290042609493185</v>
      </c>
      <c r="F115" s="137">
        <v>0.12777945364455806</v>
      </c>
      <c r="G115" s="137">
        <v>0.29851918619258322</v>
      </c>
      <c r="H115" s="137">
        <v>8.9057041888202904E-2</v>
      </c>
      <c r="I115" s="137">
        <v>2.6704260798984483E-2</v>
      </c>
      <c r="J115" s="137">
        <v>6.4360753338173315E-2</v>
      </c>
      <c r="K115" s="137">
        <v>0.24067887804256627</v>
      </c>
      <c r="L115" s="138">
        <f t="shared" ref="L115:L116" si="26">(1*E115+2*F115+3*G115+4*H115+5*I115)/SUM(E115:I115)</f>
        <v>2.5811059802926124</v>
      </c>
      <c r="M115" s="3"/>
    </row>
    <row r="116" spans="1:13" ht="15" customHeight="1" x14ac:dyDescent="0.2">
      <c r="A116" s="11"/>
      <c r="C116" s="139">
        <v>2021</v>
      </c>
      <c r="D116" s="139"/>
      <c r="E116" s="140">
        <v>0.168051431</v>
      </c>
      <c r="F116" s="140">
        <v>0.12032404100000001</v>
      </c>
      <c r="G116" s="140">
        <v>0.25108815800000001</v>
      </c>
      <c r="H116" s="140">
        <v>9.4695471000000003E-2</v>
      </c>
      <c r="I116" s="140">
        <v>1.76119E-2</v>
      </c>
      <c r="J116" s="140">
        <v>7.1094039999999997E-2</v>
      </c>
      <c r="K116" s="140">
        <v>0.27713491600000001</v>
      </c>
      <c r="L116" s="141">
        <f t="shared" si="26"/>
        <v>2.4990454753294555</v>
      </c>
    </row>
    <row r="117" spans="1:13" ht="15" customHeight="1" x14ac:dyDescent="0.2">
      <c r="A117" s="11"/>
      <c r="C117" s="139">
        <v>2017</v>
      </c>
      <c r="D117" s="139"/>
      <c r="E117" s="142" t="s">
        <v>174</v>
      </c>
      <c r="F117" s="142" t="s">
        <v>174</v>
      </c>
      <c r="G117" s="142" t="s">
        <v>174</v>
      </c>
      <c r="H117" s="142" t="s">
        <v>174</v>
      </c>
      <c r="I117" s="142" t="s">
        <v>174</v>
      </c>
      <c r="J117" s="142" t="s">
        <v>174</v>
      </c>
      <c r="K117" s="142" t="s">
        <v>174</v>
      </c>
      <c r="L117" s="141" t="s">
        <v>174</v>
      </c>
    </row>
    <row r="118" spans="1:13" ht="15" customHeight="1" x14ac:dyDescent="0.2">
      <c r="A118" s="11"/>
      <c r="C118" s="139">
        <v>2014</v>
      </c>
      <c r="D118" s="139"/>
      <c r="E118" s="142" t="s">
        <v>174</v>
      </c>
      <c r="F118" s="142" t="s">
        <v>174</v>
      </c>
      <c r="G118" s="142" t="s">
        <v>174</v>
      </c>
      <c r="H118" s="142" t="s">
        <v>174</v>
      </c>
      <c r="I118" s="142" t="s">
        <v>174</v>
      </c>
      <c r="J118" s="142" t="s">
        <v>174</v>
      </c>
      <c r="K118" s="142" t="s">
        <v>174</v>
      </c>
      <c r="L118" s="141" t="s">
        <v>174</v>
      </c>
      <c r="M118" s="3"/>
    </row>
    <row r="119" spans="1:13" ht="15" customHeight="1" x14ac:dyDescent="0.2">
      <c r="A119" s="11"/>
      <c r="C119" s="175" t="s">
        <v>107</v>
      </c>
      <c r="D119" s="175"/>
      <c r="E119" s="175"/>
      <c r="F119" s="175"/>
      <c r="G119" s="176"/>
      <c r="H119" s="176"/>
      <c r="I119" s="176"/>
      <c r="J119" s="176"/>
      <c r="K119" s="176"/>
      <c r="L119" s="177"/>
      <c r="M119" s="3"/>
    </row>
    <row r="120" spans="1:13" ht="15" customHeight="1" x14ac:dyDescent="0.2">
      <c r="A120" s="11"/>
      <c r="C120" s="136">
        <v>2024</v>
      </c>
      <c r="D120" s="136"/>
      <c r="E120" s="137">
        <v>0.11545607362875122</v>
      </c>
      <c r="F120" s="137">
        <v>0.11352378751577195</v>
      </c>
      <c r="G120" s="137">
        <v>0.26407341160085446</v>
      </c>
      <c r="H120" s="137">
        <v>0.13098230467870517</v>
      </c>
      <c r="I120" s="137">
        <v>3.1801372991229246E-2</v>
      </c>
      <c r="J120" s="137">
        <v>6.7851741904813329E-2</v>
      </c>
      <c r="K120" s="137">
        <v>0.27631130767987466</v>
      </c>
      <c r="L120" s="138">
        <f t="shared" ref="L120:L121" si="27">(1*E120+2*F120+3*G120+4*H120+5*I120)/SUM(E120:I120)</f>
        <v>2.7715119832494701</v>
      </c>
      <c r="M120" s="3"/>
    </row>
    <row r="121" spans="1:13" ht="15" customHeight="1" x14ac:dyDescent="0.2">
      <c r="A121" s="11"/>
      <c r="C121" s="139">
        <v>2021</v>
      </c>
      <c r="D121" s="139"/>
      <c r="E121" s="140">
        <v>0.118939157</v>
      </c>
      <c r="F121" s="140">
        <v>0.10510359599999999</v>
      </c>
      <c r="G121" s="140">
        <v>0.226545986</v>
      </c>
      <c r="H121" s="140">
        <v>0.12264341600000001</v>
      </c>
      <c r="I121" s="140">
        <v>2.6267700000000001E-2</v>
      </c>
      <c r="J121" s="140">
        <v>6.7386547000000005E-2</v>
      </c>
      <c r="K121" s="140">
        <v>0.33311361</v>
      </c>
      <c r="L121" s="141">
        <f t="shared" si="27"/>
        <v>2.7200948547352031</v>
      </c>
      <c r="M121" s="3"/>
    </row>
    <row r="122" spans="1:13" ht="15" customHeight="1" x14ac:dyDescent="0.2">
      <c r="A122" s="11"/>
      <c r="C122" s="139">
        <v>2017</v>
      </c>
      <c r="D122" s="139"/>
      <c r="E122" s="142" t="s">
        <v>174</v>
      </c>
      <c r="F122" s="142" t="s">
        <v>174</v>
      </c>
      <c r="G122" s="142" t="s">
        <v>174</v>
      </c>
      <c r="H122" s="142" t="s">
        <v>174</v>
      </c>
      <c r="I122" s="142" t="s">
        <v>174</v>
      </c>
      <c r="J122" s="142" t="s">
        <v>174</v>
      </c>
      <c r="K122" s="142" t="s">
        <v>174</v>
      </c>
      <c r="L122" s="141" t="s">
        <v>174</v>
      </c>
      <c r="M122" s="3"/>
    </row>
    <row r="123" spans="1:13" ht="15" customHeight="1" x14ac:dyDescent="0.2">
      <c r="A123" s="11"/>
      <c r="C123" s="139">
        <v>2014</v>
      </c>
      <c r="D123" s="139"/>
      <c r="E123" s="142" t="s">
        <v>174</v>
      </c>
      <c r="F123" s="142" t="s">
        <v>174</v>
      </c>
      <c r="G123" s="142" t="s">
        <v>174</v>
      </c>
      <c r="H123" s="142" t="s">
        <v>174</v>
      </c>
      <c r="I123" s="142" t="s">
        <v>174</v>
      </c>
      <c r="J123" s="142" t="s">
        <v>174</v>
      </c>
      <c r="K123" s="142" t="s">
        <v>174</v>
      </c>
      <c r="L123" s="141" t="s">
        <v>174</v>
      </c>
    </row>
    <row r="124" spans="1:13" ht="15" customHeight="1" x14ac:dyDescent="0.2">
      <c r="A124" s="11"/>
      <c r="C124" s="175" t="s">
        <v>108</v>
      </c>
      <c r="D124" s="175"/>
      <c r="E124" s="175"/>
      <c r="F124" s="175"/>
      <c r="G124" s="176"/>
      <c r="H124" s="176"/>
      <c r="I124" s="176"/>
      <c r="J124" s="176"/>
      <c r="K124" s="176"/>
      <c r="L124" s="177"/>
      <c r="M124" s="3"/>
    </row>
    <row r="125" spans="1:13" ht="15" customHeight="1" x14ac:dyDescent="0.2">
      <c r="A125" s="11"/>
      <c r="C125" s="136">
        <v>2024</v>
      </c>
      <c r="D125" s="136"/>
      <c r="E125" s="137">
        <v>0.13130428982132816</v>
      </c>
      <c r="F125" s="137">
        <v>0.10576756153518579</v>
      </c>
      <c r="G125" s="137">
        <v>0.25515538565123907</v>
      </c>
      <c r="H125" s="137">
        <v>7.6059889238393519E-2</v>
      </c>
      <c r="I125" s="137">
        <v>1.8001598797222438E-2</v>
      </c>
      <c r="J125" s="137">
        <v>5.8280730599486255E-2</v>
      </c>
      <c r="K125" s="137">
        <v>0.35543054435714488</v>
      </c>
      <c r="L125" s="138">
        <f t="shared" ref="L125:L126" si="28">(1*E125+2*F125+3*G125+4*H125+5*I125)/SUM(E125:I125)</f>
        <v>2.5628211094694957</v>
      </c>
      <c r="M125" s="3"/>
    </row>
    <row r="126" spans="1:13" ht="15" customHeight="1" x14ac:dyDescent="0.2">
      <c r="A126" s="11"/>
      <c r="C126" s="139">
        <v>2021</v>
      </c>
      <c r="D126" s="139"/>
      <c r="E126" s="140">
        <v>0.15016269600000001</v>
      </c>
      <c r="F126" s="140">
        <v>0.105885116</v>
      </c>
      <c r="G126" s="140">
        <v>0.230401087</v>
      </c>
      <c r="H126" s="140">
        <v>6.9575661999999996E-2</v>
      </c>
      <c r="I126" s="140">
        <v>1.32484E-2</v>
      </c>
      <c r="J126" s="140">
        <v>6.4567557999999997E-2</v>
      </c>
      <c r="K126" s="140">
        <v>0.36615948500000001</v>
      </c>
      <c r="L126" s="141">
        <f t="shared" si="28"/>
        <v>2.4552032728636823</v>
      </c>
      <c r="M126" s="3"/>
    </row>
    <row r="127" spans="1:13" ht="15" customHeight="1" x14ac:dyDescent="0.2">
      <c r="A127" s="11"/>
      <c r="C127" s="139">
        <v>2017</v>
      </c>
      <c r="D127" s="139"/>
      <c r="E127" s="142" t="s">
        <v>174</v>
      </c>
      <c r="F127" s="142" t="s">
        <v>174</v>
      </c>
      <c r="G127" s="142" t="s">
        <v>174</v>
      </c>
      <c r="H127" s="142" t="s">
        <v>174</v>
      </c>
      <c r="I127" s="142" t="s">
        <v>174</v>
      </c>
      <c r="J127" s="142" t="s">
        <v>174</v>
      </c>
      <c r="K127" s="142" t="s">
        <v>174</v>
      </c>
      <c r="L127" s="141" t="s">
        <v>174</v>
      </c>
      <c r="M127" s="3"/>
    </row>
    <row r="128" spans="1:13" ht="15" customHeight="1" x14ac:dyDescent="0.2">
      <c r="A128" s="11"/>
      <c r="C128" s="139">
        <v>2014</v>
      </c>
      <c r="D128" s="139"/>
      <c r="E128" s="142" t="s">
        <v>174</v>
      </c>
      <c r="F128" s="142" t="s">
        <v>174</v>
      </c>
      <c r="G128" s="142" t="s">
        <v>174</v>
      </c>
      <c r="H128" s="142" t="s">
        <v>174</v>
      </c>
      <c r="I128" s="142" t="s">
        <v>174</v>
      </c>
      <c r="J128" s="142" t="s">
        <v>174</v>
      </c>
      <c r="K128" s="142" t="s">
        <v>174</v>
      </c>
      <c r="L128" s="141" t="s">
        <v>174</v>
      </c>
      <c r="M128" s="3"/>
    </row>
    <row r="129" spans="1:13" ht="15" customHeight="1" x14ac:dyDescent="0.2">
      <c r="A129" s="11"/>
      <c r="C129" s="175" t="s">
        <v>109</v>
      </c>
      <c r="D129" s="175"/>
      <c r="E129" s="175"/>
      <c r="F129" s="175"/>
      <c r="G129" s="176"/>
      <c r="H129" s="176"/>
      <c r="I129" s="176"/>
      <c r="J129" s="176"/>
      <c r="K129" s="176"/>
      <c r="L129" s="177"/>
      <c r="M129" s="3"/>
    </row>
    <row r="130" spans="1:13" ht="15" customHeight="1" x14ac:dyDescent="0.2">
      <c r="A130" s="11"/>
      <c r="C130" s="136">
        <v>2024</v>
      </c>
      <c r="D130" s="136"/>
      <c r="E130" s="137">
        <v>0.1075529134357109</v>
      </c>
      <c r="F130" s="137">
        <v>9.1813751291907261E-2</v>
      </c>
      <c r="G130" s="137">
        <v>0.2118977976806517</v>
      </c>
      <c r="H130" s="137">
        <v>0.11493469965854579</v>
      </c>
      <c r="I130" s="137">
        <v>3.1016450705404534E-2</v>
      </c>
      <c r="J130" s="137">
        <v>6.5255345753300026E-2</v>
      </c>
      <c r="K130" s="137">
        <v>0.37752904147447991</v>
      </c>
      <c r="L130" s="138">
        <f t="shared" ref="L130:L131" si="29">(1*E130+2*F130+3*G130+4*H130+5*I130)/SUM(E130:I130)</f>
        <v>2.7667833166995339</v>
      </c>
      <c r="M130" s="3"/>
    </row>
    <row r="131" spans="1:13" ht="15" customHeight="1" x14ac:dyDescent="0.2">
      <c r="A131" s="11"/>
      <c r="C131" s="139">
        <v>2021</v>
      </c>
      <c r="D131" s="139"/>
      <c r="E131" s="140">
        <v>0.108881731</v>
      </c>
      <c r="F131" s="140">
        <v>9.4333511999999994E-2</v>
      </c>
      <c r="G131" s="140">
        <v>0.210507201</v>
      </c>
      <c r="H131" s="140">
        <v>0.10796639199999999</v>
      </c>
      <c r="I131" s="140">
        <v>2.08319E-2</v>
      </c>
      <c r="J131" s="140">
        <v>6.9152731999999995E-2</v>
      </c>
      <c r="K131" s="140">
        <v>0.38832652200000001</v>
      </c>
      <c r="L131" s="141">
        <f t="shared" si="29"/>
        <v>2.7005335073496615</v>
      </c>
      <c r="M131" s="3"/>
    </row>
    <row r="132" spans="1:13" ht="15" customHeight="1" x14ac:dyDescent="0.2">
      <c r="A132" s="11"/>
      <c r="C132" s="139">
        <v>2017</v>
      </c>
      <c r="D132" s="139"/>
      <c r="E132" s="142" t="s">
        <v>174</v>
      </c>
      <c r="F132" s="142" t="s">
        <v>174</v>
      </c>
      <c r="G132" s="142" t="s">
        <v>174</v>
      </c>
      <c r="H132" s="142" t="s">
        <v>174</v>
      </c>
      <c r="I132" s="142" t="s">
        <v>174</v>
      </c>
      <c r="J132" s="142" t="s">
        <v>174</v>
      </c>
      <c r="K132" s="142" t="s">
        <v>174</v>
      </c>
      <c r="L132" s="141" t="s">
        <v>174</v>
      </c>
      <c r="M132" s="3"/>
    </row>
    <row r="133" spans="1:13" ht="15" customHeight="1" x14ac:dyDescent="0.2">
      <c r="A133" s="11"/>
      <c r="C133" s="139">
        <v>2014</v>
      </c>
      <c r="D133" s="139"/>
      <c r="E133" s="142" t="s">
        <v>174</v>
      </c>
      <c r="F133" s="142" t="s">
        <v>174</v>
      </c>
      <c r="G133" s="142" t="s">
        <v>174</v>
      </c>
      <c r="H133" s="142" t="s">
        <v>174</v>
      </c>
      <c r="I133" s="142" t="s">
        <v>174</v>
      </c>
      <c r="J133" s="142" t="s">
        <v>174</v>
      </c>
      <c r="K133" s="142" t="s">
        <v>174</v>
      </c>
      <c r="L133" s="141" t="s">
        <v>174</v>
      </c>
      <c r="M133" s="3"/>
    </row>
    <row r="134" spans="1:13" ht="15" customHeight="1" x14ac:dyDescent="0.2">
      <c r="A134" s="11"/>
      <c r="C134" s="175" t="s">
        <v>54</v>
      </c>
      <c r="D134" s="175"/>
      <c r="E134" s="175"/>
      <c r="F134" s="175"/>
      <c r="G134" s="176"/>
      <c r="H134" s="176"/>
      <c r="I134" s="176"/>
      <c r="J134" s="176"/>
      <c r="K134" s="176"/>
      <c r="L134" s="177"/>
      <c r="M134" s="3"/>
    </row>
    <row r="135" spans="1:13" ht="15" customHeight="1" x14ac:dyDescent="0.2">
      <c r="A135" s="11"/>
      <c r="C135" s="136">
        <v>2024</v>
      </c>
      <c r="D135" s="136"/>
      <c r="E135" s="137">
        <v>0.12111369628975575</v>
      </c>
      <c r="F135" s="137">
        <v>2.4962614393836687E-2</v>
      </c>
      <c r="G135" s="137">
        <v>9.1341829759056553E-2</v>
      </c>
      <c r="H135" s="137">
        <v>8.6017911350144013E-2</v>
      </c>
      <c r="I135" s="137">
        <v>3.0599455203972083E-2</v>
      </c>
      <c r="J135" s="137">
        <v>0.12193426197279149</v>
      </c>
      <c r="K135" s="137">
        <v>0.52403023103044344</v>
      </c>
      <c r="L135" s="138">
        <f t="shared" ref="L135:L138" si="30">(1*E135+2*F135+3*G135+4*H135+5*I135)/SUM(E135:I135)</f>
        <v>2.6611266868880579</v>
      </c>
      <c r="M135" s="3"/>
    </row>
    <row r="136" spans="1:13" ht="15" customHeight="1" x14ac:dyDescent="0.2">
      <c r="A136" s="11"/>
      <c r="C136" s="139">
        <v>2021</v>
      </c>
      <c r="D136" s="139"/>
      <c r="E136" s="140">
        <v>8.8618063999999996E-2</v>
      </c>
      <c r="F136" s="140">
        <v>2.9857700000000001E-2</v>
      </c>
      <c r="G136" s="140">
        <v>8.2410574E-2</v>
      </c>
      <c r="H136" s="140">
        <v>6.7907660999999994E-2</v>
      </c>
      <c r="I136" s="140">
        <v>2.5537899999999999E-2</v>
      </c>
      <c r="J136" s="140">
        <v>0.12743556</v>
      </c>
      <c r="K136" s="140">
        <v>0.57823250199999998</v>
      </c>
      <c r="L136" s="141">
        <f t="shared" si="30"/>
        <v>2.7006428209128637</v>
      </c>
      <c r="M136" s="3"/>
    </row>
    <row r="137" spans="1:13" ht="15" customHeight="1" x14ac:dyDescent="0.2">
      <c r="A137" s="11"/>
      <c r="C137" s="139">
        <v>2017</v>
      </c>
      <c r="D137" s="139"/>
      <c r="E137" s="142">
        <v>4.49062E-2</v>
      </c>
      <c r="F137" s="142">
        <v>2.19507E-2</v>
      </c>
      <c r="G137" s="142">
        <v>8.2233243999999997E-2</v>
      </c>
      <c r="H137" s="142">
        <v>7.0928414999999995E-2</v>
      </c>
      <c r="I137" s="142">
        <v>1.83264E-2</v>
      </c>
      <c r="J137" s="142">
        <v>9.8351804000000001E-2</v>
      </c>
      <c r="K137" s="142">
        <v>0.66330322799999997</v>
      </c>
      <c r="L137" s="141">
        <f t="shared" si="30"/>
        <v>2.9824544852236632</v>
      </c>
      <c r="M137" s="3"/>
    </row>
    <row r="138" spans="1:13" ht="15" customHeight="1" x14ac:dyDescent="0.2">
      <c r="A138" s="11"/>
      <c r="C138" s="139">
        <v>2014</v>
      </c>
      <c r="D138" s="139"/>
      <c r="E138" s="142">
        <v>3.4138143858096756E-2</v>
      </c>
      <c r="F138" s="142">
        <v>2.2003783378245056E-2</v>
      </c>
      <c r="G138" s="142">
        <v>7.9699500868529602E-2</v>
      </c>
      <c r="H138" s="142">
        <v>8.3794737570870623E-2</v>
      </c>
      <c r="I138" s="142">
        <v>2.0712743672354133E-2</v>
      </c>
      <c r="J138" s="142">
        <v>5.5828333285850303E-2</v>
      </c>
      <c r="K138" s="142">
        <v>0.70382275736605349</v>
      </c>
      <c r="L138" s="141">
        <f t="shared" si="30"/>
        <v>3.1453726331270202</v>
      </c>
      <c r="M138" s="3"/>
    </row>
    <row r="139" spans="1:13" ht="15" customHeight="1" x14ac:dyDescent="0.2">
      <c r="A139" s="11"/>
      <c r="C139" s="175" t="s">
        <v>55</v>
      </c>
      <c r="D139" s="175"/>
      <c r="E139" s="175"/>
      <c r="F139" s="175"/>
      <c r="G139" s="176"/>
      <c r="H139" s="176"/>
      <c r="I139" s="176"/>
      <c r="J139" s="176"/>
      <c r="K139" s="176"/>
      <c r="L139" s="177"/>
      <c r="M139" s="3"/>
    </row>
    <row r="140" spans="1:13" ht="15" customHeight="1" x14ac:dyDescent="0.2">
      <c r="A140" s="11"/>
      <c r="C140" s="136">
        <v>2024</v>
      </c>
      <c r="D140" s="136"/>
      <c r="E140" s="137">
        <v>8.4813055994554659E-2</v>
      </c>
      <c r="F140" s="137">
        <v>1.7174416150562564E-2</v>
      </c>
      <c r="G140" s="137">
        <v>6.6927439499726529E-2</v>
      </c>
      <c r="H140" s="137">
        <v>9.3769977637207916E-2</v>
      </c>
      <c r="I140" s="137">
        <v>4.5982136102977321E-2</v>
      </c>
      <c r="J140" s="137">
        <v>0.10645764694998028</v>
      </c>
      <c r="K140" s="137">
        <v>0.58487532766499073</v>
      </c>
      <c r="L140" s="138">
        <f t="shared" ref="L140:L143" si="31">(1*E140+2*F140+3*G140+4*H140+5*I140)/SUM(E140:I140)</f>
        <v>2.9965455386911541</v>
      </c>
      <c r="M140" s="3"/>
    </row>
    <row r="141" spans="1:13" ht="15" customHeight="1" x14ac:dyDescent="0.2">
      <c r="A141" s="11"/>
      <c r="C141" s="139">
        <v>2021</v>
      </c>
      <c r="D141" s="139"/>
      <c r="E141" s="140">
        <v>6.4485682000000003E-2</v>
      </c>
      <c r="F141" s="140">
        <v>1.27581E-2</v>
      </c>
      <c r="G141" s="140">
        <v>5.9175600000000002E-2</v>
      </c>
      <c r="H141" s="140">
        <v>8.7957281999999998E-2</v>
      </c>
      <c r="I141" s="140">
        <v>3.5120899999999997E-2</v>
      </c>
      <c r="J141" s="140">
        <v>0.100152238</v>
      </c>
      <c r="K141" s="140">
        <v>0.64035024399999996</v>
      </c>
      <c r="L141" s="141">
        <f t="shared" si="31"/>
        <v>3.0634673318166485</v>
      </c>
      <c r="M141" s="3"/>
    </row>
    <row r="142" spans="1:13" ht="15" customHeight="1" x14ac:dyDescent="0.2">
      <c r="A142" s="11"/>
      <c r="C142" s="139">
        <v>2017</v>
      </c>
      <c r="D142" s="139"/>
      <c r="E142" s="142">
        <v>4.3736999999999998E-2</v>
      </c>
      <c r="F142" s="142">
        <v>1.42931E-2</v>
      </c>
      <c r="G142" s="142">
        <v>5.4934700000000003E-2</v>
      </c>
      <c r="H142" s="142">
        <v>8.8566200999999997E-2</v>
      </c>
      <c r="I142" s="142">
        <v>3.9490200000000003E-2</v>
      </c>
      <c r="J142" s="142">
        <v>8.5287195999999996E-2</v>
      </c>
      <c r="K142" s="142">
        <v>0.67369161700000002</v>
      </c>
      <c r="L142" s="141">
        <f t="shared" si="31"/>
        <v>3.272919978520894</v>
      </c>
      <c r="M142" s="3"/>
    </row>
    <row r="143" spans="1:13" ht="15" customHeight="1" x14ac:dyDescent="0.2">
      <c r="A143" s="11"/>
      <c r="C143" s="139">
        <v>2014</v>
      </c>
      <c r="D143" s="139"/>
      <c r="E143" s="142">
        <v>1.5184942979685184E-2</v>
      </c>
      <c r="F143" s="142">
        <v>1.0024427994542923E-2</v>
      </c>
      <c r="G143" s="142">
        <v>7.5010327368180169E-2</v>
      </c>
      <c r="H143" s="142">
        <v>9.5503047086896345E-2</v>
      </c>
      <c r="I143" s="142">
        <v>2.9010778548416889E-2</v>
      </c>
      <c r="J143" s="142">
        <v>5.9420535781418066E-2</v>
      </c>
      <c r="K143" s="142">
        <v>0.71584594024086057</v>
      </c>
      <c r="L143" s="141">
        <f t="shared" si="31"/>
        <v>3.5033974826160419</v>
      </c>
      <c r="M143" s="3"/>
    </row>
    <row r="144" spans="1:13" ht="15" customHeight="1" x14ac:dyDescent="0.2">
      <c r="A144" s="11"/>
      <c r="C144" s="175" t="s">
        <v>110</v>
      </c>
      <c r="D144" s="175"/>
      <c r="E144" s="175"/>
      <c r="F144" s="175"/>
      <c r="G144" s="176"/>
      <c r="H144" s="176"/>
      <c r="I144" s="176"/>
      <c r="J144" s="176"/>
      <c r="K144" s="176"/>
      <c r="L144" s="177"/>
      <c r="M144" s="3"/>
    </row>
    <row r="145" spans="1:13" ht="15" customHeight="1" x14ac:dyDescent="0.2">
      <c r="A145" s="11"/>
      <c r="C145" s="136">
        <v>2024</v>
      </c>
      <c r="D145" s="136"/>
      <c r="E145" s="137">
        <v>8.131139513174003E-2</v>
      </c>
      <c r="F145" s="137">
        <v>1.5456206918654118E-2</v>
      </c>
      <c r="G145" s="137">
        <v>6.5225390263604036E-2</v>
      </c>
      <c r="H145" s="137">
        <v>9.3292845873975766E-2</v>
      </c>
      <c r="I145" s="137">
        <v>4.7523749489643406E-2</v>
      </c>
      <c r="J145" s="137">
        <v>0.10758829065953472</v>
      </c>
      <c r="K145" s="137">
        <v>0.58960212166284787</v>
      </c>
      <c r="L145" s="138">
        <f t="shared" ref="L145:L146" si="32">(1*E145+2*F145+3*G145+4*H145+5*I145)/SUM(E145:I145)</f>
        <v>3.0338871293667662</v>
      </c>
      <c r="M145" s="3"/>
    </row>
    <row r="146" spans="1:13" ht="15" customHeight="1" x14ac:dyDescent="0.2">
      <c r="A146" s="11"/>
      <c r="C146" s="139">
        <v>2021</v>
      </c>
      <c r="D146" s="139"/>
      <c r="E146" s="140">
        <v>6.0590600000000001E-2</v>
      </c>
      <c r="F146" s="140">
        <v>1.42621E-2</v>
      </c>
      <c r="G146" s="140">
        <v>6.4653600000000006E-2</v>
      </c>
      <c r="H146" s="140">
        <v>8.3871108E-2</v>
      </c>
      <c r="I146" s="140">
        <v>3.0444599999999999E-2</v>
      </c>
      <c r="J146" s="140">
        <v>0.102373432</v>
      </c>
      <c r="K146" s="140">
        <v>0.64380450700000003</v>
      </c>
      <c r="L146" s="141">
        <f t="shared" si="32"/>
        <v>3.036706856404666</v>
      </c>
      <c r="M146" s="3"/>
    </row>
    <row r="147" spans="1:13" ht="15" customHeight="1" x14ac:dyDescent="0.2">
      <c r="A147" s="11"/>
      <c r="C147" s="139">
        <v>2017</v>
      </c>
      <c r="D147" s="139"/>
      <c r="E147" s="142" t="s">
        <v>174</v>
      </c>
      <c r="F147" s="142" t="s">
        <v>174</v>
      </c>
      <c r="G147" s="142" t="s">
        <v>174</v>
      </c>
      <c r="H147" s="142" t="s">
        <v>174</v>
      </c>
      <c r="I147" s="142" t="s">
        <v>174</v>
      </c>
      <c r="J147" s="142" t="s">
        <v>174</v>
      </c>
      <c r="K147" s="142" t="s">
        <v>174</v>
      </c>
      <c r="L147" s="141" t="s">
        <v>174</v>
      </c>
      <c r="M147" s="3"/>
    </row>
    <row r="148" spans="1:13" ht="15" customHeight="1" x14ac:dyDescent="0.2">
      <c r="A148" s="11"/>
      <c r="C148" s="139">
        <v>2014</v>
      </c>
      <c r="D148" s="139"/>
      <c r="E148" s="142" t="s">
        <v>174</v>
      </c>
      <c r="F148" s="142" t="s">
        <v>174</v>
      </c>
      <c r="G148" s="142" t="s">
        <v>174</v>
      </c>
      <c r="H148" s="142" t="s">
        <v>174</v>
      </c>
      <c r="I148" s="142" t="s">
        <v>174</v>
      </c>
      <c r="J148" s="142" t="s">
        <v>174</v>
      </c>
      <c r="K148" s="142" t="s">
        <v>174</v>
      </c>
      <c r="L148" s="141" t="s">
        <v>174</v>
      </c>
      <c r="M148" s="3"/>
    </row>
    <row r="149" spans="1:13" ht="15" customHeight="1" x14ac:dyDescent="0.2">
      <c r="A149" s="11"/>
      <c r="C149" s="175" t="s">
        <v>56</v>
      </c>
      <c r="D149" s="175"/>
      <c r="E149" s="175"/>
      <c r="F149" s="175"/>
      <c r="G149" s="176"/>
      <c r="H149" s="176"/>
      <c r="I149" s="176"/>
      <c r="J149" s="176"/>
      <c r="K149" s="176"/>
      <c r="L149" s="177"/>
      <c r="M149" s="3"/>
    </row>
    <row r="150" spans="1:13" ht="15" customHeight="1" x14ac:dyDescent="0.2">
      <c r="A150" s="11"/>
      <c r="C150" s="136">
        <v>2024</v>
      </c>
      <c r="D150" s="136"/>
      <c r="E150" s="137">
        <v>8.4906231212234617E-2</v>
      </c>
      <c r="F150" s="137">
        <v>1.2726905194857417E-2</v>
      </c>
      <c r="G150" s="137">
        <v>6.7094031751085248E-2</v>
      </c>
      <c r="H150" s="137">
        <v>0.10552308134939785</v>
      </c>
      <c r="I150" s="137">
        <v>4.1063365721697845E-2</v>
      </c>
      <c r="J150" s="137">
        <v>0.10560969899826408</v>
      </c>
      <c r="K150" s="137">
        <v>0.58307668577246297</v>
      </c>
      <c r="L150" s="138">
        <f t="shared" ref="L150:L153" si="33">(1*E150+2*F150+3*G150+4*H150+5*I150)/SUM(E150:I150)</f>
        <v>3.0164157458057308</v>
      </c>
      <c r="M150" s="3"/>
    </row>
    <row r="151" spans="1:13" ht="15" customHeight="1" x14ac:dyDescent="0.2">
      <c r="A151" s="11"/>
      <c r="C151" s="139">
        <v>2021</v>
      </c>
      <c r="D151" s="139"/>
      <c r="E151" s="140">
        <v>5.93413E-2</v>
      </c>
      <c r="F151" s="140">
        <v>1.52035E-2</v>
      </c>
      <c r="G151" s="140">
        <v>5.7790399999999999E-2</v>
      </c>
      <c r="H151" s="140">
        <v>8.7091619999999995E-2</v>
      </c>
      <c r="I151" s="140">
        <v>3.1275699999999997E-2</v>
      </c>
      <c r="J151" s="140">
        <v>0.105144585</v>
      </c>
      <c r="K151" s="140">
        <v>0.644152854</v>
      </c>
      <c r="L151" s="141">
        <f t="shared" si="33"/>
        <v>3.0628510634835262</v>
      </c>
      <c r="M151" s="3"/>
    </row>
    <row r="152" spans="1:13" ht="15" customHeight="1" x14ac:dyDescent="0.2">
      <c r="A152" s="11"/>
      <c r="C152" s="139">
        <v>2017</v>
      </c>
      <c r="D152" s="139"/>
      <c r="E152" s="142">
        <v>4.3467600000000002E-2</v>
      </c>
      <c r="F152" s="142">
        <v>1.7286300000000001E-2</v>
      </c>
      <c r="G152" s="142">
        <v>5.9456700000000001E-2</v>
      </c>
      <c r="H152" s="142">
        <v>7.4706678999999998E-2</v>
      </c>
      <c r="I152" s="142">
        <v>3.7906200000000001E-2</v>
      </c>
      <c r="J152" s="142">
        <v>8.7474995E-2</v>
      </c>
      <c r="K152" s="142">
        <v>0.679701428</v>
      </c>
      <c r="L152" s="141">
        <f t="shared" si="33"/>
        <v>3.1988527067753334</v>
      </c>
      <c r="M152" s="3"/>
    </row>
    <row r="153" spans="1:13" ht="15" customHeight="1" x14ac:dyDescent="0.2">
      <c r="A153" s="11"/>
      <c r="C153" s="139">
        <v>2014</v>
      </c>
      <c r="D153" s="139"/>
      <c r="E153" s="142">
        <v>1.5832262664070493E-2</v>
      </c>
      <c r="F153" s="142">
        <v>1.5761949486816831E-2</v>
      </c>
      <c r="G153" s="142">
        <v>8.1019710546457985E-2</v>
      </c>
      <c r="H153" s="142">
        <v>8.4777509720990643E-2</v>
      </c>
      <c r="I153" s="142">
        <v>3.1741254927395719E-2</v>
      </c>
      <c r="J153" s="142">
        <v>5.8707783291708331E-2</v>
      </c>
      <c r="K153" s="142">
        <v>0.71215952936256</v>
      </c>
      <c r="L153" s="141">
        <f t="shared" si="33"/>
        <v>3.4400661727005342</v>
      </c>
      <c r="M153" s="3"/>
    </row>
    <row r="154" spans="1:13" ht="15" customHeight="1" x14ac:dyDescent="0.2">
      <c r="A154" s="11"/>
      <c r="C154" s="175" t="s">
        <v>111</v>
      </c>
      <c r="D154" s="175"/>
      <c r="E154" s="175"/>
      <c r="F154" s="175"/>
      <c r="G154" s="176"/>
      <c r="H154" s="176"/>
      <c r="I154" s="176"/>
      <c r="J154" s="176"/>
      <c r="K154" s="176"/>
      <c r="L154" s="177"/>
      <c r="M154" s="3"/>
    </row>
    <row r="155" spans="1:13" ht="15" customHeight="1" x14ac:dyDescent="0.2">
      <c r="A155" s="11"/>
      <c r="C155" s="136">
        <v>2024</v>
      </c>
      <c r="D155" s="136"/>
      <c r="E155" s="137">
        <v>8.1552356745312207E-2</v>
      </c>
      <c r="F155" s="137">
        <v>1.4521057873907114E-2</v>
      </c>
      <c r="G155" s="137">
        <v>7.3032892407415603E-2</v>
      </c>
      <c r="H155" s="137">
        <v>0.10447082248845278</v>
      </c>
      <c r="I155" s="137">
        <v>3.9384505712110884E-2</v>
      </c>
      <c r="J155" s="137">
        <v>0.10695973755693144</v>
      </c>
      <c r="K155" s="137">
        <v>0.58007862721587</v>
      </c>
      <c r="L155" s="138">
        <f t="shared" ref="L155:L156" si="34">(1*E155+2*F155+3*G155+4*H155+5*I155)/SUM(E155:I155)</f>
        <v>3.0179385008135822</v>
      </c>
      <c r="M155" s="3"/>
    </row>
    <row r="156" spans="1:13" ht="15" customHeight="1" x14ac:dyDescent="0.2">
      <c r="A156" s="11"/>
      <c r="C156" s="139">
        <v>2021</v>
      </c>
      <c r="D156" s="139"/>
      <c r="E156" s="140">
        <v>5.56754E-2</v>
      </c>
      <c r="F156" s="140">
        <v>1.6699599999999998E-2</v>
      </c>
      <c r="G156" s="140">
        <v>6.1094500000000003E-2</v>
      </c>
      <c r="H156" s="140">
        <v>8.5582175999999996E-2</v>
      </c>
      <c r="I156" s="140">
        <v>2.7404700000000001E-2</v>
      </c>
      <c r="J156" s="140">
        <v>0.10428309700000001</v>
      </c>
      <c r="K156" s="140">
        <v>0.649260634</v>
      </c>
      <c r="L156" s="141">
        <f t="shared" si="34"/>
        <v>3.0500744845814012</v>
      </c>
      <c r="M156" s="3"/>
    </row>
    <row r="157" spans="1:13" ht="15" customHeight="1" x14ac:dyDescent="0.2">
      <c r="A157" s="11"/>
      <c r="C157" s="139">
        <v>2017</v>
      </c>
      <c r="D157" s="139"/>
      <c r="E157" s="142" t="s">
        <v>174</v>
      </c>
      <c r="F157" s="142" t="s">
        <v>174</v>
      </c>
      <c r="G157" s="142" t="s">
        <v>174</v>
      </c>
      <c r="H157" s="142" t="s">
        <v>174</v>
      </c>
      <c r="I157" s="142" t="s">
        <v>174</v>
      </c>
      <c r="J157" s="142" t="s">
        <v>174</v>
      </c>
      <c r="K157" s="142" t="s">
        <v>174</v>
      </c>
      <c r="L157" s="141" t="s">
        <v>174</v>
      </c>
      <c r="M157" s="3"/>
    </row>
    <row r="158" spans="1:13" ht="15" customHeight="1" x14ac:dyDescent="0.2">
      <c r="A158" s="11"/>
      <c r="C158" s="139">
        <v>2014</v>
      </c>
      <c r="D158" s="139"/>
      <c r="E158" s="142" t="s">
        <v>174</v>
      </c>
      <c r="F158" s="142" t="s">
        <v>174</v>
      </c>
      <c r="G158" s="142" t="s">
        <v>174</v>
      </c>
      <c r="H158" s="142" t="s">
        <v>174</v>
      </c>
      <c r="I158" s="142" t="s">
        <v>174</v>
      </c>
      <c r="J158" s="142" t="s">
        <v>174</v>
      </c>
      <c r="K158" s="142" t="s">
        <v>174</v>
      </c>
      <c r="L158" s="141" t="s">
        <v>174</v>
      </c>
      <c r="M158" s="3"/>
    </row>
    <row r="159" spans="1:13" ht="15" customHeight="1" x14ac:dyDescent="0.2">
      <c r="A159" s="11"/>
      <c r="C159" s="175" t="s">
        <v>57</v>
      </c>
      <c r="D159" s="175"/>
      <c r="E159" s="175"/>
      <c r="F159" s="175"/>
      <c r="G159" s="176"/>
      <c r="H159" s="176"/>
      <c r="I159" s="176"/>
      <c r="J159" s="176"/>
      <c r="K159" s="176"/>
      <c r="L159" s="177"/>
      <c r="M159" s="3"/>
    </row>
    <row r="160" spans="1:13" ht="15" customHeight="1" x14ac:dyDescent="0.2">
      <c r="A160" s="11"/>
      <c r="C160" s="136">
        <v>2024</v>
      </c>
      <c r="D160" s="136"/>
      <c r="E160" s="137">
        <v>9.5403452710162553E-2</v>
      </c>
      <c r="F160" s="137">
        <v>3.2045645351213951E-2</v>
      </c>
      <c r="G160" s="137">
        <v>0.10323601074559983</v>
      </c>
      <c r="H160" s="137">
        <v>0.15543013624433907</v>
      </c>
      <c r="I160" s="137">
        <v>7.7213966238937767E-2</v>
      </c>
      <c r="J160" s="137">
        <v>0.12069734947477727</v>
      </c>
      <c r="K160" s="137">
        <v>0.4159734392349696</v>
      </c>
      <c r="L160" s="138">
        <f t="shared" ref="L160:L163" si="35">(1*E160+2*F160+3*G160+4*H160+5*I160)/SUM(E160:I160)</f>
        <v>3.1877833640326436</v>
      </c>
      <c r="M160" s="3"/>
    </row>
    <row r="161" spans="1:13" ht="15" customHeight="1" x14ac:dyDescent="0.2">
      <c r="A161" s="11"/>
      <c r="C161" s="139">
        <v>2021</v>
      </c>
      <c r="D161" s="139"/>
      <c r="E161" s="140">
        <v>7.1316319000000003E-2</v>
      </c>
      <c r="F161" s="140">
        <v>2.419E-2</v>
      </c>
      <c r="G161" s="140">
        <v>0.103142894</v>
      </c>
      <c r="H161" s="140">
        <v>0.11130106300000001</v>
      </c>
      <c r="I161" s="140">
        <v>7.5891213999999999E-2</v>
      </c>
      <c r="J161" s="140">
        <v>0.12750772599999999</v>
      </c>
      <c r="K161" s="140">
        <v>0.48665081300000002</v>
      </c>
      <c r="L161" s="141">
        <f t="shared" si="35"/>
        <v>3.2494828977567964</v>
      </c>
      <c r="M161" s="3"/>
    </row>
    <row r="162" spans="1:13" ht="15" customHeight="1" x14ac:dyDescent="0.2">
      <c r="A162" s="11"/>
      <c r="C162" s="139">
        <v>2017</v>
      </c>
      <c r="D162" s="139"/>
      <c r="E162" s="142">
        <v>7.2127809000000001E-2</v>
      </c>
      <c r="F162" s="142">
        <v>2.4492199999999999E-2</v>
      </c>
      <c r="G162" s="142">
        <v>8.4189105E-2</v>
      </c>
      <c r="H162" s="142">
        <v>0.11541446599999999</v>
      </c>
      <c r="I162" s="142">
        <v>4.1377200000000003E-2</v>
      </c>
      <c r="J162" s="142">
        <v>9.0668653000000002E-2</v>
      </c>
      <c r="K162" s="142">
        <v>0.57173061700000005</v>
      </c>
      <c r="L162" s="141">
        <f t="shared" si="35"/>
        <v>3.0871474526806488</v>
      </c>
      <c r="M162" s="3"/>
    </row>
    <row r="163" spans="1:13" ht="15" customHeight="1" x14ac:dyDescent="0.2">
      <c r="A163" s="11"/>
      <c r="C163" s="139">
        <v>2014</v>
      </c>
      <c r="D163" s="139"/>
      <c r="E163" s="142">
        <v>4.7442033808462507E-2</v>
      </c>
      <c r="F163" s="142">
        <v>2.6842669813401481E-2</v>
      </c>
      <c r="G163" s="142">
        <v>0.11043809952913085</v>
      </c>
      <c r="H163" s="142">
        <v>0.11602532682954861</v>
      </c>
      <c r="I163" s="142">
        <v>2.9531012444005314E-2</v>
      </c>
      <c r="J163" s="142">
        <v>6.8637390001171278E-2</v>
      </c>
      <c r="K163" s="142">
        <v>0.60108346757427999</v>
      </c>
      <c r="L163" s="141">
        <f t="shared" si="35"/>
        <v>3.1615621679756019</v>
      </c>
      <c r="M163" s="3"/>
    </row>
    <row r="164" spans="1:13" s="3" customFormat="1" ht="15" customHeight="1" x14ac:dyDescent="0.2">
      <c r="A164" s="11"/>
      <c r="C164" s="100" t="s">
        <v>17</v>
      </c>
      <c r="D164" s="100"/>
      <c r="E164" s="100"/>
      <c r="F164" s="99"/>
      <c r="G164" s="99"/>
      <c r="H164" s="99"/>
      <c r="I164" s="99"/>
      <c r="J164" s="99"/>
      <c r="K164" s="99"/>
      <c r="L164" s="98"/>
    </row>
    <row r="165" spans="1:13" ht="15" customHeight="1" x14ac:dyDescent="0.2">
      <c r="A165" s="11"/>
      <c r="C165" s="182" t="s">
        <v>165</v>
      </c>
      <c r="D165" s="182"/>
      <c r="E165" s="182"/>
      <c r="F165" s="183"/>
      <c r="G165" s="183"/>
      <c r="H165" s="183"/>
      <c r="I165" s="183"/>
      <c r="J165" s="183"/>
      <c r="K165" s="183"/>
      <c r="L165" s="183"/>
      <c r="M165" s="3"/>
    </row>
    <row r="166" spans="1:13" s="3" customFormat="1" ht="15" customHeight="1" x14ac:dyDescent="0.2">
      <c r="A166" s="11"/>
      <c r="C166" s="136">
        <v>2024</v>
      </c>
      <c r="D166" s="136"/>
      <c r="E166" s="137">
        <f>AVERAGE(E171,E176,E181,E186,E191,E196,E201,E206,E211,E216,E221,E226,E231,E236)</f>
        <v>8.0661715204603163E-2</v>
      </c>
      <c r="F166" s="137">
        <f t="shared" ref="F166:K166" si="36">AVERAGE(F171,F176,F181,F186,F191,F196,F201,F206,F211,F216,F221,F226,F231,F236)</f>
        <v>5.3654295923202165E-2</v>
      </c>
      <c r="G166" s="137">
        <f t="shared" si="36"/>
        <v>0.12710070130840442</v>
      </c>
      <c r="H166" s="137">
        <f t="shared" si="36"/>
        <v>9.7809419571513082E-2</v>
      </c>
      <c r="I166" s="137">
        <f t="shared" si="36"/>
        <v>4.7408481468384153E-2</v>
      </c>
      <c r="J166" s="137">
        <f t="shared" si="36"/>
        <v>9.5674406576235091E-2</v>
      </c>
      <c r="K166" s="137">
        <f t="shared" si="36"/>
        <v>0.49769097994765793</v>
      </c>
      <c r="L166" s="138">
        <f t="shared" ref="L166:L168" si="37">(1*E166+2*F166+3*G166+4*H166+5*I166)/SUM(E166:I166)</f>
        <v>2.9450333466867042</v>
      </c>
    </row>
    <row r="167" spans="1:13" s="3" customFormat="1" ht="15" customHeight="1" x14ac:dyDescent="0.2">
      <c r="A167" s="11"/>
      <c r="C167" s="139">
        <v>2021</v>
      </c>
      <c r="D167" s="139"/>
      <c r="E167" s="140">
        <f>AVERAGE(E172,E177,E182,E187,E192,E197,E202,E207,E212,E217,E222,E227,E232,E237)</f>
        <v>9.3490023071428549E-2</v>
      </c>
      <c r="F167" s="140">
        <f t="shared" ref="F167:K167" si="38">AVERAGE(F172,F177,F182,F187,F192,F197,F202,F207,F212,F217,F222,F227,F232,F237)</f>
        <v>5.7584745999999999E-2</v>
      </c>
      <c r="G167" s="140">
        <f t="shared" si="38"/>
        <v>0.14682712892857142</v>
      </c>
      <c r="H167" s="140">
        <f t="shared" si="38"/>
        <v>8.7717836214285722E-2</v>
      </c>
      <c r="I167" s="140">
        <f t="shared" si="38"/>
        <v>3.4191785714285709E-2</v>
      </c>
      <c r="J167" s="140">
        <f t="shared" si="38"/>
        <v>9.691805178571429E-2</v>
      </c>
      <c r="K167" s="140">
        <f t="shared" si="38"/>
        <v>0.48327043628571431</v>
      </c>
      <c r="L167" s="141">
        <f t="shared" si="37"/>
        <v>2.7892783301538473</v>
      </c>
    </row>
    <row r="168" spans="1:13" s="3" customFormat="1" ht="15" customHeight="1" x14ac:dyDescent="0.2">
      <c r="A168" s="11"/>
      <c r="C168" s="139">
        <v>2017</v>
      </c>
      <c r="D168" s="139"/>
      <c r="E168" s="142">
        <f>AVERAGE(E173,E178,E183,E188,E213,E218,E228,E238)</f>
        <v>9.8313161750000003E-2</v>
      </c>
      <c r="F168" s="142">
        <f t="shared" ref="F168:K168" si="39">AVERAGE(F173,F178,F183,F188,F213,F218,F228,F238)</f>
        <v>4.4232455249999997E-2</v>
      </c>
      <c r="G168" s="142">
        <f t="shared" si="39"/>
        <v>0.14052485474999998</v>
      </c>
      <c r="H168" s="142">
        <f t="shared" si="39"/>
        <v>7.2960726375000007E-2</v>
      </c>
      <c r="I168" s="142">
        <f t="shared" si="39"/>
        <v>2.3819649999999998E-2</v>
      </c>
      <c r="J168" s="142">
        <f t="shared" si="39"/>
        <v>9.423421450000001E-2</v>
      </c>
      <c r="K168" s="142">
        <f t="shared" si="39"/>
        <v>0.52591494537499994</v>
      </c>
      <c r="L168" s="141">
        <f t="shared" si="37"/>
        <v>2.6834053340446253</v>
      </c>
    </row>
    <row r="169" spans="1:13" s="3" customFormat="1" ht="15" customHeight="1" x14ac:dyDescent="0.2">
      <c r="A169" s="11"/>
      <c r="C169" s="139">
        <v>2014</v>
      </c>
      <c r="D169" s="139"/>
      <c r="E169" s="142">
        <f>AVERAGE(E174,E179,E184,E189,E214,E219,E229,E239)</f>
        <v>8.9343032185585231E-2</v>
      </c>
      <c r="F169" s="142">
        <f t="shared" ref="F169:K169" si="40">AVERAGE(F174,F179,F184,F189,F214,F219,F229,F239)</f>
        <v>5.6530840672120684E-2</v>
      </c>
      <c r="G169" s="142">
        <f t="shared" si="40"/>
        <v>0.10769510534192064</v>
      </c>
      <c r="H169" s="142">
        <f t="shared" si="40"/>
        <v>6.8190855880439646E-2</v>
      </c>
      <c r="I169" s="142">
        <f t="shared" si="40"/>
        <v>2.7461641242979028E-2</v>
      </c>
      <c r="J169" s="142">
        <f t="shared" si="40"/>
        <v>8.2587450656966294E-2</v>
      </c>
      <c r="K169" s="142">
        <f t="shared" si="40"/>
        <v>0.56819107401998847</v>
      </c>
      <c r="L169" s="141">
        <f>(1*E169+2*F169+3*G169+4*H169+5*I169)/SUM(E169:I169)</f>
        <v>2.6789923455503604</v>
      </c>
    </row>
    <row r="170" spans="1:13" s="3" customFormat="1" ht="15" customHeight="1" x14ac:dyDescent="0.2">
      <c r="A170" s="11"/>
      <c r="C170" s="95" t="s">
        <v>51</v>
      </c>
      <c r="D170" s="95"/>
      <c r="E170" s="95"/>
      <c r="F170" s="95"/>
      <c r="G170" s="94"/>
      <c r="H170" s="94"/>
      <c r="I170" s="94"/>
      <c r="J170" s="94"/>
      <c r="K170" s="94"/>
      <c r="L170" s="112"/>
    </row>
    <row r="171" spans="1:13" ht="15" customHeight="1" x14ac:dyDescent="0.2">
      <c r="A171" s="11"/>
      <c r="C171" s="136">
        <v>2024</v>
      </c>
      <c r="D171" s="136"/>
      <c r="E171" s="137">
        <v>0.13232555334050519</v>
      </c>
      <c r="F171" s="137">
        <v>0.11285090723595913</v>
      </c>
      <c r="G171" s="137">
        <v>0.25904669954705245</v>
      </c>
      <c r="H171" s="137">
        <v>8.4350164682770248E-2</v>
      </c>
      <c r="I171" s="137">
        <v>2.2438936895545686E-2</v>
      </c>
      <c r="J171" s="137">
        <v>5.6148592063299751E-2</v>
      </c>
      <c r="K171" s="137">
        <v>0.33283914623486754</v>
      </c>
      <c r="L171" s="138">
        <f t="shared" ref="L171:L174" si="41">(1*E171+2*F171+3*G171+4*H171+5*I171)/SUM(E171:I171)</f>
        <v>2.5936677690369123</v>
      </c>
      <c r="M171" s="3"/>
    </row>
    <row r="172" spans="1:13" ht="15" customHeight="1" x14ac:dyDescent="0.2">
      <c r="A172" s="11"/>
      <c r="C172" s="139">
        <v>2021</v>
      </c>
      <c r="D172" s="139"/>
      <c r="E172" s="140">
        <v>0.148312949</v>
      </c>
      <c r="F172" s="140">
        <v>0.12772624399999999</v>
      </c>
      <c r="G172" s="140">
        <v>0.27543307900000003</v>
      </c>
      <c r="H172" s="140">
        <v>7.5732453000000005E-2</v>
      </c>
      <c r="I172" s="140">
        <v>1.73151E-2</v>
      </c>
      <c r="J172" s="140">
        <v>5.5995400000000001E-2</v>
      </c>
      <c r="K172" s="140">
        <v>0.29948470999999999</v>
      </c>
      <c r="L172" s="141">
        <f t="shared" si="41"/>
        <v>2.5128319148289968</v>
      </c>
      <c r="M172" s="3"/>
    </row>
    <row r="173" spans="1:13" ht="15" customHeight="1" x14ac:dyDescent="0.2">
      <c r="A173" s="11"/>
      <c r="C173" s="139">
        <v>2017</v>
      </c>
      <c r="D173" s="139"/>
      <c r="E173" s="142">
        <v>0.18934731199999999</v>
      </c>
      <c r="F173" s="142">
        <v>9.2981934000000002E-2</v>
      </c>
      <c r="G173" s="142">
        <v>0.24626989899999999</v>
      </c>
      <c r="H173" s="142">
        <v>4.20414E-2</v>
      </c>
      <c r="I173" s="142">
        <v>1.11098E-2</v>
      </c>
      <c r="J173" s="142">
        <v>6.0678099999999999E-2</v>
      </c>
      <c r="K173" s="142">
        <v>0.35757154299999999</v>
      </c>
      <c r="L173" s="141">
        <f t="shared" si="41"/>
        <v>2.2996728553723509</v>
      </c>
      <c r="M173" s="3"/>
    </row>
    <row r="174" spans="1:13" ht="15" customHeight="1" x14ac:dyDescent="0.2">
      <c r="A174" s="11"/>
      <c r="C174" s="139">
        <v>2014</v>
      </c>
      <c r="D174" s="139"/>
      <c r="E174" s="142">
        <v>0.20593944608743259</v>
      </c>
      <c r="F174" s="142">
        <v>0.11214487334589089</v>
      </c>
      <c r="G174" s="142">
        <v>0.19136494034076576</v>
      </c>
      <c r="H174" s="142">
        <v>4.9922120917273348E-2</v>
      </c>
      <c r="I174" s="142">
        <v>1.2793212911072356E-2</v>
      </c>
      <c r="J174" s="142">
        <v>6.1195806383990581E-2</v>
      </c>
      <c r="K174" s="142">
        <v>0.36663960001357448</v>
      </c>
      <c r="L174" s="141">
        <f t="shared" si="41"/>
        <v>2.2161080503821133</v>
      </c>
      <c r="M174" s="3"/>
    </row>
    <row r="175" spans="1:13" ht="15" customHeight="1" x14ac:dyDescent="0.2">
      <c r="A175" s="11"/>
      <c r="C175" s="175" t="s">
        <v>52</v>
      </c>
      <c r="D175" s="175"/>
      <c r="E175" s="175"/>
      <c r="F175" s="175"/>
      <c r="G175" s="176"/>
      <c r="H175" s="176"/>
      <c r="I175" s="176"/>
      <c r="J175" s="176"/>
      <c r="K175" s="176"/>
      <c r="L175" s="177"/>
      <c r="M175" s="3"/>
    </row>
    <row r="176" spans="1:13" ht="15" customHeight="1" x14ac:dyDescent="0.2">
      <c r="A176" s="11"/>
      <c r="C176" s="136">
        <v>2024</v>
      </c>
      <c r="D176" s="136"/>
      <c r="E176" s="137">
        <v>9.3706065159992927E-2</v>
      </c>
      <c r="F176" s="137">
        <v>6.5115493391717627E-2</v>
      </c>
      <c r="G176" s="137">
        <v>0.16297153037531198</v>
      </c>
      <c r="H176" s="137">
        <v>0.15914621838368478</v>
      </c>
      <c r="I176" s="137">
        <v>5.6945153782066396E-2</v>
      </c>
      <c r="J176" s="137">
        <v>6.3908169278576357E-2</v>
      </c>
      <c r="K176" s="137">
        <v>0.39820736962864978</v>
      </c>
      <c r="L176" s="138">
        <f t="shared" ref="L176:L179" si="42">(1*E176+2*F176+3*G176+4*H176+5*I176)/SUM(E176:I176)</f>
        <v>3.0381288245331493</v>
      </c>
      <c r="M176" s="3"/>
    </row>
    <row r="177" spans="1:13" ht="15" customHeight="1" x14ac:dyDescent="0.2">
      <c r="A177" s="11"/>
      <c r="C177" s="139">
        <v>2021</v>
      </c>
      <c r="D177" s="139"/>
      <c r="E177" s="140">
        <v>0.10373228499999999</v>
      </c>
      <c r="F177" s="140">
        <v>7.1693099999999996E-2</v>
      </c>
      <c r="G177" s="140">
        <v>0.19149385399999999</v>
      </c>
      <c r="H177" s="140">
        <v>0.147197991</v>
      </c>
      <c r="I177" s="140">
        <v>4.6303499999999997E-2</v>
      </c>
      <c r="J177" s="140">
        <v>6.4168972000000005E-2</v>
      </c>
      <c r="K177" s="140">
        <v>0.37541026100000002</v>
      </c>
      <c r="L177" s="141">
        <f t="shared" si="42"/>
        <v>2.9297801153786729</v>
      </c>
      <c r="M177" s="3"/>
    </row>
    <row r="178" spans="1:13" ht="15" customHeight="1" x14ac:dyDescent="0.2">
      <c r="A178" s="11"/>
      <c r="C178" s="139">
        <v>2017</v>
      </c>
      <c r="D178" s="139"/>
      <c r="E178" s="142">
        <v>0.122602298</v>
      </c>
      <c r="F178" s="142">
        <v>6.4881734999999996E-2</v>
      </c>
      <c r="G178" s="142">
        <v>0.20288598699999999</v>
      </c>
      <c r="H178" s="142">
        <v>8.3180464999999995E-2</v>
      </c>
      <c r="I178" s="142">
        <v>1.87201E-2</v>
      </c>
      <c r="J178" s="142">
        <v>7.2167463000000001E-2</v>
      </c>
      <c r="K178" s="142">
        <v>0.43556199499999998</v>
      </c>
      <c r="L178" s="141">
        <f t="shared" si="42"/>
        <v>2.615118855821946</v>
      </c>
      <c r="M178" s="3"/>
    </row>
    <row r="179" spans="1:13" ht="15" customHeight="1" x14ac:dyDescent="0.2">
      <c r="A179" s="11"/>
      <c r="C179" s="139">
        <v>2014</v>
      </c>
      <c r="D179" s="139"/>
      <c r="E179" s="142">
        <v>0.112878304680645</v>
      </c>
      <c r="F179" s="142">
        <v>9.6435149310734505E-2</v>
      </c>
      <c r="G179" s="142">
        <v>0.15500729267099608</v>
      </c>
      <c r="H179" s="142">
        <v>8.0999717912808508E-2</v>
      </c>
      <c r="I179" s="142">
        <v>1.8076361612267906E-2</v>
      </c>
      <c r="J179" s="142">
        <v>6.7738172473050168E-2</v>
      </c>
      <c r="K179" s="142">
        <v>0.46886500133949788</v>
      </c>
      <c r="L179" s="141">
        <f t="shared" si="42"/>
        <v>2.5575297327311897</v>
      </c>
      <c r="M179" s="3"/>
    </row>
    <row r="180" spans="1:13" ht="15" customHeight="1" x14ac:dyDescent="0.2">
      <c r="A180" s="11"/>
      <c r="C180" s="175" t="s">
        <v>53</v>
      </c>
      <c r="D180" s="175"/>
      <c r="E180" s="175"/>
      <c r="F180" s="175"/>
      <c r="G180" s="176"/>
      <c r="H180" s="176"/>
      <c r="I180" s="176"/>
      <c r="J180" s="176"/>
      <c r="K180" s="176"/>
      <c r="L180" s="177"/>
      <c r="M180" s="3"/>
    </row>
    <row r="181" spans="1:13" ht="15" customHeight="1" x14ac:dyDescent="0.2">
      <c r="A181" s="11"/>
      <c r="C181" s="136">
        <v>2024</v>
      </c>
      <c r="D181" s="136"/>
      <c r="E181" s="137">
        <v>0.10919439139294874</v>
      </c>
      <c r="F181" s="137">
        <v>9.9577802588938308E-2</v>
      </c>
      <c r="G181" s="137">
        <v>0.21808140957500713</v>
      </c>
      <c r="H181" s="137">
        <v>8.6347891819909428E-2</v>
      </c>
      <c r="I181" s="137">
        <v>3.2960790584589048E-2</v>
      </c>
      <c r="J181" s="137">
        <v>6.3426302985642294E-2</v>
      </c>
      <c r="K181" s="137">
        <v>0.39041141105296517</v>
      </c>
      <c r="L181" s="138">
        <f t="shared" ref="L181:L184" si="43">(1*E181+2*F181+3*G181+4*H181+5*I181)/SUM(E181:I181)</f>
        <v>2.6966156092340272</v>
      </c>
      <c r="M181" s="3"/>
    </row>
    <row r="182" spans="1:13" ht="15" customHeight="1" x14ac:dyDescent="0.2">
      <c r="A182" s="11"/>
      <c r="C182" s="139">
        <v>2021</v>
      </c>
      <c r="D182" s="139"/>
      <c r="E182" s="140">
        <v>0.13498104399999999</v>
      </c>
      <c r="F182" s="140">
        <v>9.3280869000000002E-2</v>
      </c>
      <c r="G182" s="140">
        <v>0.22737306199999999</v>
      </c>
      <c r="H182" s="140">
        <v>8.0888022000000004E-2</v>
      </c>
      <c r="I182" s="140">
        <v>1.60311E-2</v>
      </c>
      <c r="J182" s="140">
        <v>6.1608200000000002E-2</v>
      </c>
      <c r="K182" s="140">
        <v>0.38583771500000003</v>
      </c>
      <c r="L182" s="141">
        <f t="shared" si="43"/>
        <v>2.5470258272286417</v>
      </c>
      <c r="M182" s="3"/>
    </row>
    <row r="183" spans="1:13" ht="15" customHeight="1" x14ac:dyDescent="0.2">
      <c r="A183" s="11"/>
      <c r="C183" s="139">
        <v>2017</v>
      </c>
      <c r="D183" s="139"/>
      <c r="E183" s="142">
        <v>0.15230120799999999</v>
      </c>
      <c r="F183" s="142">
        <v>7.2838673000000007E-2</v>
      </c>
      <c r="G183" s="142">
        <v>0.22613645299999999</v>
      </c>
      <c r="H183" s="142">
        <v>5.1340900000000002E-2</v>
      </c>
      <c r="I183" s="142">
        <v>1.0903599999999999E-2</v>
      </c>
      <c r="J183" s="142">
        <v>6.20712E-2</v>
      </c>
      <c r="K183" s="142">
        <v>0.424407955</v>
      </c>
      <c r="L183" s="141">
        <f t="shared" si="43"/>
        <v>2.4074378898520017</v>
      </c>
      <c r="M183" s="3"/>
    </row>
    <row r="184" spans="1:13" ht="15" customHeight="1" x14ac:dyDescent="0.2">
      <c r="A184" s="11"/>
      <c r="C184" s="139">
        <v>2014</v>
      </c>
      <c r="D184" s="139"/>
      <c r="E184" s="142">
        <v>0.16008385892129354</v>
      </c>
      <c r="F184" s="142">
        <v>0.10129748674771975</v>
      </c>
      <c r="G184" s="142">
        <v>0.17958692337695908</v>
      </c>
      <c r="H184" s="142">
        <v>4.5894623104061311E-2</v>
      </c>
      <c r="I184" s="142">
        <v>1.3039275915615878E-2</v>
      </c>
      <c r="J184" s="142">
        <v>5.8263058733677715E-2</v>
      </c>
      <c r="K184" s="142">
        <v>0.44183477320067283</v>
      </c>
      <c r="L184" s="141">
        <f t="shared" si="43"/>
        <v>2.3008791479993809</v>
      </c>
      <c r="M184" s="3"/>
    </row>
    <row r="185" spans="1:13" ht="15" customHeight="1" x14ac:dyDescent="0.2">
      <c r="A185" s="11"/>
      <c r="C185" s="175" t="s">
        <v>58</v>
      </c>
      <c r="D185" s="175"/>
      <c r="E185" s="175"/>
      <c r="F185" s="175"/>
      <c r="G185" s="176"/>
      <c r="H185" s="176"/>
      <c r="I185" s="176"/>
      <c r="J185" s="176"/>
      <c r="K185" s="176"/>
      <c r="L185" s="177"/>
      <c r="M185" s="3"/>
    </row>
    <row r="186" spans="1:13" ht="15" customHeight="1" x14ac:dyDescent="0.2">
      <c r="A186" s="11"/>
      <c r="C186" s="136">
        <v>2024</v>
      </c>
      <c r="D186" s="136"/>
      <c r="E186" s="137">
        <v>8.4177134073462528E-2</v>
      </c>
      <c r="F186" s="137">
        <v>6.3150077795407947E-2</v>
      </c>
      <c r="G186" s="137">
        <v>0.15055185831875798</v>
      </c>
      <c r="H186" s="137">
        <v>0.14565208356973092</v>
      </c>
      <c r="I186" s="137">
        <v>5.3773291349895398E-2</v>
      </c>
      <c r="J186" s="137">
        <v>6.8159378214212918E-2</v>
      </c>
      <c r="K186" s="137">
        <v>0.43453617667853234</v>
      </c>
      <c r="L186" s="138">
        <f t="shared" ref="L186:L189" si="44">(1*E186+2*F186+3*G186+4*H186+5*I186)/SUM(E186:I186)</f>
        <v>3.0436238214651588</v>
      </c>
      <c r="M186" s="3"/>
    </row>
    <row r="187" spans="1:13" ht="15" customHeight="1" x14ac:dyDescent="0.2">
      <c r="A187" s="11"/>
      <c r="C187" s="139">
        <v>2021</v>
      </c>
      <c r="D187" s="139"/>
      <c r="E187" s="140">
        <v>0.100584862</v>
      </c>
      <c r="F187" s="140">
        <v>5.7939200000000003E-2</v>
      </c>
      <c r="G187" s="140">
        <v>0.17437308100000001</v>
      </c>
      <c r="H187" s="140">
        <v>0.13237058900000001</v>
      </c>
      <c r="I187" s="140">
        <v>4.1864400000000003E-2</v>
      </c>
      <c r="J187" s="140">
        <v>6.8306356999999998E-2</v>
      </c>
      <c r="K187" s="140">
        <v>0.42456160799999998</v>
      </c>
      <c r="L187" s="141">
        <f t="shared" si="44"/>
        <v>2.9151906726351937</v>
      </c>
      <c r="M187" s="3"/>
    </row>
    <row r="188" spans="1:13" ht="15" customHeight="1" x14ac:dyDescent="0.2">
      <c r="A188" s="11"/>
      <c r="C188" s="139">
        <v>2017</v>
      </c>
      <c r="D188" s="139"/>
      <c r="E188" s="142">
        <v>0.109013476</v>
      </c>
      <c r="F188" s="142">
        <v>5.2130999999999997E-2</v>
      </c>
      <c r="G188" s="142">
        <v>0.19296048199999999</v>
      </c>
      <c r="H188" s="142">
        <v>8.9324213E-2</v>
      </c>
      <c r="I188" s="142">
        <v>2.1893900000000001E-2</v>
      </c>
      <c r="J188" s="142">
        <v>7.1815019999999993E-2</v>
      </c>
      <c r="K188" s="142">
        <v>0.46286188499999997</v>
      </c>
      <c r="L188" s="141">
        <f t="shared" si="44"/>
        <v>2.7054821745556645</v>
      </c>
      <c r="M188" s="3"/>
    </row>
    <row r="189" spans="1:13" ht="15" customHeight="1" x14ac:dyDescent="0.2">
      <c r="A189" s="11"/>
      <c r="C189" s="139">
        <v>2014</v>
      </c>
      <c r="D189" s="139"/>
      <c r="E189" s="142">
        <v>9.4037462430203264E-2</v>
      </c>
      <c r="F189" s="142">
        <v>7.9163077231839282E-2</v>
      </c>
      <c r="G189" s="142">
        <v>0.15477057442539341</v>
      </c>
      <c r="H189" s="142">
        <v>9.5163714070698721E-2</v>
      </c>
      <c r="I189" s="142">
        <v>2.6175806768736296E-2</v>
      </c>
      <c r="J189" s="142">
        <v>6.3036291739215919E-2</v>
      </c>
      <c r="K189" s="142">
        <v>0.48765307333391306</v>
      </c>
      <c r="L189" s="141">
        <f t="shared" si="44"/>
        <v>2.7335414183918427</v>
      </c>
      <c r="M189" s="3"/>
    </row>
    <row r="190" spans="1:13" ht="15" customHeight="1" x14ac:dyDescent="0.2">
      <c r="A190" s="11"/>
      <c r="C190" s="175" t="s">
        <v>106</v>
      </c>
      <c r="D190" s="175"/>
      <c r="E190" s="175"/>
      <c r="F190" s="175"/>
      <c r="G190" s="176"/>
      <c r="H190" s="176"/>
      <c r="I190" s="176"/>
      <c r="J190" s="176"/>
      <c r="K190" s="176"/>
      <c r="L190" s="177"/>
      <c r="M190" s="3"/>
    </row>
    <row r="191" spans="1:13" ht="15" customHeight="1" x14ac:dyDescent="0.2">
      <c r="A191" s="11"/>
      <c r="C191" s="136">
        <v>2024</v>
      </c>
      <c r="D191" s="136"/>
      <c r="E191" s="137">
        <v>0.11626301811601818</v>
      </c>
      <c r="F191" s="137">
        <v>8.4815331085904791E-2</v>
      </c>
      <c r="G191" s="137">
        <v>0.2064788936796412</v>
      </c>
      <c r="H191" s="137">
        <v>8.0396026238815824E-2</v>
      </c>
      <c r="I191" s="137">
        <v>1.7161980486544621E-2</v>
      </c>
      <c r="J191" s="137">
        <v>7.1047726495971589E-2</v>
      </c>
      <c r="K191" s="137">
        <v>0.42383702389710376</v>
      </c>
      <c r="L191" s="138">
        <f t="shared" ref="L191:L192" si="45">(1*E191+2*F191+3*G191+4*H191+5*I191)/SUM(E191:I191)</f>
        <v>2.5988610910802756</v>
      </c>
      <c r="M191" s="3"/>
    </row>
    <row r="192" spans="1:13" ht="15" customHeight="1" x14ac:dyDescent="0.2">
      <c r="A192" s="11"/>
      <c r="C192" s="139">
        <v>2021</v>
      </c>
      <c r="D192" s="139"/>
      <c r="E192" s="140">
        <v>0.135265991</v>
      </c>
      <c r="F192" s="140">
        <v>0.103682839</v>
      </c>
      <c r="G192" s="140">
        <v>0.21882643700000001</v>
      </c>
      <c r="H192" s="140">
        <v>6.5240411999999998E-2</v>
      </c>
      <c r="I192" s="140">
        <v>1.45757E-2</v>
      </c>
      <c r="J192" s="140">
        <v>8.0063873999999993E-2</v>
      </c>
      <c r="K192" s="140">
        <v>0.38234477700000002</v>
      </c>
      <c r="L192" s="141">
        <f t="shared" si="45"/>
        <v>2.4794875440143547</v>
      </c>
      <c r="M192" s="3"/>
    </row>
    <row r="193" spans="1:13" ht="15" customHeight="1" x14ac:dyDescent="0.2">
      <c r="A193" s="11"/>
      <c r="C193" s="139">
        <v>2017</v>
      </c>
      <c r="D193" s="139"/>
      <c r="E193" s="142" t="s">
        <v>174</v>
      </c>
      <c r="F193" s="142" t="s">
        <v>174</v>
      </c>
      <c r="G193" s="142" t="s">
        <v>174</v>
      </c>
      <c r="H193" s="142" t="s">
        <v>174</v>
      </c>
      <c r="I193" s="142" t="s">
        <v>174</v>
      </c>
      <c r="J193" s="142" t="s">
        <v>174</v>
      </c>
      <c r="K193" s="142" t="s">
        <v>174</v>
      </c>
      <c r="L193" s="141" t="s">
        <v>174</v>
      </c>
      <c r="M193" s="3"/>
    </row>
    <row r="194" spans="1:13" ht="15" customHeight="1" x14ac:dyDescent="0.2">
      <c r="A194" s="11"/>
      <c r="C194" s="139">
        <v>2014</v>
      </c>
      <c r="D194" s="139"/>
      <c r="E194" s="142" t="s">
        <v>174</v>
      </c>
      <c r="F194" s="142" t="s">
        <v>174</v>
      </c>
      <c r="G194" s="142" t="s">
        <v>174</v>
      </c>
      <c r="H194" s="142" t="s">
        <v>174</v>
      </c>
      <c r="I194" s="142" t="s">
        <v>174</v>
      </c>
      <c r="J194" s="142" t="s">
        <v>174</v>
      </c>
      <c r="K194" s="142" t="s">
        <v>174</v>
      </c>
      <c r="L194" s="141" t="s">
        <v>174</v>
      </c>
      <c r="M194" s="3"/>
    </row>
    <row r="195" spans="1:13" ht="15" customHeight="1" x14ac:dyDescent="0.2">
      <c r="A195" s="11"/>
      <c r="C195" s="175" t="s">
        <v>107</v>
      </c>
      <c r="D195" s="175"/>
      <c r="E195" s="175"/>
      <c r="F195" s="175"/>
      <c r="G195" s="176"/>
      <c r="H195" s="176"/>
      <c r="I195" s="176"/>
      <c r="J195" s="176"/>
      <c r="K195" s="176"/>
      <c r="L195" s="177"/>
      <c r="M195" s="3"/>
    </row>
    <row r="196" spans="1:13" ht="15" customHeight="1" x14ac:dyDescent="0.2">
      <c r="A196" s="11"/>
      <c r="C196" s="136">
        <v>2024</v>
      </c>
      <c r="D196" s="136"/>
      <c r="E196" s="137">
        <v>9.7046452869971378E-2</v>
      </c>
      <c r="F196" s="137">
        <v>5.7814580755129352E-2</v>
      </c>
      <c r="G196" s="137">
        <v>0.16874907024939331</v>
      </c>
      <c r="H196" s="137">
        <v>0.10069620560797944</v>
      </c>
      <c r="I196" s="137">
        <v>2.9191220194399681E-2</v>
      </c>
      <c r="J196" s="137">
        <v>7.6961490705130975E-2</v>
      </c>
      <c r="K196" s="137">
        <v>0.4695409796179959</v>
      </c>
      <c r="L196" s="138">
        <f t="shared" ref="L196:L197" si="46">(1*E196+2*F196+3*G196+4*H196+5*I196)/SUM(E196:I196)</f>
        <v>2.7953046391136112</v>
      </c>
      <c r="M196" s="3"/>
    </row>
    <row r="197" spans="1:13" ht="15" customHeight="1" x14ac:dyDescent="0.2">
      <c r="A197" s="11"/>
      <c r="C197" s="139">
        <v>2021</v>
      </c>
      <c r="D197" s="139"/>
      <c r="E197" s="140">
        <v>0.110104382</v>
      </c>
      <c r="F197" s="140">
        <v>7.6344264999999994E-2</v>
      </c>
      <c r="G197" s="140">
        <v>0.17782680100000001</v>
      </c>
      <c r="H197" s="140">
        <v>8.7245602000000005E-2</v>
      </c>
      <c r="I197" s="140">
        <v>2.1818899999999999E-2</v>
      </c>
      <c r="J197" s="140">
        <v>8.5494497000000003E-2</v>
      </c>
      <c r="K197" s="140">
        <v>0.441165578</v>
      </c>
      <c r="L197" s="141">
        <f t="shared" si="46"/>
        <v>2.6499986383993157</v>
      </c>
      <c r="M197" s="3"/>
    </row>
    <row r="198" spans="1:13" ht="15" customHeight="1" x14ac:dyDescent="0.2">
      <c r="A198" s="11"/>
      <c r="C198" s="139">
        <v>2017</v>
      </c>
      <c r="D198" s="139"/>
      <c r="E198" s="142" t="s">
        <v>174</v>
      </c>
      <c r="F198" s="142" t="s">
        <v>174</v>
      </c>
      <c r="G198" s="142" t="s">
        <v>174</v>
      </c>
      <c r="H198" s="142" t="s">
        <v>174</v>
      </c>
      <c r="I198" s="142" t="s">
        <v>174</v>
      </c>
      <c r="J198" s="142" t="s">
        <v>174</v>
      </c>
      <c r="K198" s="142" t="s">
        <v>174</v>
      </c>
      <c r="L198" s="141" t="s">
        <v>174</v>
      </c>
      <c r="M198" s="3"/>
    </row>
    <row r="199" spans="1:13" ht="15" customHeight="1" x14ac:dyDescent="0.2">
      <c r="A199" s="11"/>
      <c r="C199" s="139">
        <v>2014</v>
      </c>
      <c r="D199" s="139"/>
      <c r="E199" s="142" t="s">
        <v>174</v>
      </c>
      <c r="F199" s="142" t="s">
        <v>174</v>
      </c>
      <c r="G199" s="142" t="s">
        <v>174</v>
      </c>
      <c r="H199" s="142" t="s">
        <v>174</v>
      </c>
      <c r="I199" s="142" t="s">
        <v>174</v>
      </c>
      <c r="J199" s="142" t="s">
        <v>174</v>
      </c>
      <c r="K199" s="142" t="s">
        <v>174</v>
      </c>
      <c r="L199" s="141" t="s">
        <v>174</v>
      </c>
      <c r="M199" s="3"/>
    </row>
    <row r="200" spans="1:13" ht="15" customHeight="1" x14ac:dyDescent="0.2">
      <c r="A200" s="11"/>
      <c r="C200" s="175" t="s">
        <v>108</v>
      </c>
      <c r="D200" s="175"/>
      <c r="E200" s="175"/>
      <c r="F200" s="175"/>
      <c r="G200" s="176"/>
      <c r="H200" s="176"/>
      <c r="I200" s="176"/>
      <c r="J200" s="176"/>
      <c r="K200" s="176"/>
      <c r="L200" s="177"/>
      <c r="M200" s="3"/>
    </row>
    <row r="201" spans="1:13" ht="15" customHeight="1" x14ac:dyDescent="0.2">
      <c r="A201" s="11"/>
      <c r="C201" s="136">
        <v>2024</v>
      </c>
      <c r="D201" s="136"/>
      <c r="E201" s="137">
        <v>0.10266302180257074</v>
      </c>
      <c r="F201" s="137">
        <v>7.9184538951819372E-2</v>
      </c>
      <c r="G201" s="137">
        <v>0.17407366733356147</v>
      </c>
      <c r="H201" s="137">
        <v>7.5337707478830077E-2</v>
      </c>
      <c r="I201" s="137">
        <v>2.6179450897802849E-2</v>
      </c>
      <c r="J201" s="137">
        <v>7.9396968360123471E-2</v>
      </c>
      <c r="K201" s="137">
        <v>0.46316464517529199</v>
      </c>
      <c r="L201" s="138">
        <f t="shared" ref="L201:L202" si="47">(1*E201+2*F201+3*G201+4*H201+5*I201)/SUM(E201:I201)</f>
        <v>2.6571910492809816</v>
      </c>
      <c r="M201" s="3"/>
    </row>
    <row r="202" spans="1:13" ht="15" customHeight="1" x14ac:dyDescent="0.2">
      <c r="A202" s="11"/>
      <c r="C202" s="139">
        <v>2021</v>
      </c>
      <c r="D202" s="139"/>
      <c r="E202" s="140">
        <v>0.119581752</v>
      </c>
      <c r="F202" s="140">
        <v>8.1042127000000005E-2</v>
      </c>
      <c r="G202" s="140">
        <v>0.191609682</v>
      </c>
      <c r="H202" s="140">
        <v>6.6708122999999994E-2</v>
      </c>
      <c r="I202" s="140">
        <v>1.3076000000000001E-2</v>
      </c>
      <c r="J202" s="140">
        <v>8.1478297000000005E-2</v>
      </c>
      <c r="K202" s="140">
        <v>0.44650398000000002</v>
      </c>
      <c r="L202" s="141">
        <f t="shared" si="47"/>
        <v>2.5183538335398472</v>
      </c>
      <c r="M202" s="3"/>
    </row>
    <row r="203" spans="1:13" ht="15" customHeight="1" x14ac:dyDescent="0.2">
      <c r="A203" s="11"/>
      <c r="C203" s="139">
        <v>2017</v>
      </c>
      <c r="D203" s="139"/>
      <c r="E203" s="142" t="s">
        <v>174</v>
      </c>
      <c r="F203" s="142" t="s">
        <v>174</v>
      </c>
      <c r="G203" s="142" t="s">
        <v>174</v>
      </c>
      <c r="H203" s="142" t="s">
        <v>174</v>
      </c>
      <c r="I203" s="142" t="s">
        <v>174</v>
      </c>
      <c r="J203" s="142" t="s">
        <v>174</v>
      </c>
      <c r="K203" s="142" t="s">
        <v>174</v>
      </c>
      <c r="L203" s="141" t="s">
        <v>174</v>
      </c>
      <c r="M203" s="3"/>
    </row>
    <row r="204" spans="1:13" ht="15" customHeight="1" x14ac:dyDescent="0.2">
      <c r="A204" s="11"/>
      <c r="C204" s="139">
        <v>2014</v>
      </c>
      <c r="D204" s="139"/>
      <c r="E204" s="142" t="s">
        <v>174</v>
      </c>
      <c r="F204" s="142" t="s">
        <v>174</v>
      </c>
      <c r="G204" s="142" t="s">
        <v>174</v>
      </c>
      <c r="H204" s="142" t="s">
        <v>174</v>
      </c>
      <c r="I204" s="142" t="s">
        <v>174</v>
      </c>
      <c r="J204" s="142" t="s">
        <v>174</v>
      </c>
      <c r="K204" s="142" t="s">
        <v>174</v>
      </c>
      <c r="L204" s="141" t="s">
        <v>174</v>
      </c>
      <c r="M204" s="3"/>
    </row>
    <row r="205" spans="1:13" ht="15" customHeight="1" x14ac:dyDescent="0.2">
      <c r="A205" s="11"/>
      <c r="C205" s="175" t="s">
        <v>109</v>
      </c>
      <c r="D205" s="175"/>
      <c r="E205" s="175"/>
      <c r="F205" s="175"/>
      <c r="G205" s="176"/>
      <c r="H205" s="176"/>
      <c r="I205" s="176"/>
      <c r="J205" s="176"/>
      <c r="K205" s="176"/>
      <c r="L205" s="177"/>
      <c r="M205" s="3"/>
    </row>
    <row r="206" spans="1:13" ht="15" customHeight="1" x14ac:dyDescent="0.2">
      <c r="A206" s="11"/>
      <c r="C206" s="136">
        <v>2024</v>
      </c>
      <c r="D206" s="136"/>
      <c r="E206" s="137">
        <v>8.1871752528934735E-2</v>
      </c>
      <c r="F206" s="137">
        <v>5.7827468589113383E-2</v>
      </c>
      <c r="G206" s="137">
        <v>0.14133773003119351</v>
      </c>
      <c r="H206" s="137">
        <v>0.10987650265457788</v>
      </c>
      <c r="I206" s="137">
        <v>3.291041988706063E-2</v>
      </c>
      <c r="J206" s="137">
        <v>8.3047381102042003E-2</v>
      </c>
      <c r="K206" s="137">
        <v>0.49312874520707789</v>
      </c>
      <c r="L206" s="138">
        <f t="shared" ref="L206:L207" si="48">(1*E206+2*F206+3*G206+4*H206+5*I206)/SUM(E206:I206)</f>
        <v>2.8917625125295747</v>
      </c>
      <c r="M206" s="3"/>
    </row>
    <row r="207" spans="1:13" ht="15" customHeight="1" x14ac:dyDescent="0.2">
      <c r="A207" s="11"/>
      <c r="C207" s="139">
        <v>2021</v>
      </c>
      <c r="D207" s="139"/>
      <c r="E207" s="140">
        <v>0.10234855800000001</v>
      </c>
      <c r="F207" s="140">
        <v>5.66182E-2</v>
      </c>
      <c r="G207" s="140">
        <v>0.1643762</v>
      </c>
      <c r="H207" s="140">
        <v>8.9032928999999997E-2</v>
      </c>
      <c r="I207" s="140">
        <v>2.2236800000000001E-2</v>
      </c>
      <c r="J207" s="140">
        <v>8.3185627999999998E-2</v>
      </c>
      <c r="K207" s="140">
        <v>0.48220174799999999</v>
      </c>
      <c r="L207" s="141">
        <f t="shared" si="48"/>
        <v>2.7059248594829906</v>
      </c>
      <c r="M207" s="3"/>
    </row>
    <row r="208" spans="1:13" ht="15" customHeight="1" x14ac:dyDescent="0.2">
      <c r="A208" s="11"/>
      <c r="C208" s="139">
        <v>2017</v>
      </c>
      <c r="D208" s="139"/>
      <c r="E208" s="142" t="s">
        <v>174</v>
      </c>
      <c r="F208" s="142" t="s">
        <v>174</v>
      </c>
      <c r="G208" s="142" t="s">
        <v>174</v>
      </c>
      <c r="H208" s="142" t="s">
        <v>174</v>
      </c>
      <c r="I208" s="142" t="s">
        <v>174</v>
      </c>
      <c r="J208" s="142" t="s">
        <v>174</v>
      </c>
      <c r="K208" s="142" t="s">
        <v>174</v>
      </c>
      <c r="L208" s="141" t="s">
        <v>174</v>
      </c>
      <c r="M208" s="3"/>
    </row>
    <row r="209" spans="1:13" ht="15" customHeight="1" x14ac:dyDescent="0.2">
      <c r="A209" s="11"/>
      <c r="C209" s="139">
        <v>2014</v>
      </c>
      <c r="D209" s="139"/>
      <c r="E209" s="142" t="s">
        <v>174</v>
      </c>
      <c r="F209" s="142" t="s">
        <v>174</v>
      </c>
      <c r="G209" s="142" t="s">
        <v>174</v>
      </c>
      <c r="H209" s="142" t="s">
        <v>174</v>
      </c>
      <c r="I209" s="142" t="s">
        <v>174</v>
      </c>
      <c r="J209" s="142" t="s">
        <v>174</v>
      </c>
      <c r="K209" s="142" t="s">
        <v>174</v>
      </c>
      <c r="L209" s="141" t="s">
        <v>174</v>
      </c>
      <c r="M209" s="3"/>
    </row>
    <row r="210" spans="1:13" ht="15" customHeight="1" x14ac:dyDescent="0.2">
      <c r="A210" s="11"/>
      <c r="C210" s="175" t="s">
        <v>54</v>
      </c>
      <c r="D210" s="175"/>
      <c r="E210" s="175"/>
      <c r="F210" s="175"/>
      <c r="G210" s="176"/>
      <c r="H210" s="176"/>
      <c r="I210" s="176"/>
      <c r="J210" s="176"/>
      <c r="K210" s="176"/>
      <c r="L210" s="177"/>
      <c r="M210" s="3"/>
    </row>
    <row r="211" spans="1:13" ht="15" customHeight="1" x14ac:dyDescent="0.2">
      <c r="A211" s="11"/>
      <c r="C211" s="136">
        <v>2024</v>
      </c>
      <c r="D211" s="136"/>
      <c r="E211" s="137">
        <v>5.7374191681931835E-2</v>
      </c>
      <c r="F211" s="137">
        <v>2.5250074380446609E-2</v>
      </c>
      <c r="G211" s="137">
        <v>6.1718767174687814E-2</v>
      </c>
      <c r="H211" s="137">
        <v>9.0751345275249667E-2</v>
      </c>
      <c r="I211" s="137">
        <v>6.0059874084761912E-2</v>
      </c>
      <c r="J211" s="137">
        <v>0.13047676724200921</v>
      </c>
      <c r="K211" s="137">
        <v>0.57436898016091298</v>
      </c>
      <c r="L211" s="138">
        <f t="shared" ref="L211:L214" si="49">(1*E211+2*F211+3*G211+4*H211+5*I211)/SUM(E211:I211)</f>
        <v>3.2401206659800805</v>
      </c>
      <c r="M211" s="3"/>
    </row>
    <row r="212" spans="1:13" ht="15" customHeight="1" x14ac:dyDescent="0.2">
      <c r="A212" s="11"/>
      <c r="C212" s="139">
        <v>2021</v>
      </c>
      <c r="D212" s="139"/>
      <c r="E212" s="140">
        <v>6.1933099999999998E-2</v>
      </c>
      <c r="F212" s="140">
        <v>2.7392400000000001E-2</v>
      </c>
      <c r="G212" s="140">
        <v>7.6312657000000006E-2</v>
      </c>
      <c r="H212" s="140">
        <v>7.8247373999999995E-2</v>
      </c>
      <c r="I212" s="140">
        <v>4.5274799999999997E-2</v>
      </c>
      <c r="J212" s="140">
        <v>0.13245448300000001</v>
      </c>
      <c r="K212" s="140">
        <v>0.57838512900000005</v>
      </c>
      <c r="L212" s="141">
        <f t="shared" si="49"/>
        <v>3.0606527663713319</v>
      </c>
      <c r="M212" s="3"/>
    </row>
    <row r="213" spans="1:13" ht="15" customHeight="1" x14ac:dyDescent="0.2">
      <c r="A213" s="11"/>
      <c r="C213" s="139">
        <v>2017</v>
      </c>
      <c r="D213" s="139"/>
      <c r="E213" s="142">
        <v>5.7882000000000003E-2</v>
      </c>
      <c r="F213" s="142">
        <v>2.06263E-2</v>
      </c>
      <c r="G213" s="142">
        <v>6.29445E-2</v>
      </c>
      <c r="H213" s="142">
        <v>7.2210637999999994E-2</v>
      </c>
      <c r="I213" s="142">
        <v>2.1497200000000001E-2</v>
      </c>
      <c r="J213" s="142">
        <v>0.12723989299999999</v>
      </c>
      <c r="K213" s="142">
        <v>0.63759951599999998</v>
      </c>
      <c r="L213" s="141">
        <f t="shared" si="49"/>
        <v>2.9099115303471836</v>
      </c>
      <c r="M213" s="3"/>
    </row>
    <row r="214" spans="1:13" ht="15" customHeight="1" x14ac:dyDescent="0.2">
      <c r="A214" s="11"/>
      <c r="C214" s="139">
        <v>2014</v>
      </c>
      <c r="D214" s="139"/>
      <c r="E214" s="142">
        <v>3.7776394286742662E-2</v>
      </c>
      <c r="F214" s="142">
        <v>1.6647131343647849E-2</v>
      </c>
      <c r="G214" s="142">
        <v>4.3849195271391063E-2</v>
      </c>
      <c r="H214" s="142">
        <v>6.0866065456275438E-2</v>
      </c>
      <c r="I214" s="142">
        <v>2.8218597617329547E-2</v>
      </c>
      <c r="J214" s="142">
        <v>0.10544782782698169</v>
      </c>
      <c r="K214" s="142">
        <v>0.70719478819763182</v>
      </c>
      <c r="L214" s="141">
        <f t="shared" si="49"/>
        <v>3.1339863966989383</v>
      </c>
      <c r="M214" s="3"/>
    </row>
    <row r="215" spans="1:13" ht="15" customHeight="1" x14ac:dyDescent="0.2">
      <c r="A215" s="11"/>
      <c r="C215" s="175" t="s">
        <v>55</v>
      </c>
      <c r="D215" s="175"/>
      <c r="E215" s="175"/>
      <c r="F215" s="175"/>
      <c r="G215" s="176"/>
      <c r="H215" s="176"/>
      <c r="I215" s="176"/>
      <c r="J215" s="176"/>
      <c r="K215" s="176"/>
      <c r="L215" s="177"/>
      <c r="M215" s="3"/>
    </row>
    <row r="216" spans="1:13" ht="15" customHeight="1" x14ac:dyDescent="0.2">
      <c r="A216" s="11"/>
      <c r="C216" s="136">
        <v>2024</v>
      </c>
      <c r="D216" s="136"/>
      <c r="E216" s="137">
        <v>4.949705872356288E-2</v>
      </c>
      <c r="F216" s="137">
        <v>1.9312074796466922E-2</v>
      </c>
      <c r="G216" s="137">
        <v>3.8216243852396976E-2</v>
      </c>
      <c r="H216" s="137">
        <v>7.1425710019733302E-2</v>
      </c>
      <c r="I216" s="137">
        <v>6.2979883439481285E-2</v>
      </c>
      <c r="J216" s="137">
        <v>0.13222554161296951</v>
      </c>
      <c r="K216" s="137">
        <v>0.62634348755538904</v>
      </c>
      <c r="L216" s="138">
        <f t="shared" ref="L216:L219" si="50">(1*E216+2*F216+3*G216+4*H216+5*I216)/SUM(E216:I216)</f>
        <v>3.3275440776413396</v>
      </c>
      <c r="M216" s="3"/>
    </row>
    <row r="217" spans="1:13" ht="15" customHeight="1" x14ac:dyDescent="0.2">
      <c r="A217" s="11"/>
      <c r="C217" s="139">
        <v>2021</v>
      </c>
      <c r="D217" s="139"/>
      <c r="E217" s="140">
        <v>5.6557200000000002E-2</v>
      </c>
      <c r="F217" s="140">
        <v>2.0283800000000001E-2</v>
      </c>
      <c r="G217" s="140">
        <v>6.0182300000000001E-2</v>
      </c>
      <c r="H217" s="140">
        <v>7.0005414000000002E-2</v>
      </c>
      <c r="I217" s="140">
        <v>4.0272599999999999E-2</v>
      </c>
      <c r="J217" s="140">
        <v>0.130432725</v>
      </c>
      <c r="K217" s="140">
        <v>0.62226595799999995</v>
      </c>
      <c r="L217" s="141">
        <f t="shared" si="50"/>
        <v>3.0693583617594529</v>
      </c>
      <c r="M217" s="3"/>
    </row>
    <row r="218" spans="1:13" ht="15" customHeight="1" x14ac:dyDescent="0.2">
      <c r="A218" s="11"/>
      <c r="C218" s="139">
        <v>2017</v>
      </c>
      <c r="D218" s="139"/>
      <c r="E218" s="142">
        <v>4.8527500000000001E-2</v>
      </c>
      <c r="F218" s="142">
        <v>1.31504E-2</v>
      </c>
      <c r="G218" s="142">
        <v>5.37698E-2</v>
      </c>
      <c r="H218" s="142">
        <v>6.5175208999999998E-2</v>
      </c>
      <c r="I218" s="142">
        <v>3.1540400000000003E-2</v>
      </c>
      <c r="J218" s="142">
        <v>0.122343141</v>
      </c>
      <c r="K218" s="142">
        <v>0.66549350200000001</v>
      </c>
      <c r="L218" s="141">
        <f t="shared" si="50"/>
        <v>3.0850788436750864</v>
      </c>
      <c r="M218" s="3"/>
    </row>
    <row r="219" spans="1:13" ht="15" customHeight="1" x14ac:dyDescent="0.2">
      <c r="A219" s="11"/>
      <c r="C219" s="139">
        <v>2014</v>
      </c>
      <c r="D219" s="139"/>
      <c r="E219" s="142">
        <v>2.8073677960393461E-2</v>
      </c>
      <c r="F219" s="142">
        <v>1.1372403962277983E-2</v>
      </c>
      <c r="G219" s="142">
        <v>3.4811361645058284E-2</v>
      </c>
      <c r="H219" s="142">
        <v>5.923071866695117E-2</v>
      </c>
      <c r="I219" s="142">
        <v>4.101778191641952E-2</v>
      </c>
      <c r="J219" s="142">
        <v>0.10147065131983395</v>
      </c>
      <c r="K219" s="142">
        <v>0.72402340452906555</v>
      </c>
      <c r="L219" s="141">
        <f t="shared" si="50"/>
        <v>3.4226017799879065</v>
      </c>
      <c r="M219" s="3"/>
    </row>
    <row r="220" spans="1:13" ht="15" customHeight="1" x14ac:dyDescent="0.2">
      <c r="A220" s="11"/>
      <c r="C220" s="175" t="s">
        <v>110</v>
      </c>
      <c r="D220" s="175"/>
      <c r="E220" s="175"/>
      <c r="F220" s="175"/>
      <c r="G220" s="176"/>
      <c r="H220" s="176"/>
      <c r="I220" s="176"/>
      <c r="J220" s="176"/>
      <c r="K220" s="176"/>
      <c r="L220" s="177"/>
      <c r="M220" s="3"/>
    </row>
    <row r="221" spans="1:13" ht="15" customHeight="1" x14ac:dyDescent="0.2">
      <c r="A221" s="11"/>
      <c r="C221" s="136">
        <v>2024</v>
      </c>
      <c r="D221" s="136"/>
      <c r="E221" s="137">
        <v>4.9488000939327516E-2</v>
      </c>
      <c r="F221" s="137">
        <v>1.4518775256961198E-2</v>
      </c>
      <c r="G221" s="137">
        <v>4.5006728863506644E-2</v>
      </c>
      <c r="H221" s="137">
        <v>7.2449261896361888E-2</v>
      </c>
      <c r="I221" s="137">
        <v>6.0462980461326581E-2</v>
      </c>
      <c r="J221" s="137">
        <v>0.13226517905013105</v>
      </c>
      <c r="K221" s="137">
        <v>0.62580907353238513</v>
      </c>
      <c r="L221" s="138">
        <f t="shared" ref="L221:L222" si="51">(1*E221+2*F221+3*G221+4*H221+5*I221)/SUM(E221:I221)</f>
        <v>3.3301857968244764</v>
      </c>
      <c r="M221" s="3"/>
    </row>
    <row r="222" spans="1:13" ht="15" customHeight="1" x14ac:dyDescent="0.2">
      <c r="A222" s="11"/>
      <c r="C222" s="139">
        <v>2021</v>
      </c>
      <c r="D222" s="139"/>
      <c r="E222" s="140">
        <v>5.6735000000000001E-2</v>
      </c>
      <c r="F222" s="140">
        <v>2.12883E-2</v>
      </c>
      <c r="G222" s="140">
        <v>6.7520569000000003E-2</v>
      </c>
      <c r="H222" s="140">
        <v>6.8965867E-2</v>
      </c>
      <c r="I222" s="140">
        <v>3.7678799999999998E-2</v>
      </c>
      <c r="J222" s="140">
        <v>0.12973311300000001</v>
      </c>
      <c r="K222" s="140">
        <v>0.61807830399999997</v>
      </c>
      <c r="L222" s="141">
        <f t="shared" si="51"/>
        <v>3.0379286352651649</v>
      </c>
      <c r="M222" s="3"/>
    </row>
    <row r="223" spans="1:13" ht="15" customHeight="1" x14ac:dyDescent="0.2">
      <c r="A223" s="11"/>
      <c r="C223" s="139">
        <v>2017</v>
      </c>
      <c r="D223" s="139"/>
      <c r="E223" s="142" t="s">
        <v>174</v>
      </c>
      <c r="F223" s="142" t="s">
        <v>174</v>
      </c>
      <c r="G223" s="142" t="s">
        <v>174</v>
      </c>
      <c r="H223" s="142" t="s">
        <v>174</v>
      </c>
      <c r="I223" s="142" t="s">
        <v>174</v>
      </c>
      <c r="J223" s="142" t="s">
        <v>174</v>
      </c>
      <c r="K223" s="142" t="s">
        <v>174</v>
      </c>
      <c r="L223" s="141" t="s">
        <v>174</v>
      </c>
      <c r="M223" s="3"/>
    </row>
    <row r="224" spans="1:13" ht="15" customHeight="1" x14ac:dyDescent="0.2">
      <c r="A224" s="11"/>
      <c r="C224" s="139">
        <v>2014</v>
      </c>
      <c r="D224" s="139"/>
      <c r="E224" s="142" t="s">
        <v>174</v>
      </c>
      <c r="F224" s="142" t="s">
        <v>174</v>
      </c>
      <c r="G224" s="142" t="s">
        <v>174</v>
      </c>
      <c r="H224" s="142" t="s">
        <v>174</v>
      </c>
      <c r="I224" s="142" t="s">
        <v>174</v>
      </c>
      <c r="J224" s="142" t="s">
        <v>174</v>
      </c>
      <c r="K224" s="142" t="s">
        <v>174</v>
      </c>
      <c r="L224" s="141" t="s">
        <v>174</v>
      </c>
      <c r="M224" s="3"/>
    </row>
    <row r="225" spans="1:13" ht="15" customHeight="1" x14ac:dyDescent="0.2">
      <c r="A225" s="11"/>
      <c r="C225" s="175" t="s">
        <v>56</v>
      </c>
      <c r="D225" s="175"/>
      <c r="E225" s="175"/>
      <c r="F225" s="175"/>
      <c r="G225" s="176"/>
      <c r="H225" s="176"/>
      <c r="I225" s="176"/>
      <c r="J225" s="176"/>
      <c r="K225" s="176"/>
      <c r="L225" s="177"/>
      <c r="M225" s="3"/>
    </row>
    <row r="226" spans="1:13" ht="15" customHeight="1" x14ac:dyDescent="0.2">
      <c r="A226" s="11"/>
      <c r="C226" s="136">
        <v>2024</v>
      </c>
      <c r="D226" s="136"/>
      <c r="E226" s="137">
        <v>4.9659575021642838E-2</v>
      </c>
      <c r="F226" s="137">
        <v>2.1475288015245033E-2</v>
      </c>
      <c r="G226" s="137">
        <v>3.9565809873964158E-2</v>
      </c>
      <c r="H226" s="137">
        <v>6.9883993973137257E-2</v>
      </c>
      <c r="I226" s="137">
        <v>5.9865842172821655E-2</v>
      </c>
      <c r="J226" s="137">
        <v>0.13287244623385661</v>
      </c>
      <c r="K226" s="137">
        <v>0.62667704470933239</v>
      </c>
      <c r="L226" s="138">
        <f t="shared" ref="L226:L229" si="52">(1*E226+2*F226+3*G226+4*H226+5*I226)/SUM(E226:I226)</f>
        <v>3.286217902096392</v>
      </c>
      <c r="M226" s="3"/>
    </row>
    <row r="227" spans="1:13" ht="15" customHeight="1" x14ac:dyDescent="0.2">
      <c r="A227" s="11"/>
      <c r="C227" s="139">
        <v>2021</v>
      </c>
      <c r="D227" s="139"/>
      <c r="E227" s="140">
        <v>5.6901500000000001E-2</v>
      </c>
      <c r="F227" s="140">
        <v>1.9424199999999999E-2</v>
      </c>
      <c r="G227" s="140">
        <v>6.16844E-2</v>
      </c>
      <c r="H227" s="140">
        <v>7.0022714E-2</v>
      </c>
      <c r="I227" s="140">
        <v>3.8577599999999997E-2</v>
      </c>
      <c r="J227" s="140">
        <v>0.13025926400000001</v>
      </c>
      <c r="K227" s="140">
        <v>0.62313040600000003</v>
      </c>
      <c r="L227" s="141">
        <f t="shared" si="52"/>
        <v>3.0565698494792675</v>
      </c>
      <c r="M227" s="3"/>
    </row>
    <row r="228" spans="1:13" ht="15" customHeight="1" x14ac:dyDescent="0.2">
      <c r="A228" s="11"/>
      <c r="C228" s="139">
        <v>2017</v>
      </c>
      <c r="D228" s="139"/>
      <c r="E228" s="142">
        <v>4.5183500000000001E-2</v>
      </c>
      <c r="F228" s="142">
        <v>1.4452100000000001E-2</v>
      </c>
      <c r="G228" s="142">
        <v>5.0746699999999999E-2</v>
      </c>
      <c r="H228" s="142">
        <v>6.2857439000000001E-2</v>
      </c>
      <c r="I228" s="142">
        <v>3.4331500000000001E-2</v>
      </c>
      <c r="J228" s="142">
        <v>0.124724099</v>
      </c>
      <c r="K228" s="142">
        <v>0.66770469099999996</v>
      </c>
      <c r="L228" s="141">
        <f t="shared" si="52"/>
        <v>3.1286369880944824</v>
      </c>
      <c r="M228" s="3"/>
    </row>
    <row r="229" spans="1:13" ht="15" customHeight="1" x14ac:dyDescent="0.2">
      <c r="A229" s="11"/>
      <c r="C229" s="139">
        <v>2014</v>
      </c>
      <c r="D229" s="139"/>
      <c r="E229" s="142">
        <v>2.8574241138534476E-2</v>
      </c>
      <c r="F229" s="142">
        <v>1.1314157168589283E-2</v>
      </c>
      <c r="G229" s="142">
        <v>3.137154678992677E-2</v>
      </c>
      <c r="H229" s="142">
        <v>5.5950728019700788E-2</v>
      </c>
      <c r="I229" s="142">
        <v>3.9314290176892301E-2</v>
      </c>
      <c r="J229" s="142">
        <v>9.9882820252252397E-2</v>
      </c>
      <c r="K229" s="142">
        <v>0.733592216454104</v>
      </c>
      <c r="L229" s="141">
        <f t="shared" si="52"/>
        <v>3.3970375829552926</v>
      </c>
      <c r="M229" s="3"/>
    </row>
    <row r="230" spans="1:13" ht="15" customHeight="1" x14ac:dyDescent="0.2">
      <c r="A230" s="11"/>
      <c r="C230" s="175" t="s">
        <v>111</v>
      </c>
      <c r="D230" s="175"/>
      <c r="E230" s="175"/>
      <c r="F230" s="175"/>
      <c r="G230" s="176"/>
      <c r="H230" s="176"/>
      <c r="I230" s="176"/>
      <c r="J230" s="176"/>
      <c r="K230" s="176"/>
      <c r="L230" s="177"/>
      <c r="M230" s="3"/>
    </row>
    <row r="231" spans="1:13" ht="15" customHeight="1" x14ac:dyDescent="0.2">
      <c r="A231" s="11"/>
      <c r="C231" s="136">
        <v>2024</v>
      </c>
      <c r="D231" s="136"/>
      <c r="E231" s="137">
        <v>5.0978166675194052E-2</v>
      </c>
      <c r="F231" s="137">
        <v>2.1160277769351876E-2</v>
      </c>
      <c r="G231" s="137">
        <v>4.068166712833983E-2</v>
      </c>
      <c r="H231" s="137">
        <v>7.2438133056014195E-2</v>
      </c>
      <c r="I231" s="137">
        <v>5.5444290359987387E-2</v>
      </c>
      <c r="J231" s="137">
        <v>0.13337495282579709</v>
      </c>
      <c r="K231" s="137">
        <v>0.62592251218531558</v>
      </c>
      <c r="L231" s="138">
        <f t="shared" ref="L231:L232" si="53">(1*E231+2*F231+3*G231+4*H231+5*I231)/SUM(E231:I231)</f>
        <v>3.2501432012713489</v>
      </c>
      <c r="M231" s="3"/>
    </row>
    <row r="232" spans="1:13" ht="15" customHeight="1" x14ac:dyDescent="0.2">
      <c r="A232" s="11"/>
      <c r="C232" s="139">
        <v>2021</v>
      </c>
      <c r="D232" s="139"/>
      <c r="E232" s="140">
        <v>5.9993400000000002E-2</v>
      </c>
      <c r="F232" s="140">
        <v>2.0193300000000001E-2</v>
      </c>
      <c r="G232" s="140">
        <v>6.3337962999999997E-2</v>
      </c>
      <c r="H232" s="140">
        <v>6.9431134000000005E-2</v>
      </c>
      <c r="I232" s="140">
        <v>3.6699700000000002E-2</v>
      </c>
      <c r="J232" s="140">
        <v>0.13019968300000001</v>
      </c>
      <c r="K232" s="140">
        <v>0.62014478500000003</v>
      </c>
      <c r="L232" s="141">
        <f t="shared" si="53"/>
        <v>3.0106163654790263</v>
      </c>
      <c r="M232" s="3"/>
    </row>
    <row r="233" spans="1:13" ht="15" customHeight="1" x14ac:dyDescent="0.2">
      <c r="A233" s="11"/>
      <c r="C233" s="139">
        <v>2017</v>
      </c>
      <c r="D233" s="139"/>
      <c r="E233" s="142" t="s">
        <v>174</v>
      </c>
      <c r="F233" s="142" t="s">
        <v>174</v>
      </c>
      <c r="G233" s="142" t="s">
        <v>174</v>
      </c>
      <c r="H233" s="142" t="s">
        <v>174</v>
      </c>
      <c r="I233" s="142" t="s">
        <v>174</v>
      </c>
      <c r="J233" s="142" t="s">
        <v>174</v>
      </c>
      <c r="K233" s="142" t="s">
        <v>174</v>
      </c>
      <c r="L233" s="141" t="s">
        <v>174</v>
      </c>
      <c r="M233" s="3"/>
    </row>
    <row r="234" spans="1:13" ht="15" customHeight="1" x14ac:dyDescent="0.2">
      <c r="A234" s="11"/>
      <c r="C234" s="139">
        <v>2014</v>
      </c>
      <c r="D234" s="139"/>
      <c r="E234" s="142" t="s">
        <v>174</v>
      </c>
      <c r="F234" s="142" t="s">
        <v>174</v>
      </c>
      <c r="G234" s="142" t="s">
        <v>174</v>
      </c>
      <c r="H234" s="142" t="s">
        <v>174</v>
      </c>
      <c r="I234" s="142" t="s">
        <v>174</v>
      </c>
      <c r="J234" s="142" t="s">
        <v>174</v>
      </c>
      <c r="K234" s="142" t="s">
        <v>174</v>
      </c>
      <c r="L234" s="141" t="s">
        <v>174</v>
      </c>
      <c r="M234" s="3"/>
    </row>
    <row r="235" spans="1:13" ht="15" customHeight="1" x14ac:dyDescent="0.2">
      <c r="A235" s="11"/>
      <c r="C235" s="175" t="s">
        <v>57</v>
      </c>
      <c r="D235" s="175"/>
      <c r="E235" s="175"/>
      <c r="F235" s="175"/>
      <c r="G235" s="176"/>
      <c r="H235" s="176"/>
      <c r="I235" s="176"/>
      <c r="J235" s="176"/>
      <c r="K235" s="176"/>
      <c r="L235" s="177"/>
      <c r="M235" s="3"/>
    </row>
    <row r="236" spans="1:13" ht="15" customHeight="1" x14ac:dyDescent="0.2">
      <c r="A236" s="11"/>
      <c r="C236" s="136">
        <v>2024</v>
      </c>
      <c r="D236" s="136"/>
      <c r="E236" s="137">
        <v>5.5019630538380659E-2</v>
      </c>
      <c r="F236" s="137">
        <v>2.9107452312368925E-2</v>
      </c>
      <c r="G236" s="137">
        <v>7.2929742314847737E-2</v>
      </c>
      <c r="H236" s="137">
        <v>0.15058062934438801</v>
      </c>
      <c r="I236" s="137">
        <v>9.3344625961094801E-2</v>
      </c>
      <c r="J236" s="137">
        <v>0.11613079589752862</v>
      </c>
      <c r="K236" s="137">
        <v>0.48288712363139125</v>
      </c>
      <c r="L236" s="138">
        <f t="shared" ref="L236:L239" si="54">(1*E236+2*F236+3*G236+4*H236+5*I236)/SUM(E236:I236)</f>
        <v>3.4940948175157573</v>
      </c>
      <c r="M236" s="3"/>
    </row>
    <row r="237" spans="1:13" ht="15" customHeight="1" x14ac:dyDescent="0.2">
      <c r="A237" s="11"/>
      <c r="C237" s="139">
        <v>2021</v>
      </c>
      <c r="D237" s="139"/>
      <c r="E237" s="140">
        <v>6.1828300000000003E-2</v>
      </c>
      <c r="F237" s="140">
        <v>2.9277600000000001E-2</v>
      </c>
      <c r="G237" s="140">
        <v>0.10522972</v>
      </c>
      <c r="H237" s="140">
        <v>0.126961083</v>
      </c>
      <c r="I237" s="140">
        <v>8.6959999999999996E-2</v>
      </c>
      <c r="J237" s="140">
        <v>0.123472232</v>
      </c>
      <c r="K237" s="140">
        <v>0.466271149</v>
      </c>
      <c r="L237" s="141">
        <f t="shared" si="54"/>
        <v>3.3606202699873986</v>
      </c>
      <c r="M237" s="3"/>
    </row>
    <row r="238" spans="1:13" ht="15" customHeight="1" x14ac:dyDescent="0.2">
      <c r="A238" s="11"/>
      <c r="C238" s="139">
        <v>2017</v>
      </c>
      <c r="D238" s="139"/>
      <c r="E238" s="142">
        <v>6.1648000000000001E-2</v>
      </c>
      <c r="F238" s="142">
        <v>2.2797499999999998E-2</v>
      </c>
      <c r="G238" s="142">
        <v>8.8485016999999999E-2</v>
      </c>
      <c r="H238" s="142">
        <v>0.117555547</v>
      </c>
      <c r="I238" s="142">
        <v>4.0560699999999998E-2</v>
      </c>
      <c r="J238" s="142">
        <v>0.1128348</v>
      </c>
      <c r="K238" s="142">
        <v>0.55611847599999997</v>
      </c>
      <c r="L238" s="141">
        <f t="shared" si="54"/>
        <v>3.1588399365837021</v>
      </c>
      <c r="M238" s="3"/>
    </row>
    <row r="239" spans="1:13" ht="15" customHeight="1" x14ac:dyDescent="0.2">
      <c r="A239" s="11"/>
      <c r="C239" s="139">
        <v>2014</v>
      </c>
      <c r="D239" s="139"/>
      <c r="E239" s="142">
        <v>4.7380871979436898E-2</v>
      </c>
      <c r="F239" s="142">
        <v>2.3872446266265886E-2</v>
      </c>
      <c r="G239" s="142">
        <v>7.0799008214874656E-2</v>
      </c>
      <c r="H239" s="142">
        <v>9.7499158895747895E-2</v>
      </c>
      <c r="I239" s="142">
        <v>4.1057803025498427E-2</v>
      </c>
      <c r="J239" s="142">
        <v>0.10366497652672794</v>
      </c>
      <c r="K239" s="142">
        <v>0.61572573509144835</v>
      </c>
      <c r="L239" s="141">
        <f t="shared" si="54"/>
        <v>3.2173148831717544</v>
      </c>
      <c r="M239" s="3"/>
    </row>
    <row r="240" spans="1:13" s="3" customFormat="1" ht="15" customHeight="1" x14ac:dyDescent="0.2">
      <c r="A240" s="11"/>
      <c r="C240" s="100" t="s">
        <v>16</v>
      </c>
      <c r="D240" s="100"/>
      <c r="E240" s="100"/>
      <c r="F240" s="99"/>
      <c r="G240" s="99"/>
      <c r="H240" s="99"/>
      <c r="I240" s="99"/>
      <c r="J240" s="99"/>
      <c r="K240" s="99"/>
      <c r="L240" s="98"/>
    </row>
    <row r="241" spans="1:13" ht="15" customHeight="1" x14ac:dyDescent="0.2">
      <c r="A241" s="11"/>
      <c r="C241" s="182" t="s">
        <v>165</v>
      </c>
      <c r="D241" s="182"/>
      <c r="E241" s="182"/>
      <c r="F241" s="183"/>
      <c r="G241" s="183"/>
      <c r="H241" s="183"/>
      <c r="I241" s="183"/>
      <c r="J241" s="183"/>
      <c r="K241" s="183"/>
      <c r="L241" s="183"/>
      <c r="M241" s="3"/>
    </row>
    <row r="242" spans="1:13" s="3" customFormat="1" ht="15" customHeight="1" x14ac:dyDescent="0.2">
      <c r="A242" s="11"/>
      <c r="C242" s="136">
        <v>2024</v>
      </c>
      <c r="D242" s="136"/>
      <c r="E242" s="137">
        <f>AVERAGE(E247,E252,E257,E262,E267,E272,E277,E282,E287,E292,E297,E302,E307,E312)</f>
        <v>9.2251987335080901E-2</v>
      </c>
      <c r="F242" s="137">
        <f t="shared" ref="F242:K242" si="55">AVERAGE(F247,F252,F257,F262,F267,F272,F277,F282,F287,F292,F297,F302,F307,F312)</f>
        <v>3.4744166135595791E-2</v>
      </c>
      <c r="G242" s="137">
        <f t="shared" si="55"/>
        <v>7.4507595656877923E-2</v>
      </c>
      <c r="H242" s="137">
        <f t="shared" si="55"/>
        <v>4.8157372581664228E-2</v>
      </c>
      <c r="I242" s="137">
        <f t="shared" si="55"/>
        <v>3.6146080791957989E-2</v>
      </c>
      <c r="J242" s="137">
        <f t="shared" si="55"/>
        <v>0.11541535016361301</v>
      </c>
      <c r="K242" s="137">
        <f t="shared" si="55"/>
        <v>0.5987774473352101</v>
      </c>
      <c r="L242" s="138">
        <f t="shared" ref="L242:L245" si="56">(1*E242+2*F242+3*G242+4*H242+5*I242)/SUM(E242:I242)</f>
        <v>2.6543172958009329</v>
      </c>
    </row>
    <row r="243" spans="1:13" s="3" customFormat="1" ht="15" customHeight="1" x14ac:dyDescent="0.2">
      <c r="A243" s="11"/>
      <c r="C243" s="139">
        <v>2021</v>
      </c>
      <c r="D243" s="139"/>
      <c r="E243" s="140">
        <f>AVERAGE(E248,E253,E258,E263,E268,E273,E278,E283,E288,E293,E298,E303,E308,E313)</f>
        <v>8.01015917142857E-2</v>
      </c>
      <c r="F243" s="140">
        <f t="shared" ref="F243:K243" si="57">AVERAGE(F248,F253,F258,F263,F268,F273,F278,F283,F288,F293,F298,F303,F308,F313)</f>
        <v>1.837785714285714E-2</v>
      </c>
      <c r="G243" s="140">
        <f t="shared" si="57"/>
        <v>6.3525663357142867E-2</v>
      </c>
      <c r="H243" s="140">
        <f t="shared" si="57"/>
        <v>4.8551640000000007E-2</v>
      </c>
      <c r="I243" s="140">
        <f t="shared" si="57"/>
        <v>3.0817257214285715E-2</v>
      </c>
      <c r="J243" s="140">
        <f t="shared" si="57"/>
        <v>0.11416058921428571</v>
      </c>
      <c r="K243" s="140">
        <f t="shared" si="57"/>
        <v>0.6444653838571428</v>
      </c>
      <c r="L243" s="141">
        <f t="shared" si="56"/>
        <v>2.716643534634176</v>
      </c>
    </row>
    <row r="244" spans="1:13" s="3" customFormat="1" ht="15" customHeight="1" x14ac:dyDescent="0.2">
      <c r="A244" s="11"/>
      <c r="C244" s="139">
        <v>2017</v>
      </c>
      <c r="D244" s="139"/>
      <c r="E244" s="142">
        <f>AVERAGE(E249,E254,E259,E264,E289,E294,E304,E314)</f>
        <v>6.6792708374999996E-2</v>
      </c>
      <c r="F244" s="142">
        <f t="shared" ref="F244:K244" si="58">AVERAGE(F249,F254,F259,F264,F289,F294,F304,F314)</f>
        <v>2.18696125E-2</v>
      </c>
      <c r="G244" s="142">
        <f t="shared" si="58"/>
        <v>7.6094647500000001E-2</v>
      </c>
      <c r="H244" s="142">
        <f t="shared" si="58"/>
        <v>4.2112023249999998E-2</v>
      </c>
      <c r="I244" s="142">
        <f t="shared" si="58"/>
        <v>1.1375778749999999E-2</v>
      </c>
      <c r="J244" s="142">
        <f t="shared" si="58"/>
        <v>0.13961922812499999</v>
      </c>
      <c r="K244" s="142">
        <f t="shared" si="58"/>
        <v>0.64213598862499999</v>
      </c>
      <c r="L244" s="141">
        <f t="shared" si="56"/>
        <v>2.5849089609600231</v>
      </c>
    </row>
    <row r="245" spans="1:13" s="3" customFormat="1" ht="15" customHeight="1" x14ac:dyDescent="0.2">
      <c r="A245" s="11"/>
      <c r="C245" s="139">
        <v>2014</v>
      </c>
      <c r="D245" s="139"/>
      <c r="E245" s="142">
        <f>AVERAGE(E250,E255,E260,E265,E290,E295,E305,E315)</f>
        <v>5.3741854267063238E-2</v>
      </c>
      <c r="F245" s="142">
        <f t="shared" ref="F245:K245" si="59">AVERAGE(F250,F255,F260,F265,F290,F295,F305,F315)</f>
        <v>1.6532080567588064E-2</v>
      </c>
      <c r="G245" s="142">
        <f t="shared" si="59"/>
        <v>4.3003564383056261E-2</v>
      </c>
      <c r="H245" s="142">
        <f t="shared" si="59"/>
        <v>3.1357181023469648E-2</v>
      </c>
      <c r="I245" s="142">
        <f t="shared" si="59"/>
        <v>1.7753019251605495E-2</v>
      </c>
      <c r="J245" s="142">
        <f t="shared" si="59"/>
        <v>0.12869716883374985</v>
      </c>
      <c r="K245" s="142">
        <f t="shared" si="59"/>
        <v>0.70891513167346754</v>
      </c>
      <c r="L245" s="141">
        <f t="shared" si="56"/>
        <v>2.6480486529857266</v>
      </c>
    </row>
    <row r="246" spans="1:13" s="3" customFormat="1" ht="15" customHeight="1" x14ac:dyDescent="0.2">
      <c r="A246" s="11"/>
      <c r="C246" s="95" t="s">
        <v>51</v>
      </c>
      <c r="D246" s="95"/>
      <c r="E246" s="95"/>
      <c r="F246" s="95"/>
      <c r="G246" s="94"/>
      <c r="H246" s="94"/>
      <c r="I246" s="94"/>
      <c r="J246" s="94"/>
      <c r="K246" s="94"/>
      <c r="L246" s="112"/>
    </row>
    <row r="247" spans="1:13" ht="15" customHeight="1" x14ac:dyDescent="0.2">
      <c r="A247" s="11"/>
      <c r="C247" s="136">
        <v>2024</v>
      </c>
      <c r="D247" s="136"/>
      <c r="E247" s="137">
        <v>0.11980442644543511</v>
      </c>
      <c r="F247" s="137">
        <v>5.6877747913428991E-2</v>
      </c>
      <c r="G247" s="137">
        <v>0.12902104768148151</v>
      </c>
      <c r="H247" s="137">
        <v>4.414045253292407E-2</v>
      </c>
      <c r="I247" s="137">
        <v>2.4041508428366686E-2</v>
      </c>
      <c r="J247" s="137">
        <v>9.5138104534997575E-2</v>
      </c>
      <c r="K247" s="137">
        <v>0.53097671246336609</v>
      </c>
      <c r="L247" s="138">
        <f t="shared" ref="L247:L250" si="60">(1*E247+2*F247+3*G247+4*H247+5*I247)/SUM(E247:I247)</f>
        <v>2.4536741740478449</v>
      </c>
      <c r="M247" s="3"/>
    </row>
    <row r="248" spans="1:13" ht="15" customHeight="1" x14ac:dyDescent="0.2">
      <c r="A248" s="11"/>
      <c r="C248" s="139">
        <v>2021</v>
      </c>
      <c r="D248" s="139"/>
      <c r="E248" s="140">
        <v>0.10791574299999999</v>
      </c>
      <c r="F248" s="140">
        <v>4.2799200000000003E-2</v>
      </c>
      <c r="G248" s="140">
        <v>0.14632239399999999</v>
      </c>
      <c r="H248" s="140">
        <v>5.8380000000000001E-2</v>
      </c>
      <c r="I248" s="140">
        <v>1.51912E-2</v>
      </c>
      <c r="J248" s="140">
        <v>8.6329618999999996E-2</v>
      </c>
      <c r="K248" s="140">
        <v>0.54306185399999996</v>
      </c>
      <c r="L248" s="141">
        <f t="shared" si="60"/>
        <v>2.5416503694840684</v>
      </c>
      <c r="M248" s="3"/>
    </row>
    <row r="249" spans="1:13" ht="15" customHeight="1" x14ac:dyDescent="0.2">
      <c r="A249" s="11"/>
      <c r="C249" s="139">
        <v>2017</v>
      </c>
      <c r="D249" s="139"/>
      <c r="E249" s="142">
        <v>0.114974383</v>
      </c>
      <c r="F249" s="142">
        <v>3.9779099999999998E-2</v>
      </c>
      <c r="G249" s="142">
        <v>0.129332747</v>
      </c>
      <c r="H249" s="142">
        <v>2.6347300000000001E-2</v>
      </c>
      <c r="I249" s="142">
        <v>2.16461E-3</v>
      </c>
      <c r="J249" s="142">
        <v>0.110545191</v>
      </c>
      <c r="K249" s="142">
        <v>0.57685674799999997</v>
      </c>
      <c r="L249" s="141">
        <f t="shared" si="60"/>
        <v>2.235275852888952</v>
      </c>
      <c r="M249" s="3"/>
    </row>
    <row r="250" spans="1:13" ht="15" customHeight="1" x14ac:dyDescent="0.2">
      <c r="A250" s="11"/>
      <c r="C250" s="139">
        <v>2014</v>
      </c>
      <c r="D250" s="139"/>
      <c r="E250" s="142">
        <v>0.11350515447502545</v>
      </c>
      <c r="F250" s="142">
        <v>4.9616638343024447E-2</v>
      </c>
      <c r="G250" s="142">
        <v>9.1826550244504687E-2</v>
      </c>
      <c r="H250" s="142">
        <v>1.3361532840516869E-2</v>
      </c>
      <c r="I250" s="142">
        <v>1.0619277913727141E-2</v>
      </c>
      <c r="J250" s="142">
        <v>0.11018324003953724</v>
      </c>
      <c r="K250" s="142">
        <v>0.61088760614366422</v>
      </c>
      <c r="L250" s="141">
        <f t="shared" si="60"/>
        <v>2.1322998857836559</v>
      </c>
      <c r="M250" s="3"/>
    </row>
    <row r="251" spans="1:13" ht="15" customHeight="1" x14ac:dyDescent="0.2">
      <c r="A251" s="11"/>
      <c r="C251" s="175" t="s">
        <v>52</v>
      </c>
      <c r="D251" s="175"/>
      <c r="E251" s="175"/>
      <c r="F251" s="175"/>
      <c r="G251" s="176"/>
      <c r="H251" s="176"/>
      <c r="I251" s="176"/>
      <c r="J251" s="176"/>
      <c r="K251" s="176"/>
      <c r="L251" s="177"/>
      <c r="M251" s="3"/>
    </row>
    <row r="252" spans="1:13" ht="15" customHeight="1" x14ac:dyDescent="0.2">
      <c r="A252" s="11"/>
      <c r="C252" s="136">
        <v>2024</v>
      </c>
      <c r="D252" s="136"/>
      <c r="E252" s="137">
        <v>9.1293353260982785E-2</v>
      </c>
      <c r="F252" s="137">
        <v>3.7910711180980328E-2</v>
      </c>
      <c r="G252" s="137">
        <v>9.2748361821195877E-2</v>
      </c>
      <c r="H252" s="137">
        <v>6.8343443042658242E-2</v>
      </c>
      <c r="I252" s="137">
        <v>3.2914254107257644E-2</v>
      </c>
      <c r="J252" s="137">
        <v>0.10330125097538857</v>
      </c>
      <c r="K252" s="137">
        <v>0.57348862561153668</v>
      </c>
      <c r="L252" s="138">
        <f t="shared" ref="L252:L255" si="61">(1*E252+2*F252+3*G252+4*H252+5*I252)/SUM(E252:I252)</f>
        <v>2.7329122444118341</v>
      </c>
      <c r="M252" s="3"/>
    </row>
    <row r="253" spans="1:13" ht="15" customHeight="1" x14ac:dyDescent="0.2">
      <c r="A253" s="11"/>
      <c r="C253" s="139">
        <v>2021</v>
      </c>
      <c r="D253" s="139"/>
      <c r="E253" s="140">
        <v>8.4192883999999996E-2</v>
      </c>
      <c r="F253" s="140">
        <v>2.14968E-2</v>
      </c>
      <c r="G253" s="140">
        <v>9.2264075000000001E-2</v>
      </c>
      <c r="H253" s="140">
        <v>7.6711591999999995E-2</v>
      </c>
      <c r="I253" s="140">
        <v>3.07938E-2</v>
      </c>
      <c r="J253" s="140">
        <v>8.4324385000000002E-2</v>
      </c>
      <c r="K253" s="140">
        <v>0.61021638300000003</v>
      </c>
      <c r="L253" s="141">
        <f t="shared" si="61"/>
        <v>2.8311283985726785</v>
      </c>
      <c r="M253" s="3"/>
    </row>
    <row r="254" spans="1:13" ht="15" customHeight="1" x14ac:dyDescent="0.2">
      <c r="A254" s="11"/>
      <c r="C254" s="139">
        <v>2017</v>
      </c>
      <c r="D254" s="139"/>
      <c r="E254" s="142">
        <v>8.0736221999999996E-2</v>
      </c>
      <c r="F254" s="142">
        <v>2.66809E-2</v>
      </c>
      <c r="G254" s="142">
        <v>8.8877591000000006E-2</v>
      </c>
      <c r="H254" s="142">
        <v>5.6408199999999999E-2</v>
      </c>
      <c r="I254" s="142">
        <v>9.5835999999999994E-3</v>
      </c>
      <c r="J254" s="142">
        <v>0.12694741900000001</v>
      </c>
      <c r="K254" s="142">
        <v>0.61076607199999999</v>
      </c>
      <c r="L254" s="141">
        <f t="shared" si="61"/>
        <v>2.57078256631518</v>
      </c>
      <c r="M254" s="3"/>
    </row>
    <row r="255" spans="1:13" ht="15" customHeight="1" x14ac:dyDescent="0.2">
      <c r="A255" s="11"/>
      <c r="C255" s="139">
        <v>2014</v>
      </c>
      <c r="D255" s="139"/>
      <c r="E255" s="142">
        <v>5.9952541085602003E-2</v>
      </c>
      <c r="F255" s="142">
        <v>2.3127535337140178E-2</v>
      </c>
      <c r="G255" s="142">
        <v>6.0465750234095235E-2</v>
      </c>
      <c r="H255" s="142">
        <v>4.2604041185566398E-2</v>
      </c>
      <c r="I255" s="142">
        <v>1.5271527431765802E-2</v>
      </c>
      <c r="J255" s="142">
        <v>0.11975804136373622</v>
      </c>
      <c r="K255" s="142">
        <v>0.67882056336209406</v>
      </c>
      <c r="L255" s="141">
        <f t="shared" si="61"/>
        <v>2.6530382417214433</v>
      </c>
      <c r="M255" s="3"/>
    </row>
    <row r="256" spans="1:13" ht="15" customHeight="1" x14ac:dyDescent="0.2">
      <c r="A256" s="11"/>
      <c r="C256" s="175" t="s">
        <v>53</v>
      </c>
      <c r="D256" s="175"/>
      <c r="E256" s="175"/>
      <c r="F256" s="175"/>
      <c r="G256" s="176"/>
      <c r="H256" s="176"/>
      <c r="I256" s="176"/>
      <c r="J256" s="176"/>
      <c r="K256" s="176"/>
      <c r="L256" s="177"/>
      <c r="M256" s="3"/>
    </row>
    <row r="257" spans="1:13" ht="15" customHeight="1" x14ac:dyDescent="0.2">
      <c r="A257" s="11"/>
      <c r="C257" s="136">
        <v>2024</v>
      </c>
      <c r="D257" s="136"/>
      <c r="E257" s="137">
        <v>0.10055300279942618</v>
      </c>
      <c r="F257" s="137">
        <v>4.573052464987197E-2</v>
      </c>
      <c r="G257" s="137">
        <v>0.10728539131568046</v>
      </c>
      <c r="H257" s="137">
        <v>5.1890119043665972E-2</v>
      </c>
      <c r="I257" s="137">
        <v>2.2253545860389669E-2</v>
      </c>
      <c r="J257" s="137">
        <v>0.10319229313953039</v>
      </c>
      <c r="K257" s="137">
        <v>0.5690951231914354</v>
      </c>
      <c r="L257" s="138">
        <f t="shared" ref="L257:L260" si="62">(1*E257+2*F257+3*G257+4*H257+5*I257)/SUM(E257:I257)</f>
        <v>2.5409412790928654</v>
      </c>
      <c r="M257" s="3"/>
    </row>
    <row r="258" spans="1:13" ht="15" customHeight="1" x14ac:dyDescent="0.2">
      <c r="A258" s="11"/>
      <c r="C258" s="139">
        <v>2021</v>
      </c>
      <c r="D258" s="139"/>
      <c r="E258" s="140">
        <v>8.8101206000000001E-2</v>
      </c>
      <c r="F258" s="140">
        <v>2.9645299999999999E-2</v>
      </c>
      <c r="G258" s="140">
        <v>9.1357110000000005E-2</v>
      </c>
      <c r="H258" s="140">
        <v>5.5144199999999997E-2</v>
      </c>
      <c r="I258" s="140">
        <v>2.0962499999999998E-2</v>
      </c>
      <c r="J258" s="140">
        <v>9.7947435999999999E-2</v>
      </c>
      <c r="K258" s="140">
        <v>0.61684220300000003</v>
      </c>
      <c r="L258" s="141">
        <f t="shared" si="62"/>
        <v>2.6186024631731764</v>
      </c>
      <c r="M258" s="3"/>
    </row>
    <row r="259" spans="1:13" ht="15" customHeight="1" x14ac:dyDescent="0.2">
      <c r="A259" s="11"/>
      <c r="C259" s="139">
        <v>2017</v>
      </c>
      <c r="D259" s="139"/>
      <c r="E259" s="142">
        <v>8.2997391000000004E-2</v>
      </c>
      <c r="F259" s="142">
        <v>3.7193400000000001E-2</v>
      </c>
      <c r="G259" s="142">
        <v>0.118491765</v>
      </c>
      <c r="H259" s="142">
        <v>3.3728500000000002E-2</v>
      </c>
      <c r="I259" s="142">
        <v>5.1083999999999999E-3</v>
      </c>
      <c r="J259" s="142">
        <v>0.120297394</v>
      </c>
      <c r="K259" s="142">
        <v>0.60218319300000001</v>
      </c>
      <c r="L259" s="141">
        <f t="shared" si="62"/>
        <v>2.4261920072371428</v>
      </c>
      <c r="M259" s="3"/>
    </row>
    <row r="260" spans="1:13" ht="15" customHeight="1" x14ac:dyDescent="0.2">
      <c r="A260" s="11"/>
      <c r="C260" s="139">
        <v>2014</v>
      </c>
      <c r="D260" s="139"/>
      <c r="E260" s="142">
        <v>6.4006516970950458E-2</v>
      </c>
      <c r="F260" s="142">
        <v>2.6578516483459311E-2</v>
      </c>
      <c r="G260" s="142">
        <v>6.3626640579803717E-2</v>
      </c>
      <c r="H260" s="142">
        <v>2.8485208009023818E-2</v>
      </c>
      <c r="I260" s="142">
        <v>1.1337665150647431E-2</v>
      </c>
      <c r="J260" s="142">
        <v>0.11761152596956635</v>
      </c>
      <c r="K260" s="142">
        <v>0.68835392683654895</v>
      </c>
      <c r="L260" s="141">
        <f t="shared" si="62"/>
        <v>2.466945378486181</v>
      </c>
      <c r="M260" s="3"/>
    </row>
    <row r="261" spans="1:13" ht="15" customHeight="1" x14ac:dyDescent="0.2">
      <c r="A261" s="11"/>
      <c r="C261" s="175" t="s">
        <v>58</v>
      </c>
      <c r="D261" s="175"/>
      <c r="E261" s="175"/>
      <c r="F261" s="175"/>
      <c r="G261" s="176"/>
      <c r="H261" s="176"/>
      <c r="I261" s="176"/>
      <c r="J261" s="176"/>
      <c r="K261" s="176"/>
      <c r="L261" s="177"/>
      <c r="M261" s="3"/>
    </row>
    <row r="262" spans="1:13" ht="15" customHeight="1" x14ac:dyDescent="0.2">
      <c r="A262" s="11"/>
      <c r="C262" s="136">
        <v>2024</v>
      </c>
      <c r="D262" s="136"/>
      <c r="E262" s="137">
        <v>8.8787377537569073E-2</v>
      </c>
      <c r="F262" s="137">
        <v>3.6841140511494459E-2</v>
      </c>
      <c r="G262" s="137">
        <v>7.9888134862830903E-2</v>
      </c>
      <c r="H262" s="137">
        <v>7.6169320116415307E-2</v>
      </c>
      <c r="I262" s="137">
        <v>2.7053023756321334E-2</v>
      </c>
      <c r="J262" s="137">
        <v>0.10599736341248278</v>
      </c>
      <c r="K262" s="137">
        <v>0.58526363980288609</v>
      </c>
      <c r="L262" s="138">
        <f t="shared" ref="L262:L265" si="63">(1*E262+2*F262+3*G262+4*H262+5*I262)/SUM(E262:I262)</f>
        <v>2.7274703589962463</v>
      </c>
      <c r="M262" s="3"/>
    </row>
    <row r="263" spans="1:13" ht="15" customHeight="1" x14ac:dyDescent="0.2">
      <c r="A263" s="11"/>
      <c r="C263" s="139">
        <v>2021</v>
      </c>
      <c r="D263" s="139"/>
      <c r="E263" s="140">
        <v>8.2159415E-2</v>
      </c>
      <c r="F263" s="140">
        <v>2.1761200000000001E-2</v>
      </c>
      <c r="G263" s="140">
        <v>6.8921606999999996E-2</v>
      </c>
      <c r="H263" s="140">
        <v>6.3617967999999997E-2</v>
      </c>
      <c r="I263" s="140">
        <v>2.9766899999999999E-2</v>
      </c>
      <c r="J263" s="140">
        <v>9.5016550000000005E-2</v>
      </c>
      <c r="K263" s="140">
        <v>0.63875631499999996</v>
      </c>
      <c r="L263" s="141">
        <f t="shared" si="63"/>
        <v>2.763629381217366</v>
      </c>
      <c r="M263" s="3"/>
    </row>
    <row r="264" spans="1:13" ht="15" customHeight="1" x14ac:dyDescent="0.2">
      <c r="A264" s="11"/>
      <c r="C264" s="139">
        <v>2017</v>
      </c>
      <c r="D264" s="139"/>
      <c r="E264" s="142">
        <v>6.8091571000000004E-2</v>
      </c>
      <c r="F264" s="142">
        <v>2.5316999999999999E-2</v>
      </c>
      <c r="G264" s="142">
        <v>8.5833777E-2</v>
      </c>
      <c r="H264" s="142">
        <v>6.4036785999999998E-2</v>
      </c>
      <c r="I264" s="142">
        <v>7.3111199999999999E-3</v>
      </c>
      <c r="J264" s="142">
        <v>0.12646769499999999</v>
      </c>
      <c r="K264" s="142">
        <v>0.62294200600000005</v>
      </c>
      <c r="L264" s="141">
        <f t="shared" si="63"/>
        <v>2.6694160499953044</v>
      </c>
      <c r="M264" s="3"/>
    </row>
    <row r="265" spans="1:13" ht="15" customHeight="1" x14ac:dyDescent="0.2">
      <c r="A265" s="11"/>
      <c r="C265" s="139">
        <v>2014</v>
      </c>
      <c r="D265" s="139"/>
      <c r="E265" s="142">
        <v>5.5344554204023733E-2</v>
      </c>
      <c r="F265" s="142">
        <v>1.5405101056887109E-2</v>
      </c>
      <c r="G265" s="142">
        <v>5.6940690008632014E-2</v>
      </c>
      <c r="H265" s="142">
        <v>4.2930395823536277E-2</v>
      </c>
      <c r="I265" s="142">
        <v>1.6097597349397183E-2</v>
      </c>
      <c r="J265" s="142">
        <v>0.11273441704228368</v>
      </c>
      <c r="K265" s="142">
        <v>0.70054724451523998</v>
      </c>
      <c r="L265" s="141">
        <f t="shared" si="63"/>
        <v>2.7270293889300743</v>
      </c>
      <c r="M265" s="3"/>
    </row>
    <row r="266" spans="1:13" ht="15" customHeight="1" x14ac:dyDescent="0.2">
      <c r="A266" s="11"/>
      <c r="C266" s="175" t="s">
        <v>106</v>
      </c>
      <c r="D266" s="175"/>
      <c r="E266" s="175"/>
      <c r="F266" s="175"/>
      <c r="G266" s="176"/>
      <c r="H266" s="176"/>
      <c r="I266" s="176"/>
      <c r="J266" s="176"/>
      <c r="K266" s="176"/>
      <c r="L266" s="177"/>
      <c r="M266" s="3"/>
    </row>
    <row r="267" spans="1:13" ht="15" customHeight="1" x14ac:dyDescent="0.2">
      <c r="A267" s="11"/>
      <c r="C267" s="136">
        <v>2024</v>
      </c>
      <c r="D267" s="136"/>
      <c r="E267" s="137">
        <v>0.10370834407937311</v>
      </c>
      <c r="F267" s="137">
        <v>4.4157929749809539E-2</v>
      </c>
      <c r="G267" s="137">
        <v>0.11148293442651329</v>
      </c>
      <c r="H267" s="137">
        <v>3.6943640754301121E-2</v>
      </c>
      <c r="I267" s="137">
        <v>2.5559278386350432E-2</v>
      </c>
      <c r="J267" s="137">
        <v>0.1048248718196792</v>
      </c>
      <c r="K267" s="137">
        <v>0.57332300078397336</v>
      </c>
      <c r="L267" s="138">
        <f t="shared" ref="L267:L268" si="64">(1*E267+2*F267+3*G267+4*H267+5*I267)/SUM(E267:I267)</f>
        <v>2.4919641460682502</v>
      </c>
      <c r="M267" s="3"/>
    </row>
    <row r="268" spans="1:13" ht="15" customHeight="1" x14ac:dyDescent="0.2">
      <c r="A268" s="11"/>
      <c r="C268" s="139">
        <v>2021</v>
      </c>
      <c r="D268" s="139"/>
      <c r="E268" s="140">
        <v>8.5718127000000005E-2</v>
      </c>
      <c r="F268" s="140">
        <v>2.15751E-2</v>
      </c>
      <c r="G268" s="140">
        <v>8.2601793000000007E-2</v>
      </c>
      <c r="H268" s="140">
        <v>4.7146899999999999E-2</v>
      </c>
      <c r="I268" s="140">
        <v>1.2461699999999999E-2</v>
      </c>
      <c r="J268" s="140">
        <v>0.103724654</v>
      </c>
      <c r="K268" s="140">
        <v>0.64677167000000002</v>
      </c>
      <c r="L268" s="141">
        <f t="shared" si="64"/>
        <v>2.5152733495409807</v>
      </c>
      <c r="M268" s="3"/>
    </row>
    <row r="269" spans="1:13" ht="15" customHeight="1" x14ac:dyDescent="0.2">
      <c r="A269" s="11"/>
      <c r="C269" s="139">
        <v>2017</v>
      </c>
      <c r="D269" s="139"/>
      <c r="E269" s="142" t="s">
        <v>174</v>
      </c>
      <c r="F269" s="142" t="s">
        <v>174</v>
      </c>
      <c r="G269" s="142" t="s">
        <v>174</v>
      </c>
      <c r="H269" s="142" t="s">
        <v>174</v>
      </c>
      <c r="I269" s="142" t="s">
        <v>174</v>
      </c>
      <c r="J269" s="142" t="s">
        <v>174</v>
      </c>
      <c r="K269" s="142" t="s">
        <v>174</v>
      </c>
      <c r="L269" s="141" t="s">
        <v>174</v>
      </c>
      <c r="M269" s="3"/>
    </row>
    <row r="270" spans="1:13" ht="15" customHeight="1" x14ac:dyDescent="0.2">
      <c r="A270" s="11"/>
      <c r="C270" s="139">
        <v>2014</v>
      </c>
      <c r="D270" s="139"/>
      <c r="E270" s="142" t="s">
        <v>174</v>
      </c>
      <c r="F270" s="142" t="s">
        <v>174</v>
      </c>
      <c r="G270" s="142" t="s">
        <v>174</v>
      </c>
      <c r="H270" s="142" t="s">
        <v>174</v>
      </c>
      <c r="I270" s="142" t="s">
        <v>174</v>
      </c>
      <c r="J270" s="142" t="s">
        <v>174</v>
      </c>
      <c r="K270" s="142" t="s">
        <v>174</v>
      </c>
      <c r="L270" s="141" t="s">
        <v>174</v>
      </c>
      <c r="M270" s="3"/>
    </row>
    <row r="271" spans="1:13" ht="15" customHeight="1" x14ac:dyDescent="0.2">
      <c r="A271" s="11"/>
      <c r="C271" s="175" t="s">
        <v>107</v>
      </c>
      <c r="D271" s="175"/>
      <c r="E271" s="175"/>
      <c r="F271" s="175"/>
      <c r="G271" s="176"/>
      <c r="H271" s="176"/>
      <c r="I271" s="176"/>
      <c r="J271" s="176"/>
      <c r="K271" s="176"/>
      <c r="L271" s="177"/>
      <c r="M271" s="3"/>
    </row>
    <row r="272" spans="1:13" ht="15" customHeight="1" x14ac:dyDescent="0.2">
      <c r="A272" s="11"/>
      <c r="C272" s="136">
        <v>2024</v>
      </c>
      <c r="D272" s="136"/>
      <c r="E272" s="137">
        <v>9.329049092468554E-2</v>
      </c>
      <c r="F272" s="137">
        <v>3.5289767139099364E-2</v>
      </c>
      <c r="G272" s="137">
        <v>9.854770776388358E-2</v>
      </c>
      <c r="H272" s="137">
        <v>4.4890451647773333E-2</v>
      </c>
      <c r="I272" s="137">
        <v>2.6506645492172579E-2</v>
      </c>
      <c r="J272" s="137">
        <v>0.10986385082648933</v>
      </c>
      <c r="K272" s="137">
        <v>0.59161108620589631</v>
      </c>
      <c r="L272" s="138">
        <f t="shared" ref="L272:L273" si="65">(1*E272+2*F272+3*G272+4*H272+5*I272)/SUM(E272:I272)</f>
        <v>2.5847350131208233</v>
      </c>
      <c r="M272" s="3"/>
    </row>
    <row r="273" spans="1:13" ht="15" customHeight="1" x14ac:dyDescent="0.2">
      <c r="A273" s="11"/>
      <c r="C273" s="139">
        <v>2021</v>
      </c>
      <c r="D273" s="139"/>
      <c r="E273" s="140">
        <v>7.8633685999999994E-2</v>
      </c>
      <c r="F273" s="140">
        <v>2.0559299999999999E-2</v>
      </c>
      <c r="G273" s="140">
        <v>6.8189200000000005E-2</v>
      </c>
      <c r="H273" s="140">
        <v>5.3592399999999998E-2</v>
      </c>
      <c r="I273" s="140">
        <v>2.1695200000000001E-2</v>
      </c>
      <c r="J273" s="140">
        <v>0.101648904</v>
      </c>
      <c r="K273" s="140">
        <v>0.65568127799999998</v>
      </c>
      <c r="L273" s="141">
        <f t="shared" si="65"/>
        <v>2.6668564581830556</v>
      </c>
      <c r="M273" s="3"/>
    </row>
    <row r="274" spans="1:13" ht="15" customHeight="1" x14ac:dyDescent="0.2">
      <c r="A274" s="11"/>
      <c r="C274" s="139">
        <v>2017</v>
      </c>
      <c r="D274" s="139"/>
      <c r="E274" s="142" t="s">
        <v>174</v>
      </c>
      <c r="F274" s="142" t="s">
        <v>174</v>
      </c>
      <c r="G274" s="142" t="s">
        <v>174</v>
      </c>
      <c r="H274" s="142" t="s">
        <v>174</v>
      </c>
      <c r="I274" s="142" t="s">
        <v>174</v>
      </c>
      <c r="J274" s="142" t="s">
        <v>174</v>
      </c>
      <c r="K274" s="142" t="s">
        <v>174</v>
      </c>
      <c r="L274" s="141" t="s">
        <v>174</v>
      </c>
      <c r="M274" s="3"/>
    </row>
    <row r="275" spans="1:13" ht="15" customHeight="1" x14ac:dyDescent="0.2">
      <c r="A275" s="11"/>
      <c r="C275" s="139">
        <v>2014</v>
      </c>
      <c r="D275" s="139"/>
      <c r="E275" s="142" t="s">
        <v>174</v>
      </c>
      <c r="F275" s="142" t="s">
        <v>174</v>
      </c>
      <c r="G275" s="142" t="s">
        <v>174</v>
      </c>
      <c r="H275" s="142" t="s">
        <v>174</v>
      </c>
      <c r="I275" s="142" t="s">
        <v>174</v>
      </c>
      <c r="J275" s="142" t="s">
        <v>174</v>
      </c>
      <c r="K275" s="142" t="s">
        <v>174</v>
      </c>
      <c r="L275" s="141" t="s">
        <v>174</v>
      </c>
      <c r="M275" s="3"/>
    </row>
    <row r="276" spans="1:13" ht="15" customHeight="1" x14ac:dyDescent="0.2">
      <c r="A276" s="11"/>
      <c r="C276" s="175" t="s">
        <v>108</v>
      </c>
      <c r="D276" s="175"/>
      <c r="E276" s="175"/>
      <c r="F276" s="175"/>
      <c r="G276" s="176"/>
      <c r="H276" s="176"/>
      <c r="I276" s="176"/>
      <c r="J276" s="176"/>
      <c r="K276" s="176"/>
      <c r="L276" s="177"/>
      <c r="M276" s="3"/>
    </row>
    <row r="277" spans="1:13" ht="15" customHeight="1" x14ac:dyDescent="0.2">
      <c r="A277" s="11"/>
      <c r="C277" s="136">
        <v>2024</v>
      </c>
      <c r="D277" s="136"/>
      <c r="E277" s="137">
        <v>0.10388015645694605</v>
      </c>
      <c r="F277" s="137">
        <v>4.0875014261429948E-2</v>
      </c>
      <c r="G277" s="137">
        <v>0.10431500631951249</v>
      </c>
      <c r="H277" s="137">
        <v>4.3243956607775726E-2</v>
      </c>
      <c r="I277" s="137">
        <v>3.0460800635692654E-2</v>
      </c>
      <c r="J277" s="137">
        <v>0.10452404178854091</v>
      </c>
      <c r="K277" s="137">
        <v>0.57270102393010225</v>
      </c>
      <c r="L277" s="138">
        <f t="shared" ref="L277:L278" si="66">(1*E277+2*F277+3*G277+4*H277+5*I277)/SUM(E277:I277)</f>
        <v>2.5524132949858198</v>
      </c>
      <c r="M277" s="3"/>
    </row>
    <row r="278" spans="1:13" ht="15" customHeight="1" x14ac:dyDescent="0.2">
      <c r="A278" s="11"/>
      <c r="C278" s="139">
        <v>2021</v>
      </c>
      <c r="D278" s="139"/>
      <c r="E278" s="140">
        <v>9.4733658999999998E-2</v>
      </c>
      <c r="F278" s="140">
        <v>2.29141E-2</v>
      </c>
      <c r="G278" s="140">
        <v>7.0767432000000005E-2</v>
      </c>
      <c r="H278" s="140">
        <v>5.4739000000000003E-2</v>
      </c>
      <c r="I278" s="140">
        <v>1.34491E-2</v>
      </c>
      <c r="J278" s="140">
        <v>0.104395401</v>
      </c>
      <c r="K278" s="140">
        <v>0.639001229</v>
      </c>
      <c r="L278" s="141">
        <f t="shared" si="66"/>
        <v>2.4904811333849963</v>
      </c>
      <c r="M278" s="3"/>
    </row>
    <row r="279" spans="1:13" ht="15" customHeight="1" x14ac:dyDescent="0.2">
      <c r="A279" s="11"/>
      <c r="C279" s="139">
        <v>2017</v>
      </c>
      <c r="D279" s="139"/>
      <c r="E279" s="142" t="s">
        <v>174</v>
      </c>
      <c r="F279" s="142" t="s">
        <v>174</v>
      </c>
      <c r="G279" s="142" t="s">
        <v>174</v>
      </c>
      <c r="H279" s="142" t="s">
        <v>174</v>
      </c>
      <c r="I279" s="142" t="s">
        <v>174</v>
      </c>
      <c r="J279" s="142" t="s">
        <v>174</v>
      </c>
      <c r="K279" s="142" t="s">
        <v>174</v>
      </c>
      <c r="L279" s="141" t="s">
        <v>174</v>
      </c>
      <c r="M279" s="3"/>
    </row>
    <row r="280" spans="1:13" ht="15" customHeight="1" x14ac:dyDescent="0.2">
      <c r="A280" s="11"/>
      <c r="C280" s="139">
        <v>2014</v>
      </c>
      <c r="D280" s="139"/>
      <c r="E280" s="142" t="s">
        <v>174</v>
      </c>
      <c r="F280" s="142" t="s">
        <v>174</v>
      </c>
      <c r="G280" s="142" t="s">
        <v>174</v>
      </c>
      <c r="H280" s="142" t="s">
        <v>174</v>
      </c>
      <c r="I280" s="142" t="s">
        <v>174</v>
      </c>
      <c r="J280" s="142" t="s">
        <v>174</v>
      </c>
      <c r="K280" s="142" t="s">
        <v>174</v>
      </c>
      <c r="L280" s="141" t="s">
        <v>174</v>
      </c>
      <c r="M280" s="3"/>
    </row>
    <row r="281" spans="1:13" ht="15" customHeight="1" x14ac:dyDescent="0.2">
      <c r="A281" s="11"/>
      <c r="C281" s="175" t="s">
        <v>109</v>
      </c>
      <c r="D281" s="175"/>
      <c r="E281" s="175"/>
      <c r="F281" s="175"/>
      <c r="G281" s="176"/>
      <c r="H281" s="176"/>
      <c r="I281" s="176"/>
      <c r="J281" s="176"/>
      <c r="K281" s="176"/>
      <c r="L281" s="177"/>
      <c r="M281" s="3"/>
    </row>
    <row r="282" spans="1:13" ht="15" customHeight="1" x14ac:dyDescent="0.2">
      <c r="A282" s="11"/>
      <c r="C282" s="136">
        <v>2024</v>
      </c>
      <c r="D282" s="136"/>
      <c r="E282" s="137">
        <v>9.3936928700930122E-2</v>
      </c>
      <c r="F282" s="137">
        <v>3.535806390972325E-2</v>
      </c>
      <c r="G282" s="137">
        <v>8.8400439700665828E-2</v>
      </c>
      <c r="H282" s="137">
        <v>5.5376600163921284E-2</v>
      </c>
      <c r="I282" s="137">
        <v>3.1563017699174439E-2</v>
      </c>
      <c r="J282" s="137">
        <v>0.10845256363573809</v>
      </c>
      <c r="K282" s="137">
        <v>0.58691238618984687</v>
      </c>
      <c r="L282" s="138">
        <f t="shared" ref="L282:L283" si="67">(1*E282+2*F282+3*G282+4*H282+5*I282)/SUM(E282:I282)</f>
        <v>2.6562139330672823</v>
      </c>
      <c r="M282" s="3"/>
    </row>
    <row r="283" spans="1:13" ht="15" customHeight="1" x14ac:dyDescent="0.2">
      <c r="A283" s="11"/>
      <c r="C283" s="139">
        <v>2021</v>
      </c>
      <c r="D283" s="139"/>
      <c r="E283" s="140">
        <v>8.3856417000000003E-2</v>
      </c>
      <c r="F283" s="140">
        <v>2.1448200000000001E-2</v>
      </c>
      <c r="G283" s="140">
        <v>6.5276676000000006E-2</v>
      </c>
      <c r="H283" s="140">
        <v>4.6688300000000002E-2</v>
      </c>
      <c r="I283" s="140">
        <v>2.1228500000000001E-2</v>
      </c>
      <c r="J283" s="140">
        <v>0.105033077</v>
      </c>
      <c r="K283" s="140">
        <v>0.65646881000000001</v>
      </c>
      <c r="L283" s="141">
        <f t="shared" si="67"/>
        <v>2.5806434645160867</v>
      </c>
      <c r="M283" s="3"/>
    </row>
    <row r="284" spans="1:13" ht="15" customHeight="1" x14ac:dyDescent="0.2">
      <c r="A284" s="11"/>
      <c r="C284" s="139">
        <v>2017</v>
      </c>
      <c r="D284" s="139"/>
      <c r="E284" s="142" t="s">
        <v>174</v>
      </c>
      <c r="F284" s="142" t="s">
        <v>174</v>
      </c>
      <c r="G284" s="142" t="s">
        <v>174</v>
      </c>
      <c r="H284" s="142" t="s">
        <v>174</v>
      </c>
      <c r="I284" s="142" t="s">
        <v>174</v>
      </c>
      <c r="J284" s="142" t="s">
        <v>174</v>
      </c>
      <c r="K284" s="142" t="s">
        <v>174</v>
      </c>
      <c r="L284" s="141" t="s">
        <v>174</v>
      </c>
      <c r="M284" s="3"/>
    </row>
    <row r="285" spans="1:13" ht="15" customHeight="1" x14ac:dyDescent="0.2">
      <c r="A285" s="11"/>
      <c r="C285" s="139">
        <v>2014</v>
      </c>
      <c r="D285" s="139"/>
      <c r="E285" s="142" t="s">
        <v>174</v>
      </c>
      <c r="F285" s="142" t="s">
        <v>174</v>
      </c>
      <c r="G285" s="142" t="s">
        <v>174</v>
      </c>
      <c r="H285" s="142" t="s">
        <v>174</v>
      </c>
      <c r="I285" s="142" t="s">
        <v>174</v>
      </c>
      <c r="J285" s="142" t="s">
        <v>174</v>
      </c>
      <c r="K285" s="142" t="s">
        <v>174</v>
      </c>
      <c r="L285" s="141" t="s">
        <v>174</v>
      </c>
      <c r="M285" s="3"/>
    </row>
    <row r="286" spans="1:13" ht="15" customHeight="1" x14ac:dyDescent="0.2">
      <c r="A286" s="11"/>
      <c r="C286" s="175" t="s">
        <v>54</v>
      </c>
      <c r="D286" s="175"/>
      <c r="E286" s="175"/>
      <c r="F286" s="175"/>
      <c r="G286" s="176"/>
      <c r="H286" s="176"/>
      <c r="I286" s="176"/>
      <c r="J286" s="176"/>
      <c r="K286" s="176"/>
      <c r="L286" s="177"/>
      <c r="M286" s="3"/>
    </row>
    <row r="287" spans="1:13" ht="15" customHeight="1" x14ac:dyDescent="0.2">
      <c r="A287" s="11"/>
      <c r="C287" s="136">
        <v>2024</v>
      </c>
      <c r="D287" s="136"/>
      <c r="E287" s="137">
        <v>8.2751716014087068E-2</v>
      </c>
      <c r="F287" s="137">
        <v>2.5449616380088348E-2</v>
      </c>
      <c r="G287" s="137">
        <v>4.5105410038878684E-2</v>
      </c>
      <c r="H287" s="137">
        <v>4.4926189610967122E-2</v>
      </c>
      <c r="I287" s="137">
        <v>4.6846821020566004E-2</v>
      </c>
      <c r="J287" s="137">
        <v>0.12786295345594065</v>
      </c>
      <c r="K287" s="137">
        <v>0.62705729347947214</v>
      </c>
      <c r="L287" s="138">
        <f t="shared" ref="L287:L290" si="68">(1*E287+2*F287+3*G287+4*H287+5*I287)/SUM(E287:I287)</f>
        <v>2.7864645442890925</v>
      </c>
      <c r="M287" s="3"/>
    </row>
    <row r="288" spans="1:13" ht="15" customHeight="1" x14ac:dyDescent="0.2">
      <c r="A288" s="11"/>
      <c r="C288" s="139">
        <v>2021</v>
      </c>
      <c r="D288" s="139"/>
      <c r="E288" s="140">
        <v>7.4618320000000002E-2</v>
      </c>
      <c r="F288" s="140">
        <v>9.2330999999999993E-3</v>
      </c>
      <c r="G288" s="140">
        <v>3.4019899999999999E-2</v>
      </c>
      <c r="H288" s="140">
        <v>4.3661199999999997E-2</v>
      </c>
      <c r="I288" s="140">
        <v>3.7267300000000003E-2</v>
      </c>
      <c r="J288" s="140">
        <v>0.12522673200000001</v>
      </c>
      <c r="K288" s="140">
        <v>0.675973449</v>
      </c>
      <c r="L288" s="141">
        <f t="shared" si="68"/>
        <v>2.7974146053049744</v>
      </c>
      <c r="M288" s="3"/>
    </row>
    <row r="289" spans="1:13" ht="15" customHeight="1" x14ac:dyDescent="0.2">
      <c r="A289" s="11"/>
      <c r="C289" s="139">
        <v>2017</v>
      </c>
      <c r="D289" s="139"/>
      <c r="E289" s="142">
        <v>5.1976700000000001E-2</v>
      </c>
      <c r="F289" s="142">
        <v>9.9517000000000008E-3</v>
      </c>
      <c r="G289" s="142">
        <v>4.6168399999999998E-2</v>
      </c>
      <c r="H289" s="142">
        <v>3.78649E-2</v>
      </c>
      <c r="I289" s="142">
        <v>1.52119E-2</v>
      </c>
      <c r="J289" s="142">
        <v>0.15377242199999999</v>
      </c>
      <c r="K289" s="142">
        <v>0.68505397899999998</v>
      </c>
      <c r="L289" s="141">
        <f t="shared" si="68"/>
        <v>2.7169734993820329</v>
      </c>
      <c r="M289" s="3"/>
    </row>
    <row r="290" spans="1:13" ht="15" customHeight="1" x14ac:dyDescent="0.2">
      <c r="A290" s="11"/>
      <c r="C290" s="139">
        <v>2014</v>
      </c>
      <c r="D290" s="139"/>
      <c r="E290" s="142">
        <v>3.4926372821240101E-2</v>
      </c>
      <c r="F290" s="142">
        <v>5.0760167165416663E-3</v>
      </c>
      <c r="G290" s="142">
        <v>1.6104742446251968E-2</v>
      </c>
      <c r="H290" s="142">
        <v>3.2414108870428615E-2</v>
      </c>
      <c r="I290" s="142">
        <v>1.845726781367418E-2</v>
      </c>
      <c r="J290" s="142">
        <v>0.13738668931045345</v>
      </c>
      <c r="K290" s="142">
        <v>0.75563480202140998</v>
      </c>
      <c r="L290" s="141">
        <f t="shared" si="68"/>
        <v>2.9476519355993518</v>
      </c>
      <c r="M290" s="3"/>
    </row>
    <row r="291" spans="1:13" ht="15" customHeight="1" x14ac:dyDescent="0.2">
      <c r="A291" s="11"/>
      <c r="C291" s="175" t="s">
        <v>55</v>
      </c>
      <c r="D291" s="175"/>
      <c r="E291" s="175"/>
      <c r="F291" s="175"/>
      <c r="G291" s="176"/>
      <c r="H291" s="176"/>
      <c r="I291" s="176"/>
      <c r="J291" s="176"/>
      <c r="K291" s="176"/>
      <c r="L291" s="177"/>
      <c r="M291" s="3"/>
    </row>
    <row r="292" spans="1:13" ht="15" customHeight="1" x14ac:dyDescent="0.2">
      <c r="A292" s="11"/>
      <c r="C292" s="136">
        <v>2024</v>
      </c>
      <c r="D292" s="136"/>
      <c r="E292" s="137">
        <v>8.0411935196689252E-2</v>
      </c>
      <c r="F292" s="137">
        <v>2.5125950811186265E-2</v>
      </c>
      <c r="G292" s="137">
        <v>3.2554525909669917E-2</v>
      </c>
      <c r="H292" s="137">
        <v>3.5408052308031367E-2</v>
      </c>
      <c r="I292" s="137">
        <v>4.4524336568235158E-2</v>
      </c>
      <c r="J292" s="137">
        <v>0.12959164314183774</v>
      </c>
      <c r="K292" s="137">
        <v>0.65238355606435039</v>
      </c>
      <c r="L292" s="138">
        <f t="shared" ref="L292:L295" si="69">(1*E292+2*F292+3*G292+4*H292+5*I292)/SUM(E292:I292)</f>
        <v>2.7179536661142616</v>
      </c>
      <c r="M292" s="3"/>
    </row>
    <row r="293" spans="1:13" ht="15" customHeight="1" x14ac:dyDescent="0.2">
      <c r="A293" s="11"/>
      <c r="C293" s="139">
        <v>2021</v>
      </c>
      <c r="D293" s="139"/>
      <c r="E293" s="140">
        <v>6.8153747000000001E-2</v>
      </c>
      <c r="F293" s="140">
        <v>8.2445999999999995E-3</v>
      </c>
      <c r="G293" s="140">
        <v>2.5833100000000001E-2</v>
      </c>
      <c r="H293" s="140">
        <v>3.2307099999999998E-2</v>
      </c>
      <c r="I293" s="140">
        <v>4.28049E-2</v>
      </c>
      <c r="J293" s="140">
        <v>0.13948866100000001</v>
      </c>
      <c r="K293" s="140">
        <v>0.68316780099999996</v>
      </c>
      <c r="L293" s="141">
        <f t="shared" si="69"/>
        <v>2.8498101032174024</v>
      </c>
      <c r="M293" s="3"/>
    </row>
    <row r="294" spans="1:13" ht="15" customHeight="1" x14ac:dyDescent="0.2">
      <c r="A294" s="11"/>
      <c r="C294" s="139">
        <v>2017</v>
      </c>
      <c r="D294" s="139"/>
      <c r="E294" s="142">
        <v>4.4158099999999999E-2</v>
      </c>
      <c r="F294" s="142">
        <v>1.12053E-2</v>
      </c>
      <c r="G294" s="142">
        <v>4.3766100000000002E-2</v>
      </c>
      <c r="H294" s="142">
        <v>3.5155699999999998E-2</v>
      </c>
      <c r="I294" s="142">
        <v>1.11244E-2</v>
      </c>
      <c r="J294" s="142">
        <v>0.161830418</v>
      </c>
      <c r="K294" s="142">
        <v>0.69275991299999995</v>
      </c>
      <c r="L294" s="141">
        <f t="shared" si="69"/>
        <v>2.7103561250426385</v>
      </c>
      <c r="M294" s="3"/>
    </row>
    <row r="295" spans="1:13" ht="15" customHeight="1" x14ac:dyDescent="0.2">
      <c r="A295" s="11"/>
      <c r="C295" s="139">
        <v>2014</v>
      </c>
      <c r="D295" s="139"/>
      <c r="E295" s="142">
        <v>3.6803527212941098E-2</v>
      </c>
      <c r="F295" s="142">
        <v>3.6206754771987235E-3</v>
      </c>
      <c r="G295" s="142">
        <v>1.1791936942117815E-2</v>
      </c>
      <c r="H295" s="142">
        <v>2.5955963309879902E-2</v>
      </c>
      <c r="I295" s="142">
        <v>2.1115579754765326E-2</v>
      </c>
      <c r="J295" s="142">
        <v>0.14446296128593644</v>
      </c>
      <c r="K295" s="142">
        <v>0.75624935601716081</v>
      </c>
      <c r="L295" s="141">
        <f t="shared" si="69"/>
        <v>2.9089453310007363</v>
      </c>
      <c r="M295" s="3"/>
    </row>
    <row r="296" spans="1:13" ht="15" customHeight="1" x14ac:dyDescent="0.2">
      <c r="A296" s="11"/>
      <c r="C296" s="175" t="s">
        <v>110</v>
      </c>
      <c r="D296" s="175"/>
      <c r="E296" s="175"/>
      <c r="F296" s="175"/>
      <c r="G296" s="176"/>
      <c r="H296" s="176"/>
      <c r="I296" s="176"/>
      <c r="J296" s="176"/>
      <c r="K296" s="176"/>
      <c r="L296" s="177"/>
      <c r="M296" s="3"/>
    </row>
    <row r="297" spans="1:13" ht="15" customHeight="1" x14ac:dyDescent="0.2">
      <c r="A297" s="11"/>
      <c r="C297" s="136">
        <v>2024</v>
      </c>
      <c r="D297" s="136"/>
      <c r="E297" s="137">
        <v>8.2791296349581725E-2</v>
      </c>
      <c r="F297" s="137">
        <v>2.5010652440777617E-2</v>
      </c>
      <c r="G297" s="137">
        <v>3.3637505107690868E-2</v>
      </c>
      <c r="H297" s="137">
        <v>3.6863032254047308E-2</v>
      </c>
      <c r="I297" s="137">
        <v>4.0932756138191341E-2</v>
      </c>
      <c r="J297" s="137">
        <v>0.13010425512799292</v>
      </c>
      <c r="K297" s="137">
        <v>0.65066050258171826</v>
      </c>
      <c r="L297" s="138">
        <f t="shared" ref="L297:L298" si="70">(1*E297+2*F297+3*G297+4*H297+5*I297)/SUM(E297:I297)</f>
        <v>2.6722027906701462</v>
      </c>
      <c r="M297" s="3"/>
    </row>
    <row r="298" spans="1:13" ht="15" customHeight="1" x14ac:dyDescent="0.2">
      <c r="A298" s="11"/>
      <c r="C298" s="139">
        <v>2021</v>
      </c>
      <c r="D298" s="139"/>
      <c r="E298" s="140">
        <v>6.9117181E-2</v>
      </c>
      <c r="F298" s="140">
        <v>8.2234000000000005E-3</v>
      </c>
      <c r="G298" s="140">
        <v>2.6490099999999999E-2</v>
      </c>
      <c r="H298" s="140">
        <v>3.1834399999999999E-2</v>
      </c>
      <c r="I298" s="140">
        <v>4.0750399999999999E-2</v>
      </c>
      <c r="J298" s="140">
        <v>0.140540146</v>
      </c>
      <c r="K298" s="140">
        <v>0.68304440600000005</v>
      </c>
      <c r="L298" s="141">
        <f t="shared" si="70"/>
        <v>2.8122468515107242</v>
      </c>
      <c r="M298" s="3"/>
    </row>
    <row r="299" spans="1:13" ht="15" customHeight="1" x14ac:dyDescent="0.2">
      <c r="A299" s="11"/>
      <c r="C299" s="139">
        <v>2017</v>
      </c>
      <c r="D299" s="139"/>
      <c r="E299" s="142" t="s">
        <v>174</v>
      </c>
      <c r="F299" s="142" t="s">
        <v>174</v>
      </c>
      <c r="G299" s="142" t="s">
        <v>174</v>
      </c>
      <c r="H299" s="142" t="s">
        <v>174</v>
      </c>
      <c r="I299" s="142" t="s">
        <v>174</v>
      </c>
      <c r="J299" s="142" t="s">
        <v>174</v>
      </c>
      <c r="K299" s="142" t="s">
        <v>174</v>
      </c>
      <c r="L299" s="141" t="s">
        <v>174</v>
      </c>
      <c r="M299" s="3"/>
    </row>
    <row r="300" spans="1:13" ht="15" customHeight="1" x14ac:dyDescent="0.2">
      <c r="A300" s="11"/>
      <c r="C300" s="139">
        <v>2014</v>
      </c>
      <c r="D300" s="139"/>
      <c r="E300" s="142" t="s">
        <v>174</v>
      </c>
      <c r="F300" s="142" t="s">
        <v>174</v>
      </c>
      <c r="G300" s="142" t="s">
        <v>174</v>
      </c>
      <c r="H300" s="142" t="s">
        <v>174</v>
      </c>
      <c r="I300" s="142" t="s">
        <v>174</v>
      </c>
      <c r="J300" s="142" t="s">
        <v>174</v>
      </c>
      <c r="K300" s="142" t="s">
        <v>174</v>
      </c>
      <c r="L300" s="141" t="s">
        <v>174</v>
      </c>
      <c r="M300" s="3"/>
    </row>
    <row r="301" spans="1:13" ht="15" customHeight="1" x14ac:dyDescent="0.2">
      <c r="A301" s="11"/>
      <c r="C301" s="175" t="s">
        <v>56</v>
      </c>
      <c r="D301" s="175"/>
      <c r="E301" s="175"/>
      <c r="F301" s="175"/>
      <c r="G301" s="176"/>
      <c r="H301" s="176"/>
      <c r="I301" s="176"/>
      <c r="J301" s="176"/>
      <c r="K301" s="176"/>
      <c r="L301" s="177"/>
      <c r="M301" s="3"/>
    </row>
    <row r="302" spans="1:13" ht="15" customHeight="1" x14ac:dyDescent="0.2">
      <c r="A302" s="11"/>
      <c r="C302" s="136">
        <v>2024</v>
      </c>
      <c r="D302" s="136"/>
      <c r="E302" s="137">
        <v>8.2537624460580758E-2</v>
      </c>
      <c r="F302" s="137">
        <v>2.4774368510898908E-2</v>
      </c>
      <c r="G302" s="137">
        <v>3.642344859786685E-2</v>
      </c>
      <c r="H302" s="137">
        <v>3.72571981736603E-2</v>
      </c>
      <c r="I302" s="137">
        <v>4.0793919794907894E-2</v>
      </c>
      <c r="J302" s="137">
        <v>0.13335432839965047</v>
      </c>
      <c r="K302" s="137">
        <v>0.64485911206243474</v>
      </c>
      <c r="L302" s="138">
        <f t="shared" ref="L302:L305" si="71">(1*E302+2*F302+3*G302+4*H302+5*I302)/SUM(E302:I302)</f>
        <v>2.67985174657779</v>
      </c>
      <c r="M302" s="3"/>
    </row>
    <row r="303" spans="1:13" ht="15" customHeight="1" x14ac:dyDescent="0.2">
      <c r="A303" s="11"/>
      <c r="C303" s="139">
        <v>2021</v>
      </c>
      <c r="D303" s="139"/>
      <c r="E303" s="140">
        <v>6.8161165999999995E-2</v>
      </c>
      <c r="F303" s="140">
        <v>8.2302E-3</v>
      </c>
      <c r="G303" s="140">
        <v>3.6926199999999999E-2</v>
      </c>
      <c r="H303" s="140">
        <v>3.0042800000000001E-2</v>
      </c>
      <c r="I303" s="140">
        <v>3.6575200000000002E-2</v>
      </c>
      <c r="J303" s="140">
        <v>0.140185544</v>
      </c>
      <c r="K303" s="140">
        <v>0.67987898000000002</v>
      </c>
      <c r="L303" s="141">
        <f t="shared" si="71"/>
        <v>2.7701436524227794</v>
      </c>
      <c r="M303" s="3"/>
    </row>
    <row r="304" spans="1:13" ht="15" customHeight="1" x14ac:dyDescent="0.2">
      <c r="A304" s="11"/>
      <c r="C304" s="139">
        <v>2017</v>
      </c>
      <c r="D304" s="139"/>
      <c r="E304" s="142">
        <v>4.4158099999999999E-2</v>
      </c>
      <c r="F304" s="142">
        <v>1.12053E-2</v>
      </c>
      <c r="G304" s="142">
        <v>4.3687299999999998E-2</v>
      </c>
      <c r="H304" s="142">
        <v>3.5670800000000003E-2</v>
      </c>
      <c r="I304" s="142">
        <v>1.06707E-2</v>
      </c>
      <c r="J304" s="142">
        <v>0.16172634399999999</v>
      </c>
      <c r="K304" s="142">
        <v>0.69288141700000005</v>
      </c>
      <c r="L304" s="141">
        <f t="shared" si="71"/>
        <v>2.7076232425123217</v>
      </c>
      <c r="M304" s="3"/>
    </row>
    <row r="305" spans="1:13" ht="15" customHeight="1" x14ac:dyDescent="0.2">
      <c r="A305" s="11"/>
      <c r="C305" s="139">
        <v>2014</v>
      </c>
      <c r="D305" s="139"/>
      <c r="E305" s="142">
        <v>3.3268874369186172E-2</v>
      </c>
      <c r="F305" s="142">
        <v>3.6206754771987235E-3</v>
      </c>
      <c r="G305" s="142">
        <v>1.8526221920779639E-2</v>
      </c>
      <c r="H305" s="142">
        <v>2.5756318783778424E-2</v>
      </c>
      <c r="I305" s="142">
        <v>2.3072886202650217E-2</v>
      </c>
      <c r="J305" s="142">
        <v>0.14446296128593644</v>
      </c>
      <c r="K305" s="142">
        <v>0.75129206196047049</v>
      </c>
      <c r="L305" s="141">
        <f t="shared" si="71"/>
        <v>3.0167266282540339</v>
      </c>
      <c r="M305" s="3"/>
    </row>
    <row r="306" spans="1:13" ht="15" customHeight="1" x14ac:dyDescent="0.2">
      <c r="A306" s="11"/>
      <c r="C306" s="175" t="s">
        <v>111</v>
      </c>
      <c r="D306" s="175"/>
      <c r="E306" s="175"/>
      <c r="F306" s="175"/>
      <c r="G306" s="176"/>
      <c r="H306" s="176"/>
      <c r="I306" s="176"/>
      <c r="J306" s="176"/>
      <c r="K306" s="176"/>
      <c r="L306" s="177"/>
      <c r="M306" s="3"/>
    </row>
    <row r="307" spans="1:13" ht="15" customHeight="1" x14ac:dyDescent="0.2">
      <c r="A307" s="11"/>
      <c r="C307" s="136">
        <v>2024</v>
      </c>
      <c r="D307" s="136"/>
      <c r="E307" s="137">
        <v>8.2992002947660015E-2</v>
      </c>
      <c r="F307" s="137">
        <v>2.4839524908190753E-2</v>
      </c>
      <c r="G307" s="137">
        <v>4.0004771227843863E-2</v>
      </c>
      <c r="H307" s="137">
        <v>3.5414579216086546E-2</v>
      </c>
      <c r="I307" s="137">
        <v>3.7701359348172057E-2</v>
      </c>
      <c r="J307" s="137">
        <v>0.13393402802152785</v>
      </c>
      <c r="K307" s="137">
        <v>0.64511373433051888</v>
      </c>
      <c r="L307" s="138">
        <f t="shared" ref="L307:L308" si="72">(1*E307+2*F307+3*G307+4*H307+5*I307)/SUM(E307:I307)</f>
        <v>2.6379025904297233</v>
      </c>
      <c r="M307" s="3"/>
    </row>
    <row r="308" spans="1:13" ht="15" customHeight="1" x14ac:dyDescent="0.2">
      <c r="A308" s="11"/>
      <c r="C308" s="139">
        <v>2021</v>
      </c>
      <c r="D308" s="139"/>
      <c r="E308" s="140">
        <v>6.8191867000000003E-2</v>
      </c>
      <c r="F308" s="140">
        <v>8.2357999999999997E-3</v>
      </c>
      <c r="G308" s="140">
        <v>3.7043100000000002E-2</v>
      </c>
      <c r="H308" s="140">
        <v>3.3093499999999998E-2</v>
      </c>
      <c r="I308" s="140">
        <v>3.3041000000000001E-2</v>
      </c>
      <c r="J308" s="140">
        <v>0.14113967199999999</v>
      </c>
      <c r="K308" s="140">
        <v>0.67925505900000005</v>
      </c>
      <c r="L308" s="141">
        <f t="shared" si="72"/>
        <v>2.7469782776470582</v>
      </c>
      <c r="M308" s="3"/>
    </row>
    <row r="309" spans="1:13" ht="15" customHeight="1" x14ac:dyDescent="0.2">
      <c r="A309" s="11"/>
      <c r="C309" s="139">
        <v>2017</v>
      </c>
      <c r="D309" s="139"/>
      <c r="E309" s="142" t="s">
        <v>174</v>
      </c>
      <c r="F309" s="142" t="s">
        <v>174</v>
      </c>
      <c r="G309" s="142" t="s">
        <v>174</v>
      </c>
      <c r="H309" s="142" t="s">
        <v>174</v>
      </c>
      <c r="I309" s="142" t="s">
        <v>174</v>
      </c>
      <c r="J309" s="142" t="s">
        <v>174</v>
      </c>
      <c r="K309" s="142" t="s">
        <v>174</v>
      </c>
      <c r="L309" s="141" t="s">
        <v>174</v>
      </c>
      <c r="M309" s="3"/>
    </row>
    <row r="310" spans="1:13" ht="15" customHeight="1" x14ac:dyDescent="0.2">
      <c r="A310" s="11"/>
      <c r="C310" s="139">
        <v>2014</v>
      </c>
      <c r="D310" s="139"/>
      <c r="E310" s="142" t="s">
        <v>174</v>
      </c>
      <c r="F310" s="142" t="s">
        <v>174</v>
      </c>
      <c r="G310" s="142" t="s">
        <v>174</v>
      </c>
      <c r="H310" s="142" t="s">
        <v>174</v>
      </c>
      <c r="I310" s="142" t="s">
        <v>174</v>
      </c>
      <c r="J310" s="142" t="s">
        <v>174</v>
      </c>
      <c r="K310" s="142" t="s">
        <v>174</v>
      </c>
      <c r="L310" s="141" t="s">
        <v>174</v>
      </c>
      <c r="M310" s="3"/>
    </row>
    <row r="311" spans="1:13" ht="15" customHeight="1" x14ac:dyDescent="0.2">
      <c r="A311" s="11"/>
      <c r="C311" s="175" t="s">
        <v>57</v>
      </c>
      <c r="D311" s="175"/>
      <c r="E311" s="175"/>
      <c r="F311" s="175"/>
      <c r="G311" s="176"/>
      <c r="H311" s="176"/>
      <c r="I311" s="176"/>
      <c r="J311" s="176"/>
      <c r="K311" s="176"/>
      <c r="L311" s="177"/>
      <c r="M311" s="3"/>
    </row>
    <row r="312" spans="1:13" ht="15" customHeight="1" x14ac:dyDescent="0.2">
      <c r="A312" s="11"/>
      <c r="C312" s="136">
        <v>2024</v>
      </c>
      <c r="D312" s="136"/>
      <c r="E312" s="137">
        <v>8.4789167517186001E-2</v>
      </c>
      <c r="F312" s="137">
        <v>2.8177313531361346E-2</v>
      </c>
      <c r="G312" s="137">
        <v>4.3691654422576845E-2</v>
      </c>
      <c r="H312" s="137">
        <v>6.3336180671071343E-2</v>
      </c>
      <c r="I312" s="137">
        <v>7.4893863851613979E-2</v>
      </c>
      <c r="J312" s="137">
        <v>0.12567335401078569</v>
      </c>
      <c r="K312" s="137">
        <v>0.57943846599540472</v>
      </c>
      <c r="L312" s="138">
        <f t="shared" ref="L312:L315" si="73">(1*E312+2*F312+3*G312+4*H312+5*I312)/SUM(E312:I312)</f>
        <v>3.0521155504058823</v>
      </c>
      <c r="M312" s="3"/>
    </row>
    <row r="313" spans="1:13" ht="15" customHeight="1" x14ac:dyDescent="0.2">
      <c r="A313" s="11"/>
      <c r="C313" s="139">
        <v>2021</v>
      </c>
      <c r="D313" s="139"/>
      <c r="E313" s="140">
        <v>6.7868866E-2</v>
      </c>
      <c r="F313" s="140">
        <v>1.29237E-2</v>
      </c>
      <c r="G313" s="140">
        <v>4.3346599999999999E-2</v>
      </c>
      <c r="H313" s="140">
        <v>5.2763600000000001E-2</v>
      </c>
      <c r="I313" s="140">
        <v>7.5453901000000004E-2</v>
      </c>
      <c r="J313" s="140">
        <v>0.13324746800000001</v>
      </c>
      <c r="K313" s="140">
        <v>0.61439593699999995</v>
      </c>
      <c r="L313" s="141">
        <f t="shared" si="73"/>
        <v>3.2179850077034025</v>
      </c>
      <c r="M313" s="3"/>
    </row>
    <row r="314" spans="1:13" ht="15" customHeight="1" x14ac:dyDescent="0.2">
      <c r="A314" s="11"/>
      <c r="C314" s="139">
        <v>2017</v>
      </c>
      <c r="D314" s="139"/>
      <c r="E314" s="142">
        <v>4.7249199999999998E-2</v>
      </c>
      <c r="F314" s="142">
        <v>1.36242E-2</v>
      </c>
      <c r="G314" s="142">
        <v>5.25995E-2</v>
      </c>
      <c r="H314" s="142">
        <v>4.7683999999999997E-2</v>
      </c>
      <c r="I314" s="142">
        <v>2.98315E-2</v>
      </c>
      <c r="J314" s="142">
        <v>0.15536694200000001</v>
      </c>
      <c r="K314" s="142">
        <v>0.653644581</v>
      </c>
      <c r="L314" s="141">
        <f t="shared" si="73"/>
        <v>2.9959390203802951</v>
      </c>
      <c r="M314" s="3"/>
    </row>
    <row r="315" spans="1:13" ht="15" customHeight="1" x14ac:dyDescent="0.2">
      <c r="A315" s="11"/>
      <c r="C315" s="139">
        <v>2014</v>
      </c>
      <c r="D315" s="139"/>
      <c r="E315" s="142">
        <v>3.2127292997536847E-2</v>
      </c>
      <c r="F315" s="142">
        <v>5.2114856492543596E-3</v>
      </c>
      <c r="G315" s="142">
        <v>2.4745982688265E-2</v>
      </c>
      <c r="H315" s="142">
        <v>3.9349879365026853E-2</v>
      </c>
      <c r="I315" s="142">
        <v>2.6052352396216682E-2</v>
      </c>
      <c r="J315" s="142">
        <v>0.14297751437254899</v>
      </c>
      <c r="K315" s="142">
        <v>0.72953549253115135</v>
      </c>
      <c r="L315" s="141">
        <f t="shared" si="73"/>
        <v>3.1724765168515874</v>
      </c>
      <c r="M315" s="3"/>
    </row>
    <row r="316" spans="1:13" ht="15" customHeight="1" x14ac:dyDescent="0.2">
      <c r="A316" s="11"/>
      <c r="C316" s="157" t="s">
        <v>170</v>
      </c>
      <c r="D316" s="157"/>
      <c r="E316" s="157"/>
      <c r="F316" s="157"/>
      <c r="G316" s="157"/>
      <c r="H316" s="157"/>
      <c r="I316" s="157"/>
      <c r="J316" s="157"/>
      <c r="K316" s="157"/>
      <c r="L316" s="167"/>
      <c r="M316" s="3"/>
    </row>
    <row r="317" spans="1:13" s="3" customFormat="1" ht="15" customHeight="1" x14ac:dyDescent="0.2">
      <c r="A317" s="11"/>
      <c r="C317" s="100" t="s">
        <v>18</v>
      </c>
      <c r="D317" s="100"/>
      <c r="E317" s="100"/>
      <c r="F317" s="100"/>
      <c r="G317" s="100"/>
      <c r="H317" s="100"/>
      <c r="I317" s="100"/>
      <c r="J317" s="100"/>
      <c r="K317" s="100"/>
      <c r="L317" s="113"/>
    </row>
    <row r="318" spans="1:13" ht="15" customHeight="1" x14ac:dyDescent="0.2">
      <c r="A318" s="11"/>
      <c r="C318" s="182" t="s">
        <v>165</v>
      </c>
      <c r="D318" s="182"/>
      <c r="E318" s="182"/>
      <c r="F318" s="183"/>
      <c r="G318" s="183"/>
      <c r="H318" s="183"/>
      <c r="I318" s="183"/>
      <c r="J318" s="183"/>
      <c r="K318" s="183"/>
      <c r="L318" s="183"/>
      <c r="M318" s="3"/>
    </row>
    <row r="319" spans="1:13" s="3" customFormat="1" ht="15" customHeight="1" x14ac:dyDescent="0.2">
      <c r="A319" s="11"/>
      <c r="C319" s="136">
        <v>2024</v>
      </c>
      <c r="D319" s="136"/>
      <c r="E319" s="137">
        <f>AVERAGE(E324,E329,E334,E339,E344,E349,E354,E359,E364,E369,E374,E379,E384,E389)</f>
        <v>9.6829049898420783E-2</v>
      </c>
      <c r="F319" s="137">
        <f t="shared" ref="F319:K319" si="74">AVERAGE(F324,F329,F334,F339,F344,F349,F354,F359,F364,F369,F374,F379,F384,F389)</f>
        <v>2.6263917503566995E-2</v>
      </c>
      <c r="G319" s="137">
        <f t="shared" si="74"/>
        <v>9.5072631294881818E-2</v>
      </c>
      <c r="H319" s="137">
        <f t="shared" si="74"/>
        <v>7.9318025503758521E-2</v>
      </c>
      <c r="I319" s="137">
        <f t="shared" si="74"/>
        <v>4.8315773266660526E-2</v>
      </c>
      <c r="J319" s="137">
        <f t="shared" si="74"/>
        <v>0.12732227879728594</v>
      </c>
      <c r="K319" s="137">
        <f t="shared" si="74"/>
        <v>0.52687832373542565</v>
      </c>
      <c r="L319" s="138">
        <f t="shared" ref="L319:L322" si="75">(1*E319+2*F319+3*G319+4*H319+5*I319)/SUM(E319:I319)</f>
        <v>2.8728382825840848</v>
      </c>
    </row>
    <row r="320" spans="1:13" s="3" customFormat="1" ht="15" customHeight="1" x14ac:dyDescent="0.2">
      <c r="A320" s="11"/>
      <c r="C320" s="139">
        <v>2021</v>
      </c>
      <c r="D320" s="139"/>
      <c r="E320" s="140">
        <f>AVERAGE(E325,E330,E335,E340,E345,E350,E355,E360,E365,E370,E375,E380,E385,E390)</f>
        <v>9.1714108642857131E-2</v>
      </c>
      <c r="F320" s="140">
        <f t="shared" ref="F320:K320" si="76">AVERAGE(F325,F330,F335,F340,F345,F350,F355,F360,F365,F370,F375,F380,F385,F390)</f>
        <v>6.0247716857142856E-2</v>
      </c>
      <c r="G320" s="140">
        <f t="shared" si="76"/>
        <v>0.11666119521428571</v>
      </c>
      <c r="H320" s="140">
        <f t="shared" si="76"/>
        <v>6.3584049785714275E-2</v>
      </c>
      <c r="I320" s="140">
        <f t="shared" si="76"/>
        <v>3.5152472785714296E-2</v>
      </c>
      <c r="J320" s="140">
        <f t="shared" si="76"/>
        <v>0.10977093478571431</v>
      </c>
      <c r="K320" s="140">
        <f t="shared" si="76"/>
        <v>0.52286952014285715</v>
      </c>
      <c r="L320" s="141">
        <f t="shared" si="75"/>
        <v>2.7011458098957637</v>
      </c>
    </row>
    <row r="321" spans="1:13" s="3" customFormat="1" ht="15" customHeight="1" x14ac:dyDescent="0.2">
      <c r="A321" s="11"/>
      <c r="C321" s="139">
        <v>2017</v>
      </c>
      <c r="D321" s="139"/>
      <c r="E321" s="142">
        <f>AVERAGE(E326,E331,E336,E341,E366,E371,E381,E391)</f>
        <v>9.1570696125000003E-2</v>
      </c>
      <c r="F321" s="142">
        <f t="shared" ref="F321:K321" si="77">AVERAGE(F326,F331,F336,F341,F366,F371,F381,F391)</f>
        <v>2.4515811250000002E-2</v>
      </c>
      <c r="G321" s="142">
        <f t="shared" si="77"/>
        <v>0.10947631825</v>
      </c>
      <c r="H321" s="142">
        <f t="shared" si="77"/>
        <v>6.1338265625000006E-2</v>
      </c>
      <c r="I321" s="142">
        <f t="shared" si="77"/>
        <v>1.3925199999999999E-2</v>
      </c>
      <c r="J321" s="142">
        <f t="shared" si="77"/>
        <v>0.15181320575000001</v>
      </c>
      <c r="K321" s="142">
        <f t="shared" si="77"/>
        <v>0.54736055362500002</v>
      </c>
      <c r="L321" s="141">
        <f t="shared" si="75"/>
        <v>2.6061895475201418</v>
      </c>
    </row>
    <row r="322" spans="1:13" s="3" customFormat="1" ht="15" customHeight="1" x14ac:dyDescent="0.2">
      <c r="A322" s="11"/>
      <c r="C322" s="139">
        <v>2014</v>
      </c>
      <c r="D322" s="139"/>
      <c r="E322" s="142">
        <f>AVERAGE(E327,E332,E337,E342,E367,E372,E382,E392)</f>
        <v>6.4661649623994608E-2</v>
      </c>
      <c r="F322" s="142">
        <f t="shared" ref="F322:K322" si="78">AVERAGE(F327,F332,F337,F342,F367,F372,F382,F392)</f>
        <v>3.3696452860668143E-2</v>
      </c>
      <c r="G322" s="142">
        <f t="shared" si="78"/>
        <v>8.4516161850082802E-2</v>
      </c>
      <c r="H322" s="142">
        <f t="shared" si="78"/>
        <v>3.7685043902588054E-2</v>
      </c>
      <c r="I322" s="142">
        <f t="shared" si="78"/>
        <v>9.7675332612376202E-3</v>
      </c>
      <c r="J322" s="142">
        <f t="shared" si="78"/>
        <v>0.17999602208447105</v>
      </c>
      <c r="K322" s="142">
        <f t="shared" si="78"/>
        <v>0.58967713641695774</v>
      </c>
      <c r="L322" s="141">
        <f t="shared" si="75"/>
        <v>2.5406543110857953</v>
      </c>
    </row>
    <row r="323" spans="1:13" s="3" customFormat="1" ht="15" customHeight="1" x14ac:dyDescent="0.2">
      <c r="A323" s="11"/>
      <c r="C323" s="95" t="s">
        <v>51</v>
      </c>
      <c r="D323" s="95"/>
      <c r="E323" s="95"/>
      <c r="F323" s="95"/>
      <c r="G323" s="94"/>
      <c r="H323" s="94"/>
      <c r="I323" s="94"/>
      <c r="J323" s="94"/>
      <c r="K323" s="94"/>
      <c r="L323" s="112"/>
    </row>
    <row r="324" spans="1:13" ht="15" customHeight="1" x14ac:dyDescent="0.2">
      <c r="A324" s="11"/>
      <c r="C324" s="136">
        <v>2024</v>
      </c>
      <c r="D324" s="136"/>
      <c r="E324" s="137">
        <v>0.14144413927837124</v>
      </c>
      <c r="F324" s="137">
        <v>6.3059804273991146E-2</v>
      </c>
      <c r="G324" s="137">
        <v>0.18496742700182306</v>
      </c>
      <c r="H324" s="137">
        <v>7.6645559252776052E-2</v>
      </c>
      <c r="I324" s="137">
        <v>2.8374445719222083E-2</v>
      </c>
      <c r="J324" s="137">
        <v>9.7490107385621971E-2</v>
      </c>
      <c r="K324" s="137">
        <v>0.40801851708819453</v>
      </c>
      <c r="L324" s="138">
        <f t="shared" ref="L324:L327" si="79">(1*E324+2*F324+3*G324+4*H324+5*I324)/SUM(E324:I324)</f>
        <v>2.5701570489205454</v>
      </c>
      <c r="M324" s="3"/>
    </row>
    <row r="325" spans="1:13" ht="15" customHeight="1" x14ac:dyDescent="0.2">
      <c r="A325" s="11"/>
      <c r="C325" s="139">
        <v>2021</v>
      </c>
      <c r="D325" s="139"/>
      <c r="E325" s="140">
        <v>0.12800888199999999</v>
      </c>
      <c r="F325" s="140">
        <v>0.126729064</v>
      </c>
      <c r="G325" s="140">
        <v>0.22080671900000001</v>
      </c>
      <c r="H325" s="140">
        <v>4.5270600000000001E-2</v>
      </c>
      <c r="I325" s="140">
        <v>1.8690200000000001E-2</v>
      </c>
      <c r="J325" s="140">
        <v>7.8284046999999995E-2</v>
      </c>
      <c r="K325" s="140">
        <v>0.38221050400000001</v>
      </c>
      <c r="L325" s="141">
        <f t="shared" si="79"/>
        <v>2.4437575752823926</v>
      </c>
    </row>
    <row r="326" spans="1:13" ht="15" customHeight="1" x14ac:dyDescent="0.2">
      <c r="A326" s="11"/>
      <c r="C326" s="139">
        <v>2017</v>
      </c>
      <c r="D326" s="139"/>
      <c r="E326" s="142">
        <v>0.14505616900000001</v>
      </c>
      <c r="F326" s="142">
        <v>5.2686799999999999E-2</v>
      </c>
      <c r="G326" s="142">
        <v>0.18551532000000001</v>
      </c>
      <c r="H326" s="142">
        <v>3.8847399999999997E-2</v>
      </c>
      <c r="I326" s="142">
        <v>8.1741000000000001E-3</v>
      </c>
      <c r="J326" s="142">
        <v>0.13176206500000001</v>
      </c>
      <c r="K326" s="142">
        <v>0.43795827199999998</v>
      </c>
      <c r="L326" s="141">
        <f t="shared" si="79"/>
        <v>2.3315894788634846</v>
      </c>
      <c r="M326" s="3"/>
    </row>
    <row r="327" spans="1:13" ht="15" customHeight="1" x14ac:dyDescent="0.2">
      <c r="A327" s="11"/>
      <c r="C327" s="139">
        <v>2014</v>
      </c>
      <c r="D327" s="139"/>
      <c r="E327" s="142">
        <v>0.18234172324987707</v>
      </c>
      <c r="F327" s="142">
        <v>5.6353064525838638E-2</v>
      </c>
      <c r="G327" s="142">
        <v>0.15967503249687967</v>
      </c>
      <c r="H327" s="142">
        <v>2.8026305428289131E-2</v>
      </c>
      <c r="I327" s="142">
        <v>0</v>
      </c>
      <c r="J327" s="142">
        <v>0.15968186291041225</v>
      </c>
      <c r="K327" s="142">
        <v>0.41392201138870316</v>
      </c>
      <c r="L327" s="141">
        <f t="shared" si="79"/>
        <v>2.0782978974039765</v>
      </c>
    </row>
    <row r="328" spans="1:13" ht="15" customHeight="1" x14ac:dyDescent="0.2">
      <c r="A328" s="11"/>
      <c r="C328" s="175" t="s">
        <v>52</v>
      </c>
      <c r="D328" s="175"/>
      <c r="E328" s="175"/>
      <c r="F328" s="175"/>
      <c r="G328" s="176"/>
      <c r="H328" s="176"/>
      <c r="I328" s="176"/>
      <c r="J328" s="176"/>
      <c r="K328" s="176"/>
      <c r="L328" s="177"/>
      <c r="M328" s="3"/>
    </row>
    <row r="329" spans="1:13" ht="15" customHeight="1" x14ac:dyDescent="0.2">
      <c r="A329" s="11"/>
      <c r="C329" s="136">
        <v>2024</v>
      </c>
      <c r="D329" s="136"/>
      <c r="E329" s="137">
        <v>0.10553389534753289</v>
      </c>
      <c r="F329" s="137">
        <v>3.6957388646057805E-2</v>
      </c>
      <c r="G329" s="137">
        <v>0.10313025174570578</v>
      </c>
      <c r="H329" s="137">
        <v>0.10688568731949093</v>
      </c>
      <c r="I329" s="137">
        <v>5.4323075465418313E-2</v>
      </c>
      <c r="J329" s="137">
        <v>0.11194747338652224</v>
      </c>
      <c r="K329" s="137">
        <v>0.48122222808927206</v>
      </c>
      <c r="L329" s="138">
        <f t="shared" ref="L329:L332" si="80">(1*E329+2*F329+3*G329+4*H329+5*I329)/SUM(E329:I329)</f>
        <v>2.9201304789523617</v>
      </c>
      <c r="M329" s="3"/>
    </row>
    <row r="330" spans="1:13" ht="15" customHeight="1" x14ac:dyDescent="0.2">
      <c r="A330" s="11"/>
      <c r="C330" s="139">
        <v>2021</v>
      </c>
      <c r="D330" s="139"/>
      <c r="E330" s="140">
        <v>7.9175481000000006E-2</v>
      </c>
      <c r="F330" s="140">
        <v>8.7460250000000003E-2</v>
      </c>
      <c r="G330" s="140">
        <v>0.140362926</v>
      </c>
      <c r="H330" s="140">
        <v>7.3483920999999994E-2</v>
      </c>
      <c r="I330" s="140">
        <v>4.9364699999999997E-2</v>
      </c>
      <c r="J330" s="140">
        <v>9.3134375000000005E-2</v>
      </c>
      <c r="K330" s="140">
        <v>0.47701833300000002</v>
      </c>
      <c r="L330" s="141">
        <f t="shared" si="80"/>
        <v>2.828781302646751</v>
      </c>
      <c r="M330" s="3"/>
    </row>
    <row r="331" spans="1:13" ht="15" customHeight="1" x14ac:dyDescent="0.2">
      <c r="A331" s="11"/>
      <c r="C331" s="139">
        <v>2017</v>
      </c>
      <c r="D331" s="139"/>
      <c r="E331" s="142">
        <v>8.8161645999999996E-2</v>
      </c>
      <c r="F331" s="142">
        <v>3.8037700000000001E-2</v>
      </c>
      <c r="G331" s="142">
        <v>0.122081457</v>
      </c>
      <c r="H331" s="142">
        <v>6.0601200000000001E-2</v>
      </c>
      <c r="I331" s="142">
        <v>8.1741000000000001E-3</v>
      </c>
      <c r="J331" s="142">
        <v>0.15061892800000001</v>
      </c>
      <c r="K331" s="142">
        <v>0.53232504800000002</v>
      </c>
      <c r="L331" s="141">
        <f t="shared" si="80"/>
        <v>2.5666016496771236</v>
      </c>
      <c r="M331" s="3"/>
    </row>
    <row r="332" spans="1:13" ht="15" customHeight="1" x14ac:dyDescent="0.2">
      <c r="A332" s="11"/>
      <c r="C332" s="139">
        <v>2014</v>
      </c>
      <c r="D332" s="139"/>
      <c r="E332" s="142">
        <v>6.5993499120675841E-2</v>
      </c>
      <c r="F332" s="142">
        <v>3.9919551502876828E-2</v>
      </c>
      <c r="G332" s="142">
        <v>7.6171962594756046E-2</v>
      </c>
      <c r="H332" s="142">
        <v>5.9441185039464835E-2</v>
      </c>
      <c r="I332" s="142">
        <v>5.9482176057593259E-3</v>
      </c>
      <c r="J332" s="142">
        <v>0.17638439037299555</v>
      </c>
      <c r="K332" s="142">
        <v>0.5761411937634715</v>
      </c>
      <c r="L332" s="141">
        <f t="shared" si="80"/>
        <v>2.5936188832194165</v>
      </c>
      <c r="M332" s="3"/>
    </row>
    <row r="333" spans="1:13" ht="15" customHeight="1" x14ac:dyDescent="0.2">
      <c r="A333" s="11"/>
      <c r="C333" s="175" t="s">
        <v>53</v>
      </c>
      <c r="D333" s="175"/>
      <c r="E333" s="175"/>
      <c r="F333" s="175"/>
      <c r="G333" s="176"/>
      <c r="H333" s="176"/>
      <c r="I333" s="176"/>
      <c r="J333" s="176"/>
      <c r="K333" s="176"/>
      <c r="L333" s="177"/>
    </row>
    <row r="334" spans="1:13" ht="15" customHeight="1" x14ac:dyDescent="0.2">
      <c r="A334" s="11"/>
      <c r="C334" s="136">
        <v>2024</v>
      </c>
      <c r="D334" s="136"/>
      <c r="E334" s="137">
        <v>0.11604662669670289</v>
      </c>
      <c r="F334" s="137">
        <v>5.3622101190738701E-2</v>
      </c>
      <c r="G334" s="137">
        <v>0.18118371023556032</v>
      </c>
      <c r="H334" s="137">
        <v>7.1938013986057939E-2</v>
      </c>
      <c r="I334" s="137">
        <v>3.4258899170952532E-2</v>
      </c>
      <c r="J334" s="137">
        <v>0.10192491107253711</v>
      </c>
      <c r="K334" s="137">
        <v>0.44102573764745057</v>
      </c>
      <c r="L334" s="138">
        <f t="shared" ref="L334:L337" si="81">(1*E334+2*F334+3*G334+4*H334+5*I334)/SUM(E334:I334)</f>
        <v>2.6821797430641401</v>
      </c>
    </row>
    <row r="335" spans="1:13" ht="15" customHeight="1" x14ac:dyDescent="0.2">
      <c r="A335" s="11"/>
      <c r="C335" s="139">
        <v>2021</v>
      </c>
      <c r="D335" s="139"/>
      <c r="E335" s="140">
        <v>0.113206847</v>
      </c>
      <c r="F335" s="140">
        <v>0.105568588</v>
      </c>
      <c r="G335" s="140">
        <v>0.17443125800000001</v>
      </c>
      <c r="H335" s="140">
        <v>6.0658499999999997E-2</v>
      </c>
      <c r="I335" s="140">
        <v>2.11865E-2</v>
      </c>
      <c r="J335" s="140">
        <v>8.1786411000000003E-2</v>
      </c>
      <c r="K335" s="140">
        <v>0.44316187499999998</v>
      </c>
      <c r="L335" s="141">
        <f t="shared" si="81"/>
        <v>2.5180508029470383</v>
      </c>
    </row>
    <row r="336" spans="1:13" ht="15" customHeight="1" x14ac:dyDescent="0.2">
      <c r="A336" s="11"/>
      <c r="C336" s="139">
        <v>2017</v>
      </c>
      <c r="D336" s="139"/>
      <c r="E336" s="142">
        <v>0.137987306</v>
      </c>
      <c r="F336" s="142">
        <v>4.4782599999999999E-2</v>
      </c>
      <c r="G336" s="142">
        <v>0.21320439199999999</v>
      </c>
      <c r="H336" s="142">
        <v>5.5259799999999998E-2</v>
      </c>
      <c r="I336" s="142">
        <v>8.1741000000000001E-3</v>
      </c>
      <c r="J336" s="142">
        <v>0.115619522</v>
      </c>
      <c r="K336" s="142">
        <v>0.42497233000000001</v>
      </c>
      <c r="L336" s="141">
        <f t="shared" si="81"/>
        <v>2.4576735611496421</v>
      </c>
    </row>
    <row r="337" spans="1:13" ht="15" customHeight="1" x14ac:dyDescent="0.2">
      <c r="A337" s="11"/>
      <c r="C337" s="139">
        <v>2014</v>
      </c>
      <c r="D337" s="139"/>
      <c r="E337" s="142">
        <v>0.12231512441687564</v>
      </c>
      <c r="F337" s="142">
        <v>5.5783596416956786E-2</v>
      </c>
      <c r="G337" s="142">
        <v>0.14296931589736545</v>
      </c>
      <c r="H337" s="142">
        <v>2.2078087822529811E-2</v>
      </c>
      <c r="I337" s="142">
        <v>5.3787494968774658E-3</v>
      </c>
      <c r="J337" s="142">
        <v>0.16506061240728975</v>
      </c>
      <c r="K337" s="142">
        <v>0.48641451354210524</v>
      </c>
      <c r="L337" s="141">
        <f t="shared" si="81"/>
        <v>2.2322549167736838</v>
      </c>
    </row>
    <row r="338" spans="1:13" ht="15" customHeight="1" x14ac:dyDescent="0.2">
      <c r="A338" s="11"/>
      <c r="C338" s="175" t="s">
        <v>58</v>
      </c>
      <c r="D338" s="175"/>
      <c r="E338" s="175"/>
      <c r="F338" s="175"/>
      <c r="G338" s="176"/>
      <c r="H338" s="176"/>
      <c r="I338" s="176"/>
      <c r="J338" s="176"/>
      <c r="K338" s="176"/>
      <c r="L338" s="177"/>
    </row>
    <row r="339" spans="1:13" ht="15" customHeight="1" x14ac:dyDescent="0.2">
      <c r="A339" s="11"/>
      <c r="C339" s="136">
        <v>2024</v>
      </c>
      <c r="D339" s="136"/>
      <c r="E339" s="137">
        <v>9.2985177326920299E-2</v>
      </c>
      <c r="F339" s="137">
        <v>2.3862326805126503E-2</v>
      </c>
      <c r="G339" s="137">
        <v>8.4127592272164931E-2</v>
      </c>
      <c r="H339" s="137">
        <v>0.1125809164655866</v>
      </c>
      <c r="I339" s="137">
        <v>5.00424201093232E-2</v>
      </c>
      <c r="J339" s="137">
        <v>0.11024281824104788</v>
      </c>
      <c r="K339" s="137">
        <v>0.5261587487798306</v>
      </c>
      <c r="L339" s="138">
        <f t="shared" ref="L339:L342" si="82">(1*E339+2*F339+3*G339+4*H339+5*I339)/SUM(E339:I339)</f>
        <v>3.0077917696235743</v>
      </c>
    </row>
    <row r="340" spans="1:13" ht="15" customHeight="1" x14ac:dyDescent="0.2">
      <c r="A340" s="11"/>
      <c r="C340" s="139">
        <v>2021</v>
      </c>
      <c r="D340" s="139"/>
      <c r="E340" s="140">
        <v>7.7575609000000004E-2</v>
      </c>
      <c r="F340" s="140">
        <v>6.4873081999999999E-2</v>
      </c>
      <c r="G340" s="140">
        <v>0.112395541</v>
      </c>
      <c r="H340" s="140">
        <v>7.9536470999999997E-2</v>
      </c>
      <c r="I340" s="140">
        <v>5.1547200000000001E-2</v>
      </c>
      <c r="J340" s="140">
        <v>9.0532777999999994E-2</v>
      </c>
      <c r="K340" s="140">
        <v>0.52353934400000002</v>
      </c>
      <c r="L340" s="141">
        <f t="shared" si="82"/>
        <v>2.9031077340888722</v>
      </c>
    </row>
    <row r="341" spans="1:13" ht="15" customHeight="1" x14ac:dyDescent="0.2">
      <c r="A341" s="11"/>
      <c r="C341" s="139">
        <v>2017</v>
      </c>
      <c r="D341" s="139"/>
      <c r="E341" s="142">
        <v>8.5059080999999995E-2</v>
      </c>
      <c r="F341" s="142">
        <v>2.7624800000000001E-2</v>
      </c>
      <c r="G341" s="142">
        <v>0.12572381999999999</v>
      </c>
      <c r="H341" s="142">
        <v>8.7426535999999999E-2</v>
      </c>
      <c r="I341" s="142">
        <v>1.43792E-2</v>
      </c>
      <c r="J341" s="142">
        <v>0.13907239800000001</v>
      </c>
      <c r="K341" s="142">
        <v>0.52071420800000001</v>
      </c>
      <c r="L341" s="141">
        <f t="shared" si="82"/>
        <v>2.7602739423839981</v>
      </c>
    </row>
    <row r="342" spans="1:13" ht="15" customHeight="1" x14ac:dyDescent="0.2">
      <c r="A342" s="11"/>
      <c r="C342" s="139">
        <v>2014</v>
      </c>
      <c r="D342" s="139"/>
      <c r="E342" s="142">
        <v>4.899051798883218E-2</v>
      </c>
      <c r="F342" s="142">
        <v>3.3702319457496008E-2</v>
      </c>
      <c r="G342" s="142">
        <v>8.1816537394324054E-2</v>
      </c>
      <c r="H342" s="142">
        <v>3.1987536856988512E-2</v>
      </c>
      <c r="I342" s="142">
        <v>1.67025274625833E-2</v>
      </c>
      <c r="J342" s="142">
        <v>0.17638439037299555</v>
      </c>
      <c r="K342" s="142">
        <v>0.61041617046678032</v>
      </c>
      <c r="L342" s="141">
        <f t="shared" si="82"/>
        <v>2.6890668947623899</v>
      </c>
    </row>
    <row r="343" spans="1:13" ht="15" customHeight="1" x14ac:dyDescent="0.2">
      <c r="A343" s="11"/>
      <c r="C343" s="175" t="s">
        <v>106</v>
      </c>
      <c r="D343" s="175"/>
      <c r="E343" s="175"/>
      <c r="F343" s="175"/>
      <c r="G343" s="176"/>
      <c r="H343" s="176"/>
      <c r="I343" s="176"/>
      <c r="J343" s="176"/>
      <c r="K343" s="176"/>
      <c r="L343" s="177"/>
    </row>
    <row r="344" spans="1:13" ht="15" customHeight="1" x14ac:dyDescent="0.2">
      <c r="A344" s="11"/>
      <c r="C344" s="136">
        <v>2024</v>
      </c>
      <c r="D344" s="136"/>
      <c r="E344" s="137">
        <v>0.12631884479277758</v>
      </c>
      <c r="F344" s="137">
        <v>3.7426019597416621E-2</v>
      </c>
      <c r="G344" s="137">
        <v>0.17172446906848182</v>
      </c>
      <c r="H344" s="137">
        <v>6.5283382153062258E-2</v>
      </c>
      <c r="I344" s="137">
        <v>3.9997039574680218E-2</v>
      </c>
      <c r="J344" s="137">
        <v>0.10906648631039582</v>
      </c>
      <c r="K344" s="137">
        <v>0.4501837585031857</v>
      </c>
      <c r="L344" s="138">
        <f t="shared" ref="L344:L345" si="83">(1*E344+2*F344+3*G344+4*H344+5*I344)/SUM(E344:I344)</f>
        <v>2.6715001059517078</v>
      </c>
    </row>
    <row r="345" spans="1:13" ht="15" customHeight="1" x14ac:dyDescent="0.2">
      <c r="A345" s="11"/>
      <c r="C345" s="139">
        <v>2021</v>
      </c>
      <c r="D345" s="139"/>
      <c r="E345" s="140">
        <v>0.106114112</v>
      </c>
      <c r="F345" s="140">
        <v>9.1034210000000004E-2</v>
      </c>
      <c r="G345" s="140">
        <v>0.19006372399999999</v>
      </c>
      <c r="H345" s="140">
        <v>3.6172700000000002E-2</v>
      </c>
      <c r="I345" s="140">
        <v>2.38798E-2</v>
      </c>
      <c r="J345" s="140">
        <v>0.10394857</v>
      </c>
      <c r="K345" s="140">
        <v>0.448786835</v>
      </c>
      <c r="L345" s="141">
        <f t="shared" si="83"/>
        <v>2.5096187793968361</v>
      </c>
    </row>
    <row r="346" spans="1:13" ht="15" customHeight="1" x14ac:dyDescent="0.2">
      <c r="A346" s="11"/>
      <c r="C346" s="139">
        <v>2017</v>
      </c>
      <c r="D346" s="139"/>
      <c r="E346" s="142" t="s">
        <v>174</v>
      </c>
      <c r="F346" s="142" t="s">
        <v>174</v>
      </c>
      <c r="G346" s="142" t="s">
        <v>174</v>
      </c>
      <c r="H346" s="142" t="s">
        <v>174</v>
      </c>
      <c r="I346" s="142" t="s">
        <v>174</v>
      </c>
      <c r="J346" s="142" t="s">
        <v>174</v>
      </c>
      <c r="K346" s="142" t="s">
        <v>174</v>
      </c>
      <c r="L346" s="141" t="s">
        <v>174</v>
      </c>
    </row>
    <row r="347" spans="1:13" ht="15" customHeight="1" x14ac:dyDescent="0.2">
      <c r="A347" s="11"/>
      <c r="C347" s="139">
        <v>2014</v>
      </c>
      <c r="D347" s="139"/>
      <c r="E347" s="142" t="s">
        <v>174</v>
      </c>
      <c r="F347" s="142" t="s">
        <v>174</v>
      </c>
      <c r="G347" s="142" t="s">
        <v>174</v>
      </c>
      <c r="H347" s="142" t="s">
        <v>174</v>
      </c>
      <c r="I347" s="142" t="s">
        <v>174</v>
      </c>
      <c r="J347" s="142" t="s">
        <v>174</v>
      </c>
      <c r="K347" s="142" t="s">
        <v>174</v>
      </c>
      <c r="L347" s="141" t="s">
        <v>174</v>
      </c>
    </row>
    <row r="348" spans="1:13" ht="15" customHeight="1" x14ac:dyDescent="0.2">
      <c r="A348" s="11"/>
      <c r="C348" s="175" t="s">
        <v>107</v>
      </c>
      <c r="D348" s="175"/>
      <c r="E348" s="175"/>
      <c r="F348" s="175"/>
      <c r="G348" s="176"/>
      <c r="H348" s="176"/>
      <c r="I348" s="176"/>
      <c r="J348" s="176"/>
      <c r="K348" s="176"/>
      <c r="L348" s="177"/>
    </row>
    <row r="349" spans="1:13" ht="15" customHeight="1" x14ac:dyDescent="0.2">
      <c r="A349" s="11"/>
      <c r="C349" s="136">
        <v>2024</v>
      </c>
      <c r="D349" s="136"/>
      <c r="E349" s="137">
        <v>0.11212508584742371</v>
      </c>
      <c r="F349" s="137">
        <v>2.5818469852930247E-2</v>
      </c>
      <c r="G349" s="137">
        <v>0.10422307514889018</v>
      </c>
      <c r="H349" s="137">
        <v>7.9547325540172492E-2</v>
      </c>
      <c r="I349" s="137">
        <v>4.9066890713682434E-2</v>
      </c>
      <c r="J349" s="137">
        <v>0.11418076138086104</v>
      </c>
      <c r="K349" s="137">
        <v>0.51503839151603992</v>
      </c>
      <c r="L349" s="138">
        <f t="shared" ref="L349:L350" si="84">(1*E349+2*F349+3*G349+4*H349+5*I349)/SUM(E349:I349)</f>
        <v>2.8047700275086962</v>
      </c>
    </row>
    <row r="350" spans="1:13" ht="15" customHeight="1" x14ac:dyDescent="0.2">
      <c r="A350" s="11"/>
      <c r="C350" s="139">
        <v>2021</v>
      </c>
      <c r="D350" s="139"/>
      <c r="E350" s="140">
        <v>8.2885656000000002E-2</v>
      </c>
      <c r="F350" s="140">
        <v>6.5628786999999994E-2</v>
      </c>
      <c r="G350" s="140">
        <v>0.13431008</v>
      </c>
      <c r="H350" s="140">
        <v>5.3010000000000002E-2</v>
      </c>
      <c r="I350" s="140">
        <v>2.9846999999999999E-2</v>
      </c>
      <c r="J350" s="140">
        <v>0.109779481</v>
      </c>
      <c r="K350" s="140">
        <v>0.52453900099999995</v>
      </c>
      <c r="L350" s="141">
        <f t="shared" si="84"/>
        <v>2.6754112758385116</v>
      </c>
    </row>
    <row r="351" spans="1:13" ht="15" customHeight="1" x14ac:dyDescent="0.2">
      <c r="A351" s="11"/>
      <c r="C351" s="139">
        <v>2017</v>
      </c>
      <c r="D351" s="139"/>
      <c r="E351" s="142" t="s">
        <v>174</v>
      </c>
      <c r="F351" s="142" t="s">
        <v>174</v>
      </c>
      <c r="G351" s="142" t="s">
        <v>174</v>
      </c>
      <c r="H351" s="142" t="s">
        <v>174</v>
      </c>
      <c r="I351" s="142" t="s">
        <v>174</v>
      </c>
      <c r="J351" s="142" t="s">
        <v>174</v>
      </c>
      <c r="K351" s="142" t="s">
        <v>174</v>
      </c>
      <c r="L351" s="141" t="s">
        <v>174</v>
      </c>
    </row>
    <row r="352" spans="1:13" ht="15" customHeight="1" x14ac:dyDescent="0.2">
      <c r="A352" s="11"/>
      <c r="C352" s="139">
        <v>2014</v>
      </c>
      <c r="D352" s="139"/>
      <c r="E352" s="142" t="s">
        <v>174</v>
      </c>
      <c r="F352" s="142" t="s">
        <v>174</v>
      </c>
      <c r="G352" s="142" t="s">
        <v>174</v>
      </c>
      <c r="H352" s="142" t="s">
        <v>174</v>
      </c>
      <c r="I352" s="142" t="s">
        <v>174</v>
      </c>
      <c r="J352" s="142" t="s">
        <v>174</v>
      </c>
      <c r="K352" s="142" t="s">
        <v>174</v>
      </c>
      <c r="L352" s="141" t="s">
        <v>174</v>
      </c>
      <c r="M352" s="3"/>
    </row>
    <row r="353" spans="1:13" ht="15" customHeight="1" x14ac:dyDescent="0.2">
      <c r="A353" s="11"/>
      <c r="C353" s="175" t="s">
        <v>108</v>
      </c>
      <c r="D353" s="175"/>
      <c r="E353" s="175"/>
      <c r="F353" s="175"/>
      <c r="G353" s="176"/>
      <c r="H353" s="176"/>
      <c r="I353" s="176"/>
      <c r="J353" s="176"/>
      <c r="K353" s="176"/>
      <c r="L353" s="177"/>
    </row>
    <row r="354" spans="1:13" ht="15" customHeight="1" x14ac:dyDescent="0.2">
      <c r="A354" s="11"/>
      <c r="C354" s="136">
        <v>2024</v>
      </c>
      <c r="D354" s="136"/>
      <c r="E354" s="137">
        <v>0.10197865072387892</v>
      </c>
      <c r="F354" s="137">
        <v>2.7558122930488926E-2</v>
      </c>
      <c r="G354" s="137">
        <v>0.14635335396231683</v>
      </c>
      <c r="H354" s="137">
        <v>6.2745683547578091E-2</v>
      </c>
      <c r="I354" s="137">
        <v>3.3887743553650033E-2</v>
      </c>
      <c r="J354" s="137">
        <v>0.10593049385361038</v>
      </c>
      <c r="K354" s="137">
        <v>0.52154595142847682</v>
      </c>
      <c r="L354" s="138">
        <f t="shared" ref="L354:L355" si="85">(1*E354+2*F354+3*G354+4*H354+5*I354)/SUM(E354:I354)</f>
        <v>2.728891629953857</v>
      </c>
      <c r="M354" s="3"/>
    </row>
    <row r="355" spans="1:13" ht="15" customHeight="1" x14ac:dyDescent="0.2">
      <c r="A355" s="11"/>
      <c r="C355" s="139">
        <v>2021</v>
      </c>
      <c r="D355" s="139"/>
      <c r="E355" s="140">
        <v>9.0219649999999998E-2</v>
      </c>
      <c r="F355" s="140">
        <v>7.6906155000000004E-2</v>
      </c>
      <c r="G355" s="140">
        <v>0.15493009399999999</v>
      </c>
      <c r="H355" s="140">
        <v>3.7910399999999997E-2</v>
      </c>
      <c r="I355" s="140">
        <v>2.11865E-2</v>
      </c>
      <c r="J355" s="140">
        <v>0.107795579</v>
      </c>
      <c r="K355" s="140">
        <v>0.51105156399999996</v>
      </c>
      <c r="L355" s="141">
        <f t="shared" si="85"/>
        <v>2.5354565007405334</v>
      </c>
      <c r="M355" s="3"/>
    </row>
    <row r="356" spans="1:13" ht="15" customHeight="1" x14ac:dyDescent="0.2">
      <c r="A356" s="11"/>
      <c r="C356" s="139">
        <v>2017</v>
      </c>
      <c r="D356" s="139"/>
      <c r="E356" s="142" t="s">
        <v>174</v>
      </c>
      <c r="F356" s="142" t="s">
        <v>174</v>
      </c>
      <c r="G356" s="142" t="s">
        <v>174</v>
      </c>
      <c r="H356" s="142" t="s">
        <v>174</v>
      </c>
      <c r="I356" s="142" t="s">
        <v>174</v>
      </c>
      <c r="J356" s="142" t="s">
        <v>174</v>
      </c>
      <c r="K356" s="142" t="s">
        <v>174</v>
      </c>
      <c r="L356" s="141" t="s">
        <v>174</v>
      </c>
      <c r="M356" s="3"/>
    </row>
    <row r="357" spans="1:13" ht="15" customHeight="1" x14ac:dyDescent="0.2">
      <c r="A357" s="11"/>
      <c r="C357" s="139">
        <v>2014</v>
      </c>
      <c r="D357" s="139"/>
      <c r="E357" s="142" t="s">
        <v>174</v>
      </c>
      <c r="F357" s="142" t="s">
        <v>174</v>
      </c>
      <c r="G357" s="142" t="s">
        <v>174</v>
      </c>
      <c r="H357" s="142" t="s">
        <v>174</v>
      </c>
      <c r="I357" s="142" t="s">
        <v>174</v>
      </c>
      <c r="J357" s="142" t="s">
        <v>174</v>
      </c>
      <c r="K357" s="142" t="s">
        <v>174</v>
      </c>
      <c r="L357" s="141" t="s">
        <v>174</v>
      </c>
      <c r="M357" s="3"/>
    </row>
    <row r="358" spans="1:13" ht="15" customHeight="1" x14ac:dyDescent="0.2">
      <c r="A358" s="11"/>
      <c r="C358" s="175" t="s">
        <v>109</v>
      </c>
      <c r="D358" s="175"/>
      <c r="E358" s="175"/>
      <c r="F358" s="175"/>
      <c r="G358" s="176"/>
      <c r="H358" s="176"/>
      <c r="I358" s="176"/>
      <c r="J358" s="176"/>
      <c r="K358" s="176"/>
      <c r="L358" s="177"/>
      <c r="M358" s="3"/>
    </row>
    <row r="359" spans="1:13" ht="15" customHeight="1" x14ac:dyDescent="0.2">
      <c r="A359" s="11"/>
      <c r="C359" s="136">
        <v>2024</v>
      </c>
      <c r="D359" s="136"/>
      <c r="E359" s="137">
        <v>9.7679760957010003E-2</v>
      </c>
      <c r="F359" s="137">
        <v>2.2265220221408265E-2</v>
      </c>
      <c r="G359" s="137">
        <v>0.10221018227989866</v>
      </c>
      <c r="H359" s="137">
        <v>8.2701552407731735E-2</v>
      </c>
      <c r="I359" s="137">
        <v>3.6523357985003863E-2</v>
      </c>
      <c r="J359" s="137">
        <v>0.11333420525755222</v>
      </c>
      <c r="K359" s="137">
        <v>0.54528572089139526</v>
      </c>
      <c r="L359" s="138">
        <f t="shared" ref="L359:L360" si="86">(1*E359+2*F359+3*G359+4*H359+5*I359)/SUM(E359:I359)</f>
        <v>2.8187460883124476</v>
      </c>
    </row>
    <row r="360" spans="1:13" ht="15" customHeight="1" x14ac:dyDescent="0.2">
      <c r="A360" s="11"/>
      <c r="C360" s="139">
        <v>2021</v>
      </c>
      <c r="D360" s="139"/>
      <c r="E360" s="140">
        <v>7.7942224000000004E-2</v>
      </c>
      <c r="F360" s="140">
        <v>5.85076E-2</v>
      </c>
      <c r="G360" s="140">
        <v>0.121941261</v>
      </c>
      <c r="H360" s="140">
        <v>5.7294999999999999E-2</v>
      </c>
      <c r="I360" s="140">
        <v>3.2533899999999998E-2</v>
      </c>
      <c r="J360" s="140">
        <v>0.113626491</v>
      </c>
      <c r="K360" s="140">
        <v>0.53815363400000005</v>
      </c>
      <c r="L360" s="141">
        <f t="shared" si="86"/>
        <v>2.7357152031351677</v>
      </c>
    </row>
    <row r="361" spans="1:13" ht="15" customHeight="1" x14ac:dyDescent="0.2">
      <c r="A361" s="11"/>
      <c r="C361" s="139">
        <v>2017</v>
      </c>
      <c r="D361" s="139"/>
      <c r="E361" s="142" t="s">
        <v>174</v>
      </c>
      <c r="F361" s="142" t="s">
        <v>174</v>
      </c>
      <c r="G361" s="142" t="s">
        <v>174</v>
      </c>
      <c r="H361" s="142" t="s">
        <v>174</v>
      </c>
      <c r="I361" s="142" t="s">
        <v>174</v>
      </c>
      <c r="J361" s="142" t="s">
        <v>174</v>
      </c>
      <c r="K361" s="142" t="s">
        <v>174</v>
      </c>
      <c r="L361" s="141" t="s">
        <v>174</v>
      </c>
    </row>
    <row r="362" spans="1:13" ht="15" customHeight="1" x14ac:dyDescent="0.2">
      <c r="A362" s="11"/>
      <c r="C362" s="139">
        <v>2014</v>
      </c>
      <c r="D362" s="139"/>
      <c r="E362" s="142" t="s">
        <v>174</v>
      </c>
      <c r="F362" s="142" t="s">
        <v>174</v>
      </c>
      <c r="G362" s="142" t="s">
        <v>174</v>
      </c>
      <c r="H362" s="142" t="s">
        <v>174</v>
      </c>
      <c r="I362" s="142" t="s">
        <v>174</v>
      </c>
      <c r="J362" s="142" t="s">
        <v>174</v>
      </c>
      <c r="K362" s="142" t="s">
        <v>174</v>
      </c>
      <c r="L362" s="141" t="s">
        <v>174</v>
      </c>
    </row>
    <row r="363" spans="1:13" ht="15" customHeight="1" x14ac:dyDescent="0.2">
      <c r="A363" s="11"/>
      <c r="C363" s="175" t="s">
        <v>54</v>
      </c>
      <c r="D363" s="175"/>
      <c r="E363" s="175"/>
      <c r="F363" s="175"/>
      <c r="G363" s="176"/>
      <c r="H363" s="176"/>
      <c r="I363" s="176"/>
      <c r="J363" s="176"/>
      <c r="K363" s="176"/>
      <c r="L363" s="177"/>
    </row>
    <row r="364" spans="1:13" ht="15" customHeight="1" x14ac:dyDescent="0.2">
      <c r="A364" s="11"/>
      <c r="C364" s="136">
        <v>2024</v>
      </c>
      <c r="D364" s="136"/>
      <c r="E364" s="137">
        <v>7.0939278983175535E-2</v>
      </c>
      <c r="F364" s="137">
        <v>1.0301995405705184E-2</v>
      </c>
      <c r="G364" s="137">
        <v>4.8494331079318692E-2</v>
      </c>
      <c r="H364" s="137">
        <v>6.3417051467870689E-2</v>
      </c>
      <c r="I364" s="137">
        <v>5.6045965021666463E-2</v>
      </c>
      <c r="J364" s="137">
        <v>0.16441343685681808</v>
      </c>
      <c r="K364" s="137">
        <v>0.58638794118544535</v>
      </c>
      <c r="L364" s="138">
        <f t="shared" ref="L364:L367" si="87">(1*E364+2*F364+3*G364+4*H364+5*I364)/SUM(E364:I364)</f>
        <v>3.0936137927083074</v>
      </c>
    </row>
    <row r="365" spans="1:13" ht="15" customHeight="1" x14ac:dyDescent="0.2">
      <c r="A365" s="11"/>
      <c r="C365" s="139">
        <v>2021</v>
      </c>
      <c r="D365" s="139"/>
      <c r="E365" s="140">
        <v>8.8257603000000004E-2</v>
      </c>
      <c r="F365" s="140">
        <v>2.5504599999999999E-2</v>
      </c>
      <c r="G365" s="140">
        <v>5.7193000000000001E-2</v>
      </c>
      <c r="H365" s="140">
        <v>8.0974314000000006E-2</v>
      </c>
      <c r="I365" s="140">
        <v>3.0015400000000001E-2</v>
      </c>
      <c r="J365" s="140">
        <v>0.136879008</v>
      </c>
      <c r="K365" s="140">
        <v>0.58117614399999995</v>
      </c>
      <c r="L365" s="141">
        <f t="shared" si="87"/>
        <v>2.7835935733503576</v>
      </c>
    </row>
    <row r="366" spans="1:13" ht="15" customHeight="1" x14ac:dyDescent="0.2">
      <c r="A366" s="11"/>
      <c r="C366" s="139">
        <v>2017</v>
      </c>
      <c r="D366" s="139"/>
      <c r="E366" s="142">
        <v>6.6472116999999997E-2</v>
      </c>
      <c r="F366" s="142">
        <v>6.2051299999999997E-3</v>
      </c>
      <c r="G366" s="142">
        <v>4.2813700000000003E-2</v>
      </c>
      <c r="H366" s="142">
        <v>5.4061900000000003E-2</v>
      </c>
      <c r="I366" s="142">
        <v>9.3077000000000003E-3</v>
      </c>
      <c r="J366" s="142">
        <v>0.171498761</v>
      </c>
      <c r="K366" s="142">
        <v>0.64964078700000005</v>
      </c>
      <c r="L366" s="141">
        <f t="shared" si="87"/>
        <v>2.6283581532376727</v>
      </c>
    </row>
    <row r="367" spans="1:13" ht="15" customHeight="1" x14ac:dyDescent="0.2">
      <c r="A367" s="11"/>
      <c r="C367" s="139">
        <v>2014</v>
      </c>
      <c r="D367" s="139"/>
      <c r="E367" s="142">
        <v>2.6611976497042007E-2</v>
      </c>
      <c r="F367" s="142">
        <v>1.67025274625833E-2</v>
      </c>
      <c r="G367" s="142">
        <v>3.3401865788235639E-2</v>
      </c>
      <c r="H367" s="142">
        <v>2.8023116291358178E-2</v>
      </c>
      <c r="I367" s="142">
        <v>1.132696710263679E-2</v>
      </c>
      <c r="J367" s="142">
        <v>0.19224524615014457</v>
      </c>
      <c r="K367" s="142">
        <v>0.69168830070799958</v>
      </c>
      <c r="L367" s="141">
        <f t="shared" si="87"/>
        <v>2.8341516481380795</v>
      </c>
    </row>
    <row r="368" spans="1:13" ht="15" customHeight="1" x14ac:dyDescent="0.2">
      <c r="A368" s="11"/>
      <c r="C368" s="175" t="s">
        <v>55</v>
      </c>
      <c r="D368" s="175"/>
      <c r="E368" s="175"/>
      <c r="F368" s="175"/>
      <c r="G368" s="176"/>
      <c r="H368" s="176"/>
      <c r="I368" s="176"/>
      <c r="J368" s="176"/>
      <c r="K368" s="176"/>
      <c r="L368" s="177"/>
    </row>
    <row r="369" spans="1:13" ht="15" customHeight="1" x14ac:dyDescent="0.2">
      <c r="A369" s="11"/>
      <c r="C369" s="136">
        <v>2024</v>
      </c>
      <c r="D369" s="136"/>
      <c r="E369" s="137">
        <v>7.4093505850734764E-2</v>
      </c>
      <c r="F369" s="137">
        <v>1.0028755614272352E-2</v>
      </c>
      <c r="G369" s="137">
        <v>3.1048429440535909E-2</v>
      </c>
      <c r="H369" s="137">
        <v>6.6276500460171028E-2</v>
      </c>
      <c r="I369" s="137">
        <v>5.4967470874153643E-2</v>
      </c>
      <c r="J369" s="137">
        <v>0.14982065514750148</v>
      </c>
      <c r="K369" s="137">
        <v>0.61376468261263084</v>
      </c>
      <c r="L369" s="138">
        <f t="shared" ref="L369:L372" si="88">(1*E369+2*F369+3*G369+4*H369+5*I369)/SUM(E369:I369)</f>
        <v>3.0761191151269545</v>
      </c>
    </row>
    <row r="370" spans="1:13" ht="15" customHeight="1" x14ac:dyDescent="0.2">
      <c r="A370" s="11"/>
      <c r="C370" s="139">
        <v>2021</v>
      </c>
      <c r="D370" s="139"/>
      <c r="E370" s="140">
        <v>8.2877384999999998E-2</v>
      </c>
      <c r="F370" s="140">
        <v>2.2589100000000001E-2</v>
      </c>
      <c r="G370" s="140">
        <v>6.1286199999999999E-2</v>
      </c>
      <c r="H370" s="140">
        <v>6.1331299999999998E-2</v>
      </c>
      <c r="I370" s="140">
        <v>3.1630999999999999E-2</v>
      </c>
      <c r="J370" s="140">
        <v>0.119061494</v>
      </c>
      <c r="K370" s="140">
        <v>0.62122348400000005</v>
      </c>
      <c r="L370" s="141">
        <f t="shared" si="88"/>
        <v>2.754536419991322</v>
      </c>
    </row>
    <row r="371" spans="1:13" ht="15" customHeight="1" x14ac:dyDescent="0.2">
      <c r="A371" s="11"/>
      <c r="C371" s="139">
        <v>2017</v>
      </c>
      <c r="D371" s="139"/>
      <c r="E371" s="142">
        <v>7.1813515999999994E-2</v>
      </c>
      <c r="F371" s="142">
        <v>6.2051299999999997E-3</v>
      </c>
      <c r="G371" s="142">
        <v>4.7409699999999999E-2</v>
      </c>
      <c r="H371" s="142">
        <v>4.6815799999999998E-2</v>
      </c>
      <c r="I371" s="142">
        <v>9.3077000000000003E-3</v>
      </c>
      <c r="J371" s="142">
        <v>0.160427718</v>
      </c>
      <c r="K371" s="142">
        <v>0.65802044000000004</v>
      </c>
      <c r="L371" s="141">
        <f t="shared" si="88"/>
        <v>2.5351137217299349</v>
      </c>
    </row>
    <row r="372" spans="1:13" ht="15" customHeight="1" x14ac:dyDescent="0.2">
      <c r="A372" s="11"/>
      <c r="C372" s="139">
        <v>2014</v>
      </c>
      <c r="D372" s="139"/>
      <c r="E372" s="142">
        <v>1.6129870216770481E-2</v>
      </c>
      <c r="F372" s="142">
        <v>1.67025274625833E-2</v>
      </c>
      <c r="G372" s="142">
        <v>4.4187614874698487E-2</v>
      </c>
      <c r="H372" s="142">
        <v>2.2074898685598851E-2</v>
      </c>
      <c r="I372" s="142">
        <v>1.67025274625833E-2</v>
      </c>
      <c r="J372" s="142">
        <v>0.18629383940745428</v>
      </c>
      <c r="K372" s="142">
        <v>0.69790872189031139</v>
      </c>
      <c r="L372" s="141">
        <f t="shared" si="88"/>
        <v>3.0562852321060485</v>
      </c>
    </row>
    <row r="373" spans="1:13" ht="15" customHeight="1" x14ac:dyDescent="0.2">
      <c r="A373" s="11"/>
      <c r="C373" s="175" t="s">
        <v>110</v>
      </c>
      <c r="D373" s="175"/>
      <c r="E373" s="175"/>
      <c r="F373" s="175"/>
      <c r="G373" s="176"/>
      <c r="H373" s="176"/>
      <c r="I373" s="176"/>
      <c r="J373" s="176"/>
      <c r="K373" s="176"/>
      <c r="L373" s="177"/>
    </row>
    <row r="374" spans="1:13" ht="15" customHeight="1" x14ac:dyDescent="0.2">
      <c r="A374" s="11"/>
      <c r="C374" s="136">
        <v>2024</v>
      </c>
      <c r="D374" s="136"/>
      <c r="E374" s="137">
        <v>7.67291202820886E-2</v>
      </c>
      <c r="F374" s="137">
        <v>1.3582005245794332E-2</v>
      </c>
      <c r="G374" s="137">
        <v>3.3957283663322561E-2</v>
      </c>
      <c r="H374" s="137">
        <v>6.9185354682957681E-2</v>
      </c>
      <c r="I374" s="137">
        <v>5.1687461034064491E-2</v>
      </c>
      <c r="J374" s="137">
        <v>0.15310066498759062</v>
      </c>
      <c r="K374" s="137">
        <v>0.60175811010418179</v>
      </c>
      <c r="L374" s="138">
        <f t="shared" ref="L374:L375" si="89">(1*E374+2*F374+3*G374+4*H374+5*I374)/SUM(E374:I374)</f>
        <v>3.0225177586641401</v>
      </c>
    </row>
    <row r="375" spans="1:13" ht="15" customHeight="1" x14ac:dyDescent="0.2">
      <c r="A375" s="11"/>
      <c r="C375" s="139">
        <v>2021</v>
      </c>
      <c r="D375" s="139"/>
      <c r="E375" s="140">
        <v>8.5792840999999995E-2</v>
      </c>
      <c r="F375" s="140">
        <v>2.85025E-2</v>
      </c>
      <c r="G375" s="140">
        <v>6.1256499999999998E-2</v>
      </c>
      <c r="H375" s="140">
        <v>6.0827800000000001E-2</v>
      </c>
      <c r="I375" s="140">
        <v>3.1630999999999999E-2</v>
      </c>
      <c r="J375" s="140">
        <v>0.119061494</v>
      </c>
      <c r="K375" s="140">
        <v>0.61292781100000004</v>
      </c>
      <c r="L375" s="141">
        <f t="shared" si="89"/>
        <v>2.7164352067647943</v>
      </c>
    </row>
    <row r="376" spans="1:13" ht="15" customHeight="1" x14ac:dyDescent="0.2">
      <c r="A376" s="11"/>
      <c r="C376" s="139">
        <v>2017</v>
      </c>
      <c r="D376" s="139"/>
      <c r="E376" s="142" t="s">
        <v>174</v>
      </c>
      <c r="F376" s="142" t="s">
        <v>174</v>
      </c>
      <c r="G376" s="142" t="s">
        <v>174</v>
      </c>
      <c r="H376" s="142" t="s">
        <v>174</v>
      </c>
      <c r="I376" s="142" t="s">
        <v>174</v>
      </c>
      <c r="J376" s="142" t="s">
        <v>174</v>
      </c>
      <c r="K376" s="142" t="s">
        <v>174</v>
      </c>
      <c r="L376" s="141" t="s">
        <v>174</v>
      </c>
    </row>
    <row r="377" spans="1:13" ht="15" customHeight="1" x14ac:dyDescent="0.2">
      <c r="A377" s="11"/>
      <c r="C377" s="139">
        <v>2014</v>
      </c>
      <c r="D377" s="139"/>
      <c r="E377" s="142" t="s">
        <v>174</v>
      </c>
      <c r="F377" s="142" t="s">
        <v>174</v>
      </c>
      <c r="G377" s="142" t="s">
        <v>174</v>
      </c>
      <c r="H377" s="142" t="s">
        <v>174</v>
      </c>
      <c r="I377" s="142" t="s">
        <v>174</v>
      </c>
      <c r="J377" s="142" t="s">
        <v>174</v>
      </c>
      <c r="K377" s="142" t="s">
        <v>174</v>
      </c>
      <c r="L377" s="141" t="s">
        <v>174</v>
      </c>
    </row>
    <row r="378" spans="1:13" ht="15" customHeight="1" x14ac:dyDescent="0.2">
      <c r="A378" s="11"/>
      <c r="C378" s="175" t="s">
        <v>56</v>
      </c>
      <c r="D378" s="175"/>
      <c r="E378" s="175"/>
      <c r="F378" s="175"/>
      <c r="G378" s="176"/>
      <c r="H378" s="176"/>
      <c r="I378" s="176"/>
      <c r="J378" s="176"/>
      <c r="K378" s="176"/>
      <c r="L378" s="177"/>
      <c r="M378" s="3"/>
    </row>
    <row r="379" spans="1:13" ht="15" customHeight="1" x14ac:dyDescent="0.2">
      <c r="A379" s="11"/>
      <c r="C379" s="136">
        <v>2024</v>
      </c>
      <c r="D379" s="136"/>
      <c r="E379" s="137">
        <v>7.4093505850734764E-2</v>
      </c>
      <c r="F379" s="137">
        <v>1.0427778378235093E-2</v>
      </c>
      <c r="G379" s="137">
        <v>2.8139575217749253E-2</v>
      </c>
      <c r="H379" s="137">
        <v>6.0781437036516867E-2</v>
      </c>
      <c r="I379" s="137">
        <v>5.4197292492888412E-2</v>
      </c>
      <c r="J379" s="137">
        <v>0.14994643812003139</v>
      </c>
      <c r="K379" s="137">
        <v>0.62241397290384426</v>
      </c>
      <c r="L379" s="138">
        <f t="shared" ref="L379:L382" si="90">(1*E379+2*F379+3*G379+4*H379+5*I379)/SUM(E379:I379)</f>
        <v>3.0463945308902174</v>
      </c>
    </row>
    <row r="380" spans="1:13" ht="15" customHeight="1" x14ac:dyDescent="0.2">
      <c r="A380" s="11"/>
      <c r="C380" s="139">
        <v>2021</v>
      </c>
      <c r="D380" s="139"/>
      <c r="E380" s="140">
        <v>8.3410533999999995E-2</v>
      </c>
      <c r="F380" s="140">
        <v>2.7778799999999999E-2</v>
      </c>
      <c r="G380" s="140">
        <v>5.0769099999999998E-2</v>
      </c>
      <c r="H380" s="140">
        <v>6.0827800000000001E-2</v>
      </c>
      <c r="I380" s="140">
        <v>3.1630999999999999E-2</v>
      </c>
      <c r="J380" s="140">
        <v>0.13165487100000001</v>
      </c>
      <c r="K380" s="140">
        <v>0.61392786899999996</v>
      </c>
      <c r="L380" s="141">
        <f t="shared" si="90"/>
        <v>2.7228565577440409</v>
      </c>
      <c r="M380" s="3"/>
    </row>
    <row r="381" spans="1:13" ht="15" customHeight="1" x14ac:dyDescent="0.2">
      <c r="A381" s="11"/>
      <c r="C381" s="139">
        <v>2017</v>
      </c>
      <c r="D381" s="139"/>
      <c r="E381" s="140">
        <v>6.6472116999999997E-2</v>
      </c>
      <c r="F381" s="142">
        <v>6.2051299999999997E-3</v>
      </c>
      <c r="G381" s="142">
        <v>4.7409699999999999E-2</v>
      </c>
      <c r="H381" s="142">
        <v>5.1887299999999997E-2</v>
      </c>
      <c r="I381" s="142">
        <v>9.3077000000000003E-3</v>
      </c>
      <c r="J381" s="142">
        <v>0.16576911699999999</v>
      </c>
      <c r="K381" s="142">
        <v>0.65294894000000003</v>
      </c>
      <c r="L381" s="141">
        <f t="shared" si="90"/>
        <v>2.6213265295523329</v>
      </c>
      <c r="M381" s="3"/>
    </row>
    <row r="382" spans="1:13" ht="15" customHeight="1" x14ac:dyDescent="0.2">
      <c r="A382" s="11"/>
      <c r="C382" s="139">
        <v>2014</v>
      </c>
      <c r="D382" s="139"/>
      <c r="E382" s="142">
        <v>1.6129870216770481E-2</v>
      </c>
      <c r="F382" s="142">
        <v>1.67025274625833E-2</v>
      </c>
      <c r="G382" s="142">
        <v>4.4187614874698487E-2</v>
      </c>
      <c r="H382" s="142">
        <v>2.2074898685598851E-2</v>
      </c>
      <c r="I382" s="142">
        <v>1.67025274625833E-2</v>
      </c>
      <c r="J382" s="142">
        <v>0.18629383940745428</v>
      </c>
      <c r="K382" s="142">
        <v>0.69790872189031139</v>
      </c>
      <c r="L382" s="141">
        <f t="shared" si="90"/>
        <v>3.0562852321060485</v>
      </c>
      <c r="M382" s="3"/>
    </row>
    <row r="383" spans="1:13" ht="15" customHeight="1" x14ac:dyDescent="0.2">
      <c r="A383" s="11"/>
      <c r="C383" s="175" t="s">
        <v>111</v>
      </c>
      <c r="D383" s="175"/>
      <c r="E383" s="175"/>
      <c r="F383" s="175"/>
      <c r="G383" s="176"/>
      <c r="H383" s="176"/>
      <c r="I383" s="176"/>
      <c r="J383" s="176"/>
      <c r="K383" s="176"/>
      <c r="L383" s="177"/>
      <c r="M383" s="3"/>
    </row>
    <row r="384" spans="1:13" ht="15" customHeight="1" x14ac:dyDescent="0.2">
      <c r="A384" s="11"/>
      <c r="C384" s="136">
        <v>2024</v>
      </c>
      <c r="D384" s="136"/>
      <c r="E384" s="137">
        <v>7.4219288823264673E-2</v>
      </c>
      <c r="F384" s="137">
        <v>1.3582005245794332E-2</v>
      </c>
      <c r="G384" s="137">
        <v>2.8139575217749253E-2</v>
      </c>
      <c r="H384" s="137">
        <v>6.0781437036516867E-2</v>
      </c>
      <c r="I384" s="137">
        <v>4.8407451193975347E-2</v>
      </c>
      <c r="J384" s="137">
        <v>0.14982065514750148</v>
      </c>
      <c r="K384" s="137">
        <v>0.62504958733519811</v>
      </c>
      <c r="L384" s="138">
        <f t="shared" ref="L384:L385" si="91">(1*E384+2*F384+3*G384+4*H384+5*I384)/SUM(E384:I384)</f>
        <v>2.9803480289916084</v>
      </c>
      <c r="M384" s="3"/>
    </row>
    <row r="385" spans="1:13" ht="15" customHeight="1" x14ac:dyDescent="0.2">
      <c r="A385" s="11"/>
      <c r="C385" s="139">
        <v>2021</v>
      </c>
      <c r="D385" s="139"/>
      <c r="E385" s="140">
        <v>8.8790752000000001E-2</v>
      </c>
      <c r="F385" s="140">
        <v>2.7778799999999999E-2</v>
      </c>
      <c r="G385" s="140">
        <v>5.0769099999999998E-2</v>
      </c>
      <c r="H385" s="140">
        <v>6.0827800000000001E-2</v>
      </c>
      <c r="I385" s="140">
        <v>3.1630999999999999E-2</v>
      </c>
      <c r="J385" s="140">
        <v>0.13165487100000001</v>
      </c>
      <c r="K385" s="140">
        <v>0.60854765200000005</v>
      </c>
      <c r="L385" s="141">
        <f t="shared" si="91"/>
        <v>2.6871774400620376</v>
      </c>
    </row>
    <row r="386" spans="1:13" ht="15" customHeight="1" x14ac:dyDescent="0.2">
      <c r="A386" s="11"/>
      <c r="C386" s="139">
        <v>2017</v>
      </c>
      <c r="D386" s="139"/>
      <c r="E386" s="142" t="s">
        <v>174</v>
      </c>
      <c r="F386" s="142" t="s">
        <v>174</v>
      </c>
      <c r="G386" s="142" t="s">
        <v>174</v>
      </c>
      <c r="H386" s="142" t="s">
        <v>174</v>
      </c>
      <c r="I386" s="142" t="s">
        <v>174</v>
      </c>
      <c r="J386" s="142" t="s">
        <v>174</v>
      </c>
      <c r="K386" s="142" t="s">
        <v>174</v>
      </c>
      <c r="L386" s="141" t="s">
        <v>174</v>
      </c>
    </row>
    <row r="387" spans="1:13" ht="15" customHeight="1" x14ac:dyDescent="0.2">
      <c r="A387" s="11"/>
      <c r="C387" s="139">
        <v>2014</v>
      </c>
      <c r="D387" s="139"/>
      <c r="E387" s="142" t="s">
        <v>174</v>
      </c>
      <c r="F387" s="142" t="s">
        <v>174</v>
      </c>
      <c r="G387" s="142" t="s">
        <v>174</v>
      </c>
      <c r="H387" s="142" t="s">
        <v>174</v>
      </c>
      <c r="I387" s="142" t="s">
        <v>174</v>
      </c>
      <c r="J387" s="142" t="s">
        <v>174</v>
      </c>
      <c r="K387" s="142" t="s">
        <v>174</v>
      </c>
      <c r="L387" s="141" t="s">
        <v>174</v>
      </c>
    </row>
    <row r="388" spans="1:13" ht="15" customHeight="1" x14ac:dyDescent="0.2">
      <c r="A388" s="11"/>
      <c r="C388" s="175" t="s">
        <v>57</v>
      </c>
      <c r="D388" s="175"/>
      <c r="E388" s="175"/>
      <c r="F388" s="175"/>
      <c r="G388" s="176"/>
      <c r="H388" s="176"/>
      <c r="I388" s="176"/>
      <c r="J388" s="176"/>
      <c r="K388" s="176"/>
      <c r="L388" s="177"/>
    </row>
    <row r="389" spans="1:13" ht="15" customHeight="1" x14ac:dyDescent="0.2">
      <c r="A389" s="11"/>
      <c r="C389" s="136">
        <v>2024</v>
      </c>
      <c r="D389" s="136"/>
      <c r="E389" s="137">
        <v>9.1419817817274873E-2</v>
      </c>
      <c r="F389" s="137">
        <v>1.9202851641978401E-2</v>
      </c>
      <c r="G389" s="137">
        <v>8.3317581794827761E-2</v>
      </c>
      <c r="H389" s="137">
        <v>0.13168245569612999</v>
      </c>
      <c r="I389" s="137">
        <v>8.4641312824566231E-2</v>
      </c>
      <c r="J389" s="137">
        <v>0.15129279601441156</v>
      </c>
      <c r="K389" s="137">
        <v>0.43844318421081119</v>
      </c>
      <c r="L389" s="138">
        <f t="shared" ref="L389:L392" si="92">(1*E389+2*F389+3*G389+4*H389+5*I389)/SUM(E389:I389)</f>
        <v>3.2411193507123537</v>
      </c>
    </row>
    <row r="390" spans="1:13" ht="15" customHeight="1" x14ac:dyDescent="0.2">
      <c r="A390" s="11"/>
      <c r="C390" s="139">
        <v>2021</v>
      </c>
      <c r="D390" s="139"/>
      <c r="E390" s="140">
        <v>9.9739944999999997E-2</v>
      </c>
      <c r="F390" s="140">
        <v>3.4606499999999998E-2</v>
      </c>
      <c r="G390" s="140">
        <v>0.10274123</v>
      </c>
      <c r="H390" s="140">
        <v>0.122050091</v>
      </c>
      <c r="I390" s="140">
        <v>8.7359418999999994E-2</v>
      </c>
      <c r="J390" s="140">
        <v>0.119593617</v>
      </c>
      <c r="K390" s="140">
        <v>0.43390923199999998</v>
      </c>
      <c r="L390" s="141">
        <f t="shared" si="92"/>
        <v>3.1403873106165268</v>
      </c>
    </row>
    <row r="391" spans="1:13" ht="15" customHeight="1" x14ac:dyDescent="0.2">
      <c r="A391" s="11"/>
      <c r="C391" s="139">
        <v>2017</v>
      </c>
      <c r="D391" s="139"/>
      <c r="E391" s="142">
        <v>7.1543617000000004E-2</v>
      </c>
      <c r="F391" s="142">
        <v>1.43792E-2</v>
      </c>
      <c r="G391" s="142">
        <v>9.1652457000000007E-2</v>
      </c>
      <c r="H391" s="142">
        <v>9.5806189E-2</v>
      </c>
      <c r="I391" s="142">
        <v>4.4576999999999999E-2</v>
      </c>
      <c r="J391" s="142">
        <v>0.17973713699999999</v>
      </c>
      <c r="K391" s="142">
        <v>0.50230440399999998</v>
      </c>
      <c r="L391" s="141">
        <f t="shared" si="92"/>
        <v>3.0864696436779546</v>
      </c>
    </row>
    <row r="392" spans="1:13" ht="15" customHeight="1" x14ac:dyDescent="0.2">
      <c r="A392" s="11"/>
      <c r="C392" s="139">
        <v>2014</v>
      </c>
      <c r="D392" s="139"/>
      <c r="E392" s="142">
        <v>3.8780615285113104E-2</v>
      </c>
      <c r="F392" s="142">
        <v>3.3705508594426961E-2</v>
      </c>
      <c r="G392" s="142">
        <v>9.3719350879704622E-2</v>
      </c>
      <c r="H392" s="142">
        <v>8.7774322410876238E-2</v>
      </c>
      <c r="I392" s="142">
        <v>5.3787494968774649E-3</v>
      </c>
      <c r="J392" s="142">
        <v>0.19762399564702204</v>
      </c>
      <c r="K392" s="142">
        <v>0.54301745768597953</v>
      </c>
      <c r="L392" s="141">
        <f t="shared" si="92"/>
        <v>2.9508984071522701</v>
      </c>
    </row>
    <row r="393" spans="1:13" s="3" customFormat="1" ht="15" customHeight="1" x14ac:dyDescent="0.2">
      <c r="A393" s="11"/>
      <c r="C393" s="100" t="s">
        <v>19</v>
      </c>
      <c r="D393" s="100"/>
      <c r="E393" s="100"/>
      <c r="F393" s="100"/>
      <c r="G393" s="100"/>
      <c r="H393" s="100"/>
      <c r="I393" s="100"/>
      <c r="J393" s="100"/>
      <c r="K393" s="100"/>
      <c r="L393" s="113"/>
      <c r="M393" s="2"/>
    </row>
    <row r="394" spans="1:13" ht="15" customHeight="1" x14ac:dyDescent="0.2">
      <c r="A394" s="11"/>
      <c r="C394" s="182" t="s">
        <v>165</v>
      </c>
      <c r="D394" s="182"/>
      <c r="E394" s="182"/>
      <c r="F394" s="183"/>
      <c r="G394" s="183"/>
      <c r="H394" s="183"/>
      <c r="I394" s="183"/>
      <c r="J394" s="183"/>
      <c r="K394" s="183"/>
      <c r="L394" s="183"/>
    </row>
    <row r="395" spans="1:13" s="3" customFormat="1" ht="15" customHeight="1" x14ac:dyDescent="0.2">
      <c r="A395" s="11"/>
      <c r="C395" s="136">
        <v>2024</v>
      </c>
      <c r="D395" s="136"/>
      <c r="E395" s="137">
        <f>AVERAGE(E400,E405,E410,E415,E420,E425,E430,E435,E440,E445,E450,E455,E460,E465)</f>
        <v>0.10553200690981912</v>
      </c>
      <c r="F395" s="137">
        <f t="shared" ref="F395:K395" si="93">AVERAGE(F400,F405,F410,F415,F420,F425,F430,F435,F440,F445,F450,F455,F460,F465)</f>
        <v>8.2786245459413557E-2</v>
      </c>
      <c r="G395" s="137">
        <f t="shared" si="93"/>
        <v>0.24723319438644276</v>
      </c>
      <c r="H395" s="137">
        <f t="shared" si="93"/>
        <v>0.13518006429867774</v>
      </c>
      <c r="I395" s="137">
        <f t="shared" si="93"/>
        <v>5.4504210504858111E-2</v>
      </c>
      <c r="J395" s="137">
        <f t="shared" si="93"/>
        <v>8.9013697602378428E-2</v>
      </c>
      <c r="K395" s="137">
        <f t="shared" si="93"/>
        <v>0.28575058083841032</v>
      </c>
      <c r="L395" s="138">
        <f t="shared" ref="L395:L398" si="94">(1*E395+2*F395+3*G395+4*H395+5*I395)/SUM(E395:I395)</f>
        <v>2.9205711186065773</v>
      </c>
      <c r="M395" s="2"/>
    </row>
    <row r="396" spans="1:13" s="3" customFormat="1" ht="15" customHeight="1" x14ac:dyDescent="0.2">
      <c r="A396" s="11"/>
      <c r="C396" s="139">
        <v>2021</v>
      </c>
      <c r="D396" s="139"/>
      <c r="E396" s="140">
        <f>AVERAGE(E401,E406,E411,E416,E421,E426,E431,E436,E441,E446,E451,E456,E461,E466)</f>
        <v>8.9903401714285722E-2</v>
      </c>
      <c r="F396" s="140">
        <f t="shared" ref="F396:K396" si="95">AVERAGE(F401,F406,F411,F416,F421,F426,F431,F436,F441,F446,F451,F456,F461,F466)</f>
        <v>8.1299567142857146E-2</v>
      </c>
      <c r="G396" s="140">
        <f t="shared" si="95"/>
        <v>0.22334576964285718</v>
      </c>
      <c r="H396" s="140">
        <f t="shared" si="95"/>
        <v>0.12968138385714287</v>
      </c>
      <c r="I396" s="140">
        <f t="shared" si="95"/>
        <v>5.0038864071428581E-2</v>
      </c>
      <c r="J396" s="140">
        <f t="shared" si="95"/>
        <v>9.4685826071428586E-2</v>
      </c>
      <c r="K396" s="140">
        <f t="shared" si="95"/>
        <v>0.33104518164285712</v>
      </c>
      <c r="L396" s="141">
        <f t="shared" si="94"/>
        <v>2.9454136313953154</v>
      </c>
      <c r="M396" s="2"/>
    </row>
    <row r="397" spans="1:13" s="3" customFormat="1" ht="15" customHeight="1" x14ac:dyDescent="0.2">
      <c r="A397" s="11"/>
      <c r="C397" s="139">
        <v>2017</v>
      </c>
      <c r="D397" s="139"/>
      <c r="E397" s="142">
        <f>AVERAGE(E402,E407,E412,E417,E442,E447,E457,E467)</f>
        <v>0.10537220899999999</v>
      </c>
      <c r="F397" s="142">
        <f t="shared" ref="F397:K397" si="96">AVERAGE(F402,F407,F412,F417,F442,F447,F457,F467)</f>
        <v>9.1915969124999997E-2</v>
      </c>
      <c r="G397" s="142">
        <f t="shared" si="96"/>
        <v>0.20201686124999998</v>
      </c>
      <c r="H397" s="142">
        <f t="shared" si="96"/>
        <v>0.12276449325</v>
      </c>
      <c r="I397" s="142">
        <f t="shared" si="96"/>
        <v>3.3865887499999997E-2</v>
      </c>
      <c r="J397" s="142">
        <f t="shared" si="96"/>
        <v>8.270808587499999E-2</v>
      </c>
      <c r="K397" s="142">
        <f t="shared" si="96"/>
        <v>0.36135650824999999</v>
      </c>
      <c r="L397" s="141">
        <f t="shared" si="94"/>
        <v>2.7982425389449368</v>
      </c>
      <c r="M397" s="2"/>
    </row>
    <row r="398" spans="1:13" s="3" customFormat="1" ht="15" customHeight="1" x14ac:dyDescent="0.2">
      <c r="A398" s="11"/>
      <c r="C398" s="139">
        <v>2014</v>
      </c>
      <c r="D398" s="139"/>
      <c r="E398" s="142">
        <f>AVERAGE(E403,E408,E413,E418,E443,E448,E458,E468)</f>
        <v>0.11136783737935309</v>
      </c>
      <c r="F398" s="142">
        <f t="shared" ref="F398:K398" si="97">AVERAGE(F403,F408,F413,F418,F443,F448,F458,F468)</f>
        <v>0.1514725799544247</v>
      </c>
      <c r="G398" s="142">
        <f t="shared" si="97"/>
        <v>0.1694232029799482</v>
      </c>
      <c r="H398" s="142">
        <f t="shared" si="97"/>
        <v>9.5802352406281238E-2</v>
      </c>
      <c r="I398" s="142">
        <f t="shared" si="97"/>
        <v>3.6002234069662159E-2</v>
      </c>
      <c r="J398" s="142">
        <f t="shared" si="97"/>
        <v>6.8727813600239468E-2</v>
      </c>
      <c r="K398" s="142">
        <f t="shared" si="97"/>
        <v>0.3672039796100911</v>
      </c>
      <c r="L398" s="141">
        <f t="shared" si="94"/>
        <v>2.6340842620039941</v>
      </c>
      <c r="M398" s="2"/>
    </row>
    <row r="399" spans="1:13" s="3" customFormat="1" ht="15" customHeight="1" x14ac:dyDescent="0.2">
      <c r="A399" s="11"/>
      <c r="C399" s="95" t="s">
        <v>51</v>
      </c>
      <c r="D399" s="95"/>
      <c r="E399" s="95"/>
      <c r="F399" s="95"/>
      <c r="G399" s="94"/>
      <c r="H399" s="94"/>
      <c r="I399" s="94"/>
      <c r="J399" s="94"/>
      <c r="K399" s="94"/>
      <c r="L399" s="112"/>
      <c r="M399" s="2"/>
    </row>
    <row r="400" spans="1:13" ht="15" customHeight="1" x14ac:dyDescent="0.2">
      <c r="A400" s="11"/>
      <c r="C400" s="136">
        <v>2024</v>
      </c>
      <c r="D400" s="136"/>
      <c r="E400" s="137">
        <v>0.14853183969545614</v>
      </c>
      <c r="F400" s="137">
        <v>0.18334529089335894</v>
      </c>
      <c r="G400" s="137">
        <v>0.41413356131947043</v>
      </c>
      <c r="H400" s="137">
        <v>0.10226745954527455</v>
      </c>
      <c r="I400" s="137">
        <v>3.0242310396225717E-2</v>
      </c>
      <c r="J400" s="137">
        <v>3.6844576781135396E-2</v>
      </c>
      <c r="K400" s="137">
        <v>8.4634961369078957E-2</v>
      </c>
      <c r="L400" s="138">
        <f t="shared" ref="L400:L403" si="98">(1*E400+2*F400+3*G400+4*H400+5*I400)/SUM(E400:I400)</f>
        <v>2.6384183365772764</v>
      </c>
    </row>
    <row r="401" spans="1:12" ht="15" customHeight="1" x14ac:dyDescent="0.2">
      <c r="A401" s="11"/>
      <c r="C401" s="139">
        <v>2021</v>
      </c>
      <c r="D401" s="139"/>
      <c r="E401" s="140">
        <v>0.15908715800000001</v>
      </c>
      <c r="F401" s="140">
        <v>0.18446523300000001</v>
      </c>
      <c r="G401" s="140">
        <v>0.40193686099999998</v>
      </c>
      <c r="H401" s="140">
        <v>9.6339880000000003E-2</v>
      </c>
      <c r="I401" s="140">
        <v>2.6536400000000002E-2</v>
      </c>
      <c r="J401" s="140">
        <v>4.7305199999999999E-2</v>
      </c>
      <c r="K401" s="140">
        <v>8.4329191999999997E-2</v>
      </c>
      <c r="L401" s="141">
        <f t="shared" si="98"/>
        <v>2.5932279023253533</v>
      </c>
    </row>
    <row r="402" spans="1:12" ht="15" customHeight="1" x14ac:dyDescent="0.2">
      <c r="A402" s="11"/>
      <c r="C402" s="139">
        <v>2017</v>
      </c>
      <c r="D402" s="139"/>
      <c r="E402" s="142">
        <v>0.20795972600000001</v>
      </c>
      <c r="F402" s="142">
        <v>0.18415568299999999</v>
      </c>
      <c r="G402" s="142">
        <v>0.32854014999999998</v>
      </c>
      <c r="H402" s="142">
        <v>7.9877149999999994E-2</v>
      </c>
      <c r="I402" s="142">
        <v>1.05998E-2</v>
      </c>
      <c r="J402" s="142">
        <v>4.4274300000000003E-2</v>
      </c>
      <c r="K402" s="142">
        <v>0.144593264</v>
      </c>
      <c r="L402" s="141">
        <f t="shared" si="98"/>
        <v>2.3848127408736373</v>
      </c>
    </row>
    <row r="403" spans="1:12" ht="15" customHeight="1" x14ac:dyDescent="0.2">
      <c r="A403" s="11"/>
      <c r="C403" s="139">
        <v>2014</v>
      </c>
      <c r="D403" s="139"/>
      <c r="E403" s="142">
        <v>0.24075818210486866</v>
      </c>
      <c r="F403" s="142">
        <v>0.28833997341677137</v>
      </c>
      <c r="G403" s="142">
        <v>0.25249137164290048</v>
      </c>
      <c r="H403" s="142">
        <v>5.1867162376276414E-2</v>
      </c>
      <c r="I403" s="142">
        <v>1.7436828359149042E-2</v>
      </c>
      <c r="J403" s="142">
        <v>3.7399060127070401E-2</v>
      </c>
      <c r="K403" s="142">
        <v>0.11170742197296361</v>
      </c>
      <c r="L403" s="141">
        <f t="shared" si="98"/>
        <v>2.1971786079439335</v>
      </c>
    </row>
    <row r="404" spans="1:12" ht="15" customHeight="1" x14ac:dyDescent="0.2">
      <c r="A404" s="11"/>
      <c r="C404" s="175" t="s">
        <v>52</v>
      </c>
      <c r="D404" s="175"/>
      <c r="E404" s="175"/>
      <c r="F404" s="175"/>
      <c r="G404" s="176"/>
      <c r="H404" s="176"/>
      <c r="I404" s="176"/>
      <c r="J404" s="176"/>
      <c r="K404" s="176"/>
      <c r="L404" s="177"/>
    </row>
    <row r="405" spans="1:12" ht="15" customHeight="1" x14ac:dyDescent="0.2">
      <c r="A405" s="11"/>
      <c r="C405" s="136">
        <v>2024</v>
      </c>
      <c r="D405" s="136"/>
      <c r="E405" s="137">
        <v>8.5137986639647445E-2</v>
      </c>
      <c r="F405" s="137">
        <v>0.10190561973237752</v>
      </c>
      <c r="G405" s="137">
        <v>0.37412904645612277</v>
      </c>
      <c r="H405" s="137">
        <v>0.21830991732475896</v>
      </c>
      <c r="I405" s="137">
        <v>7.1951470183645366E-2</v>
      </c>
      <c r="J405" s="137">
        <v>4.3381713895804912E-2</v>
      </c>
      <c r="K405" s="137">
        <v>0.10518424576764311</v>
      </c>
      <c r="L405" s="138">
        <f t="shared" ref="L405:L408" si="99">(1*E405+2*F405+3*G405+4*H405+5*I405)/SUM(E405:I405)</f>
        <v>3.1057407390533625</v>
      </c>
    </row>
    <row r="406" spans="1:12" ht="15" customHeight="1" x14ac:dyDescent="0.2">
      <c r="A406" s="11"/>
      <c r="C406" s="139">
        <v>2021</v>
      </c>
      <c r="D406" s="139"/>
      <c r="E406" s="140">
        <v>9.2021829999999999E-2</v>
      </c>
      <c r="F406" s="140">
        <v>9.9581514999999995E-2</v>
      </c>
      <c r="G406" s="140">
        <v>0.33041190300000001</v>
      </c>
      <c r="H406" s="140">
        <v>0.23981303600000001</v>
      </c>
      <c r="I406" s="140">
        <v>6.9389458000000001E-2</v>
      </c>
      <c r="J406" s="140">
        <v>5.5563300000000003E-2</v>
      </c>
      <c r="K406" s="140">
        <v>0.11321891100000001</v>
      </c>
      <c r="L406" s="141">
        <f t="shared" si="99"/>
        <v>3.1142501804298597</v>
      </c>
    </row>
    <row r="407" spans="1:12" ht="15" customHeight="1" x14ac:dyDescent="0.2">
      <c r="A407" s="11"/>
      <c r="C407" s="139">
        <v>2017</v>
      </c>
      <c r="D407" s="139"/>
      <c r="E407" s="142">
        <v>0.12966483600000001</v>
      </c>
      <c r="F407" s="142">
        <v>0.14124789099999999</v>
      </c>
      <c r="G407" s="142">
        <v>0.28992694600000002</v>
      </c>
      <c r="H407" s="142">
        <v>0.17218612899999999</v>
      </c>
      <c r="I407" s="142">
        <v>3.3390000000000003E-2</v>
      </c>
      <c r="J407" s="142">
        <v>5.58506E-2</v>
      </c>
      <c r="K407" s="142">
        <v>0.17773366099999999</v>
      </c>
      <c r="L407" s="141">
        <f t="shared" si="99"/>
        <v>2.7891334787483935</v>
      </c>
    </row>
    <row r="408" spans="1:12" ht="15" customHeight="1" x14ac:dyDescent="0.2">
      <c r="A408" s="11"/>
      <c r="C408" s="139">
        <v>2014</v>
      </c>
      <c r="D408" s="139"/>
      <c r="E408" s="142">
        <v>0.14243894239357208</v>
      </c>
      <c r="F408" s="142">
        <v>0.26919557648406961</v>
      </c>
      <c r="G408" s="142">
        <v>0.24790207193418012</v>
      </c>
      <c r="H408" s="142">
        <v>0.1196464612712905</v>
      </c>
      <c r="I408" s="142">
        <v>2.2341246619541115E-2</v>
      </c>
      <c r="J408" s="142">
        <v>4.7681354365624824E-2</v>
      </c>
      <c r="K408" s="142">
        <v>0.15079434693172172</v>
      </c>
      <c r="L408" s="141">
        <f t="shared" si="99"/>
        <v>2.5137458622381366</v>
      </c>
    </row>
    <row r="409" spans="1:12" ht="15" customHeight="1" x14ac:dyDescent="0.2">
      <c r="A409" s="11"/>
      <c r="C409" s="175" t="s">
        <v>53</v>
      </c>
      <c r="D409" s="175"/>
      <c r="E409" s="175"/>
      <c r="F409" s="175"/>
      <c r="G409" s="176"/>
      <c r="H409" s="176"/>
      <c r="I409" s="176"/>
      <c r="J409" s="176"/>
      <c r="K409" s="176"/>
      <c r="L409" s="177"/>
    </row>
    <row r="410" spans="1:12" ht="15" customHeight="1" x14ac:dyDescent="0.2">
      <c r="A410" s="11"/>
      <c r="C410" s="136">
        <v>2024</v>
      </c>
      <c r="D410" s="136"/>
      <c r="E410" s="137">
        <v>0.14451752148732624</v>
      </c>
      <c r="F410" s="137">
        <v>0.16872572964936863</v>
      </c>
      <c r="G410" s="137">
        <v>0.39719297324905706</v>
      </c>
      <c r="H410" s="137">
        <v>0.12256009250849831</v>
      </c>
      <c r="I410" s="137">
        <v>2.9797161338133971E-2</v>
      </c>
      <c r="J410" s="137">
        <v>3.7502797391799202E-2</v>
      </c>
      <c r="K410" s="137">
        <v>9.9703724375816649E-2</v>
      </c>
      <c r="L410" s="138">
        <f t="shared" ref="L410:L413" si="100">(1*E410+2*F410+3*G410+4*H410+5*I410)/SUM(E410:I410)</f>
        <v>2.6805650895694151</v>
      </c>
    </row>
    <row r="411" spans="1:12" ht="15" customHeight="1" x14ac:dyDescent="0.2">
      <c r="A411" s="11"/>
      <c r="C411" s="139">
        <v>2021</v>
      </c>
      <c r="D411" s="139"/>
      <c r="E411" s="140">
        <v>0.160604038</v>
      </c>
      <c r="F411" s="140">
        <v>0.153219298</v>
      </c>
      <c r="G411" s="140">
        <v>0.39439614000000001</v>
      </c>
      <c r="H411" s="140">
        <v>0.109312574</v>
      </c>
      <c r="I411" s="140">
        <v>2.52362E-2</v>
      </c>
      <c r="J411" s="140">
        <v>4.8800000000000003E-2</v>
      </c>
      <c r="K411" s="140">
        <v>0.10843176</v>
      </c>
      <c r="L411" s="141">
        <f t="shared" si="100"/>
        <v>2.6266560824995477</v>
      </c>
    </row>
    <row r="412" spans="1:12" ht="15" customHeight="1" x14ac:dyDescent="0.2">
      <c r="A412" s="11"/>
      <c r="C412" s="139">
        <v>2017</v>
      </c>
      <c r="D412" s="139"/>
      <c r="E412" s="140">
        <v>0.19021697900000001</v>
      </c>
      <c r="F412" s="142">
        <v>0.16907139099999999</v>
      </c>
      <c r="G412" s="142">
        <v>0.32664063900000001</v>
      </c>
      <c r="H412" s="142">
        <v>9.0900844999999994E-2</v>
      </c>
      <c r="I412" s="142">
        <v>1.26322E-2</v>
      </c>
      <c r="J412" s="142">
        <v>4.4616400000000001E-2</v>
      </c>
      <c r="K412" s="142">
        <v>0.16592158300000001</v>
      </c>
      <c r="L412" s="141">
        <f t="shared" si="100"/>
        <v>2.4510944486763133</v>
      </c>
    </row>
    <row r="413" spans="1:12" ht="15" customHeight="1" x14ac:dyDescent="0.2">
      <c r="A413" s="11"/>
      <c r="C413" s="139">
        <v>2014</v>
      </c>
      <c r="D413" s="139"/>
      <c r="E413" s="142">
        <v>0.227366630210388</v>
      </c>
      <c r="F413" s="142">
        <v>0.27614443229044827</v>
      </c>
      <c r="G413" s="142">
        <v>0.24486636597943373</v>
      </c>
      <c r="H413" s="142">
        <v>6.7106971563282533E-2</v>
      </c>
      <c r="I413" s="142">
        <v>1.9769026618760933E-2</v>
      </c>
      <c r="J413" s="142">
        <v>3.8756286498584855E-2</v>
      </c>
      <c r="K413" s="142">
        <v>0.12599028683910174</v>
      </c>
      <c r="L413" s="141">
        <f t="shared" si="100"/>
        <v>2.252642793212039</v>
      </c>
    </row>
    <row r="414" spans="1:12" ht="15" customHeight="1" x14ac:dyDescent="0.2">
      <c r="A414" s="11"/>
      <c r="C414" s="175" t="s">
        <v>58</v>
      </c>
      <c r="D414" s="175"/>
      <c r="E414" s="175"/>
      <c r="F414" s="175"/>
      <c r="G414" s="176"/>
      <c r="H414" s="176"/>
      <c r="I414" s="176"/>
      <c r="J414" s="176"/>
      <c r="K414" s="176"/>
      <c r="L414" s="177"/>
    </row>
    <row r="415" spans="1:12" ht="15" customHeight="1" x14ac:dyDescent="0.2">
      <c r="A415" s="11"/>
      <c r="C415" s="136">
        <v>2024</v>
      </c>
      <c r="D415" s="136"/>
      <c r="E415" s="137">
        <v>8.5023752087473287E-2</v>
      </c>
      <c r="F415" s="137">
        <v>9.8363197427514495E-2</v>
      </c>
      <c r="G415" s="137">
        <v>0.35057952428736489</v>
      </c>
      <c r="H415" s="137">
        <v>0.23013437939890538</v>
      </c>
      <c r="I415" s="137">
        <v>7.3903602189530918E-2</v>
      </c>
      <c r="J415" s="137">
        <v>4.2501643857321747E-2</v>
      </c>
      <c r="K415" s="137">
        <v>0.11949390075188941</v>
      </c>
      <c r="L415" s="138">
        <f t="shared" ref="L415:L418" si="101">(1*E415+2*F415+3*G415+4*H415+5*I415)/SUM(E415:I415)</f>
        <v>3.1307044150790686</v>
      </c>
    </row>
    <row r="416" spans="1:12" ht="15" customHeight="1" x14ac:dyDescent="0.2">
      <c r="A416" s="11"/>
      <c r="C416" s="139">
        <v>2021</v>
      </c>
      <c r="D416" s="139"/>
      <c r="E416" s="140">
        <v>9.1937714000000004E-2</v>
      </c>
      <c r="F416" s="140">
        <v>9.9832942999999993E-2</v>
      </c>
      <c r="G416" s="140">
        <v>0.32258129499999999</v>
      </c>
      <c r="H416" s="140">
        <v>0.22850435699999999</v>
      </c>
      <c r="I416" s="140">
        <v>7.3044346999999996E-2</v>
      </c>
      <c r="J416" s="140">
        <v>5.7514500000000003E-2</v>
      </c>
      <c r="K416" s="140">
        <v>0.12658487800000001</v>
      </c>
      <c r="L416" s="141">
        <f t="shared" si="101"/>
        <v>3.1113918457249041</v>
      </c>
    </row>
    <row r="417" spans="1:12" ht="15" customHeight="1" x14ac:dyDescent="0.2">
      <c r="A417" s="11"/>
      <c r="C417" s="139">
        <v>2017</v>
      </c>
      <c r="D417" s="139"/>
      <c r="E417" s="142">
        <v>0.12310840100000001</v>
      </c>
      <c r="F417" s="142">
        <v>0.138153788</v>
      </c>
      <c r="G417" s="142">
        <v>0.266386279</v>
      </c>
      <c r="H417" s="142">
        <v>0.18890348100000001</v>
      </c>
      <c r="I417" s="142">
        <v>3.7701400000000003E-2</v>
      </c>
      <c r="J417" s="142">
        <v>4.6530099999999998E-2</v>
      </c>
      <c r="K417" s="142">
        <v>0.19921655199999999</v>
      </c>
      <c r="L417" s="141">
        <f t="shared" si="101"/>
        <v>2.840817002457884</v>
      </c>
    </row>
    <row r="418" spans="1:12" ht="15" customHeight="1" x14ac:dyDescent="0.2">
      <c r="A418" s="11"/>
      <c r="C418" s="139">
        <v>2014</v>
      </c>
      <c r="D418" s="139"/>
      <c r="E418" s="142">
        <v>0.13520553411537589</v>
      </c>
      <c r="F418" s="142">
        <v>0.25680867863915158</v>
      </c>
      <c r="G418" s="142">
        <v>0.22518570107673808</v>
      </c>
      <c r="H418" s="142">
        <v>0.14328924172688887</v>
      </c>
      <c r="I418" s="142">
        <v>3.44663121056707E-2</v>
      </c>
      <c r="J418" s="142">
        <v>4.3818832433364652E-2</v>
      </c>
      <c r="K418" s="142">
        <v>0.16122569990281016</v>
      </c>
      <c r="L418" s="141">
        <f t="shared" si="101"/>
        <v>2.6037540544788333</v>
      </c>
    </row>
    <row r="419" spans="1:12" ht="15" customHeight="1" x14ac:dyDescent="0.2">
      <c r="A419" s="11"/>
      <c r="C419" s="175" t="s">
        <v>106</v>
      </c>
      <c r="D419" s="175"/>
      <c r="E419" s="175"/>
      <c r="F419" s="175"/>
      <c r="G419" s="176"/>
      <c r="H419" s="176"/>
      <c r="I419" s="176"/>
      <c r="J419" s="176"/>
      <c r="K419" s="176"/>
      <c r="L419" s="177"/>
    </row>
    <row r="420" spans="1:12" ht="15" customHeight="1" x14ac:dyDescent="0.2">
      <c r="A420" s="11"/>
      <c r="C420" s="136">
        <v>2024</v>
      </c>
      <c r="D420" s="136"/>
      <c r="E420" s="137">
        <v>0.1242399541436997</v>
      </c>
      <c r="F420" s="137">
        <v>0.14414597200779192</v>
      </c>
      <c r="G420" s="137">
        <v>0.38232666987053415</v>
      </c>
      <c r="H420" s="137">
        <v>0.1030100887539066</v>
      </c>
      <c r="I420" s="137">
        <v>2.1725416261035191E-2</v>
      </c>
      <c r="J420" s="137">
        <v>5.6233786852689746E-2</v>
      </c>
      <c r="K420" s="137">
        <v>0.16831811211034275</v>
      </c>
      <c r="L420" s="138">
        <f t="shared" ref="L420:L421" si="102">(1*E420+2*F420+3*G420+4*H420+5*I420)/SUM(E420:I420)</f>
        <v>2.6825513420046683</v>
      </c>
    </row>
    <row r="421" spans="1:12" ht="15" customHeight="1" x14ac:dyDescent="0.2">
      <c r="A421" s="11"/>
      <c r="C421" s="139">
        <v>2021</v>
      </c>
      <c r="D421" s="139"/>
      <c r="E421" s="140">
        <v>0.12832539100000001</v>
      </c>
      <c r="F421" s="140">
        <v>0.147353752</v>
      </c>
      <c r="G421" s="140">
        <v>0.32831518999999998</v>
      </c>
      <c r="H421" s="140">
        <v>0.12642302699999999</v>
      </c>
      <c r="I421" s="140">
        <v>1.46605E-2</v>
      </c>
      <c r="J421" s="140">
        <v>7.4392483999999995E-2</v>
      </c>
      <c r="K421" s="140">
        <v>0.180529627</v>
      </c>
      <c r="L421" s="141">
        <f t="shared" si="102"/>
        <v>2.6667992429677088</v>
      </c>
    </row>
    <row r="422" spans="1:12" ht="15" customHeight="1" x14ac:dyDescent="0.2">
      <c r="A422" s="11"/>
      <c r="C422" s="139">
        <v>2017</v>
      </c>
      <c r="D422" s="139"/>
      <c r="E422" s="142" t="s">
        <v>174</v>
      </c>
      <c r="F422" s="142" t="s">
        <v>174</v>
      </c>
      <c r="G422" s="142" t="s">
        <v>174</v>
      </c>
      <c r="H422" s="142" t="s">
        <v>174</v>
      </c>
      <c r="I422" s="142" t="s">
        <v>174</v>
      </c>
      <c r="J422" s="142" t="s">
        <v>174</v>
      </c>
      <c r="K422" s="142" t="s">
        <v>174</v>
      </c>
      <c r="L422" s="141" t="s">
        <v>174</v>
      </c>
    </row>
    <row r="423" spans="1:12" ht="15" customHeight="1" x14ac:dyDescent="0.2">
      <c r="A423" s="11"/>
      <c r="C423" s="139">
        <v>2014</v>
      </c>
      <c r="D423" s="139"/>
      <c r="E423" s="142" t="s">
        <v>174</v>
      </c>
      <c r="F423" s="142" t="s">
        <v>174</v>
      </c>
      <c r="G423" s="142" t="s">
        <v>174</v>
      </c>
      <c r="H423" s="142" t="s">
        <v>174</v>
      </c>
      <c r="I423" s="142" t="s">
        <v>174</v>
      </c>
      <c r="J423" s="142" t="s">
        <v>174</v>
      </c>
      <c r="K423" s="142" t="s">
        <v>174</v>
      </c>
      <c r="L423" s="141" t="s">
        <v>174</v>
      </c>
    </row>
    <row r="424" spans="1:12" ht="15" customHeight="1" x14ac:dyDescent="0.2">
      <c r="A424" s="11"/>
      <c r="C424" s="175" t="s">
        <v>107</v>
      </c>
      <c r="D424" s="175"/>
      <c r="E424" s="175"/>
      <c r="F424" s="175"/>
      <c r="G424" s="176"/>
      <c r="H424" s="176"/>
      <c r="I424" s="176"/>
      <c r="J424" s="176"/>
      <c r="K424" s="176"/>
      <c r="L424" s="177"/>
    </row>
    <row r="425" spans="1:12" ht="15" customHeight="1" x14ac:dyDescent="0.2">
      <c r="A425" s="11"/>
      <c r="C425" s="136">
        <v>2024</v>
      </c>
      <c r="D425" s="136"/>
      <c r="E425" s="137">
        <v>8.7713997090168014E-2</v>
      </c>
      <c r="F425" s="137">
        <v>0.11823961663954499</v>
      </c>
      <c r="G425" s="137">
        <v>0.32800355600499892</v>
      </c>
      <c r="H425" s="137">
        <v>0.15351817142133409</v>
      </c>
      <c r="I425" s="137">
        <v>4.1243191091300133E-2</v>
      </c>
      <c r="J425" s="137">
        <v>6.7944935704821643E-2</v>
      </c>
      <c r="K425" s="137">
        <v>0.20333653204783225</v>
      </c>
      <c r="L425" s="138">
        <f t="shared" ref="L425:L426" si="103">(1*E425+2*F425+3*G425+4*H425+5*I425)/SUM(E425:I425)</f>
        <v>2.9208706041300814</v>
      </c>
    </row>
    <row r="426" spans="1:12" ht="15" customHeight="1" x14ac:dyDescent="0.2">
      <c r="A426" s="11"/>
      <c r="C426" s="139">
        <v>2021</v>
      </c>
      <c r="D426" s="139"/>
      <c r="E426" s="140">
        <v>0.101007081</v>
      </c>
      <c r="F426" s="140">
        <v>0.111723959</v>
      </c>
      <c r="G426" s="140">
        <v>0.28351020500000002</v>
      </c>
      <c r="H426" s="140">
        <v>0.16267477999999999</v>
      </c>
      <c r="I426" s="140">
        <v>3.01336E-2</v>
      </c>
      <c r="J426" s="140">
        <v>8.0321747999999998E-2</v>
      </c>
      <c r="K426" s="140">
        <v>0.230628636</v>
      </c>
      <c r="L426" s="141">
        <f t="shared" si="103"/>
        <v>2.8682298956334242</v>
      </c>
    </row>
    <row r="427" spans="1:12" ht="15" customHeight="1" x14ac:dyDescent="0.2">
      <c r="A427" s="11"/>
      <c r="C427" s="139">
        <v>2017</v>
      </c>
      <c r="D427" s="139"/>
      <c r="E427" s="142" t="s">
        <v>174</v>
      </c>
      <c r="F427" s="142" t="s">
        <v>174</v>
      </c>
      <c r="G427" s="142" t="s">
        <v>174</v>
      </c>
      <c r="H427" s="142" t="s">
        <v>174</v>
      </c>
      <c r="I427" s="142" t="s">
        <v>174</v>
      </c>
      <c r="J427" s="142" t="s">
        <v>174</v>
      </c>
      <c r="K427" s="142" t="s">
        <v>174</v>
      </c>
      <c r="L427" s="141" t="s">
        <v>174</v>
      </c>
    </row>
    <row r="428" spans="1:12" ht="15" customHeight="1" x14ac:dyDescent="0.2">
      <c r="A428" s="11"/>
      <c r="C428" s="139">
        <v>2014</v>
      </c>
      <c r="D428" s="139"/>
      <c r="E428" s="142" t="s">
        <v>174</v>
      </c>
      <c r="F428" s="142" t="s">
        <v>174</v>
      </c>
      <c r="G428" s="142" t="s">
        <v>174</v>
      </c>
      <c r="H428" s="142" t="s">
        <v>174</v>
      </c>
      <c r="I428" s="142" t="s">
        <v>174</v>
      </c>
      <c r="J428" s="142" t="s">
        <v>174</v>
      </c>
      <c r="K428" s="142" t="s">
        <v>174</v>
      </c>
      <c r="L428" s="141" t="s">
        <v>174</v>
      </c>
    </row>
    <row r="429" spans="1:12" ht="15" customHeight="1" x14ac:dyDescent="0.2">
      <c r="A429" s="11"/>
      <c r="C429" s="175" t="s">
        <v>108</v>
      </c>
      <c r="D429" s="175"/>
      <c r="E429" s="175"/>
      <c r="F429" s="175"/>
      <c r="G429" s="176"/>
      <c r="H429" s="176"/>
      <c r="I429" s="176"/>
      <c r="J429" s="176"/>
      <c r="K429" s="176"/>
      <c r="L429" s="177"/>
    </row>
    <row r="430" spans="1:12" ht="15" customHeight="1" x14ac:dyDescent="0.2">
      <c r="A430" s="11"/>
      <c r="C430" s="136">
        <v>2024</v>
      </c>
      <c r="D430" s="136"/>
      <c r="E430" s="137">
        <v>0.10928277744647812</v>
      </c>
      <c r="F430" s="137">
        <v>0.13682581371152305</v>
      </c>
      <c r="G430" s="137">
        <v>0.33490816776325705</v>
      </c>
      <c r="H430" s="137">
        <v>9.0145201097207084E-2</v>
      </c>
      <c r="I430" s="137">
        <v>2.4119991970034043E-2</v>
      </c>
      <c r="J430" s="137">
        <v>6.37810078969204E-2</v>
      </c>
      <c r="K430" s="137">
        <v>0.24093704011458023</v>
      </c>
      <c r="L430" s="138">
        <f t="shared" ref="L430:L431" si="104">(1*E430+2*F430+3*G430+4*H430+5*I430)/SUM(E430:I430)</f>
        <v>2.687887506720736</v>
      </c>
    </row>
    <row r="431" spans="1:12" ht="15" customHeight="1" x14ac:dyDescent="0.2">
      <c r="A431" s="11"/>
      <c r="C431" s="139">
        <v>2021</v>
      </c>
      <c r="D431" s="139"/>
      <c r="E431" s="140">
        <v>0.11231577</v>
      </c>
      <c r="F431" s="140">
        <v>0.13415796099999999</v>
      </c>
      <c r="G431" s="140">
        <v>0.29151158900000002</v>
      </c>
      <c r="H431" s="140">
        <v>0.109716309</v>
      </c>
      <c r="I431" s="140">
        <v>1.13667E-2</v>
      </c>
      <c r="J431" s="140">
        <v>7.8252840000000004E-2</v>
      </c>
      <c r="K431" s="140">
        <v>0.262678841</v>
      </c>
      <c r="L431" s="141">
        <f t="shared" si="104"/>
        <v>2.6565761362810081</v>
      </c>
    </row>
    <row r="432" spans="1:12" ht="15" customHeight="1" x14ac:dyDescent="0.2">
      <c r="A432" s="11"/>
      <c r="C432" s="139">
        <v>2017</v>
      </c>
      <c r="D432" s="139"/>
      <c r="E432" s="142" t="s">
        <v>174</v>
      </c>
      <c r="F432" s="142" t="s">
        <v>174</v>
      </c>
      <c r="G432" s="142" t="s">
        <v>174</v>
      </c>
      <c r="H432" s="142" t="s">
        <v>174</v>
      </c>
      <c r="I432" s="142" t="s">
        <v>174</v>
      </c>
      <c r="J432" s="142" t="s">
        <v>174</v>
      </c>
      <c r="K432" s="142" t="s">
        <v>174</v>
      </c>
      <c r="L432" s="141" t="s">
        <v>174</v>
      </c>
    </row>
    <row r="433" spans="1:12" ht="15" customHeight="1" x14ac:dyDescent="0.2">
      <c r="A433" s="11"/>
      <c r="C433" s="139">
        <v>2014</v>
      </c>
      <c r="D433" s="139"/>
      <c r="E433" s="142" t="s">
        <v>174</v>
      </c>
      <c r="F433" s="142" t="s">
        <v>174</v>
      </c>
      <c r="G433" s="142" t="s">
        <v>174</v>
      </c>
      <c r="H433" s="142" t="s">
        <v>174</v>
      </c>
      <c r="I433" s="142" t="s">
        <v>174</v>
      </c>
      <c r="J433" s="142" t="s">
        <v>174</v>
      </c>
      <c r="K433" s="142" t="s">
        <v>174</v>
      </c>
      <c r="L433" s="141" t="s">
        <v>174</v>
      </c>
    </row>
    <row r="434" spans="1:12" ht="15" customHeight="1" x14ac:dyDescent="0.2">
      <c r="A434" s="11"/>
      <c r="C434" s="175" t="s">
        <v>109</v>
      </c>
      <c r="D434" s="175"/>
      <c r="E434" s="175"/>
      <c r="F434" s="175"/>
      <c r="G434" s="176"/>
      <c r="H434" s="176"/>
      <c r="I434" s="176"/>
      <c r="J434" s="176"/>
      <c r="K434" s="176"/>
      <c r="L434" s="177"/>
    </row>
    <row r="435" spans="1:12" ht="15" customHeight="1" x14ac:dyDescent="0.2">
      <c r="A435" s="11"/>
      <c r="C435" s="136">
        <v>2024</v>
      </c>
      <c r="D435" s="136"/>
      <c r="E435" s="137">
        <v>7.9968021343110665E-2</v>
      </c>
      <c r="F435" s="137">
        <v>0.10362607954726963</v>
      </c>
      <c r="G435" s="137">
        <v>0.29071526557658062</v>
      </c>
      <c r="H435" s="137">
        <v>0.1353192745569827</v>
      </c>
      <c r="I435" s="137">
        <v>4.7491718680196256E-2</v>
      </c>
      <c r="J435" s="137">
        <v>7.0151981154850981E-2</v>
      </c>
      <c r="K435" s="137">
        <v>0.2727276591410091</v>
      </c>
      <c r="L435" s="138">
        <f t="shared" ref="L435:L436" si="105">(1*E435+2*F435+3*G435+4*H435+5*I435)/SUM(E435:I435)</f>
        <v>2.949386121088851</v>
      </c>
    </row>
    <row r="436" spans="1:12" ht="15" customHeight="1" x14ac:dyDescent="0.2">
      <c r="A436" s="11"/>
      <c r="C436" s="139">
        <v>2021</v>
      </c>
      <c r="D436" s="139"/>
      <c r="E436" s="140">
        <v>8.8100091000000005E-2</v>
      </c>
      <c r="F436" s="140">
        <v>9.8943679000000007E-2</v>
      </c>
      <c r="G436" s="140">
        <v>0.26044039600000002</v>
      </c>
      <c r="H436" s="140">
        <v>0.15632928600000001</v>
      </c>
      <c r="I436" s="140">
        <v>3.2358499999999998E-2</v>
      </c>
      <c r="J436" s="140">
        <v>7.9292084999999998E-2</v>
      </c>
      <c r="K436" s="140">
        <v>0.28453594300000001</v>
      </c>
      <c r="L436" s="141">
        <f t="shared" si="105"/>
        <v>2.9149639105749197</v>
      </c>
    </row>
    <row r="437" spans="1:12" ht="15" customHeight="1" x14ac:dyDescent="0.2">
      <c r="A437" s="11"/>
      <c r="C437" s="139">
        <v>2017</v>
      </c>
      <c r="D437" s="139"/>
      <c r="E437" s="142" t="s">
        <v>174</v>
      </c>
      <c r="F437" s="142" t="s">
        <v>174</v>
      </c>
      <c r="G437" s="142" t="s">
        <v>174</v>
      </c>
      <c r="H437" s="142" t="s">
        <v>174</v>
      </c>
      <c r="I437" s="142" t="s">
        <v>174</v>
      </c>
      <c r="J437" s="142" t="s">
        <v>174</v>
      </c>
      <c r="K437" s="142" t="s">
        <v>174</v>
      </c>
      <c r="L437" s="141" t="s">
        <v>174</v>
      </c>
    </row>
    <row r="438" spans="1:12" ht="15" customHeight="1" x14ac:dyDescent="0.2">
      <c r="A438" s="11"/>
      <c r="C438" s="139">
        <v>2014</v>
      </c>
      <c r="D438" s="139"/>
      <c r="E438" s="142" t="s">
        <v>174</v>
      </c>
      <c r="F438" s="142" t="s">
        <v>174</v>
      </c>
      <c r="G438" s="142" t="s">
        <v>174</v>
      </c>
      <c r="H438" s="142" t="s">
        <v>174</v>
      </c>
      <c r="I438" s="142" t="s">
        <v>174</v>
      </c>
      <c r="J438" s="142" t="s">
        <v>174</v>
      </c>
      <c r="K438" s="142" t="s">
        <v>174</v>
      </c>
      <c r="L438" s="141" t="s">
        <v>174</v>
      </c>
    </row>
    <row r="439" spans="1:12" ht="15" customHeight="1" x14ac:dyDescent="0.2">
      <c r="A439" s="11"/>
      <c r="C439" s="175" t="s">
        <v>54</v>
      </c>
      <c r="D439" s="175"/>
      <c r="E439" s="175"/>
      <c r="F439" s="175"/>
      <c r="G439" s="176"/>
      <c r="H439" s="176"/>
      <c r="I439" s="176"/>
      <c r="J439" s="176"/>
      <c r="K439" s="176"/>
      <c r="L439" s="177"/>
    </row>
    <row r="440" spans="1:12" ht="15" customHeight="1" x14ac:dyDescent="0.2">
      <c r="A440" s="11"/>
      <c r="C440" s="136">
        <v>2024</v>
      </c>
      <c r="D440" s="136"/>
      <c r="E440" s="137">
        <v>0.14436529779790011</v>
      </c>
      <c r="F440" s="137">
        <v>1.9082383145381361E-2</v>
      </c>
      <c r="G440" s="137">
        <v>0.11044632722642242</v>
      </c>
      <c r="H440" s="137">
        <v>0.11336966648062165</v>
      </c>
      <c r="I440" s="137">
        <v>4.9671259204461318E-2</v>
      </c>
      <c r="J440" s="137">
        <v>0.13666157291856548</v>
      </c>
      <c r="K440" s="137">
        <v>0.42640349322664778</v>
      </c>
      <c r="L440" s="138">
        <f t="shared" ref="L440:L443" si="106">(1*E440+2*F440+3*G440+4*H440+5*I440)/SUM(E440:I440)</f>
        <v>2.7823456389430201</v>
      </c>
    </row>
    <row r="441" spans="1:12" ht="15" customHeight="1" x14ac:dyDescent="0.2">
      <c r="A441" s="11"/>
      <c r="C441" s="139">
        <v>2021</v>
      </c>
      <c r="D441" s="139"/>
      <c r="E441" s="140">
        <v>8.0038151000000002E-2</v>
      </c>
      <c r="F441" s="140">
        <v>2.77845E-2</v>
      </c>
      <c r="G441" s="140">
        <v>9.6196770000000001E-2</v>
      </c>
      <c r="H441" s="140">
        <v>8.8777129999999996E-2</v>
      </c>
      <c r="I441" s="140">
        <v>5.8412899999999997E-2</v>
      </c>
      <c r="J441" s="140">
        <v>0.139122423</v>
      </c>
      <c r="K441" s="140">
        <v>0.50966814999999999</v>
      </c>
      <c r="L441" s="141">
        <f t="shared" si="106"/>
        <v>3.0505172282507851</v>
      </c>
    </row>
    <row r="442" spans="1:12" ht="15" customHeight="1" x14ac:dyDescent="0.2">
      <c r="A442" s="11"/>
      <c r="C442" s="139">
        <v>2017</v>
      </c>
      <c r="D442" s="139"/>
      <c r="E442" s="142">
        <v>4.4152200000000003E-2</v>
      </c>
      <c r="F442" s="142">
        <v>2.86755E-2</v>
      </c>
      <c r="G442" s="142">
        <v>0.106993118</v>
      </c>
      <c r="H442" s="142">
        <v>9.2797368000000005E-2</v>
      </c>
      <c r="I442" s="142">
        <v>2.9345300000000001E-2</v>
      </c>
      <c r="J442" s="142">
        <v>0.13349448</v>
      </c>
      <c r="K442" s="142">
        <v>0.56454197399999995</v>
      </c>
      <c r="L442" s="141">
        <f t="shared" si="106"/>
        <v>3.1142789429845172</v>
      </c>
    </row>
    <row r="443" spans="1:12" ht="15" customHeight="1" x14ac:dyDescent="0.2">
      <c r="A443" s="11"/>
      <c r="C443" s="139">
        <v>2014</v>
      </c>
      <c r="D443" s="139"/>
      <c r="E443" s="142">
        <v>3.9978382025036438E-2</v>
      </c>
      <c r="F443" s="142">
        <v>3.4169509245670124E-2</v>
      </c>
      <c r="G443" s="142">
        <v>7.9166096627644386E-2</v>
      </c>
      <c r="H443" s="142">
        <v>9.3017491313314507E-2</v>
      </c>
      <c r="I443" s="142">
        <v>3.5177799623987385E-2</v>
      </c>
      <c r="J443" s="142">
        <v>0.10266690973358218</v>
      </c>
      <c r="K443" s="142">
        <v>0.61582381143076503</v>
      </c>
      <c r="L443" s="141">
        <f t="shared" si="106"/>
        <v>3.1749385223436883</v>
      </c>
    </row>
    <row r="444" spans="1:12" ht="15" customHeight="1" x14ac:dyDescent="0.2">
      <c r="A444" s="11"/>
      <c r="C444" s="175" t="s">
        <v>55</v>
      </c>
      <c r="D444" s="175"/>
      <c r="E444" s="175"/>
      <c r="F444" s="175"/>
      <c r="G444" s="176"/>
      <c r="H444" s="176"/>
      <c r="I444" s="176"/>
      <c r="J444" s="176"/>
      <c r="K444" s="176"/>
      <c r="L444" s="177"/>
    </row>
    <row r="445" spans="1:12" ht="15" customHeight="1" x14ac:dyDescent="0.2">
      <c r="A445" s="11"/>
      <c r="C445" s="136">
        <v>2024</v>
      </c>
      <c r="D445" s="136"/>
      <c r="E445" s="137">
        <v>9.1769552636665169E-2</v>
      </c>
      <c r="F445" s="137">
        <v>1.220679013582333E-2</v>
      </c>
      <c r="G445" s="137">
        <v>8.0600959709769021E-2</v>
      </c>
      <c r="H445" s="137">
        <v>0.10109427741153315</v>
      </c>
      <c r="I445" s="137">
        <v>6.8192416454129476E-2</v>
      </c>
      <c r="J445" s="137">
        <v>0.14499986580731203</v>
      </c>
      <c r="K445" s="137">
        <v>0.50113613784476774</v>
      </c>
      <c r="L445" s="138">
        <f t="shared" ref="L445:L448" si="107">(1*E445+2*F445+3*G445+4*H445+5*I445)/SUM(E445:I445)</f>
        <v>3.1179357474661149</v>
      </c>
    </row>
    <row r="446" spans="1:12" ht="15" customHeight="1" x14ac:dyDescent="0.2">
      <c r="A446" s="11"/>
      <c r="C446" s="139">
        <v>2021</v>
      </c>
      <c r="D446" s="139"/>
      <c r="E446" s="140">
        <v>4.6991400000000003E-2</v>
      </c>
      <c r="F446" s="140">
        <v>1.03251E-2</v>
      </c>
      <c r="G446" s="140">
        <v>7.2065984999999999E-2</v>
      </c>
      <c r="H446" s="140">
        <v>7.4924928000000002E-2</v>
      </c>
      <c r="I446" s="140">
        <v>6.8365327000000004E-2</v>
      </c>
      <c r="J446" s="140">
        <v>0.136146348</v>
      </c>
      <c r="K446" s="140">
        <v>0.59118091500000003</v>
      </c>
      <c r="L446" s="141">
        <f t="shared" si="107"/>
        <v>3.3936868863385468</v>
      </c>
    </row>
    <row r="447" spans="1:12" ht="15" customHeight="1" x14ac:dyDescent="0.2">
      <c r="A447" s="11"/>
      <c r="C447" s="139">
        <v>2017</v>
      </c>
      <c r="D447" s="139"/>
      <c r="E447" s="142">
        <v>3.4660900000000001E-2</v>
      </c>
      <c r="F447" s="142">
        <v>1.6645900000000002E-2</v>
      </c>
      <c r="G447" s="142">
        <v>7.8757276000000001E-2</v>
      </c>
      <c r="H447" s="142">
        <v>9.2287151999999997E-2</v>
      </c>
      <c r="I447" s="142">
        <v>5.0049700000000003E-2</v>
      </c>
      <c r="J447" s="142">
        <v>0.11833220699999999</v>
      </c>
      <c r="K447" s="142">
        <v>0.60926687599999996</v>
      </c>
      <c r="L447" s="141">
        <f t="shared" si="107"/>
        <v>3.3906699319320959</v>
      </c>
    </row>
    <row r="448" spans="1:12" ht="15" customHeight="1" x14ac:dyDescent="0.2">
      <c r="A448" s="11"/>
      <c r="C448" s="139">
        <v>2014</v>
      </c>
      <c r="D448" s="139"/>
      <c r="E448" s="142">
        <v>2.3538124540557346E-2</v>
      </c>
      <c r="F448" s="142">
        <v>2.124177490192361E-2</v>
      </c>
      <c r="G448" s="142">
        <v>8.0445786490021987E-2</v>
      </c>
      <c r="H448" s="142">
        <v>7.851643177416362E-2</v>
      </c>
      <c r="I448" s="142">
        <v>5.6936119513734243E-2</v>
      </c>
      <c r="J448" s="142">
        <v>8.8164960687799374E-2</v>
      </c>
      <c r="K448" s="142">
        <v>0.65115680209179982</v>
      </c>
      <c r="L448" s="141">
        <f t="shared" si="107"/>
        <v>3.4759532216480866</v>
      </c>
    </row>
    <row r="449" spans="1:12" ht="15" customHeight="1" x14ac:dyDescent="0.2">
      <c r="A449" s="11"/>
      <c r="C449" s="175" t="s">
        <v>110</v>
      </c>
      <c r="D449" s="175"/>
      <c r="E449" s="175"/>
      <c r="F449" s="175"/>
      <c r="G449" s="176"/>
      <c r="H449" s="176"/>
      <c r="I449" s="176"/>
      <c r="J449" s="176"/>
      <c r="K449" s="176"/>
      <c r="L449" s="177"/>
    </row>
    <row r="450" spans="1:12" ht="15" customHeight="1" x14ac:dyDescent="0.2">
      <c r="A450" s="11"/>
      <c r="C450" s="136">
        <v>2024</v>
      </c>
      <c r="D450" s="136"/>
      <c r="E450" s="137">
        <v>9.1769552636665183E-2</v>
      </c>
      <c r="F450" s="137">
        <v>1.0220257781116533E-2</v>
      </c>
      <c r="G450" s="137">
        <v>8.5627489663459511E-2</v>
      </c>
      <c r="H450" s="137">
        <v>0.10347882391407451</v>
      </c>
      <c r="I450" s="137">
        <v>6.5733698659398709E-2</v>
      </c>
      <c r="J450" s="137">
        <v>0.14520251681696084</v>
      </c>
      <c r="K450" s="137">
        <v>0.49796766052832481</v>
      </c>
      <c r="L450" s="138">
        <f t="shared" ref="L450:L451" si="108">(1*E450+2*F450+3*G450+4*H450+5*I450)/SUM(E450:I450)</f>
        <v>3.1154243719653429</v>
      </c>
    </row>
    <row r="451" spans="1:12" ht="15" customHeight="1" x14ac:dyDescent="0.2">
      <c r="A451" s="11"/>
      <c r="C451" s="139">
        <v>2021</v>
      </c>
      <c r="D451" s="139"/>
      <c r="E451" s="140">
        <v>4.6991400000000003E-2</v>
      </c>
      <c r="F451" s="140">
        <v>1.49379E-2</v>
      </c>
      <c r="G451" s="140">
        <v>7.8029478999999999E-2</v>
      </c>
      <c r="H451" s="140">
        <v>8.1361217E-2</v>
      </c>
      <c r="I451" s="140">
        <v>5.5258000000000002E-2</v>
      </c>
      <c r="J451" s="140">
        <v>0.13601443699999999</v>
      </c>
      <c r="K451" s="140">
        <v>0.58740755300000003</v>
      </c>
      <c r="L451" s="141">
        <f t="shared" si="108"/>
        <v>3.2999389618832873</v>
      </c>
    </row>
    <row r="452" spans="1:12" ht="15" customHeight="1" x14ac:dyDescent="0.2">
      <c r="A452" s="11"/>
      <c r="C452" s="139">
        <v>2017</v>
      </c>
      <c r="D452" s="139"/>
      <c r="E452" s="142" t="s">
        <v>174</v>
      </c>
      <c r="F452" s="142" t="s">
        <v>174</v>
      </c>
      <c r="G452" s="142" t="s">
        <v>174</v>
      </c>
      <c r="H452" s="142" t="s">
        <v>174</v>
      </c>
      <c r="I452" s="142" t="s">
        <v>174</v>
      </c>
      <c r="J452" s="142" t="s">
        <v>174</v>
      </c>
      <c r="K452" s="142" t="s">
        <v>174</v>
      </c>
      <c r="L452" s="141" t="s">
        <v>174</v>
      </c>
    </row>
    <row r="453" spans="1:12" ht="15" customHeight="1" x14ac:dyDescent="0.2">
      <c r="A453" s="11"/>
      <c r="C453" s="139">
        <v>2014</v>
      </c>
      <c r="D453" s="139"/>
      <c r="E453" s="142" t="s">
        <v>174</v>
      </c>
      <c r="F453" s="142" t="s">
        <v>174</v>
      </c>
      <c r="G453" s="142" t="s">
        <v>174</v>
      </c>
      <c r="H453" s="142" t="s">
        <v>174</v>
      </c>
      <c r="I453" s="142" t="s">
        <v>174</v>
      </c>
      <c r="J453" s="142" t="s">
        <v>174</v>
      </c>
      <c r="K453" s="142" t="s">
        <v>174</v>
      </c>
      <c r="L453" s="141" t="s">
        <v>174</v>
      </c>
    </row>
    <row r="454" spans="1:12" ht="15" customHeight="1" x14ac:dyDescent="0.2">
      <c r="A454" s="11"/>
      <c r="C454" s="175" t="s">
        <v>56</v>
      </c>
      <c r="D454" s="175"/>
      <c r="E454" s="175"/>
      <c r="F454" s="175"/>
      <c r="G454" s="176"/>
      <c r="H454" s="176"/>
      <c r="I454" s="176"/>
      <c r="J454" s="176"/>
      <c r="K454" s="176"/>
      <c r="L454" s="177"/>
    </row>
    <row r="455" spans="1:12" ht="15" customHeight="1" x14ac:dyDescent="0.2">
      <c r="A455" s="11"/>
      <c r="C455" s="136">
        <v>2024</v>
      </c>
      <c r="D455" s="136"/>
      <c r="E455" s="137">
        <v>9.1769552636665183E-2</v>
      </c>
      <c r="F455" s="137">
        <v>1.101069281069811E-2</v>
      </c>
      <c r="G455" s="137">
        <v>8.2990080072003605E-2</v>
      </c>
      <c r="H455" s="137">
        <v>9.8476321412502926E-2</v>
      </c>
      <c r="I455" s="137">
        <v>6.0062179332683797E-2</v>
      </c>
      <c r="J455" s="137">
        <v>0.14840094467124998</v>
      </c>
      <c r="K455" s="137">
        <v>0.50729022906419641</v>
      </c>
      <c r="L455" s="138">
        <f t="shared" ref="L455:L458" si="109">(1*E455+2*F455+3*G455+4*H455+5*I455)/SUM(E455:I455)</f>
        <v>3.0698526443680594</v>
      </c>
    </row>
    <row r="456" spans="1:12" ht="15" customHeight="1" x14ac:dyDescent="0.2">
      <c r="A456" s="11"/>
      <c r="C456" s="139">
        <v>2021</v>
      </c>
      <c r="D456" s="139"/>
      <c r="E456" s="140">
        <v>4.8267999999999998E-2</v>
      </c>
      <c r="F456" s="140">
        <v>1.12853E-2</v>
      </c>
      <c r="G456" s="140">
        <v>6.8738932000000003E-2</v>
      </c>
      <c r="H456" s="140">
        <v>7.4434690999999997E-2</v>
      </c>
      <c r="I456" s="140">
        <v>5.9917100000000001E-2</v>
      </c>
      <c r="J456" s="140">
        <v>0.13980519299999999</v>
      </c>
      <c r="K456" s="140">
        <v>0.597550845</v>
      </c>
      <c r="L456" s="141">
        <f t="shared" si="109"/>
        <v>3.3291435685936017</v>
      </c>
    </row>
    <row r="457" spans="1:12" ht="15" customHeight="1" x14ac:dyDescent="0.2">
      <c r="A457" s="11"/>
      <c r="C457" s="139">
        <v>2017</v>
      </c>
      <c r="D457" s="139"/>
      <c r="E457" s="142">
        <v>3.5434500000000001E-2</v>
      </c>
      <c r="F457" s="142">
        <v>1.9593800000000001E-2</v>
      </c>
      <c r="G457" s="142">
        <v>7.4684864000000004E-2</v>
      </c>
      <c r="H457" s="142">
        <v>9.0319418999999998E-2</v>
      </c>
      <c r="I457" s="142">
        <v>4.7860699999999999E-2</v>
      </c>
      <c r="J457" s="142">
        <v>0.11962218199999999</v>
      </c>
      <c r="K457" s="142">
        <v>0.61248455700000004</v>
      </c>
      <c r="L457" s="141">
        <f t="shared" si="109"/>
        <v>3.3567764668440754</v>
      </c>
    </row>
    <row r="458" spans="1:12" ht="15" customHeight="1" x14ac:dyDescent="0.2">
      <c r="A458" s="11"/>
      <c r="C458" s="139">
        <v>2014</v>
      </c>
      <c r="D458" s="139"/>
      <c r="E458" s="142">
        <v>2.4860095207255364E-2</v>
      </c>
      <c r="F458" s="142">
        <v>2.657003134682533E-2</v>
      </c>
      <c r="G458" s="142">
        <v>7.1975389670689491E-2</v>
      </c>
      <c r="H458" s="142">
        <v>7.4992163583357141E-2</v>
      </c>
      <c r="I458" s="142">
        <v>5.7844069295203901E-2</v>
      </c>
      <c r="J458" s="142">
        <v>8.8296627853080095E-2</v>
      </c>
      <c r="K458" s="142">
        <v>0.65546162304358868</v>
      </c>
      <c r="L458" s="141">
        <f t="shared" si="109"/>
        <v>3.4464146877420054</v>
      </c>
    </row>
    <row r="459" spans="1:12" ht="15" customHeight="1" x14ac:dyDescent="0.2">
      <c r="A459" s="11"/>
      <c r="C459" s="175" t="s">
        <v>111</v>
      </c>
      <c r="D459" s="175"/>
      <c r="E459" s="175"/>
      <c r="F459" s="175"/>
      <c r="G459" s="176"/>
      <c r="H459" s="176"/>
      <c r="I459" s="176"/>
      <c r="J459" s="176"/>
      <c r="K459" s="176"/>
      <c r="L459" s="177"/>
    </row>
    <row r="460" spans="1:12" ht="15" customHeight="1" x14ac:dyDescent="0.2">
      <c r="A460" s="11"/>
      <c r="C460" s="136">
        <v>2024</v>
      </c>
      <c r="D460" s="136"/>
      <c r="E460" s="137">
        <v>9.011831839177388E-2</v>
      </c>
      <c r="F460" s="137">
        <v>1.2211980366767929E-2</v>
      </c>
      <c r="G460" s="137">
        <v>8.5099018771971235E-2</v>
      </c>
      <c r="H460" s="137">
        <v>0.10211903783864558</v>
      </c>
      <c r="I460" s="137">
        <v>5.9661538276250946E-2</v>
      </c>
      <c r="J460" s="137">
        <v>0.14752599396544727</v>
      </c>
      <c r="K460" s="137">
        <v>0.50326411238914315</v>
      </c>
      <c r="L460" s="138">
        <f t="shared" ref="L460:L461" si="110">(1*E460+2*F460+3*G460+4*H460+5*I460)/SUM(E460:I460)</f>
        <v>3.0830259902953152</v>
      </c>
    </row>
    <row r="461" spans="1:12" ht="15" customHeight="1" x14ac:dyDescent="0.2">
      <c r="A461" s="11"/>
      <c r="C461" s="139">
        <v>2021</v>
      </c>
      <c r="D461" s="139"/>
      <c r="E461" s="140">
        <v>4.7814500000000003E-2</v>
      </c>
      <c r="F461" s="140">
        <v>1.46409E-2</v>
      </c>
      <c r="G461" s="140">
        <v>7.0179115E-2</v>
      </c>
      <c r="H461" s="140">
        <v>8.0741197000000001E-2</v>
      </c>
      <c r="I461" s="140">
        <v>5.2956000000000003E-2</v>
      </c>
      <c r="J461" s="140">
        <v>0.135000382</v>
      </c>
      <c r="K461" s="140">
        <v>0.59866793600000001</v>
      </c>
      <c r="L461" s="141">
        <f t="shared" si="110"/>
        <v>3.286797604485042</v>
      </c>
    </row>
    <row r="462" spans="1:12" ht="15" customHeight="1" x14ac:dyDescent="0.2">
      <c r="A462" s="11"/>
      <c r="C462" s="139">
        <v>2017</v>
      </c>
      <c r="D462" s="139"/>
      <c r="E462" s="142" t="s">
        <v>174</v>
      </c>
      <c r="F462" s="142" t="s">
        <v>174</v>
      </c>
      <c r="G462" s="142" t="s">
        <v>174</v>
      </c>
      <c r="H462" s="142" t="s">
        <v>174</v>
      </c>
      <c r="I462" s="142" t="s">
        <v>174</v>
      </c>
      <c r="J462" s="142" t="s">
        <v>174</v>
      </c>
      <c r="K462" s="142" t="s">
        <v>174</v>
      </c>
      <c r="L462" s="141" t="s">
        <v>174</v>
      </c>
    </row>
    <row r="463" spans="1:12" ht="15" customHeight="1" x14ac:dyDescent="0.2">
      <c r="A463" s="11"/>
      <c r="C463" s="139">
        <v>2014</v>
      </c>
      <c r="D463" s="139"/>
      <c r="E463" s="142" t="s">
        <v>174</v>
      </c>
      <c r="F463" s="142" t="s">
        <v>174</v>
      </c>
      <c r="G463" s="142" t="s">
        <v>174</v>
      </c>
      <c r="H463" s="142" t="s">
        <v>174</v>
      </c>
      <c r="I463" s="142" t="s">
        <v>174</v>
      </c>
      <c r="J463" s="142" t="s">
        <v>174</v>
      </c>
      <c r="K463" s="142" t="s">
        <v>174</v>
      </c>
      <c r="L463" s="141" t="s">
        <v>174</v>
      </c>
    </row>
    <row r="464" spans="1:12" ht="15" customHeight="1" x14ac:dyDescent="0.2">
      <c r="A464" s="11"/>
      <c r="C464" s="175" t="s">
        <v>57</v>
      </c>
      <c r="D464" s="175"/>
      <c r="E464" s="175"/>
      <c r="F464" s="175"/>
      <c r="G464" s="176"/>
      <c r="H464" s="176"/>
      <c r="I464" s="176"/>
      <c r="J464" s="176"/>
      <c r="K464" s="176"/>
      <c r="L464" s="177"/>
    </row>
    <row r="465" spans="1:13" ht="15" customHeight="1" x14ac:dyDescent="0.2">
      <c r="A465" s="11"/>
      <c r="C465" s="136">
        <v>2024</v>
      </c>
      <c r="D465" s="136"/>
      <c r="E465" s="137">
        <v>0.1032399727044389</v>
      </c>
      <c r="F465" s="137">
        <v>3.90980125832531E-2</v>
      </c>
      <c r="G465" s="137">
        <v>0.14451208143918653</v>
      </c>
      <c r="H465" s="137">
        <v>0.21871818851724306</v>
      </c>
      <c r="I465" s="137">
        <v>0.11926299303098761</v>
      </c>
      <c r="J465" s="137">
        <v>0.10505842871841849</v>
      </c>
      <c r="K465" s="137">
        <v>0.27011032300647231</v>
      </c>
      <c r="L465" s="138">
        <f t="shared" ref="L465:L468" si="111">(1*E465+2*F465+3*G465+4*H465+5*I465)/SUM(E465:I465)</f>
        <v>3.3387574119754837</v>
      </c>
    </row>
    <row r="466" spans="1:13" ht="15" customHeight="1" x14ac:dyDescent="0.2">
      <c r="A466" s="11"/>
      <c r="C466" s="139">
        <v>2021</v>
      </c>
      <c r="D466" s="139"/>
      <c r="E466" s="140">
        <v>5.5145100000000002E-2</v>
      </c>
      <c r="F466" s="140">
        <v>2.99419E-2</v>
      </c>
      <c r="G466" s="140">
        <v>0.12852691499999999</v>
      </c>
      <c r="H466" s="140">
        <v>0.18618696200000001</v>
      </c>
      <c r="I466" s="140">
        <v>0.122909065</v>
      </c>
      <c r="J466" s="140">
        <v>0.118070625</v>
      </c>
      <c r="K466" s="140">
        <v>0.35921935599999999</v>
      </c>
      <c r="L466" s="141">
        <f t="shared" si="111"/>
        <v>3.558192926049224</v>
      </c>
    </row>
    <row r="467" spans="1:13" ht="15" customHeight="1" x14ac:dyDescent="0.2">
      <c r="A467" s="11"/>
      <c r="C467" s="139">
        <v>2017</v>
      </c>
      <c r="D467" s="139"/>
      <c r="E467" s="142">
        <v>7.7780130000000003E-2</v>
      </c>
      <c r="F467" s="142">
        <v>3.7783799999999999E-2</v>
      </c>
      <c r="G467" s="142">
        <v>0.14420561800000001</v>
      </c>
      <c r="H467" s="142">
        <v>0.17484440200000001</v>
      </c>
      <c r="I467" s="142">
        <v>4.9348000000000003E-2</v>
      </c>
      <c r="J467" s="142">
        <v>9.8944418000000006E-2</v>
      </c>
      <c r="K467" s="142">
        <v>0.41709359899999998</v>
      </c>
      <c r="L467" s="141">
        <f t="shared" si="111"/>
        <v>3.1657079487343993</v>
      </c>
    </row>
    <row r="468" spans="1:13" ht="15" customHeight="1" x14ac:dyDescent="0.2">
      <c r="A468" s="11"/>
      <c r="C468" s="139">
        <v>2014</v>
      </c>
      <c r="D468" s="139"/>
      <c r="E468" s="142">
        <v>5.6796808437770824E-2</v>
      </c>
      <c r="F468" s="142">
        <v>3.931066331053789E-2</v>
      </c>
      <c r="G468" s="142">
        <v>0.15335284041797739</v>
      </c>
      <c r="H468" s="142">
        <v>0.13798289564167635</v>
      </c>
      <c r="I468" s="142">
        <v>4.40464704212499E-2</v>
      </c>
      <c r="J468" s="142">
        <v>0.10303847710280932</v>
      </c>
      <c r="K468" s="142">
        <v>0.46547184466797825</v>
      </c>
      <c r="L468" s="141">
        <f t="shared" si="111"/>
        <v>3.1695789261944451</v>
      </c>
    </row>
    <row r="469" spans="1:13" s="3" customFormat="1" ht="15" customHeight="1" x14ac:dyDescent="0.2">
      <c r="A469" s="11"/>
      <c r="C469" s="100" t="s">
        <v>20</v>
      </c>
      <c r="D469" s="100"/>
      <c r="E469" s="100"/>
      <c r="F469" s="100"/>
      <c r="G469" s="100"/>
      <c r="H469" s="100"/>
      <c r="I469" s="100"/>
      <c r="J469" s="100"/>
      <c r="K469" s="100"/>
      <c r="L469" s="113"/>
      <c r="M469" s="2"/>
    </row>
    <row r="470" spans="1:13" ht="15" customHeight="1" x14ac:dyDescent="0.2">
      <c r="A470" s="11"/>
      <c r="C470" s="182" t="s">
        <v>165</v>
      </c>
      <c r="D470" s="182"/>
      <c r="E470" s="182"/>
      <c r="F470" s="183"/>
      <c r="G470" s="183"/>
      <c r="H470" s="183"/>
      <c r="I470" s="183"/>
      <c r="J470" s="183"/>
      <c r="K470" s="183"/>
      <c r="L470" s="183"/>
    </row>
    <row r="471" spans="1:13" s="3" customFormat="1" ht="15" customHeight="1" x14ac:dyDescent="0.2">
      <c r="A471" s="11"/>
      <c r="C471" s="136">
        <v>2024</v>
      </c>
      <c r="D471" s="136"/>
      <c r="E471" s="137">
        <f>AVERAGE(E476,E481,E486,E491,E496,E501,E506,E511,E516,E521,E526,E531,E536,E541)</f>
        <v>0.1166842667826402</v>
      </c>
      <c r="F471" s="137">
        <f t="shared" ref="F471:K471" si="112">AVERAGE(F476,F481,F486,F491,F496,F501,F506,F511,F516,F521,F526,F531,F536,F541)</f>
        <v>7.850826033822085E-2</v>
      </c>
      <c r="G471" s="137">
        <f t="shared" si="112"/>
        <v>0.13344471416740508</v>
      </c>
      <c r="H471" s="137">
        <f t="shared" si="112"/>
        <v>5.3170213137907041E-2</v>
      </c>
      <c r="I471" s="137">
        <f t="shared" si="112"/>
        <v>5.0050450060392703E-3</v>
      </c>
      <c r="J471" s="137">
        <f t="shared" si="112"/>
        <v>2.9430231440973741E-2</v>
      </c>
      <c r="K471" s="137">
        <f t="shared" si="112"/>
        <v>0.5837572691268138</v>
      </c>
      <c r="L471" s="138">
        <f t="shared" ref="L471:L474" si="113">(1*E471+2*F471+3*G471+4*H471+5*I471)/SUM(E471:I471)</f>
        <v>2.3570619069482812</v>
      </c>
      <c r="M471" s="2"/>
    </row>
    <row r="472" spans="1:13" s="3" customFormat="1" ht="15" customHeight="1" x14ac:dyDescent="0.2">
      <c r="A472" s="11"/>
      <c r="C472" s="139">
        <v>2021</v>
      </c>
      <c r="D472" s="139"/>
      <c r="E472" s="140">
        <f>AVERAGE(E477,E482,E487,E492,E497,E502,E507,E512,E517,E522,E527,E532,E537,E542)</f>
        <v>7.4561609999999987E-2</v>
      </c>
      <c r="F472" s="140">
        <f t="shared" ref="F472:K472" si="114">AVERAGE(F477,F482,F487,F492,F497,F502,F507,F512,F517,F522,F527,F532,F537,F542)</f>
        <v>1.5286863571428572E-2</v>
      </c>
      <c r="G472" s="140">
        <f t="shared" si="114"/>
        <v>0.11511408171428572</v>
      </c>
      <c r="H472" s="140">
        <f t="shared" si="114"/>
        <v>1.9688513357142858E-2</v>
      </c>
      <c r="I472" s="140">
        <f t="shared" si="114"/>
        <v>1.0532224999999997E-2</v>
      </c>
      <c r="J472" s="140">
        <f t="shared" si="114"/>
        <v>5.8387109428571407E-2</v>
      </c>
      <c r="K472" s="140">
        <f t="shared" si="114"/>
        <v>0.70642957157142861</v>
      </c>
      <c r="L472" s="141">
        <f t="shared" si="113"/>
        <v>2.474209590745557</v>
      </c>
      <c r="M472" s="2"/>
    </row>
    <row r="473" spans="1:13" s="3" customFormat="1" ht="15" customHeight="1" x14ac:dyDescent="0.2">
      <c r="A473" s="11"/>
      <c r="C473" s="139">
        <v>2017</v>
      </c>
      <c r="D473" s="139"/>
      <c r="E473" s="142">
        <f>AVERAGE(E478,E483,E488,E493,E518,E523,E533,E543)</f>
        <v>5.8996384625000002E-2</v>
      </c>
      <c r="F473" s="142">
        <f t="shared" ref="F473:K473" si="115">AVERAGE(F478,F483,F488,F493,F518,F523,F533,F543)</f>
        <v>1.341463E-2</v>
      </c>
      <c r="G473" s="142">
        <f t="shared" si="115"/>
        <v>4.9052083125E-2</v>
      </c>
      <c r="H473" s="142">
        <f t="shared" si="115"/>
        <v>6.8457624625000005E-2</v>
      </c>
      <c r="I473" s="142">
        <f t="shared" si="115"/>
        <v>9.8474475000000011E-4</v>
      </c>
      <c r="J473" s="142">
        <f t="shared" si="115"/>
        <v>4.6458060875000005E-2</v>
      </c>
      <c r="K473" s="142">
        <f t="shared" si="115"/>
        <v>0.76263647175000004</v>
      </c>
      <c r="L473" s="141">
        <f t="shared" si="113"/>
        <v>2.680573395600705</v>
      </c>
      <c r="M473" s="2"/>
    </row>
    <row r="474" spans="1:13" s="3" customFormat="1" ht="15" customHeight="1" x14ac:dyDescent="0.2">
      <c r="A474" s="11"/>
      <c r="C474" s="139">
        <v>2014</v>
      </c>
      <c r="D474" s="139"/>
      <c r="E474" s="142">
        <f>AVERAGE(E479,E484,E489,E494,E519,E524,E534,E544)</f>
        <v>2.4597562491007408E-2</v>
      </c>
      <c r="F474" s="142">
        <f t="shared" ref="F474:K474" si="116">AVERAGE(F479,F484,F489,F494,F519,F524,F534,F544)</f>
        <v>2.1279287240644932E-2</v>
      </c>
      <c r="G474" s="142">
        <f t="shared" si="116"/>
        <v>8.6207499386153977E-2</v>
      </c>
      <c r="H474" s="142">
        <f t="shared" si="116"/>
        <v>3.6490605084682722E-2</v>
      </c>
      <c r="I474" s="142">
        <f t="shared" si="116"/>
        <v>1.856727436542395E-3</v>
      </c>
      <c r="J474" s="142">
        <f t="shared" si="116"/>
        <v>4.1532633843603881E-2</v>
      </c>
      <c r="K474" s="142">
        <f t="shared" si="116"/>
        <v>0.78803568451736472</v>
      </c>
      <c r="L474" s="141">
        <f t="shared" si="113"/>
        <v>2.8223901097860211</v>
      </c>
      <c r="M474" s="2"/>
    </row>
    <row r="475" spans="1:13" s="3" customFormat="1" ht="15" customHeight="1" x14ac:dyDescent="0.2">
      <c r="A475" s="11"/>
      <c r="C475" s="95" t="s">
        <v>51</v>
      </c>
      <c r="D475" s="95"/>
      <c r="E475" s="95"/>
      <c r="F475" s="95"/>
      <c r="G475" s="94"/>
      <c r="H475" s="94"/>
      <c r="I475" s="94"/>
      <c r="J475" s="94"/>
      <c r="K475" s="94"/>
      <c r="L475" s="112"/>
      <c r="M475" s="2"/>
    </row>
    <row r="476" spans="1:13" ht="15" customHeight="1" x14ac:dyDescent="0.2">
      <c r="A476" s="11"/>
      <c r="C476" s="136">
        <v>2024</v>
      </c>
      <c r="D476" s="136"/>
      <c r="E476" s="137">
        <v>0.16950898250980981</v>
      </c>
      <c r="F476" s="137">
        <v>0.18305422098417523</v>
      </c>
      <c r="G476" s="137">
        <v>0.26682334985824518</v>
      </c>
      <c r="H476" s="137">
        <v>3.6672957807200729E-3</v>
      </c>
      <c r="I476" s="137">
        <v>2.8925223187701988E-3</v>
      </c>
      <c r="J476" s="137">
        <v>4.3526434881571437E-2</v>
      </c>
      <c r="K476" s="137">
        <v>0.33052719366670802</v>
      </c>
      <c r="L476" s="138">
        <f t="shared" ref="L476:L479" si="117">(1*E476+2*F476+3*G476+4*H476+5*I476)/SUM(E476:I476)</f>
        <v>2.1810482990792877</v>
      </c>
    </row>
    <row r="477" spans="1:13" ht="15" customHeight="1" x14ac:dyDescent="0.2">
      <c r="A477" s="11"/>
      <c r="C477" s="139">
        <v>2021</v>
      </c>
      <c r="D477" s="139"/>
      <c r="E477" s="140">
        <v>0.11784125400000001</v>
      </c>
      <c r="F477" s="140">
        <v>3.4856199999999997E-2</v>
      </c>
      <c r="G477" s="140">
        <v>0.20356781199999999</v>
      </c>
      <c r="H477" s="140">
        <v>1.49251E-2</v>
      </c>
      <c r="I477" s="140">
        <v>6.7509400000000004E-3</v>
      </c>
      <c r="J477" s="140">
        <v>5.9861699999999997E-2</v>
      </c>
      <c r="K477" s="140">
        <v>0.56219702699999996</v>
      </c>
      <c r="L477" s="141">
        <f t="shared" si="117"/>
        <v>2.3593933127806888</v>
      </c>
    </row>
    <row r="478" spans="1:13" ht="15" customHeight="1" x14ac:dyDescent="0.2">
      <c r="A478" s="11"/>
      <c r="C478" s="139">
        <v>2017</v>
      </c>
      <c r="D478" s="139"/>
      <c r="E478" s="142">
        <v>0.134377148</v>
      </c>
      <c r="F478" s="142">
        <v>4.0335000000000003E-2</v>
      </c>
      <c r="G478" s="142">
        <v>0.11631237699999999</v>
      </c>
      <c r="H478" s="142">
        <v>3.4999700000000002E-2</v>
      </c>
      <c r="I478" s="142">
        <v>0</v>
      </c>
      <c r="J478" s="142">
        <v>7.0639786999999996E-2</v>
      </c>
      <c r="K478" s="142">
        <v>0.60333601299999995</v>
      </c>
      <c r="L478" s="141">
        <f t="shared" si="117"/>
        <v>2.1592968405952044</v>
      </c>
    </row>
    <row r="479" spans="1:13" ht="15" customHeight="1" x14ac:dyDescent="0.2">
      <c r="A479" s="11"/>
      <c r="C479" s="139">
        <v>2014</v>
      </c>
      <c r="D479" s="139"/>
      <c r="E479" s="142">
        <v>5.0585546090376667E-2</v>
      </c>
      <c r="F479" s="142">
        <v>6.6153008131597038E-2</v>
      </c>
      <c r="G479" s="142">
        <v>0.14804820957324125</v>
      </c>
      <c r="H479" s="142">
        <v>5.9194163056683416E-3</v>
      </c>
      <c r="I479" s="142">
        <v>1.3193317581302888E-3</v>
      </c>
      <c r="J479" s="142">
        <v>3.2593442726606865E-2</v>
      </c>
      <c r="K479" s="142">
        <v>0.69538104541437962</v>
      </c>
      <c r="L479" s="141">
        <f t="shared" si="117"/>
        <v>2.4163561373144025</v>
      </c>
    </row>
    <row r="480" spans="1:13" ht="15" customHeight="1" x14ac:dyDescent="0.2">
      <c r="A480" s="11"/>
      <c r="C480" s="175" t="s">
        <v>52</v>
      </c>
      <c r="D480" s="175"/>
      <c r="E480" s="175"/>
      <c r="F480" s="175"/>
      <c r="G480" s="176"/>
      <c r="H480" s="176"/>
      <c r="I480" s="176"/>
      <c r="J480" s="176"/>
      <c r="K480" s="176"/>
      <c r="L480" s="177"/>
    </row>
    <row r="481" spans="1:12" ht="15" customHeight="1" x14ac:dyDescent="0.2">
      <c r="A481" s="11"/>
      <c r="C481" s="136">
        <v>2024</v>
      </c>
      <c r="D481" s="136"/>
      <c r="E481" s="137">
        <v>0.1630174775598027</v>
      </c>
      <c r="F481" s="137">
        <v>0.18200962387018177</v>
      </c>
      <c r="G481" s="137">
        <v>0.19278077523312931</v>
      </c>
      <c r="H481" s="137">
        <v>7.9145426649247189E-2</v>
      </c>
      <c r="I481" s="137">
        <v>2.9959715560778865E-3</v>
      </c>
      <c r="J481" s="137">
        <v>4.3526434881571437E-2</v>
      </c>
      <c r="K481" s="137">
        <v>0.33652429024998964</v>
      </c>
      <c r="L481" s="138">
        <f t="shared" ref="L481:L484" si="118">(1*E481+2*F481+3*G481+4*H481+5*I481)/SUM(E481:I481)</f>
        <v>2.3178357869389705</v>
      </c>
    </row>
    <row r="482" spans="1:12" ht="15" customHeight="1" x14ac:dyDescent="0.2">
      <c r="A482" s="11"/>
      <c r="C482" s="139">
        <v>2021</v>
      </c>
      <c r="D482" s="139"/>
      <c r="E482" s="140">
        <v>0.102017887</v>
      </c>
      <c r="F482" s="140">
        <v>2.7946700000000001E-2</v>
      </c>
      <c r="G482" s="140">
        <v>0.16660324500000001</v>
      </c>
      <c r="H482" s="140">
        <v>4.52305E-2</v>
      </c>
      <c r="I482" s="140">
        <v>1.45165E-2</v>
      </c>
      <c r="J482" s="140">
        <v>6.0152700000000003E-2</v>
      </c>
      <c r="K482" s="140">
        <v>0.58353236200000003</v>
      </c>
      <c r="L482" s="141">
        <f t="shared" si="118"/>
        <v>2.5573606265146998</v>
      </c>
    </row>
    <row r="483" spans="1:12" ht="15" customHeight="1" x14ac:dyDescent="0.2">
      <c r="A483" s="11"/>
      <c r="C483" s="139">
        <v>2017</v>
      </c>
      <c r="D483" s="139"/>
      <c r="E483" s="142">
        <v>9.6067185999999999E-2</v>
      </c>
      <c r="F483" s="142">
        <v>4.1484100000000003E-2</v>
      </c>
      <c r="G483" s="142">
        <v>2.3973899999999999E-2</v>
      </c>
      <c r="H483" s="142">
        <v>9.3881358999999998E-2</v>
      </c>
      <c r="I483" s="142">
        <v>2.1742100000000002E-3</v>
      </c>
      <c r="J483" s="142">
        <v>3.9340600000000003E-2</v>
      </c>
      <c r="K483" s="142">
        <v>0.70307857900000004</v>
      </c>
      <c r="L483" s="141">
        <f t="shared" si="118"/>
        <v>2.4743835074169263</v>
      </c>
    </row>
    <row r="484" spans="1:12" ht="15" customHeight="1" x14ac:dyDescent="0.2">
      <c r="A484" s="11"/>
      <c r="C484" s="139">
        <v>2014</v>
      </c>
      <c r="D484" s="139"/>
      <c r="E484" s="142">
        <v>4.1076162911019495E-2</v>
      </c>
      <c r="F484" s="142">
        <v>2.7230354338202308E-2</v>
      </c>
      <c r="G484" s="142">
        <v>9.2668481143161424E-2</v>
      </c>
      <c r="H484" s="142">
        <v>6.4170102764036396E-2</v>
      </c>
      <c r="I484" s="142">
        <v>1.3193317581302888E-3</v>
      </c>
      <c r="J484" s="142">
        <v>3.391277448473716E-2</v>
      </c>
      <c r="K484" s="142">
        <v>0.73962279260071295</v>
      </c>
      <c r="L484" s="141">
        <f t="shared" si="118"/>
        <v>2.812006179813638</v>
      </c>
    </row>
    <row r="485" spans="1:12" ht="15" customHeight="1" x14ac:dyDescent="0.2">
      <c r="A485" s="11"/>
      <c r="C485" s="175" t="s">
        <v>53</v>
      </c>
      <c r="D485" s="175"/>
      <c r="E485" s="175"/>
      <c r="F485" s="175"/>
      <c r="G485" s="176"/>
      <c r="H485" s="176"/>
      <c r="I485" s="176"/>
      <c r="J485" s="176"/>
      <c r="K485" s="176"/>
      <c r="L485" s="177"/>
    </row>
    <row r="486" spans="1:12" ht="15" customHeight="1" x14ac:dyDescent="0.2">
      <c r="A486" s="11"/>
      <c r="C486" s="136">
        <v>2024</v>
      </c>
      <c r="D486" s="136"/>
      <c r="E486" s="137">
        <v>0.11229846261899565</v>
      </c>
      <c r="F486" s="137">
        <v>7.2600816479030147E-2</v>
      </c>
      <c r="G486" s="137">
        <v>0.20604522617774626</v>
      </c>
      <c r="H486" s="137">
        <v>5.5862745409737914E-3</v>
      </c>
      <c r="I486" s="137">
        <v>2.9959715560778865E-3</v>
      </c>
      <c r="J486" s="137">
        <v>1.2751193221059241E-2</v>
      </c>
      <c r="K486" s="137">
        <v>0.58772205540611699</v>
      </c>
      <c r="L486" s="138">
        <f t="shared" ref="L486:L489" si="119">(1*E486+2*F486+3*G486+4*H486+5*I486)/SUM(E486:I486)</f>
        <v>2.2851053825996193</v>
      </c>
    </row>
    <row r="487" spans="1:12" ht="15" customHeight="1" x14ac:dyDescent="0.2">
      <c r="A487" s="11"/>
      <c r="C487" s="139">
        <v>2021</v>
      </c>
      <c r="D487" s="139"/>
      <c r="E487" s="140">
        <v>0.10477729400000001</v>
      </c>
      <c r="F487" s="140">
        <v>2.2757800000000002E-2</v>
      </c>
      <c r="G487" s="140">
        <v>0.14181395599999999</v>
      </c>
      <c r="H487" s="140">
        <v>7.61124E-3</v>
      </c>
      <c r="I487" s="140">
        <v>6.85733E-3</v>
      </c>
      <c r="J487" s="140">
        <v>3.2661799999999998E-2</v>
      </c>
      <c r="K487" s="140">
        <v>0.68352058599999999</v>
      </c>
      <c r="L487" s="141">
        <f t="shared" si="119"/>
        <v>2.256612440059218</v>
      </c>
    </row>
    <row r="488" spans="1:12" ht="15" customHeight="1" x14ac:dyDescent="0.2">
      <c r="A488" s="11"/>
      <c r="C488" s="139">
        <v>2017</v>
      </c>
      <c r="D488" s="139"/>
      <c r="E488" s="142">
        <v>7.9808577000000006E-2</v>
      </c>
      <c r="F488" s="142">
        <v>6.0639300000000004E-3</v>
      </c>
      <c r="G488" s="142">
        <v>8.4417398000000005E-2</v>
      </c>
      <c r="H488" s="142">
        <v>3.2420900000000002E-2</v>
      </c>
      <c r="I488" s="142">
        <v>0</v>
      </c>
      <c r="J488" s="142">
        <v>3.8958300000000001E-2</v>
      </c>
      <c r="K488" s="142">
        <v>0.75833091500000005</v>
      </c>
      <c r="L488" s="141">
        <f t="shared" si="119"/>
        <v>2.3426093690467065</v>
      </c>
    </row>
    <row r="489" spans="1:12" ht="15" customHeight="1" x14ac:dyDescent="0.2">
      <c r="A489" s="11"/>
      <c r="C489" s="139">
        <v>2014</v>
      </c>
      <c r="D489" s="139"/>
      <c r="E489" s="142">
        <v>4.150054550939445E-2</v>
      </c>
      <c r="F489" s="142">
        <v>6.1069380460523792E-2</v>
      </c>
      <c r="G489" s="142">
        <v>9.2284349577451255E-2</v>
      </c>
      <c r="H489" s="142">
        <v>6.0026287511373124E-3</v>
      </c>
      <c r="I489" s="142">
        <v>1.3193317581302888E-3</v>
      </c>
      <c r="J489" s="142">
        <v>3.28231883282201E-2</v>
      </c>
      <c r="K489" s="142">
        <v>0.76500057561514279</v>
      </c>
      <c r="L489" s="141">
        <f t="shared" si="119"/>
        <v>2.3301429393809867</v>
      </c>
    </row>
    <row r="490" spans="1:12" ht="15" customHeight="1" x14ac:dyDescent="0.2">
      <c r="A490" s="11"/>
      <c r="C490" s="175" t="s">
        <v>58</v>
      </c>
      <c r="D490" s="175"/>
      <c r="E490" s="175"/>
      <c r="F490" s="175"/>
      <c r="G490" s="176"/>
      <c r="H490" s="176"/>
      <c r="I490" s="176"/>
      <c r="J490" s="176"/>
      <c r="K490" s="176"/>
      <c r="L490" s="177"/>
    </row>
    <row r="491" spans="1:12" ht="15" customHeight="1" x14ac:dyDescent="0.2">
      <c r="A491" s="11"/>
      <c r="C491" s="136">
        <v>2024</v>
      </c>
      <c r="D491" s="136"/>
      <c r="E491" s="137">
        <v>0.13932461085308873</v>
      </c>
      <c r="F491" s="137">
        <v>7.1101957452682954E-2</v>
      </c>
      <c r="G491" s="137">
        <v>0.11479729170486291</v>
      </c>
      <c r="H491" s="137">
        <v>6.5700040008770638E-2</v>
      </c>
      <c r="I491" s="137">
        <v>2.9959715560778865E-3</v>
      </c>
      <c r="J491" s="137">
        <v>1.2751193221059241E-2</v>
      </c>
      <c r="K491" s="137">
        <v>0.59332893520345764</v>
      </c>
      <c r="L491" s="138">
        <f t="shared" ref="L491:L494" si="120">(1*E491+2*F491+3*G491+4*H491+5*I491)/SUM(E491:I491)</f>
        <v>2.2941224444305495</v>
      </c>
    </row>
    <row r="492" spans="1:12" ht="15" customHeight="1" x14ac:dyDescent="0.2">
      <c r="A492" s="11"/>
      <c r="C492" s="139">
        <v>2021</v>
      </c>
      <c r="D492" s="139"/>
      <c r="E492" s="140">
        <v>9.3841595999999999E-2</v>
      </c>
      <c r="F492" s="140">
        <v>1.8101300000000001E-2</v>
      </c>
      <c r="G492" s="140">
        <v>0.118637438</v>
      </c>
      <c r="H492" s="140">
        <v>3.2792399999999999E-2</v>
      </c>
      <c r="I492" s="140">
        <v>1.7059399999999999E-2</v>
      </c>
      <c r="J492" s="140">
        <v>3.2877200000000002E-2</v>
      </c>
      <c r="K492" s="140">
        <v>0.68669068</v>
      </c>
      <c r="L492" s="141">
        <f t="shared" si="120"/>
        <v>2.5047882351456914</v>
      </c>
    </row>
    <row r="493" spans="1:12" ht="15" customHeight="1" x14ac:dyDescent="0.2">
      <c r="A493" s="11"/>
      <c r="C493" s="139">
        <v>2017</v>
      </c>
      <c r="D493" s="139"/>
      <c r="E493" s="142">
        <v>7.3180146000000001E-2</v>
      </c>
      <c r="F493" s="142">
        <v>6.6284300000000003E-3</v>
      </c>
      <c r="G493" s="142">
        <v>1.9433800000000001E-2</v>
      </c>
      <c r="H493" s="142">
        <v>9.7606750000000006E-2</v>
      </c>
      <c r="I493" s="142">
        <v>0</v>
      </c>
      <c r="J493" s="142">
        <v>3.9340600000000003E-2</v>
      </c>
      <c r="K493" s="142">
        <v>0.76381020700000002</v>
      </c>
      <c r="L493" s="141">
        <f t="shared" si="120"/>
        <v>2.7186577704185484</v>
      </c>
    </row>
    <row r="494" spans="1:12" ht="15" customHeight="1" x14ac:dyDescent="0.2">
      <c r="A494" s="11"/>
      <c r="C494" s="139">
        <v>2014</v>
      </c>
      <c r="D494" s="139"/>
      <c r="E494" s="142">
        <v>3.8605535560797481E-2</v>
      </c>
      <c r="F494" s="142">
        <v>8.5982188129269321E-4</v>
      </c>
      <c r="G494" s="142">
        <v>5.9802312728526021E-2</v>
      </c>
      <c r="H494" s="142">
        <v>6.8536281524446171E-2</v>
      </c>
      <c r="I494" s="142">
        <v>1.3193317581302888E-3</v>
      </c>
      <c r="J494" s="142">
        <v>3.3912774484737167E-2</v>
      </c>
      <c r="K494" s="142">
        <v>0.79696394206207022</v>
      </c>
      <c r="L494" s="141">
        <f t="shared" si="120"/>
        <v>2.9592253188243629</v>
      </c>
    </row>
    <row r="495" spans="1:12" ht="15" customHeight="1" x14ac:dyDescent="0.2">
      <c r="A495" s="11"/>
      <c r="C495" s="175" t="s">
        <v>106</v>
      </c>
      <c r="D495" s="175"/>
      <c r="E495" s="175"/>
      <c r="F495" s="175"/>
      <c r="G495" s="176"/>
      <c r="H495" s="176"/>
      <c r="I495" s="176"/>
      <c r="J495" s="176"/>
      <c r="K495" s="176"/>
      <c r="L495" s="177"/>
    </row>
    <row r="496" spans="1:12" ht="15" customHeight="1" x14ac:dyDescent="0.2">
      <c r="A496" s="11"/>
      <c r="C496" s="136">
        <v>2024</v>
      </c>
      <c r="D496" s="136"/>
      <c r="E496" s="137">
        <v>0.1626039306853079</v>
      </c>
      <c r="F496" s="137">
        <v>0.14268562467791537</v>
      </c>
      <c r="G496" s="137">
        <v>0.17605490936040705</v>
      </c>
      <c r="H496" s="137">
        <v>3.1755823638838221E-2</v>
      </c>
      <c r="I496" s="137">
        <v>2.8925223187701988E-3</v>
      </c>
      <c r="J496" s="137">
        <v>4.3654138109416186E-2</v>
      </c>
      <c r="K496" s="137">
        <v>0.44035305120934498</v>
      </c>
      <c r="L496" s="138">
        <f t="shared" ref="L496:L497" si="121">(1*E496+2*F496+3*G496+4*H496+5*I496)/SUM(E496:I496)</f>
        <v>2.1659716785511409</v>
      </c>
    </row>
    <row r="497" spans="1:12" ht="15" customHeight="1" x14ac:dyDescent="0.2">
      <c r="A497" s="11"/>
      <c r="C497" s="139">
        <v>2021</v>
      </c>
      <c r="D497" s="139"/>
      <c r="E497" s="140">
        <v>0.109234807</v>
      </c>
      <c r="F497" s="140">
        <v>2.8913999999999999E-2</v>
      </c>
      <c r="G497" s="140">
        <v>0.18142562100000001</v>
      </c>
      <c r="H497" s="140">
        <v>5.2592899999999998E-3</v>
      </c>
      <c r="I497" s="140">
        <v>6.7509400000000004E-3</v>
      </c>
      <c r="J497" s="140">
        <v>6.0077100000000001E-2</v>
      </c>
      <c r="K497" s="140">
        <v>0.60833822699999995</v>
      </c>
      <c r="L497" s="141">
        <f t="shared" si="121"/>
        <v>2.3105156149896415</v>
      </c>
    </row>
    <row r="498" spans="1:12" ht="15" customHeight="1" x14ac:dyDescent="0.2">
      <c r="A498" s="11"/>
      <c r="C498" s="139">
        <v>2017</v>
      </c>
      <c r="D498" s="139"/>
      <c r="E498" s="142" t="s">
        <v>174</v>
      </c>
      <c r="F498" s="142" t="s">
        <v>174</v>
      </c>
      <c r="G498" s="142" t="s">
        <v>174</v>
      </c>
      <c r="H498" s="142" t="s">
        <v>174</v>
      </c>
      <c r="I498" s="142" t="s">
        <v>174</v>
      </c>
      <c r="J498" s="142" t="s">
        <v>174</v>
      </c>
      <c r="K498" s="142" t="s">
        <v>174</v>
      </c>
      <c r="L498" s="141" t="s">
        <v>174</v>
      </c>
    </row>
    <row r="499" spans="1:12" ht="15" customHeight="1" x14ac:dyDescent="0.2">
      <c r="A499" s="11"/>
      <c r="C499" s="139">
        <v>2014</v>
      </c>
      <c r="D499" s="139"/>
      <c r="E499" s="142" t="s">
        <v>174</v>
      </c>
      <c r="F499" s="142" t="s">
        <v>174</v>
      </c>
      <c r="G499" s="142" t="s">
        <v>174</v>
      </c>
      <c r="H499" s="142" t="s">
        <v>174</v>
      </c>
      <c r="I499" s="142" t="s">
        <v>174</v>
      </c>
      <c r="J499" s="142" t="s">
        <v>174</v>
      </c>
      <c r="K499" s="142" t="s">
        <v>174</v>
      </c>
      <c r="L499" s="141" t="s">
        <v>174</v>
      </c>
    </row>
    <row r="500" spans="1:12" ht="15" customHeight="1" x14ac:dyDescent="0.2">
      <c r="A500" s="11"/>
      <c r="C500" s="175" t="s">
        <v>107</v>
      </c>
      <c r="D500" s="175"/>
      <c r="E500" s="175"/>
      <c r="F500" s="175"/>
      <c r="G500" s="176"/>
      <c r="H500" s="176"/>
      <c r="I500" s="176"/>
      <c r="J500" s="176"/>
      <c r="K500" s="176"/>
      <c r="L500" s="177"/>
    </row>
    <row r="501" spans="1:12" ht="15" customHeight="1" x14ac:dyDescent="0.2">
      <c r="A501" s="11"/>
      <c r="C501" s="136">
        <v>2024</v>
      </c>
      <c r="D501" s="136"/>
      <c r="E501" s="137">
        <v>0.159004948054071</v>
      </c>
      <c r="F501" s="137">
        <v>0.17179736568544046</v>
      </c>
      <c r="G501" s="137">
        <v>0.16691956163114849</v>
      </c>
      <c r="H501" s="137">
        <v>1.0417743676582659E-3</v>
      </c>
      <c r="I501" s="137">
        <v>2.9959715560778865E-3</v>
      </c>
      <c r="J501" s="137">
        <v>4.3654138109416186E-2</v>
      </c>
      <c r="K501" s="137">
        <v>0.45458624059618763</v>
      </c>
      <c r="L501" s="138">
        <f t="shared" ref="L501:L502" si="122">(1*E501+2*F501+3*G501+4*H501+5*I501)/SUM(E501:I501)</f>
        <v>2.0378389893783182</v>
      </c>
    </row>
    <row r="502" spans="1:12" ht="15" customHeight="1" x14ac:dyDescent="0.2">
      <c r="A502" s="11"/>
      <c r="C502" s="139">
        <v>2021</v>
      </c>
      <c r="D502" s="139"/>
      <c r="E502" s="140">
        <v>9.0994598999999995E-2</v>
      </c>
      <c r="F502" s="140">
        <v>2.5405799999999999E-2</v>
      </c>
      <c r="G502" s="140">
        <v>0.16807240300000001</v>
      </c>
      <c r="H502" s="140">
        <v>5.2592899999999998E-3</v>
      </c>
      <c r="I502" s="140">
        <v>1.45165E-2</v>
      </c>
      <c r="J502" s="140">
        <v>6.0368100000000001E-2</v>
      </c>
      <c r="K502" s="140">
        <v>0.63538326000000001</v>
      </c>
      <c r="L502" s="141">
        <f t="shared" si="122"/>
        <v>2.4310484500122187</v>
      </c>
    </row>
    <row r="503" spans="1:12" ht="15" customHeight="1" x14ac:dyDescent="0.2">
      <c r="A503" s="11"/>
      <c r="C503" s="139">
        <v>2017</v>
      </c>
      <c r="D503" s="139"/>
      <c r="E503" s="142" t="s">
        <v>174</v>
      </c>
      <c r="F503" s="142" t="s">
        <v>174</v>
      </c>
      <c r="G503" s="142" t="s">
        <v>174</v>
      </c>
      <c r="H503" s="142" t="s">
        <v>174</v>
      </c>
      <c r="I503" s="142" t="s">
        <v>174</v>
      </c>
      <c r="J503" s="142" t="s">
        <v>174</v>
      </c>
      <c r="K503" s="142" t="s">
        <v>174</v>
      </c>
      <c r="L503" s="141" t="s">
        <v>174</v>
      </c>
    </row>
    <row r="504" spans="1:12" ht="15" customHeight="1" x14ac:dyDescent="0.2">
      <c r="A504" s="11"/>
      <c r="C504" s="139">
        <v>2014</v>
      </c>
      <c r="D504" s="139"/>
      <c r="E504" s="142" t="s">
        <v>174</v>
      </c>
      <c r="F504" s="142" t="s">
        <v>174</v>
      </c>
      <c r="G504" s="142" t="s">
        <v>174</v>
      </c>
      <c r="H504" s="142" t="s">
        <v>174</v>
      </c>
      <c r="I504" s="142" t="s">
        <v>174</v>
      </c>
      <c r="J504" s="142" t="s">
        <v>174</v>
      </c>
      <c r="K504" s="142" t="s">
        <v>174</v>
      </c>
      <c r="L504" s="141" t="s">
        <v>174</v>
      </c>
    </row>
    <row r="505" spans="1:12" ht="15" customHeight="1" x14ac:dyDescent="0.2">
      <c r="A505" s="11"/>
      <c r="C505" s="175" t="s">
        <v>108</v>
      </c>
      <c r="D505" s="175"/>
      <c r="E505" s="175"/>
      <c r="F505" s="175"/>
      <c r="G505" s="176"/>
      <c r="H505" s="176"/>
      <c r="I505" s="176"/>
      <c r="J505" s="176"/>
      <c r="K505" s="176"/>
      <c r="L505" s="177"/>
    </row>
    <row r="506" spans="1:12" ht="15" customHeight="1" x14ac:dyDescent="0.2">
      <c r="A506" s="11"/>
      <c r="C506" s="136">
        <v>2024</v>
      </c>
      <c r="D506" s="136"/>
      <c r="E506" s="137">
        <v>0.13821435350680586</v>
      </c>
      <c r="F506" s="137">
        <v>7.1851386965856551E-2</v>
      </c>
      <c r="G506" s="137">
        <v>8.0356981713343711E-2</v>
      </c>
      <c r="H506" s="137">
        <v>3.0902944888356945E-2</v>
      </c>
      <c r="I506" s="137">
        <v>2.8925223187701988E-3</v>
      </c>
      <c r="J506" s="137">
        <v>1.3043538075543915E-2</v>
      </c>
      <c r="K506" s="137">
        <v>0.66273827253132289</v>
      </c>
      <c r="L506" s="138">
        <f t="shared" ref="L506:L507" si="123">(1*E506+2*F506+3*G506+4*H506+5*I506)/SUM(E506:I506)</f>
        <v>2.0389431726924254</v>
      </c>
    </row>
    <row r="507" spans="1:12" ht="15" customHeight="1" x14ac:dyDescent="0.2">
      <c r="A507" s="11"/>
      <c r="C507" s="139">
        <v>2021</v>
      </c>
      <c r="D507" s="139"/>
      <c r="E507" s="140">
        <v>0.103707123</v>
      </c>
      <c r="F507" s="140">
        <v>9.4201000000000007E-3</v>
      </c>
      <c r="G507" s="140">
        <v>0.15024148300000001</v>
      </c>
      <c r="H507" s="140">
        <v>3.7236600000000002E-3</v>
      </c>
      <c r="I507" s="140">
        <v>6.7509400000000004E-3</v>
      </c>
      <c r="J507" s="140">
        <v>3.2877200000000002E-2</v>
      </c>
      <c r="K507" s="140">
        <v>0.693279482</v>
      </c>
      <c r="L507" s="141">
        <f t="shared" si="123"/>
        <v>2.2710838584456763</v>
      </c>
    </row>
    <row r="508" spans="1:12" ht="15" customHeight="1" x14ac:dyDescent="0.2">
      <c r="A508" s="11"/>
      <c r="C508" s="139">
        <v>2017</v>
      </c>
      <c r="D508" s="139"/>
      <c r="E508" s="142" t="s">
        <v>174</v>
      </c>
      <c r="F508" s="142" t="s">
        <v>174</v>
      </c>
      <c r="G508" s="142" t="s">
        <v>174</v>
      </c>
      <c r="H508" s="142" t="s">
        <v>174</v>
      </c>
      <c r="I508" s="142" t="s">
        <v>174</v>
      </c>
      <c r="J508" s="142" t="s">
        <v>174</v>
      </c>
      <c r="K508" s="142" t="s">
        <v>174</v>
      </c>
      <c r="L508" s="141" t="s">
        <v>174</v>
      </c>
    </row>
    <row r="509" spans="1:12" ht="15" customHeight="1" x14ac:dyDescent="0.2">
      <c r="A509" s="11"/>
      <c r="C509" s="139">
        <v>2014</v>
      </c>
      <c r="D509" s="139"/>
      <c r="E509" s="142" t="s">
        <v>174</v>
      </c>
      <c r="F509" s="142" t="s">
        <v>174</v>
      </c>
      <c r="G509" s="142" t="s">
        <v>174</v>
      </c>
      <c r="H509" s="142" t="s">
        <v>174</v>
      </c>
      <c r="I509" s="142" t="s">
        <v>174</v>
      </c>
      <c r="J509" s="142" t="s">
        <v>174</v>
      </c>
      <c r="K509" s="142" t="s">
        <v>174</v>
      </c>
      <c r="L509" s="141" t="s">
        <v>174</v>
      </c>
    </row>
    <row r="510" spans="1:12" ht="15" customHeight="1" x14ac:dyDescent="0.2">
      <c r="A510" s="11"/>
      <c r="C510" s="175" t="s">
        <v>109</v>
      </c>
      <c r="D510" s="175"/>
      <c r="E510" s="175"/>
      <c r="F510" s="175"/>
      <c r="G510" s="176"/>
      <c r="H510" s="176"/>
      <c r="I510" s="176"/>
      <c r="J510" s="176"/>
      <c r="K510" s="176"/>
      <c r="L510" s="177"/>
    </row>
    <row r="511" spans="1:12" ht="15" customHeight="1" x14ac:dyDescent="0.2">
      <c r="A511" s="11"/>
      <c r="C511" s="136">
        <v>2024</v>
      </c>
      <c r="D511" s="136"/>
      <c r="E511" s="137">
        <v>0.13461537087556896</v>
      </c>
      <c r="F511" s="137">
        <v>7.0352527939509357E-2</v>
      </c>
      <c r="G511" s="137">
        <v>8.1106411226517294E-2</v>
      </c>
      <c r="H511" s="137">
        <v>3.1652374401530535E-2</v>
      </c>
      <c r="I511" s="137">
        <v>2.8925223187701988E-3</v>
      </c>
      <c r="J511" s="137">
        <v>1.3043538075543915E-2</v>
      </c>
      <c r="K511" s="137">
        <v>0.66633725516255982</v>
      </c>
      <c r="L511" s="138">
        <f t="shared" ref="L511:L512" si="124">(1*E511+2*F511+3*G511+4*H511+5*I511)/SUM(E511:I511)</f>
        <v>2.0576177462881664</v>
      </c>
    </row>
    <row r="512" spans="1:12" ht="15" customHeight="1" x14ac:dyDescent="0.2">
      <c r="A512" s="11"/>
      <c r="C512" s="139">
        <v>2021</v>
      </c>
      <c r="D512" s="139"/>
      <c r="E512" s="140">
        <v>8.8577080000000002E-2</v>
      </c>
      <c r="F512" s="140">
        <v>9.0977000000000002E-3</v>
      </c>
      <c r="G512" s="140">
        <v>0.146701625</v>
      </c>
      <c r="H512" s="140">
        <v>3.7236600000000002E-3</v>
      </c>
      <c r="I512" s="140">
        <v>1.45165E-2</v>
      </c>
      <c r="J512" s="140">
        <v>3.30926E-2</v>
      </c>
      <c r="K512" s="140">
        <v>0.70429082600000004</v>
      </c>
      <c r="L512" s="141">
        <f t="shared" si="124"/>
        <v>2.415515925280646</v>
      </c>
    </row>
    <row r="513" spans="1:12" ht="15" customHeight="1" x14ac:dyDescent="0.2">
      <c r="A513" s="11"/>
      <c r="C513" s="139">
        <v>2017</v>
      </c>
      <c r="D513" s="139"/>
      <c r="E513" s="142" t="s">
        <v>174</v>
      </c>
      <c r="F513" s="142" t="s">
        <v>174</v>
      </c>
      <c r="G513" s="142" t="s">
        <v>174</v>
      </c>
      <c r="H513" s="142" t="s">
        <v>174</v>
      </c>
      <c r="I513" s="142" t="s">
        <v>174</v>
      </c>
      <c r="J513" s="142" t="s">
        <v>174</v>
      </c>
      <c r="K513" s="142" t="s">
        <v>174</v>
      </c>
      <c r="L513" s="141" t="s">
        <v>174</v>
      </c>
    </row>
    <row r="514" spans="1:12" ht="15" customHeight="1" x14ac:dyDescent="0.2">
      <c r="A514" s="11"/>
      <c r="C514" s="139">
        <v>2014</v>
      </c>
      <c r="D514" s="139"/>
      <c r="E514" s="142" t="s">
        <v>174</v>
      </c>
      <c r="F514" s="142" t="s">
        <v>174</v>
      </c>
      <c r="G514" s="142" t="s">
        <v>174</v>
      </c>
      <c r="H514" s="142" t="s">
        <v>174</v>
      </c>
      <c r="I514" s="142" t="s">
        <v>174</v>
      </c>
      <c r="J514" s="142" t="s">
        <v>174</v>
      </c>
      <c r="K514" s="142" t="s">
        <v>174</v>
      </c>
      <c r="L514" s="141" t="s">
        <v>174</v>
      </c>
    </row>
    <row r="515" spans="1:12" ht="15" customHeight="1" x14ac:dyDescent="0.2">
      <c r="A515" s="11"/>
      <c r="C515" s="175" t="s">
        <v>54</v>
      </c>
      <c r="D515" s="175"/>
      <c r="E515" s="175"/>
      <c r="F515" s="175"/>
      <c r="G515" s="176"/>
      <c r="H515" s="176"/>
      <c r="I515" s="176"/>
      <c r="J515" s="176"/>
      <c r="K515" s="176"/>
      <c r="L515" s="177"/>
    </row>
    <row r="516" spans="1:12" ht="15" customHeight="1" x14ac:dyDescent="0.2">
      <c r="A516" s="11"/>
      <c r="C516" s="136">
        <v>2024</v>
      </c>
      <c r="D516" s="136"/>
      <c r="E516" s="137">
        <v>7.6408463730091955E-2</v>
      </c>
      <c r="F516" s="137">
        <v>3.4209582665109158E-2</v>
      </c>
      <c r="G516" s="137">
        <v>9.6180114068462969E-2</v>
      </c>
      <c r="H516" s="137">
        <v>9.8381060934096112E-2</v>
      </c>
      <c r="I516" s="137">
        <v>2.9959715560778865E-3</v>
      </c>
      <c r="J516" s="137">
        <v>4.3021231001583185E-2</v>
      </c>
      <c r="K516" s="137">
        <v>0.64880357604457872</v>
      </c>
      <c r="L516" s="138">
        <f t="shared" ref="L516:L519" si="125">(1*E516+2*F516+3*G516+4*H516+5*I516)/SUM(E516:I516)</f>
        <v>2.7317970168629961</v>
      </c>
    </row>
    <row r="517" spans="1:12" ht="15" customHeight="1" x14ac:dyDescent="0.2">
      <c r="A517" s="11"/>
      <c r="C517" s="139">
        <v>2021</v>
      </c>
      <c r="D517" s="139"/>
      <c r="E517" s="140">
        <v>2.9441999999999999E-2</v>
      </c>
      <c r="F517" s="140">
        <v>1.28939E-2</v>
      </c>
      <c r="G517" s="140">
        <v>8.8962559999999996E-2</v>
      </c>
      <c r="H517" s="140">
        <v>3.1986199999999999E-2</v>
      </c>
      <c r="I517" s="140">
        <v>6.9518499999999999E-3</v>
      </c>
      <c r="J517" s="140">
        <v>0.10382759</v>
      </c>
      <c r="K517" s="140">
        <v>0.72593580999999996</v>
      </c>
      <c r="L517" s="141">
        <f t="shared" si="125"/>
        <v>2.8479292133044782</v>
      </c>
    </row>
    <row r="518" spans="1:12" ht="15" customHeight="1" x14ac:dyDescent="0.2">
      <c r="A518" s="11"/>
      <c r="C518" s="139">
        <v>2017</v>
      </c>
      <c r="D518" s="139"/>
      <c r="E518" s="142">
        <v>5.9060199999999997E-3</v>
      </c>
      <c r="F518" s="142">
        <v>7.4841999999999999E-3</v>
      </c>
      <c r="G518" s="142">
        <v>7.1872327999999999E-2</v>
      </c>
      <c r="H518" s="142">
        <v>4.0691999999999999E-2</v>
      </c>
      <c r="I518" s="142">
        <v>3.8236200000000002E-4</v>
      </c>
      <c r="J518" s="142">
        <v>4.7201600000000003E-2</v>
      </c>
      <c r="K518" s="142">
        <v>0.826461475</v>
      </c>
      <c r="L518" s="141">
        <f t="shared" si="125"/>
        <v>3.1754078360789419</v>
      </c>
    </row>
    <row r="519" spans="1:12" ht="15" customHeight="1" x14ac:dyDescent="0.2">
      <c r="A519" s="11"/>
      <c r="C519" s="139">
        <v>2014</v>
      </c>
      <c r="D519" s="139"/>
      <c r="E519" s="142">
        <v>3.9323320789815203E-3</v>
      </c>
      <c r="F519" s="142">
        <v>3.0133309989174573E-3</v>
      </c>
      <c r="G519" s="142">
        <v>8.8965894665793147E-2</v>
      </c>
      <c r="H519" s="142">
        <v>7.7222911873338282E-3</v>
      </c>
      <c r="I519" s="142">
        <v>1.3193317581302888E-3</v>
      </c>
      <c r="J519" s="142">
        <v>3.8391970397929173E-2</v>
      </c>
      <c r="K519" s="142">
        <v>0.85665484891291455</v>
      </c>
      <c r="L519" s="141">
        <f t="shared" si="125"/>
        <v>2.9950736085377216</v>
      </c>
    </row>
    <row r="520" spans="1:12" ht="15" customHeight="1" x14ac:dyDescent="0.2">
      <c r="A520" s="11"/>
      <c r="C520" s="175" t="s">
        <v>55</v>
      </c>
      <c r="D520" s="175"/>
      <c r="E520" s="175"/>
      <c r="F520" s="175"/>
      <c r="G520" s="176"/>
      <c r="H520" s="176"/>
      <c r="I520" s="176"/>
      <c r="J520" s="176"/>
      <c r="K520" s="176"/>
      <c r="L520" s="177"/>
    </row>
    <row r="521" spans="1:12" ht="15" customHeight="1" x14ac:dyDescent="0.2">
      <c r="A521" s="11"/>
      <c r="C521" s="136">
        <v>2024</v>
      </c>
      <c r="D521" s="136"/>
      <c r="E521" s="137">
        <v>9.224252422977644E-2</v>
      </c>
      <c r="F521" s="137">
        <v>3.0902944888356945E-2</v>
      </c>
      <c r="G521" s="137">
        <v>9.2873476291710749E-2</v>
      </c>
      <c r="H521" s="137">
        <v>3.3608318086566641E-2</v>
      </c>
      <c r="I521" s="137">
        <v>2.8925223187701988E-3</v>
      </c>
      <c r="J521" s="137">
        <v>1.2702975822195584E-2</v>
      </c>
      <c r="K521" s="137">
        <v>0.73477723836262343</v>
      </c>
      <c r="L521" s="138">
        <f t="shared" ref="L521:L524" si="126">(1*E521+2*F521+3*G521+4*H521+5*I521)/SUM(E521:I521)</f>
        <v>2.303046174953542</v>
      </c>
    </row>
    <row r="522" spans="1:12" ht="15" customHeight="1" x14ac:dyDescent="0.2">
      <c r="A522" s="11"/>
      <c r="C522" s="139">
        <v>2021</v>
      </c>
      <c r="D522" s="139"/>
      <c r="E522" s="140">
        <v>5.6395099999999997E-2</v>
      </c>
      <c r="F522" s="140">
        <v>4.4411499999999996E-3</v>
      </c>
      <c r="G522" s="140">
        <v>2.8055900000000002E-2</v>
      </c>
      <c r="H522" s="140">
        <v>1.8276500000000001E-3</v>
      </c>
      <c r="I522" s="140">
        <v>6.2343600000000004E-3</v>
      </c>
      <c r="J522" s="140">
        <v>4.4962000000000002E-2</v>
      </c>
      <c r="K522" s="140">
        <v>0.85808379000000001</v>
      </c>
      <c r="L522" s="141">
        <f t="shared" si="126"/>
        <v>1.9383129099359946</v>
      </c>
    </row>
    <row r="523" spans="1:12" ht="15" customHeight="1" x14ac:dyDescent="0.2">
      <c r="A523" s="11"/>
      <c r="C523" s="139">
        <v>2017</v>
      </c>
      <c r="D523" s="139"/>
      <c r="E523" s="142">
        <v>3.5950500000000003E-2</v>
      </c>
      <c r="F523" s="142">
        <v>6.0681500000000002E-4</v>
      </c>
      <c r="G523" s="142">
        <v>6.8307000000000003E-3</v>
      </c>
      <c r="H523" s="142">
        <v>9.6756571E-2</v>
      </c>
      <c r="I523" s="142">
        <v>4.0454299999999999E-4</v>
      </c>
      <c r="J523" s="142">
        <v>4.2007999999999997E-2</v>
      </c>
      <c r="K523" s="142">
        <v>0.81744293400000001</v>
      </c>
      <c r="L523" s="141">
        <f t="shared" si="126"/>
        <v>3.1782852884132775</v>
      </c>
    </row>
    <row r="524" spans="1:12" ht="15" customHeight="1" x14ac:dyDescent="0.2">
      <c r="A524" s="11"/>
      <c r="C524" s="139">
        <v>2014</v>
      </c>
      <c r="D524" s="139"/>
      <c r="E524" s="142">
        <v>3.9323320789815203E-3</v>
      </c>
      <c r="F524" s="142">
        <v>3.0133309989174573E-3</v>
      </c>
      <c r="G524" s="142">
        <v>3.1311787157353659E-2</v>
      </c>
      <c r="H524" s="142">
        <v>6.2822558900082343E-2</v>
      </c>
      <c r="I524" s="142">
        <v>2.6386635162605775E-3</v>
      </c>
      <c r="J524" s="142">
        <v>6.329663794056424E-2</v>
      </c>
      <c r="K524" s="142">
        <v>0.83298468940784021</v>
      </c>
      <c r="L524" s="141">
        <f t="shared" si="126"/>
        <v>3.5517028835100763</v>
      </c>
    </row>
    <row r="525" spans="1:12" ht="15" customHeight="1" x14ac:dyDescent="0.2">
      <c r="A525" s="11"/>
      <c r="C525" s="175" t="s">
        <v>110</v>
      </c>
      <c r="D525" s="175"/>
      <c r="E525" s="175"/>
      <c r="F525" s="175"/>
      <c r="G525" s="176"/>
      <c r="H525" s="176"/>
      <c r="I525" s="176"/>
      <c r="J525" s="176"/>
      <c r="K525" s="176"/>
      <c r="L525" s="177"/>
    </row>
    <row r="526" spans="1:12" ht="15" customHeight="1" x14ac:dyDescent="0.2">
      <c r="A526" s="11"/>
      <c r="C526" s="136">
        <v>2024</v>
      </c>
      <c r="D526" s="136"/>
      <c r="E526" s="137">
        <v>6.1631924195904172E-2</v>
      </c>
      <c r="F526" s="137">
        <v>3.0902944888356945E-2</v>
      </c>
      <c r="G526" s="137">
        <v>6.2262876257838481E-2</v>
      </c>
      <c r="H526" s="137">
        <v>3.3608318086566641E-2</v>
      </c>
      <c r="I526" s="137">
        <v>2.8925223187701988E-3</v>
      </c>
      <c r="J526" s="137">
        <v>1.2702975822195584E-2</v>
      </c>
      <c r="K526" s="137">
        <v>0.79599843843036799</v>
      </c>
      <c r="L526" s="138">
        <f t="shared" ref="L526:L527" si="127">(1*E526+2*F526+3*G526+4*H526+5*I526)/SUM(E526:I526)</f>
        <v>2.4000299055655914</v>
      </c>
    </row>
    <row r="527" spans="1:12" ht="15" customHeight="1" x14ac:dyDescent="0.2">
      <c r="A527" s="11"/>
      <c r="C527" s="139">
        <v>2021</v>
      </c>
      <c r="D527" s="139"/>
      <c r="E527" s="140">
        <v>2.9119599999999999E-2</v>
      </c>
      <c r="F527" s="140">
        <v>4.4411499999999996E-3</v>
      </c>
      <c r="G527" s="140">
        <v>2.8055900000000002E-2</v>
      </c>
      <c r="H527" s="140">
        <v>2.1500999999999998E-3</v>
      </c>
      <c r="I527" s="140">
        <v>5.9119200000000002E-3</v>
      </c>
      <c r="J527" s="140">
        <v>4.4962000000000002E-2</v>
      </c>
      <c r="K527" s="140">
        <v>0.88535934199999999</v>
      </c>
      <c r="L527" s="141">
        <f t="shared" si="127"/>
        <v>2.3009853661098871</v>
      </c>
    </row>
    <row r="528" spans="1:12" ht="15" customHeight="1" x14ac:dyDescent="0.2">
      <c r="A528" s="11"/>
      <c r="C528" s="139">
        <v>2017</v>
      </c>
      <c r="D528" s="139"/>
      <c r="E528" s="142" t="s">
        <v>174</v>
      </c>
      <c r="F528" s="142" t="s">
        <v>174</v>
      </c>
      <c r="G528" s="142" t="s">
        <v>174</v>
      </c>
      <c r="H528" s="142" t="s">
        <v>174</v>
      </c>
      <c r="I528" s="142" t="s">
        <v>174</v>
      </c>
      <c r="J528" s="142" t="s">
        <v>174</v>
      </c>
      <c r="K528" s="142" t="s">
        <v>174</v>
      </c>
      <c r="L528" s="141" t="s">
        <v>174</v>
      </c>
    </row>
    <row r="529" spans="1:12" ht="15" customHeight="1" x14ac:dyDescent="0.2">
      <c r="A529" s="11"/>
      <c r="C529" s="139">
        <v>2014</v>
      </c>
      <c r="D529" s="139"/>
      <c r="E529" s="142" t="s">
        <v>174</v>
      </c>
      <c r="F529" s="142" t="s">
        <v>174</v>
      </c>
      <c r="G529" s="142" t="s">
        <v>174</v>
      </c>
      <c r="H529" s="142" t="s">
        <v>174</v>
      </c>
      <c r="I529" s="142" t="s">
        <v>174</v>
      </c>
      <c r="J529" s="142" t="s">
        <v>174</v>
      </c>
      <c r="K529" s="142" t="s">
        <v>174</v>
      </c>
      <c r="L529" s="141" t="s">
        <v>174</v>
      </c>
    </row>
    <row r="530" spans="1:12" ht="15" customHeight="1" x14ac:dyDescent="0.2">
      <c r="A530" s="11"/>
      <c r="C530" s="175" t="s">
        <v>56</v>
      </c>
      <c r="D530" s="175"/>
      <c r="E530" s="175"/>
      <c r="F530" s="175"/>
      <c r="G530" s="176"/>
      <c r="H530" s="176"/>
      <c r="I530" s="176"/>
      <c r="J530" s="176"/>
      <c r="K530" s="176"/>
      <c r="L530" s="177"/>
    </row>
    <row r="531" spans="1:12" ht="15" customHeight="1" x14ac:dyDescent="0.2">
      <c r="A531" s="11"/>
      <c r="C531" s="136">
        <v>2024</v>
      </c>
      <c r="D531" s="136"/>
      <c r="E531" s="137">
        <v>9.2242524229776454E-2</v>
      </c>
      <c r="F531" s="137">
        <v>2.9234485448467452E-4</v>
      </c>
      <c r="G531" s="137">
        <v>9.2873476291710763E-2</v>
      </c>
      <c r="H531" s="137">
        <v>9.8136155931063396E-2</v>
      </c>
      <c r="I531" s="137">
        <v>2.8925223187701993E-3</v>
      </c>
      <c r="J531" s="137">
        <v>1.530926944849046E-2</v>
      </c>
      <c r="K531" s="137">
        <v>0.6982537069257041</v>
      </c>
      <c r="L531" s="138">
        <f t="shared" ref="L531:L534" si="128">(1*E531+2*F531+3*G531+4*H531+5*I531)/SUM(E531:I531)</f>
        <v>2.7177173826137002</v>
      </c>
    </row>
    <row r="532" spans="1:12" ht="15" customHeight="1" x14ac:dyDescent="0.2">
      <c r="A532" s="11"/>
      <c r="C532" s="139">
        <v>2021</v>
      </c>
      <c r="D532" s="139"/>
      <c r="E532" s="140">
        <v>5.6395099999999997E-2</v>
      </c>
      <c r="F532" s="140">
        <v>4.4411499999999996E-3</v>
      </c>
      <c r="G532" s="140">
        <v>5.5331400000000003E-2</v>
      </c>
      <c r="H532" s="140">
        <v>2.8780799999999999E-2</v>
      </c>
      <c r="I532" s="140">
        <v>6.5568099999999997E-3</v>
      </c>
      <c r="J532" s="140">
        <v>4.4962000000000002E-2</v>
      </c>
      <c r="K532" s="140">
        <v>0.80353268499999997</v>
      </c>
      <c r="L532" s="141">
        <f t="shared" si="128"/>
        <v>2.5027437991261823</v>
      </c>
    </row>
    <row r="533" spans="1:12" ht="15" customHeight="1" x14ac:dyDescent="0.2">
      <c r="A533" s="11"/>
      <c r="C533" s="139">
        <v>2017</v>
      </c>
      <c r="D533" s="139"/>
      <c r="E533" s="142">
        <v>3.5950500000000003E-2</v>
      </c>
      <c r="F533" s="142">
        <v>6.0681500000000002E-4</v>
      </c>
      <c r="G533" s="142">
        <v>6.2512882000000006E-2</v>
      </c>
      <c r="H533" s="142">
        <v>3.62631E-2</v>
      </c>
      <c r="I533" s="142">
        <v>4.0454299999999999E-4</v>
      </c>
      <c r="J533" s="142">
        <v>4.6616999999999999E-2</v>
      </c>
      <c r="K533" s="142">
        <v>0.81764520500000004</v>
      </c>
      <c r="L533" s="141">
        <f t="shared" si="128"/>
        <v>2.7389406741701512</v>
      </c>
    </row>
    <row r="534" spans="1:12" ht="15" customHeight="1" x14ac:dyDescent="0.2">
      <c r="A534" s="11"/>
      <c r="C534" s="139">
        <v>2014</v>
      </c>
      <c r="D534" s="139"/>
      <c r="E534" s="142">
        <v>3.9323320789815203E-3</v>
      </c>
      <c r="F534" s="142">
        <v>3.0133309989174573E-3</v>
      </c>
      <c r="G534" s="142">
        <v>8.4052852071172898E-2</v>
      </c>
      <c r="H534" s="142">
        <v>5.4814094387250429E-3</v>
      </c>
      <c r="I534" s="142">
        <v>2.6386635162605775E-3</v>
      </c>
      <c r="J534" s="142">
        <v>6.5596680214333264E-2</v>
      </c>
      <c r="K534" s="142">
        <v>0.83528473168160922</v>
      </c>
      <c r="L534" s="141">
        <f t="shared" si="128"/>
        <v>2.9987968080668268</v>
      </c>
    </row>
    <row r="535" spans="1:12" ht="15" customHeight="1" x14ac:dyDescent="0.2">
      <c r="A535" s="11"/>
      <c r="C535" s="175" t="s">
        <v>111</v>
      </c>
      <c r="D535" s="175"/>
      <c r="E535" s="175"/>
      <c r="F535" s="175"/>
      <c r="G535" s="176"/>
      <c r="H535" s="176"/>
      <c r="I535" s="176"/>
      <c r="J535" s="176"/>
      <c r="K535" s="176"/>
      <c r="L535" s="177"/>
    </row>
    <row r="536" spans="1:12" ht="15" customHeight="1" x14ac:dyDescent="0.2">
      <c r="A536" s="11"/>
      <c r="C536" s="136">
        <v>2024</v>
      </c>
      <c r="D536" s="136"/>
      <c r="E536" s="137">
        <v>6.1631924195904172E-2</v>
      </c>
      <c r="F536" s="137">
        <v>2.9234485448467447E-4</v>
      </c>
      <c r="G536" s="137">
        <v>9.2873476291710749E-2</v>
      </c>
      <c r="H536" s="137">
        <v>9.8136155931063382E-2</v>
      </c>
      <c r="I536" s="137">
        <v>2.8925223187701988E-3</v>
      </c>
      <c r="J536" s="137">
        <v>1.5309269448490459E-2</v>
      </c>
      <c r="K536" s="137">
        <v>0.72886430695957627</v>
      </c>
      <c r="L536" s="138">
        <f t="shared" ref="L536:L537" si="129">(1*E536+2*F536+3*G536+4*H536+5*I536)/SUM(E536:I536)</f>
        <v>2.923248769998017</v>
      </c>
    </row>
    <row r="537" spans="1:12" ht="15" customHeight="1" x14ac:dyDescent="0.2">
      <c r="A537" s="11"/>
      <c r="C537" s="139">
        <v>2021</v>
      </c>
      <c r="D537" s="139"/>
      <c r="E537" s="140">
        <v>2.9119599999999999E-2</v>
      </c>
      <c r="F537" s="140">
        <v>4.4411499999999996E-3</v>
      </c>
      <c r="G537" s="140">
        <v>5.5331400000000003E-2</v>
      </c>
      <c r="H537" s="140">
        <v>2.9103199999999999E-2</v>
      </c>
      <c r="I537" s="140">
        <v>6.2343600000000004E-3</v>
      </c>
      <c r="J537" s="140">
        <v>4.4962000000000002E-2</v>
      </c>
      <c r="K537" s="140">
        <v>0.83080823699999995</v>
      </c>
      <c r="L537" s="141">
        <f t="shared" si="129"/>
        <v>2.830085492431722</v>
      </c>
    </row>
    <row r="538" spans="1:12" ht="15" customHeight="1" x14ac:dyDescent="0.2">
      <c r="A538" s="11"/>
      <c r="C538" s="139">
        <v>2017</v>
      </c>
      <c r="D538" s="139"/>
      <c r="E538" s="142" t="s">
        <v>174</v>
      </c>
      <c r="F538" s="142" t="s">
        <v>174</v>
      </c>
      <c r="G538" s="142" t="s">
        <v>174</v>
      </c>
      <c r="H538" s="142" t="s">
        <v>174</v>
      </c>
      <c r="I538" s="142" t="s">
        <v>174</v>
      </c>
      <c r="J538" s="142" t="s">
        <v>174</v>
      </c>
      <c r="K538" s="142" t="s">
        <v>174</v>
      </c>
      <c r="L538" s="141" t="s">
        <v>174</v>
      </c>
    </row>
    <row r="539" spans="1:12" ht="15" customHeight="1" x14ac:dyDescent="0.2">
      <c r="A539" s="11"/>
      <c r="C539" s="139">
        <v>2014</v>
      </c>
      <c r="D539" s="139"/>
      <c r="E539" s="142" t="s">
        <v>174</v>
      </c>
      <c r="F539" s="142" t="s">
        <v>174</v>
      </c>
      <c r="G539" s="142" t="s">
        <v>174</v>
      </c>
      <c r="H539" s="142" t="s">
        <v>174</v>
      </c>
      <c r="I539" s="142" t="s">
        <v>174</v>
      </c>
      <c r="J539" s="142" t="s">
        <v>174</v>
      </c>
      <c r="K539" s="142" t="s">
        <v>174</v>
      </c>
      <c r="L539" s="141" t="s">
        <v>174</v>
      </c>
    </row>
    <row r="540" spans="1:12" ht="15" customHeight="1" x14ac:dyDescent="0.2">
      <c r="A540" s="11"/>
      <c r="C540" s="175" t="s">
        <v>57</v>
      </c>
      <c r="D540" s="175"/>
      <c r="E540" s="175"/>
      <c r="F540" s="175"/>
      <c r="G540" s="176"/>
      <c r="H540" s="176"/>
      <c r="I540" s="176"/>
      <c r="J540" s="176"/>
      <c r="K540" s="176"/>
      <c r="L540" s="177"/>
    </row>
    <row r="541" spans="1:12" ht="15" customHeight="1" x14ac:dyDescent="0.2">
      <c r="A541" s="11"/>
      <c r="C541" s="136">
        <v>2024</v>
      </c>
      <c r="D541" s="136"/>
      <c r="E541" s="137">
        <v>7.0834237712058837E-2</v>
      </c>
      <c r="F541" s="137">
        <v>3.7061958529507645E-2</v>
      </c>
      <c r="G541" s="137">
        <v>0.14627807223683731</v>
      </c>
      <c r="H541" s="137">
        <v>0.13306102068524678</v>
      </c>
      <c r="I541" s="137">
        <v>3.1950593753998766E-2</v>
      </c>
      <c r="J541" s="137">
        <v>8.7026910055495496E-2</v>
      </c>
      <c r="K541" s="137">
        <v>0.49378720702685525</v>
      </c>
      <c r="L541" s="138">
        <f t="shared" ref="L541:L544" si="130">(1*E541+2*F541+3*G541+4*H541+5*I541)/SUM(E541:I541)</f>
        <v>3.0434932925525087</v>
      </c>
    </row>
    <row r="542" spans="1:12" ht="15" customHeight="1" x14ac:dyDescent="0.2">
      <c r="A542" s="11"/>
      <c r="C542" s="139">
        <v>2021</v>
      </c>
      <c r="D542" s="139"/>
      <c r="E542" s="140">
        <v>3.2399499999999998E-2</v>
      </c>
      <c r="F542" s="140">
        <v>6.8579899999999996E-3</v>
      </c>
      <c r="G542" s="140">
        <v>7.8796401000000002E-2</v>
      </c>
      <c r="H542" s="140">
        <v>6.3266096999999993E-2</v>
      </c>
      <c r="I542" s="140">
        <v>2.7842800000000001E-2</v>
      </c>
      <c r="J542" s="140">
        <v>0.16177554199999999</v>
      </c>
      <c r="K542" s="140">
        <v>0.62906168799999995</v>
      </c>
      <c r="L542" s="141">
        <f t="shared" si="130"/>
        <v>3.2261143459227557</v>
      </c>
    </row>
    <row r="543" spans="1:12" ht="15" customHeight="1" x14ac:dyDescent="0.2">
      <c r="A543" s="11"/>
      <c r="C543" s="139">
        <v>2017</v>
      </c>
      <c r="D543" s="139"/>
      <c r="E543" s="142">
        <v>1.0730999999999999E-2</v>
      </c>
      <c r="F543" s="142">
        <v>4.1077500000000003E-3</v>
      </c>
      <c r="G543" s="142">
        <v>7.0632799999999999E-3</v>
      </c>
      <c r="H543" s="142">
        <v>0.115040617</v>
      </c>
      <c r="I543" s="142">
        <v>4.5123000000000003E-3</v>
      </c>
      <c r="J543" s="142">
        <v>4.7558599999999999E-2</v>
      </c>
      <c r="K543" s="142">
        <v>0.81098644600000003</v>
      </c>
      <c r="L543" s="141">
        <f t="shared" si="130"/>
        <v>3.6963027387087428</v>
      </c>
    </row>
    <row r="544" spans="1:12" ht="15" customHeight="1" x14ac:dyDescent="0.2">
      <c r="A544" s="11"/>
      <c r="C544" s="139">
        <v>2014</v>
      </c>
      <c r="D544" s="139"/>
      <c r="E544" s="142">
        <v>1.3215713619526599E-2</v>
      </c>
      <c r="F544" s="142">
        <v>5.8817401167912701E-3</v>
      </c>
      <c r="G544" s="142">
        <v>9.252610817253222E-2</v>
      </c>
      <c r="H544" s="142">
        <v>7.1270151806032314E-2</v>
      </c>
      <c r="I544" s="142">
        <v>2.9798336691665623E-3</v>
      </c>
      <c r="J544" s="142">
        <v>3.1733602171703047E-2</v>
      </c>
      <c r="K544" s="142">
        <v>0.782392850444248</v>
      </c>
      <c r="L544" s="141">
        <f t="shared" si="130"/>
        <v>3.2416516627603547</v>
      </c>
    </row>
    <row r="545" spans="1:13" s="3" customFormat="1" ht="15" customHeight="1" x14ac:dyDescent="0.2">
      <c r="A545" s="11"/>
      <c r="C545" s="100" t="s">
        <v>21</v>
      </c>
      <c r="D545" s="100"/>
      <c r="E545" s="100"/>
      <c r="F545" s="100"/>
      <c r="G545" s="100"/>
      <c r="H545" s="100"/>
      <c r="I545" s="100"/>
      <c r="J545" s="100"/>
      <c r="K545" s="100"/>
      <c r="L545" s="113"/>
      <c r="M545" s="2"/>
    </row>
    <row r="546" spans="1:13" ht="15" customHeight="1" x14ac:dyDescent="0.2">
      <c r="A546" s="11"/>
      <c r="C546" s="182" t="s">
        <v>165</v>
      </c>
      <c r="D546" s="182"/>
      <c r="E546" s="182"/>
      <c r="F546" s="183"/>
      <c r="G546" s="183"/>
      <c r="H546" s="183"/>
      <c r="I546" s="183"/>
      <c r="J546" s="183"/>
      <c r="K546" s="183"/>
      <c r="L546" s="183"/>
    </row>
    <row r="547" spans="1:13" s="3" customFormat="1" ht="15" customHeight="1" x14ac:dyDescent="0.2">
      <c r="A547" s="11"/>
      <c r="C547" s="136">
        <v>2024</v>
      </c>
      <c r="D547" s="136"/>
      <c r="E547" s="137">
        <f>AVERAGE(E552,E557,E562,E567,E572,E577,E582,E587,E592,E597,E602,E607,E612,E617)</f>
        <v>8.6863214197399813E-2</v>
      </c>
      <c r="F547" s="137">
        <f t="shared" ref="F547:K547" si="131">AVERAGE(F552,F557,F562,F567,F572,F577,F582,F587,F592,F597,F602,F607,F612,F617)</f>
        <v>5.028521165370721E-2</v>
      </c>
      <c r="G547" s="137">
        <f t="shared" si="131"/>
        <v>8.1141795688944834E-2</v>
      </c>
      <c r="H547" s="137">
        <f t="shared" si="131"/>
        <v>7.0206261291112945E-2</v>
      </c>
      <c r="I547" s="137">
        <f t="shared" si="131"/>
        <v>2.5520079471018919E-2</v>
      </c>
      <c r="J547" s="137">
        <f t="shared" si="131"/>
        <v>0.10133781541998436</v>
      </c>
      <c r="K547" s="137">
        <f t="shared" si="131"/>
        <v>0.58464562227783201</v>
      </c>
      <c r="L547" s="138">
        <f t="shared" ref="L547:L550" si="132">(1*E547+2*F547+3*G547+4*H547+5*I547)/SUM(E547:I547)</f>
        <v>2.672739491630816</v>
      </c>
      <c r="M547" s="2"/>
    </row>
    <row r="548" spans="1:13" s="3" customFormat="1" ht="15" customHeight="1" x14ac:dyDescent="0.2">
      <c r="A548" s="11"/>
      <c r="C548" s="139">
        <v>2021</v>
      </c>
      <c r="D548" s="139"/>
      <c r="E548" s="140">
        <f>AVERAGE(E553,E558,E563,E568,E573,E578,E583,E588,E593,E598,E603,E608,E613,E618)</f>
        <v>5.952975378571429E-2</v>
      </c>
      <c r="F548" s="140">
        <f t="shared" ref="F548:K548" si="133">AVERAGE(F553,F558,F563,F568,F573,F578,F583,F588,F593,F598,F603,F608,F613,F618)</f>
        <v>2.1901193571428574E-2</v>
      </c>
      <c r="G548" s="140">
        <f t="shared" si="133"/>
        <v>0.1089358775</v>
      </c>
      <c r="H548" s="140">
        <f t="shared" si="133"/>
        <v>7.5651356071428574E-2</v>
      </c>
      <c r="I548" s="140">
        <f t="shared" si="133"/>
        <v>2.2039639142857143E-2</v>
      </c>
      <c r="J548" s="140">
        <f t="shared" si="133"/>
        <v>9.7482126499999988E-2</v>
      </c>
      <c r="K548" s="140">
        <f t="shared" si="133"/>
        <v>0.61446004821428557</v>
      </c>
      <c r="L548" s="141">
        <f t="shared" si="132"/>
        <v>2.9262992867874589</v>
      </c>
      <c r="M548" s="2"/>
    </row>
    <row r="549" spans="1:13" s="3" customFormat="1" ht="15" customHeight="1" x14ac:dyDescent="0.2">
      <c r="A549" s="11"/>
      <c r="C549" s="139">
        <v>2017</v>
      </c>
      <c r="D549" s="139"/>
      <c r="E549" s="142">
        <f>AVERAGE(E554,E559,E564,E569,E594,E599,E609,E619)</f>
        <v>8.278763850000001E-2</v>
      </c>
      <c r="F549" s="142">
        <f t="shared" ref="F549:K549" si="134">AVERAGE(F554,F559,F564,F569,F594,F599,F609,F619)</f>
        <v>3.6173499000000005E-2</v>
      </c>
      <c r="G549" s="142">
        <f t="shared" si="134"/>
        <v>9.9279839250000002E-2</v>
      </c>
      <c r="H549" s="142">
        <f t="shared" si="134"/>
        <v>5.85984565E-2</v>
      </c>
      <c r="I549" s="142">
        <f t="shared" si="134"/>
        <v>1.4278511249999999E-2</v>
      </c>
      <c r="J549" s="142">
        <f t="shared" si="134"/>
        <v>8.5900813874999996E-2</v>
      </c>
      <c r="K549" s="142">
        <f t="shared" si="134"/>
        <v>0.62298123987500009</v>
      </c>
      <c r="L549" s="141">
        <f t="shared" si="132"/>
        <v>2.6063681433419847</v>
      </c>
      <c r="M549" s="2"/>
    </row>
    <row r="550" spans="1:13" s="3" customFormat="1" ht="15" customHeight="1" x14ac:dyDescent="0.2">
      <c r="A550" s="11"/>
      <c r="C550" s="139">
        <v>2014</v>
      </c>
      <c r="D550" s="139"/>
      <c r="E550" s="142">
        <f>AVERAGE(E555,E560,E565,E570,E595,E600,E610,E620)</f>
        <v>6.0673445728116941E-2</v>
      </c>
      <c r="F550" s="142">
        <f t="shared" ref="F550:K550" si="135">AVERAGE(F555,F560,F565,F570,F595,F600,F610,F620)</f>
        <v>4.5294267635712274E-2</v>
      </c>
      <c r="G550" s="142">
        <f t="shared" si="135"/>
        <v>8.6519175399006359E-2</v>
      </c>
      <c r="H550" s="142">
        <f t="shared" si="135"/>
        <v>9.8707200857554717E-2</v>
      </c>
      <c r="I550" s="142">
        <f t="shared" si="135"/>
        <v>1.5685747472881185E-2</v>
      </c>
      <c r="J550" s="142">
        <f t="shared" si="135"/>
        <v>8.0548083891982897E-2</v>
      </c>
      <c r="K550" s="142">
        <f t="shared" si="135"/>
        <v>0.61257207901474553</v>
      </c>
      <c r="L550" s="141">
        <f t="shared" si="132"/>
        <v>2.880857394754428</v>
      </c>
      <c r="M550" s="2"/>
    </row>
    <row r="551" spans="1:13" s="3" customFormat="1" ht="15" customHeight="1" x14ac:dyDescent="0.2">
      <c r="A551" s="11"/>
      <c r="C551" s="95" t="s">
        <v>51</v>
      </c>
      <c r="D551" s="95"/>
      <c r="E551" s="95"/>
      <c r="F551" s="95"/>
      <c r="G551" s="94"/>
      <c r="H551" s="94"/>
      <c r="I551" s="94"/>
      <c r="J551" s="94"/>
      <c r="K551" s="94"/>
      <c r="L551" s="112"/>
      <c r="M551" s="2"/>
    </row>
    <row r="552" spans="1:13" ht="15" customHeight="1" x14ac:dyDescent="0.2">
      <c r="A552" s="11"/>
      <c r="C552" s="136">
        <v>2024</v>
      </c>
      <c r="D552" s="136"/>
      <c r="E552" s="137">
        <v>0.12216427386918675</v>
      </c>
      <c r="F552" s="137">
        <v>7.2104451435352823E-2</v>
      </c>
      <c r="G552" s="137">
        <v>0.13994304940705146</v>
      </c>
      <c r="H552" s="137">
        <v>4.612922453273334E-2</v>
      </c>
      <c r="I552" s="137">
        <v>1.6405152609675708E-2</v>
      </c>
      <c r="J552" s="137">
        <v>7.9507861656456569E-2</v>
      </c>
      <c r="K552" s="137">
        <v>0.5237459864895434</v>
      </c>
      <c r="L552" s="138">
        <f t="shared" ref="L552:L555" si="136">(1*E552+2*F552+3*G552+4*H552+5*I552)/SUM(E552:I552)</f>
        <v>2.4013969176214274</v>
      </c>
    </row>
    <row r="553" spans="1:13" ht="15" customHeight="1" x14ac:dyDescent="0.2">
      <c r="A553" s="11"/>
      <c r="C553" s="139">
        <v>2021</v>
      </c>
      <c r="D553" s="139"/>
      <c r="E553" s="140">
        <v>9.1759806999999999E-2</v>
      </c>
      <c r="F553" s="140">
        <v>4.1366199999999999E-2</v>
      </c>
      <c r="G553" s="140">
        <v>0.18402006600000001</v>
      </c>
      <c r="H553" s="140">
        <v>4.90868E-2</v>
      </c>
      <c r="I553" s="140">
        <v>8.8652999999999996E-3</v>
      </c>
      <c r="J553" s="140">
        <v>7.3962574000000003E-2</v>
      </c>
      <c r="K553" s="140">
        <v>0.55093923899999997</v>
      </c>
      <c r="L553" s="141">
        <f t="shared" si="136"/>
        <v>2.5785945510323778</v>
      </c>
    </row>
    <row r="554" spans="1:13" ht="15" customHeight="1" x14ac:dyDescent="0.2">
      <c r="A554" s="11"/>
      <c r="C554" s="139">
        <v>2017</v>
      </c>
      <c r="D554" s="139"/>
      <c r="E554" s="142">
        <v>0.142333351</v>
      </c>
      <c r="F554" s="142">
        <v>6.14887E-2</v>
      </c>
      <c r="G554" s="142">
        <v>0.15185422900000001</v>
      </c>
      <c r="H554" s="142">
        <v>1.01484E-2</v>
      </c>
      <c r="I554" s="142">
        <v>3.64716E-3</v>
      </c>
      <c r="J554" s="142">
        <v>6.6666096999999994E-2</v>
      </c>
      <c r="K554" s="142">
        <v>0.56386209700000001</v>
      </c>
      <c r="L554" s="141">
        <f t="shared" si="136"/>
        <v>2.1103173600456264</v>
      </c>
    </row>
    <row r="555" spans="1:13" ht="15" customHeight="1" x14ac:dyDescent="0.2">
      <c r="A555" s="11"/>
      <c r="C555" s="139">
        <v>2014</v>
      </c>
      <c r="D555" s="139"/>
      <c r="E555" s="142">
        <v>0.12673342601595458</v>
      </c>
      <c r="F555" s="142">
        <v>9.6954327632479284E-2</v>
      </c>
      <c r="G555" s="142">
        <v>0.14857806911464502</v>
      </c>
      <c r="H555" s="142">
        <v>3.5239102759957494E-2</v>
      </c>
      <c r="I555" s="142">
        <v>0</v>
      </c>
      <c r="J555" s="142">
        <v>6.4201328782474906E-2</v>
      </c>
      <c r="K555" s="142">
        <v>0.52829374569448873</v>
      </c>
      <c r="L555" s="141">
        <f t="shared" si="136"/>
        <v>2.2265563992879551</v>
      </c>
    </row>
    <row r="556" spans="1:13" ht="15" customHeight="1" x14ac:dyDescent="0.2">
      <c r="A556" s="11"/>
      <c r="C556" s="175" t="s">
        <v>52</v>
      </c>
      <c r="D556" s="175"/>
      <c r="E556" s="175"/>
      <c r="F556" s="175"/>
      <c r="G556" s="176"/>
      <c r="H556" s="176"/>
      <c r="I556" s="176"/>
      <c r="J556" s="176"/>
      <c r="K556" s="176"/>
      <c r="L556" s="177"/>
    </row>
    <row r="557" spans="1:13" ht="15" customHeight="1" x14ac:dyDescent="0.2">
      <c r="A557" s="11"/>
      <c r="C557" s="136">
        <v>2024</v>
      </c>
      <c r="D557" s="136"/>
      <c r="E557" s="137">
        <v>9.3225245891282602E-2</v>
      </c>
      <c r="F557" s="137">
        <v>5.7427960026366298E-2</v>
      </c>
      <c r="G557" s="137">
        <v>9.8836992596864182E-2</v>
      </c>
      <c r="H557" s="137">
        <v>7.5993334783303987E-2</v>
      </c>
      <c r="I557" s="137">
        <v>2.321708418985256E-2</v>
      </c>
      <c r="J557" s="137">
        <v>8.6590808627514976E-2</v>
      </c>
      <c r="K557" s="137">
        <v>0.56470857388481543</v>
      </c>
      <c r="L557" s="138">
        <f t="shared" ref="L557:L560" si="137">(1*E557+2*F557+3*G557+4*H557+5*I557)/SUM(E557:I557)</f>
        <v>2.6517042340763357</v>
      </c>
    </row>
    <row r="558" spans="1:13" ht="15" customHeight="1" x14ac:dyDescent="0.2">
      <c r="A558" s="11"/>
      <c r="C558" s="139">
        <v>2021</v>
      </c>
      <c r="D558" s="139"/>
      <c r="E558" s="140">
        <v>6.6960317000000005E-2</v>
      </c>
      <c r="F558" s="140">
        <v>4.0120000000000003E-2</v>
      </c>
      <c r="G558" s="140">
        <v>0.130072355</v>
      </c>
      <c r="H558" s="140">
        <v>7.2678931000000002E-2</v>
      </c>
      <c r="I558" s="140">
        <v>2.5838400000000001E-2</v>
      </c>
      <c r="J558" s="140">
        <v>7.5507350000000001E-2</v>
      </c>
      <c r="K558" s="140">
        <v>0.58882264399999995</v>
      </c>
      <c r="L558" s="141">
        <f t="shared" si="137"/>
        <v>2.8519828922574293</v>
      </c>
    </row>
    <row r="559" spans="1:13" ht="15" customHeight="1" x14ac:dyDescent="0.2">
      <c r="A559" s="11"/>
      <c r="C559" s="139">
        <v>2017</v>
      </c>
      <c r="D559" s="139"/>
      <c r="E559" s="142">
        <v>9.7979941000000001E-2</v>
      </c>
      <c r="F559" s="142">
        <v>6.3113691999999999E-2</v>
      </c>
      <c r="G559" s="142">
        <v>0.131543823</v>
      </c>
      <c r="H559" s="142">
        <v>3.2769399999999997E-2</v>
      </c>
      <c r="I559" s="142">
        <v>6.71581E-3</v>
      </c>
      <c r="J559" s="142">
        <v>7.3765047E-2</v>
      </c>
      <c r="K559" s="142">
        <v>0.59411227499999997</v>
      </c>
      <c r="L559" s="141">
        <f t="shared" si="137"/>
        <v>2.3590544223801935</v>
      </c>
    </row>
    <row r="560" spans="1:13" ht="15" customHeight="1" x14ac:dyDescent="0.2">
      <c r="A560" s="11"/>
      <c r="C560" s="139">
        <v>2014</v>
      </c>
      <c r="D560" s="139"/>
      <c r="E560" s="142">
        <v>7.2579034561240527E-2</v>
      </c>
      <c r="F560" s="142">
        <v>9.6945549479031751E-2</v>
      </c>
      <c r="G560" s="142">
        <v>0.11719527570031776</v>
      </c>
      <c r="H560" s="142">
        <v>6.6882067570388656E-2</v>
      </c>
      <c r="I560" s="142">
        <v>0</v>
      </c>
      <c r="J560" s="142">
        <v>6.7844271137732989E-2</v>
      </c>
      <c r="K560" s="142">
        <v>0.57855380155128844</v>
      </c>
      <c r="L560" s="141">
        <f t="shared" si="137"/>
        <v>2.5044666403160645</v>
      </c>
    </row>
    <row r="561" spans="1:12" ht="15" customHeight="1" x14ac:dyDescent="0.2">
      <c r="A561" s="11"/>
      <c r="C561" s="175" t="s">
        <v>53</v>
      </c>
      <c r="D561" s="175"/>
      <c r="E561" s="175"/>
      <c r="F561" s="175"/>
      <c r="G561" s="176"/>
      <c r="H561" s="176"/>
      <c r="I561" s="176"/>
      <c r="J561" s="176"/>
      <c r="K561" s="176"/>
      <c r="L561" s="177"/>
    </row>
    <row r="562" spans="1:12" ht="15" customHeight="1" x14ac:dyDescent="0.2">
      <c r="A562" s="11"/>
      <c r="C562" s="136">
        <v>2024</v>
      </c>
      <c r="D562" s="136"/>
      <c r="E562" s="137">
        <v>0.10164999138356597</v>
      </c>
      <c r="F562" s="137">
        <v>5.68333598648025E-2</v>
      </c>
      <c r="G562" s="137">
        <v>0.12325602345192375</v>
      </c>
      <c r="H562" s="137">
        <v>4.6299604152168029E-2</v>
      </c>
      <c r="I562" s="137">
        <v>1.4532602864602621E-2</v>
      </c>
      <c r="J562" s="137">
        <v>8.2917900347574305E-2</v>
      </c>
      <c r="K562" s="137">
        <v>0.57451051793536279</v>
      </c>
      <c r="L562" s="138">
        <f t="shared" ref="L562:L565" si="138">(1*E562+2*F562+3*G562+4*H562+5*I562)/SUM(E562:I562)</f>
        <v>2.4606425558581053</v>
      </c>
    </row>
    <row r="563" spans="1:12" ht="15" customHeight="1" x14ac:dyDescent="0.2">
      <c r="A563" s="11"/>
      <c r="C563" s="139">
        <v>2021</v>
      </c>
      <c r="D563" s="139"/>
      <c r="E563" s="140">
        <v>8.5898706000000005E-2</v>
      </c>
      <c r="F563" s="140">
        <v>2.5029200000000001E-2</v>
      </c>
      <c r="G563" s="140">
        <v>0.13535051400000001</v>
      </c>
      <c r="H563" s="140">
        <v>4.4054700000000002E-2</v>
      </c>
      <c r="I563" s="140">
        <v>6.6331899999999997E-3</v>
      </c>
      <c r="J563" s="140">
        <v>8.0248876999999996E-2</v>
      </c>
      <c r="K563" s="140">
        <v>0.62278478500000001</v>
      </c>
      <c r="L563" s="141">
        <f t="shared" si="138"/>
        <v>2.5302311161154947</v>
      </c>
    </row>
    <row r="564" spans="1:12" ht="15" customHeight="1" x14ac:dyDescent="0.2">
      <c r="A564" s="11"/>
      <c r="C564" s="139">
        <v>2017</v>
      </c>
      <c r="D564" s="139"/>
      <c r="E564" s="142">
        <v>0.12030693200000001</v>
      </c>
      <c r="F564" s="142">
        <v>4.5830599999999999E-2</v>
      </c>
      <c r="G564" s="142">
        <v>0.12900517</v>
      </c>
      <c r="H564" s="142">
        <v>1.6232400000000001E-2</v>
      </c>
      <c r="I564" s="142">
        <v>3.7237799999999999E-3</v>
      </c>
      <c r="J564" s="142">
        <v>7.0862394999999995E-2</v>
      </c>
      <c r="K564" s="142">
        <v>0.61403872100000001</v>
      </c>
      <c r="L564" s="141">
        <f t="shared" si="138"/>
        <v>2.166088745437059</v>
      </c>
    </row>
    <row r="565" spans="1:12" ht="15" customHeight="1" x14ac:dyDescent="0.2">
      <c r="A565" s="11"/>
      <c r="C565" s="139">
        <v>2014</v>
      </c>
      <c r="D565" s="139"/>
      <c r="E565" s="142">
        <v>0.10234310416768248</v>
      </c>
      <c r="F565" s="142">
        <v>6.6128360665854383E-2</v>
      </c>
      <c r="G565" s="142">
        <v>0.11579684807137448</v>
      </c>
      <c r="H565" s="142">
        <v>3.5484540355657811E-2</v>
      </c>
      <c r="I565" s="142">
        <v>0</v>
      </c>
      <c r="J565" s="142">
        <v>6.4403076321051494E-2</v>
      </c>
      <c r="K565" s="142">
        <v>0.61584407041837941</v>
      </c>
      <c r="L565" s="141">
        <f t="shared" si="138"/>
        <v>2.2640252424775422</v>
      </c>
    </row>
    <row r="566" spans="1:12" ht="15" customHeight="1" x14ac:dyDescent="0.2">
      <c r="A566" s="11"/>
      <c r="C566" s="175" t="s">
        <v>58</v>
      </c>
      <c r="D566" s="175"/>
      <c r="E566" s="175"/>
      <c r="F566" s="175"/>
      <c r="G566" s="176"/>
      <c r="H566" s="176"/>
      <c r="I566" s="176"/>
      <c r="J566" s="176"/>
      <c r="K566" s="176"/>
      <c r="L566" s="177"/>
    </row>
    <row r="567" spans="1:12" ht="15" customHeight="1" x14ac:dyDescent="0.2">
      <c r="A567" s="11"/>
      <c r="C567" s="136">
        <v>2024</v>
      </c>
      <c r="D567" s="136"/>
      <c r="E567" s="137">
        <v>8.5161470423839494E-2</v>
      </c>
      <c r="F567" s="137">
        <v>4.6624109443618868E-2</v>
      </c>
      <c r="G567" s="137">
        <v>8.6238576530434791E-2</v>
      </c>
      <c r="H567" s="137">
        <v>8.1759193497321858E-2</v>
      </c>
      <c r="I567" s="137">
        <v>2.1462059535278796E-2</v>
      </c>
      <c r="J567" s="137">
        <v>9.1468502100037125E-2</v>
      </c>
      <c r="K567" s="137">
        <v>0.58728608846946906</v>
      </c>
      <c r="L567" s="138">
        <f t="shared" ref="L567:L570" si="139">(1*E567+2*F567+3*G567+4*H567+5*I567)/SUM(E567:I567)</f>
        <v>2.7127935994883656</v>
      </c>
    </row>
    <row r="568" spans="1:12" ht="15" customHeight="1" x14ac:dyDescent="0.2">
      <c r="A568" s="11"/>
      <c r="C568" s="139">
        <v>2021</v>
      </c>
      <c r="D568" s="139"/>
      <c r="E568" s="140">
        <v>6.0652400000000002E-2</v>
      </c>
      <c r="F568" s="140">
        <v>2.3326599999999999E-2</v>
      </c>
      <c r="G568" s="140">
        <v>0.105978588</v>
      </c>
      <c r="H568" s="140">
        <v>7.0206854999999999E-2</v>
      </c>
      <c r="I568" s="140">
        <v>2.2193899999999999E-2</v>
      </c>
      <c r="J568" s="140">
        <v>8.2306252999999996E-2</v>
      </c>
      <c r="K568" s="140">
        <v>0.63533543800000003</v>
      </c>
      <c r="L568" s="141">
        <f t="shared" si="139"/>
        <v>2.893621896626585</v>
      </c>
    </row>
    <row r="569" spans="1:12" ht="15" customHeight="1" x14ac:dyDescent="0.2">
      <c r="A569" s="11"/>
      <c r="C569" s="139">
        <v>2017</v>
      </c>
      <c r="D569" s="139"/>
      <c r="E569" s="142">
        <v>7.2039457000000001E-2</v>
      </c>
      <c r="F569" s="142">
        <v>4.5095200000000002E-2</v>
      </c>
      <c r="G569" s="142">
        <v>0.13304906799999999</v>
      </c>
      <c r="H569" s="142">
        <v>4.1947400000000003E-2</v>
      </c>
      <c r="I569" s="142">
        <v>5.6611400000000003E-3</v>
      </c>
      <c r="J569" s="142">
        <v>7.4380459999999995E-2</v>
      </c>
      <c r="K569" s="142">
        <v>0.62782728399999999</v>
      </c>
      <c r="L569" s="141">
        <f t="shared" si="139"/>
        <v>2.543626715757711</v>
      </c>
    </row>
    <row r="570" spans="1:12" ht="15" customHeight="1" x14ac:dyDescent="0.2">
      <c r="A570" s="11"/>
      <c r="C570" s="139">
        <v>2014</v>
      </c>
      <c r="D570" s="139"/>
      <c r="E570" s="142">
        <v>5.0879758440884798E-2</v>
      </c>
      <c r="F570" s="142">
        <v>6.2243545597816863E-2</v>
      </c>
      <c r="G570" s="142">
        <v>0.10176927131832322</v>
      </c>
      <c r="H570" s="142">
        <v>0.10310245130855261</v>
      </c>
      <c r="I570" s="142">
        <v>7.8845262912295763E-3</v>
      </c>
      <c r="J570" s="142">
        <v>6.4403076321051494E-2</v>
      </c>
      <c r="K570" s="142">
        <v>0.60971737072214149</v>
      </c>
      <c r="L570" s="141">
        <f t="shared" si="139"/>
        <v>2.8615084678400899</v>
      </c>
    </row>
    <row r="571" spans="1:12" ht="15" customHeight="1" x14ac:dyDescent="0.2">
      <c r="A571" s="11"/>
      <c r="C571" s="175" t="s">
        <v>106</v>
      </c>
      <c r="D571" s="175"/>
      <c r="E571" s="175"/>
      <c r="F571" s="175"/>
      <c r="G571" s="176"/>
      <c r="H571" s="176"/>
      <c r="I571" s="176"/>
      <c r="J571" s="176"/>
      <c r="K571" s="176"/>
      <c r="L571" s="177"/>
    </row>
    <row r="572" spans="1:12" ht="15" customHeight="1" x14ac:dyDescent="0.2">
      <c r="A572" s="11"/>
      <c r="C572" s="136">
        <v>2024</v>
      </c>
      <c r="D572" s="136"/>
      <c r="E572" s="137">
        <v>0.10743979154094511</v>
      </c>
      <c r="F572" s="137">
        <v>7.5713554006383993E-2</v>
      </c>
      <c r="G572" s="137">
        <v>0.13841901918383298</v>
      </c>
      <c r="H572" s="137">
        <v>4.2511699761362598E-2</v>
      </c>
      <c r="I572" s="137">
        <v>1.8474490674107256E-2</v>
      </c>
      <c r="J572" s="137">
        <v>8.1480483028564352E-2</v>
      </c>
      <c r="K572" s="137">
        <v>0.53596096180480379</v>
      </c>
      <c r="L572" s="138">
        <f t="shared" ref="L572:L573" si="140">(1*E572+2*F572+3*G572+4*H572+5*I572)/SUM(E572:I572)</f>
        <v>2.4481042101208956</v>
      </c>
    </row>
    <row r="573" spans="1:12" ht="15" customHeight="1" x14ac:dyDescent="0.2">
      <c r="A573" s="11"/>
      <c r="C573" s="139">
        <v>2021</v>
      </c>
      <c r="D573" s="139"/>
      <c r="E573" s="140">
        <v>6.7597161000000003E-2</v>
      </c>
      <c r="F573" s="140">
        <v>4.1287400000000002E-2</v>
      </c>
      <c r="G573" s="140">
        <v>0.16505818999999999</v>
      </c>
      <c r="H573" s="140">
        <v>4.0721899999999998E-2</v>
      </c>
      <c r="I573" s="140">
        <v>9.6440999999999992E-3</v>
      </c>
      <c r="J573" s="140">
        <v>8.2764714000000003E-2</v>
      </c>
      <c r="K573" s="140">
        <v>0.59292652999999995</v>
      </c>
      <c r="L573" s="141">
        <f t="shared" si="140"/>
        <v>2.6408619204974833</v>
      </c>
    </row>
    <row r="574" spans="1:12" ht="15" customHeight="1" x14ac:dyDescent="0.2">
      <c r="A574" s="11"/>
      <c r="C574" s="139">
        <v>2017</v>
      </c>
      <c r="D574" s="139"/>
      <c r="E574" s="142" t="s">
        <v>174</v>
      </c>
      <c r="F574" s="142" t="s">
        <v>174</v>
      </c>
      <c r="G574" s="142" t="s">
        <v>174</v>
      </c>
      <c r="H574" s="142" t="s">
        <v>174</v>
      </c>
      <c r="I574" s="142" t="s">
        <v>174</v>
      </c>
      <c r="J574" s="142" t="s">
        <v>174</v>
      </c>
      <c r="K574" s="142" t="s">
        <v>174</v>
      </c>
      <c r="L574" s="141" t="s">
        <v>174</v>
      </c>
    </row>
    <row r="575" spans="1:12" ht="15" customHeight="1" x14ac:dyDescent="0.2">
      <c r="A575" s="11"/>
      <c r="C575" s="139">
        <v>2014</v>
      </c>
      <c r="D575" s="139"/>
      <c r="E575" s="142" t="s">
        <v>174</v>
      </c>
      <c r="F575" s="142" t="s">
        <v>174</v>
      </c>
      <c r="G575" s="142" t="s">
        <v>174</v>
      </c>
      <c r="H575" s="142" t="s">
        <v>174</v>
      </c>
      <c r="I575" s="142" t="s">
        <v>174</v>
      </c>
      <c r="J575" s="142" t="s">
        <v>174</v>
      </c>
      <c r="K575" s="142" t="s">
        <v>174</v>
      </c>
      <c r="L575" s="141" t="s">
        <v>174</v>
      </c>
    </row>
    <row r="576" spans="1:12" ht="15" customHeight="1" x14ac:dyDescent="0.2">
      <c r="A576" s="11"/>
      <c r="C576" s="175" t="s">
        <v>107</v>
      </c>
      <c r="D576" s="175"/>
      <c r="E576" s="175"/>
      <c r="F576" s="175"/>
      <c r="G576" s="176"/>
      <c r="H576" s="176"/>
      <c r="I576" s="176"/>
      <c r="J576" s="176"/>
      <c r="K576" s="176"/>
      <c r="L576" s="177"/>
    </row>
    <row r="577" spans="1:12" ht="15" customHeight="1" x14ac:dyDescent="0.2">
      <c r="A577" s="11"/>
      <c r="C577" s="136">
        <v>2024</v>
      </c>
      <c r="D577" s="136"/>
      <c r="E577" s="137">
        <v>9.5791167000227773E-2</v>
      </c>
      <c r="F577" s="137">
        <v>6.9613567615421187E-2</v>
      </c>
      <c r="G577" s="137">
        <v>9.8078143961082317E-2</v>
      </c>
      <c r="H577" s="137">
        <v>7.1056971607944802E-2</v>
      </c>
      <c r="I577" s="137">
        <v>2.1843097482530445E-2</v>
      </c>
      <c r="J577" s="137">
        <v>9.0031084781027185E-2</v>
      </c>
      <c r="K577" s="137">
        <v>0.55358596755176626</v>
      </c>
      <c r="L577" s="138">
        <f t="shared" ref="L577:L578" si="141">(1*E577+2*F577+3*G577+4*H577+5*I577)/SUM(E577:I577)</f>
        <v>2.5890579613825122</v>
      </c>
    </row>
    <row r="578" spans="1:12" ht="15" customHeight="1" x14ac:dyDescent="0.2">
      <c r="A578" s="11"/>
      <c r="C578" s="139">
        <v>2021</v>
      </c>
      <c r="D578" s="139"/>
      <c r="E578" s="140">
        <v>5.2842699999999999E-2</v>
      </c>
      <c r="F578" s="140">
        <v>4.01597E-2</v>
      </c>
      <c r="G578" s="140">
        <v>0.120546445</v>
      </c>
      <c r="H578" s="140">
        <v>6.2241999999999999E-2</v>
      </c>
      <c r="I578" s="140">
        <v>1.7939400000000001E-2</v>
      </c>
      <c r="J578" s="140">
        <v>8.4355144000000007E-2</v>
      </c>
      <c r="K578" s="140">
        <v>0.621914627</v>
      </c>
      <c r="L578" s="141">
        <f t="shared" si="141"/>
        <v>2.8375233711462027</v>
      </c>
    </row>
    <row r="579" spans="1:12" ht="15" customHeight="1" x14ac:dyDescent="0.2">
      <c r="A579" s="11"/>
      <c r="C579" s="139">
        <v>2017</v>
      </c>
      <c r="D579" s="139"/>
      <c r="E579" s="142" t="s">
        <v>174</v>
      </c>
      <c r="F579" s="142" t="s">
        <v>174</v>
      </c>
      <c r="G579" s="142" t="s">
        <v>174</v>
      </c>
      <c r="H579" s="142" t="s">
        <v>174</v>
      </c>
      <c r="I579" s="142" t="s">
        <v>174</v>
      </c>
      <c r="J579" s="142" t="s">
        <v>174</v>
      </c>
      <c r="K579" s="142" t="s">
        <v>174</v>
      </c>
      <c r="L579" s="141" t="s">
        <v>174</v>
      </c>
    </row>
    <row r="580" spans="1:12" ht="15" customHeight="1" x14ac:dyDescent="0.2">
      <c r="A580" s="11"/>
      <c r="C580" s="139">
        <v>2014</v>
      </c>
      <c r="D580" s="139"/>
      <c r="E580" s="142" t="s">
        <v>174</v>
      </c>
      <c r="F580" s="142" t="s">
        <v>174</v>
      </c>
      <c r="G580" s="142" t="s">
        <v>174</v>
      </c>
      <c r="H580" s="142" t="s">
        <v>174</v>
      </c>
      <c r="I580" s="142" t="s">
        <v>174</v>
      </c>
      <c r="J580" s="142" t="s">
        <v>174</v>
      </c>
      <c r="K580" s="142" t="s">
        <v>174</v>
      </c>
      <c r="L580" s="141" t="s">
        <v>174</v>
      </c>
    </row>
    <row r="581" spans="1:12" ht="15" customHeight="1" x14ac:dyDescent="0.2">
      <c r="A581" s="11"/>
      <c r="C581" s="175" t="s">
        <v>108</v>
      </c>
      <c r="D581" s="175"/>
      <c r="E581" s="175"/>
      <c r="F581" s="175"/>
      <c r="G581" s="176"/>
      <c r="H581" s="176"/>
      <c r="I581" s="176"/>
      <c r="J581" s="176"/>
      <c r="K581" s="176"/>
      <c r="L581" s="177"/>
    </row>
    <row r="582" spans="1:12" ht="15" customHeight="1" x14ac:dyDescent="0.2">
      <c r="A582" s="11"/>
      <c r="C582" s="136">
        <v>2024</v>
      </c>
      <c r="D582" s="136"/>
      <c r="E582" s="137">
        <v>0.10203536907673244</v>
      </c>
      <c r="F582" s="137">
        <v>6.4255352364409823E-2</v>
      </c>
      <c r="G582" s="137">
        <v>0.13132726808174</v>
      </c>
      <c r="H582" s="137">
        <v>5.3764972511562585E-2</v>
      </c>
      <c r="I582" s="137">
        <v>1.6525164792090308E-2</v>
      </c>
      <c r="J582" s="137">
        <v>8.5295832811990435E-2</v>
      </c>
      <c r="K582" s="137">
        <v>0.54679604036147444</v>
      </c>
      <c r="L582" s="138">
        <f t="shared" ref="L582:L583" si="142">(1*E582+2*F582+3*G582+4*H582+5*I582)/SUM(E582:I582)</f>
        <v>2.5066409921743538</v>
      </c>
    </row>
    <row r="583" spans="1:12" ht="15" customHeight="1" x14ac:dyDescent="0.2">
      <c r="A583" s="11"/>
      <c r="C583" s="139">
        <v>2021</v>
      </c>
      <c r="D583" s="139"/>
      <c r="E583" s="140">
        <v>7.4090061999999998E-2</v>
      </c>
      <c r="F583" s="140">
        <v>3.2529099999999998E-2</v>
      </c>
      <c r="G583" s="140">
        <v>0.13655388800000001</v>
      </c>
      <c r="H583" s="140">
        <v>5.3087200000000001E-2</v>
      </c>
      <c r="I583" s="140">
        <v>1.31133E-2</v>
      </c>
      <c r="J583" s="140">
        <v>8.3277838000000007E-2</v>
      </c>
      <c r="K583" s="140">
        <v>0.60734865599999999</v>
      </c>
      <c r="L583" s="141">
        <f t="shared" si="142"/>
        <v>2.6722556792589409</v>
      </c>
    </row>
    <row r="584" spans="1:12" ht="15" customHeight="1" x14ac:dyDescent="0.2">
      <c r="A584" s="11"/>
      <c r="C584" s="139">
        <v>2017</v>
      </c>
      <c r="D584" s="139"/>
      <c r="E584" s="142" t="s">
        <v>174</v>
      </c>
      <c r="F584" s="142" t="s">
        <v>174</v>
      </c>
      <c r="G584" s="142" t="s">
        <v>174</v>
      </c>
      <c r="H584" s="142" t="s">
        <v>174</v>
      </c>
      <c r="I584" s="142" t="s">
        <v>174</v>
      </c>
      <c r="J584" s="142" t="s">
        <v>174</v>
      </c>
      <c r="K584" s="142" t="s">
        <v>174</v>
      </c>
      <c r="L584" s="141" t="s">
        <v>174</v>
      </c>
    </row>
    <row r="585" spans="1:12" ht="15" customHeight="1" x14ac:dyDescent="0.2">
      <c r="A585" s="11"/>
      <c r="C585" s="139">
        <v>2014</v>
      </c>
      <c r="D585" s="139"/>
      <c r="E585" s="142" t="s">
        <v>174</v>
      </c>
      <c r="F585" s="142" t="s">
        <v>174</v>
      </c>
      <c r="G585" s="142" t="s">
        <v>174</v>
      </c>
      <c r="H585" s="142" t="s">
        <v>174</v>
      </c>
      <c r="I585" s="142" t="s">
        <v>174</v>
      </c>
      <c r="J585" s="142" t="s">
        <v>174</v>
      </c>
      <c r="K585" s="142" t="s">
        <v>174</v>
      </c>
      <c r="L585" s="141" t="s">
        <v>174</v>
      </c>
    </row>
    <row r="586" spans="1:12" ht="15" customHeight="1" x14ac:dyDescent="0.2">
      <c r="A586" s="11"/>
      <c r="C586" s="175" t="s">
        <v>109</v>
      </c>
      <c r="D586" s="175"/>
      <c r="E586" s="175"/>
      <c r="F586" s="175"/>
      <c r="G586" s="176"/>
      <c r="H586" s="176"/>
      <c r="I586" s="176"/>
      <c r="J586" s="176"/>
      <c r="K586" s="176"/>
      <c r="L586" s="177"/>
    </row>
    <row r="587" spans="1:12" ht="15" customHeight="1" x14ac:dyDescent="0.2">
      <c r="A587" s="11"/>
      <c r="C587" s="136">
        <v>2024</v>
      </c>
      <c r="D587" s="136"/>
      <c r="E587" s="137">
        <v>8.4335866799586642E-2</v>
      </c>
      <c r="F587" s="137">
        <v>6.0908122946725145E-2</v>
      </c>
      <c r="G587" s="137">
        <v>9.2534458151627363E-2</v>
      </c>
      <c r="H587" s="137">
        <v>7.3485538997259472E-2</v>
      </c>
      <c r="I587" s="137">
        <v>2.6520562927142624E-2</v>
      </c>
      <c r="J587" s="137">
        <v>9.2917175800794644E-2</v>
      </c>
      <c r="K587" s="137">
        <v>0.56929827437686409</v>
      </c>
      <c r="L587" s="138">
        <f t="shared" ref="L587:L588" si="143">(1*E587+2*F587+3*G587+4*H587+5*I587)/SUM(E587:I587)</f>
        <v>2.6949144306672554</v>
      </c>
    </row>
    <row r="588" spans="1:12" ht="15" customHeight="1" x14ac:dyDescent="0.2">
      <c r="A588" s="11"/>
      <c r="C588" s="139">
        <v>2021</v>
      </c>
      <c r="D588" s="139"/>
      <c r="E588" s="140">
        <v>5.1122399999999998E-2</v>
      </c>
      <c r="F588" s="140">
        <v>4.1805099999999998E-2</v>
      </c>
      <c r="G588" s="140">
        <v>0.10423763699999999</v>
      </c>
      <c r="H588" s="140">
        <v>7.1499462E-2</v>
      </c>
      <c r="I588" s="140">
        <v>2.3096999999999999E-2</v>
      </c>
      <c r="J588" s="140">
        <v>8.3117413000000001E-2</v>
      </c>
      <c r="K588" s="140">
        <v>0.62512106099999998</v>
      </c>
      <c r="L588" s="141">
        <f t="shared" si="143"/>
        <v>2.909664472328314</v>
      </c>
    </row>
    <row r="589" spans="1:12" ht="15" customHeight="1" x14ac:dyDescent="0.2">
      <c r="A589" s="11"/>
      <c r="C589" s="139">
        <v>2017</v>
      </c>
      <c r="D589" s="139"/>
      <c r="E589" s="142" t="s">
        <v>174</v>
      </c>
      <c r="F589" s="142" t="s">
        <v>174</v>
      </c>
      <c r="G589" s="142" t="s">
        <v>174</v>
      </c>
      <c r="H589" s="142" t="s">
        <v>174</v>
      </c>
      <c r="I589" s="142" t="s">
        <v>174</v>
      </c>
      <c r="J589" s="142" t="s">
        <v>174</v>
      </c>
      <c r="K589" s="142" t="s">
        <v>174</v>
      </c>
      <c r="L589" s="141" t="s">
        <v>174</v>
      </c>
    </row>
    <row r="590" spans="1:12" ht="15" customHeight="1" x14ac:dyDescent="0.2">
      <c r="A590" s="11"/>
      <c r="C590" s="139">
        <v>2014</v>
      </c>
      <c r="D590" s="139"/>
      <c r="E590" s="142" t="s">
        <v>174</v>
      </c>
      <c r="F590" s="142" t="s">
        <v>174</v>
      </c>
      <c r="G590" s="142" t="s">
        <v>174</v>
      </c>
      <c r="H590" s="142" t="s">
        <v>174</v>
      </c>
      <c r="I590" s="142" t="s">
        <v>174</v>
      </c>
      <c r="J590" s="142" t="s">
        <v>174</v>
      </c>
      <c r="K590" s="142" t="s">
        <v>174</v>
      </c>
      <c r="L590" s="141" t="s">
        <v>174</v>
      </c>
    </row>
    <row r="591" spans="1:12" ht="15" customHeight="1" x14ac:dyDescent="0.2">
      <c r="A591" s="11"/>
      <c r="C591" s="175" t="s">
        <v>54</v>
      </c>
      <c r="D591" s="175"/>
      <c r="E591" s="175"/>
      <c r="F591" s="175"/>
      <c r="G591" s="176"/>
      <c r="H591" s="176"/>
      <c r="I591" s="176"/>
      <c r="J591" s="176"/>
      <c r="K591" s="176"/>
      <c r="L591" s="177"/>
    </row>
    <row r="592" spans="1:12" ht="15" customHeight="1" x14ac:dyDescent="0.2">
      <c r="A592" s="11"/>
      <c r="C592" s="136">
        <v>2024</v>
      </c>
      <c r="D592" s="136"/>
      <c r="E592" s="137">
        <v>7.9973165221560519E-2</v>
      </c>
      <c r="F592" s="137">
        <v>3.0035327026465487E-2</v>
      </c>
      <c r="G592" s="137">
        <v>3.6746644592133643E-2</v>
      </c>
      <c r="H592" s="137">
        <v>7.582673232878448E-2</v>
      </c>
      <c r="I592" s="137">
        <v>2.9471242692181848E-2</v>
      </c>
      <c r="J592" s="137">
        <v>0.12817726028994061</v>
      </c>
      <c r="K592" s="137">
        <v>0.61976962784893341</v>
      </c>
      <c r="L592" s="138">
        <f t="shared" ref="L592:L595" si="144">(1*E592+2*F592+3*G592+4*H592+5*I592)/SUM(E592:I592)</f>
        <v>2.7809491842859737</v>
      </c>
    </row>
    <row r="593" spans="1:12" ht="15" customHeight="1" x14ac:dyDescent="0.2">
      <c r="A593" s="11"/>
      <c r="C593" s="139">
        <v>2021</v>
      </c>
      <c r="D593" s="139"/>
      <c r="E593" s="140">
        <v>5.1790099999999999E-2</v>
      </c>
      <c r="F593" s="140">
        <v>7.6057199999999998E-3</v>
      </c>
      <c r="G593" s="140">
        <v>6.8262759000000006E-2</v>
      </c>
      <c r="H593" s="140">
        <v>8.3201095000000003E-2</v>
      </c>
      <c r="I593" s="140">
        <v>2.9288999999999999E-2</v>
      </c>
      <c r="J593" s="140">
        <v>0.122731693</v>
      </c>
      <c r="K593" s="140">
        <v>0.63711958999999996</v>
      </c>
      <c r="L593" s="141">
        <f t="shared" si="144"/>
        <v>3.1273926459406565</v>
      </c>
    </row>
    <row r="594" spans="1:12" ht="15" customHeight="1" x14ac:dyDescent="0.2">
      <c r="A594" s="11"/>
      <c r="C594" s="139">
        <v>2017</v>
      </c>
      <c r="D594" s="139"/>
      <c r="E594" s="142">
        <v>6.4154427E-2</v>
      </c>
      <c r="F594" s="142">
        <v>2.1164599999999999E-2</v>
      </c>
      <c r="G594" s="142">
        <v>6.6618281000000001E-2</v>
      </c>
      <c r="H594" s="142">
        <v>8.4892202999999999E-2</v>
      </c>
      <c r="I594" s="142">
        <v>1.83667E-2</v>
      </c>
      <c r="J594" s="142">
        <v>9.6567307000000005E-2</v>
      </c>
      <c r="K594" s="142">
        <v>0.64823647600000001</v>
      </c>
      <c r="L594" s="141">
        <f t="shared" si="144"/>
        <v>2.8908767066294727</v>
      </c>
    </row>
    <row r="595" spans="1:12" ht="15" customHeight="1" x14ac:dyDescent="0.2">
      <c r="A595" s="11"/>
      <c r="C595" s="139">
        <v>2014</v>
      </c>
      <c r="D595" s="139"/>
      <c r="E595" s="142">
        <v>4.6767844170298112E-2</v>
      </c>
      <c r="F595" s="142">
        <v>2.036375518819207E-2</v>
      </c>
      <c r="G595" s="142">
        <v>6.759348281861989E-2</v>
      </c>
      <c r="H595" s="142">
        <v>0.13631814094564543</v>
      </c>
      <c r="I595" s="142">
        <v>2.3930780536919959E-2</v>
      </c>
      <c r="J595" s="142">
        <v>8.9959935554284429E-2</v>
      </c>
      <c r="K595" s="142">
        <v>0.61506606078604009</v>
      </c>
      <c r="L595" s="141">
        <f t="shared" si="144"/>
        <v>3.2382591605319315</v>
      </c>
    </row>
    <row r="596" spans="1:12" ht="15" customHeight="1" x14ac:dyDescent="0.2">
      <c r="A596" s="11"/>
      <c r="C596" s="175" t="s">
        <v>55</v>
      </c>
      <c r="D596" s="175"/>
      <c r="E596" s="175"/>
      <c r="F596" s="175"/>
      <c r="G596" s="176"/>
      <c r="H596" s="176"/>
      <c r="I596" s="176"/>
      <c r="J596" s="176"/>
      <c r="K596" s="176"/>
      <c r="L596" s="177"/>
    </row>
    <row r="597" spans="1:12" ht="15" customHeight="1" x14ac:dyDescent="0.2">
      <c r="A597" s="11"/>
      <c r="C597" s="136">
        <v>2024</v>
      </c>
      <c r="D597" s="136"/>
      <c r="E597" s="137">
        <v>7.0639507163034895E-2</v>
      </c>
      <c r="F597" s="137">
        <v>3.3764989370732995E-2</v>
      </c>
      <c r="G597" s="137">
        <v>3.0264795590975835E-2</v>
      </c>
      <c r="H597" s="137">
        <v>7.9450873703519151E-2</v>
      </c>
      <c r="I597" s="137">
        <v>3.3345822373081244E-2</v>
      </c>
      <c r="J597" s="137">
        <v>0.11618341489220345</v>
      </c>
      <c r="K597" s="137">
        <v>0.63635059690645235</v>
      </c>
      <c r="L597" s="138">
        <f t="shared" ref="L597:L600" si="145">(1*E597+2*F597+3*G597+4*H597+5*I597)/SUM(E597:I597)</f>
        <v>2.8832102728250222</v>
      </c>
    </row>
    <row r="598" spans="1:12" ht="15" customHeight="1" x14ac:dyDescent="0.2">
      <c r="A598" s="11"/>
      <c r="C598" s="139">
        <v>2021</v>
      </c>
      <c r="D598" s="139"/>
      <c r="E598" s="140">
        <v>4.3809899999999999E-2</v>
      </c>
      <c r="F598" s="140">
        <v>4.3261799999999998E-3</v>
      </c>
      <c r="G598" s="140">
        <v>6.9797693999999993E-2</v>
      </c>
      <c r="H598" s="140">
        <v>0.10494464100000001</v>
      </c>
      <c r="I598" s="140">
        <v>2.3015399999999998E-2</v>
      </c>
      <c r="J598" s="140">
        <v>0.117967052</v>
      </c>
      <c r="K598" s="140">
        <v>0.63613913099999997</v>
      </c>
      <c r="L598" s="141">
        <f t="shared" si="145"/>
        <v>3.2400607798939558</v>
      </c>
    </row>
    <row r="599" spans="1:12" ht="15" customHeight="1" x14ac:dyDescent="0.2">
      <c r="A599" s="11"/>
      <c r="C599" s="139">
        <v>2017</v>
      </c>
      <c r="D599" s="139"/>
      <c r="E599" s="142">
        <v>5.2145799999999999E-2</v>
      </c>
      <c r="F599" s="142">
        <v>2.0202899999999999E-2</v>
      </c>
      <c r="G599" s="142">
        <v>6.8264743000000003E-2</v>
      </c>
      <c r="H599" s="142">
        <v>0.100752007</v>
      </c>
      <c r="I599" s="142">
        <v>2.5243999999999999E-2</v>
      </c>
      <c r="J599" s="142">
        <v>9.6703103999999998E-2</v>
      </c>
      <c r="K599" s="142">
        <v>0.63668743299999997</v>
      </c>
      <c r="L599" s="141">
        <f t="shared" si="145"/>
        <v>3.1003171755539798</v>
      </c>
    </row>
    <row r="600" spans="1:12" ht="15" customHeight="1" x14ac:dyDescent="0.2">
      <c r="A600" s="11"/>
      <c r="C600" s="139">
        <v>2014</v>
      </c>
      <c r="D600" s="139"/>
      <c r="E600" s="142">
        <v>2.5937672803633446E-2</v>
      </c>
      <c r="F600" s="142">
        <v>6.4425124746722295E-3</v>
      </c>
      <c r="G600" s="142">
        <v>4.7957283407370939E-2</v>
      </c>
      <c r="H600" s="142">
        <v>0.15388415602664809</v>
      </c>
      <c r="I600" s="142">
        <v>3.3217020717435972E-2</v>
      </c>
      <c r="J600" s="142">
        <v>8.8864565768013506E-2</v>
      </c>
      <c r="K600" s="142">
        <v>0.64369678880222581</v>
      </c>
      <c r="L600" s="141">
        <f t="shared" si="145"/>
        <v>3.6057476813766174</v>
      </c>
    </row>
    <row r="601" spans="1:12" ht="15" customHeight="1" x14ac:dyDescent="0.2">
      <c r="A601" s="11"/>
      <c r="C601" s="175" t="s">
        <v>110</v>
      </c>
      <c r="D601" s="175"/>
      <c r="E601" s="175"/>
      <c r="F601" s="175"/>
      <c r="G601" s="176"/>
      <c r="H601" s="176"/>
      <c r="I601" s="176"/>
      <c r="J601" s="176"/>
      <c r="K601" s="176"/>
      <c r="L601" s="177"/>
    </row>
    <row r="602" spans="1:12" ht="15" customHeight="1" x14ac:dyDescent="0.2">
      <c r="A602" s="11"/>
      <c r="C602" s="136">
        <v>2024</v>
      </c>
      <c r="D602" s="136"/>
      <c r="E602" s="137">
        <v>7.0654706379937149E-2</v>
      </c>
      <c r="F602" s="137">
        <v>3.3660477427484119E-2</v>
      </c>
      <c r="G602" s="137">
        <v>3.3802059504778027E-2</v>
      </c>
      <c r="H602" s="137">
        <v>7.8613102905127102E-2</v>
      </c>
      <c r="I602" s="137">
        <v>3.2109392413590794E-2</v>
      </c>
      <c r="J602" s="137">
        <v>0.1175571653217765</v>
      </c>
      <c r="K602" s="137">
        <v>0.63360309604730636</v>
      </c>
      <c r="L602" s="138">
        <f t="shared" ref="L602:L603" si="146">(1*E602+2*F602+3*G602+4*H602+5*I602)/SUM(E602:I602)</f>
        <v>2.8708485926248408</v>
      </c>
    </row>
    <row r="603" spans="1:12" ht="15" customHeight="1" x14ac:dyDescent="0.2">
      <c r="A603" s="11"/>
      <c r="C603" s="139">
        <v>2021</v>
      </c>
      <c r="D603" s="139"/>
      <c r="E603" s="140">
        <v>4.3776000000000002E-2</v>
      </c>
      <c r="F603" s="140">
        <v>2.3322099999999999E-3</v>
      </c>
      <c r="G603" s="140">
        <v>7.5154335000000003E-2</v>
      </c>
      <c r="H603" s="140">
        <v>0.108858187</v>
      </c>
      <c r="I603" s="140">
        <v>2.0797599999999999E-2</v>
      </c>
      <c r="J603" s="140">
        <v>0.117967052</v>
      </c>
      <c r="K603" s="140">
        <v>0.63111454499999997</v>
      </c>
      <c r="L603" s="141">
        <f t="shared" si="146"/>
        <v>3.2413900033418037</v>
      </c>
    </row>
    <row r="604" spans="1:12" ht="15" customHeight="1" x14ac:dyDescent="0.2">
      <c r="A604" s="11"/>
      <c r="C604" s="139">
        <v>2017</v>
      </c>
      <c r="D604" s="139"/>
      <c r="E604" s="142" t="s">
        <v>174</v>
      </c>
      <c r="F604" s="142" t="s">
        <v>174</v>
      </c>
      <c r="G604" s="142" t="s">
        <v>174</v>
      </c>
      <c r="H604" s="142" t="s">
        <v>174</v>
      </c>
      <c r="I604" s="142" t="s">
        <v>174</v>
      </c>
      <c r="J604" s="142" t="s">
        <v>174</v>
      </c>
      <c r="K604" s="142" t="s">
        <v>174</v>
      </c>
      <c r="L604" s="141" t="s">
        <v>174</v>
      </c>
    </row>
    <row r="605" spans="1:12" ht="15" customHeight="1" x14ac:dyDescent="0.2">
      <c r="A605" s="11"/>
      <c r="C605" s="139">
        <v>2014</v>
      </c>
      <c r="D605" s="139"/>
      <c r="E605" s="142" t="s">
        <v>174</v>
      </c>
      <c r="F605" s="142" t="s">
        <v>174</v>
      </c>
      <c r="G605" s="142" t="s">
        <v>174</v>
      </c>
      <c r="H605" s="142" t="s">
        <v>174</v>
      </c>
      <c r="I605" s="142" t="s">
        <v>174</v>
      </c>
      <c r="J605" s="142" t="s">
        <v>174</v>
      </c>
      <c r="K605" s="142" t="s">
        <v>174</v>
      </c>
      <c r="L605" s="141" t="s">
        <v>174</v>
      </c>
    </row>
    <row r="606" spans="1:12" ht="15" customHeight="1" x14ac:dyDescent="0.2">
      <c r="A606" s="11"/>
      <c r="C606" s="175" t="s">
        <v>56</v>
      </c>
      <c r="D606" s="175"/>
      <c r="E606" s="175"/>
      <c r="F606" s="175"/>
      <c r="G606" s="176"/>
      <c r="H606" s="176"/>
      <c r="I606" s="176"/>
      <c r="J606" s="176"/>
      <c r="K606" s="176"/>
      <c r="L606" s="177"/>
    </row>
    <row r="607" spans="1:12" ht="15" customHeight="1" x14ac:dyDescent="0.2">
      <c r="A607" s="11"/>
      <c r="C607" s="136">
        <v>2024</v>
      </c>
      <c r="D607" s="136"/>
      <c r="E607" s="137">
        <v>6.8428257003036008E-2</v>
      </c>
      <c r="F607" s="137">
        <v>3.461333571960034E-2</v>
      </c>
      <c r="G607" s="137">
        <v>3.4845777129975442E-2</v>
      </c>
      <c r="H607" s="137">
        <v>8.5043250112826499E-2</v>
      </c>
      <c r="I607" s="137">
        <v>3.4178730478022341E-2</v>
      </c>
      <c r="J607" s="137">
        <v>0.11180513688321227</v>
      </c>
      <c r="K607" s="137">
        <v>0.63108551267332713</v>
      </c>
      <c r="L607" s="138">
        <f t="shared" ref="L607:L610" si="147">(1*E607+2*F607+3*G607+4*H607+5*I607)/SUM(E607:I607)</f>
        <v>2.9297219699492234</v>
      </c>
    </row>
    <row r="608" spans="1:12" ht="15" customHeight="1" x14ac:dyDescent="0.2">
      <c r="A608" s="11"/>
      <c r="C608" s="139">
        <v>2021</v>
      </c>
      <c r="D608" s="139"/>
      <c r="E608" s="140">
        <v>4.38225E-2</v>
      </c>
      <c r="F608" s="140">
        <v>2.2856899999999999E-3</v>
      </c>
      <c r="G608" s="140">
        <v>7.5291465000000002E-2</v>
      </c>
      <c r="H608" s="140">
        <v>0.100129572</v>
      </c>
      <c r="I608" s="140">
        <v>2.0797599999999999E-2</v>
      </c>
      <c r="J608" s="140">
        <v>0.10955962900000001</v>
      </c>
      <c r="K608" s="140">
        <v>0.64811345200000003</v>
      </c>
      <c r="L608" s="141">
        <f t="shared" si="147"/>
        <v>3.2137364758215567</v>
      </c>
    </row>
    <row r="609" spans="1:13" ht="15" customHeight="1" x14ac:dyDescent="0.2">
      <c r="A609" s="11"/>
      <c r="C609" s="139">
        <v>2017</v>
      </c>
      <c r="D609" s="139"/>
      <c r="E609" s="142">
        <v>5.4738299999999997E-2</v>
      </c>
      <c r="F609" s="142">
        <v>2.0202899999999999E-2</v>
      </c>
      <c r="G609" s="142">
        <v>5.9069299999999998E-2</v>
      </c>
      <c r="H609" s="142">
        <v>9.9155018999999997E-2</v>
      </c>
      <c r="I609" s="142">
        <v>2.5243999999999999E-2</v>
      </c>
      <c r="J609" s="142">
        <v>0.101368739</v>
      </c>
      <c r="K609" s="142">
        <v>0.640221771</v>
      </c>
      <c r="L609" s="141">
        <f t="shared" si="147"/>
        <v>3.0772553545134693</v>
      </c>
    </row>
    <row r="610" spans="1:13" ht="15" customHeight="1" x14ac:dyDescent="0.2">
      <c r="A610" s="11"/>
      <c r="C610" s="139">
        <v>2014</v>
      </c>
      <c r="D610" s="139"/>
      <c r="E610" s="142">
        <v>2.5331769884578921E-2</v>
      </c>
      <c r="F610" s="142">
        <v>8.8120061928935248E-3</v>
      </c>
      <c r="G610" s="142">
        <v>4.2680870340743651E-2</v>
      </c>
      <c r="H610" s="142">
        <v>0.14757219861209075</v>
      </c>
      <c r="I610" s="142">
        <v>3.6123940065841971E-2</v>
      </c>
      <c r="J610" s="142">
        <v>9.0035343930296496E-2</v>
      </c>
      <c r="K610" s="142">
        <v>0.64944387097355472</v>
      </c>
      <c r="L610" s="141">
        <f t="shared" si="147"/>
        <v>3.6154769291154478</v>
      </c>
    </row>
    <row r="611" spans="1:13" ht="15" customHeight="1" x14ac:dyDescent="0.2">
      <c r="A611" s="11"/>
      <c r="C611" s="175" t="s">
        <v>111</v>
      </c>
      <c r="D611" s="175"/>
      <c r="E611" s="175"/>
      <c r="F611" s="175"/>
      <c r="G611" s="176"/>
      <c r="H611" s="176"/>
      <c r="I611" s="176"/>
      <c r="J611" s="176"/>
      <c r="K611" s="176"/>
      <c r="L611" s="177"/>
    </row>
    <row r="612" spans="1:13" ht="15" customHeight="1" x14ac:dyDescent="0.2">
      <c r="A612" s="11"/>
      <c r="C612" s="136">
        <v>2024</v>
      </c>
      <c r="D612" s="136"/>
      <c r="E612" s="137">
        <v>6.8338944276689378E-2</v>
      </c>
      <c r="F612" s="137">
        <v>3.7669519872986494E-2</v>
      </c>
      <c r="G612" s="137">
        <v>3.5932173524127212E-2</v>
      </c>
      <c r="H612" s="137">
        <v>8.8977863993243547E-2</v>
      </c>
      <c r="I612" s="137">
        <v>2.6206047993316248E-2</v>
      </c>
      <c r="J612" s="137">
        <v>0.11776228381328131</v>
      </c>
      <c r="K612" s="137">
        <v>0.62511316652635585</v>
      </c>
      <c r="L612" s="138">
        <f t="shared" ref="L612:L613" si="148">(1*E612+2*F612+3*G612+4*H612+5*I612)/SUM(E612:I612)</f>
        <v>2.8718230192720884</v>
      </c>
    </row>
    <row r="613" spans="1:13" ht="15" customHeight="1" x14ac:dyDescent="0.2">
      <c r="A613" s="11"/>
      <c r="C613" s="139">
        <v>2021</v>
      </c>
      <c r="D613" s="139"/>
      <c r="E613" s="140">
        <v>4.3856399999999997E-2</v>
      </c>
      <c r="F613" s="140">
        <v>2.2954E-3</v>
      </c>
      <c r="G613" s="140">
        <v>7.9926722000000006E-2</v>
      </c>
      <c r="H613" s="140">
        <v>9.8733307000000006E-2</v>
      </c>
      <c r="I613" s="140">
        <v>2.0797599999999999E-2</v>
      </c>
      <c r="J613" s="140">
        <v>0.11238527299999999</v>
      </c>
      <c r="K613" s="140">
        <v>0.64200528199999995</v>
      </c>
      <c r="L613" s="141">
        <f t="shared" si="148"/>
        <v>3.2048793778190006</v>
      </c>
    </row>
    <row r="614" spans="1:13" ht="15" customHeight="1" x14ac:dyDescent="0.2">
      <c r="A614" s="11"/>
      <c r="C614" s="139">
        <v>2017</v>
      </c>
      <c r="D614" s="139"/>
      <c r="E614" s="142" t="s">
        <v>174</v>
      </c>
      <c r="F614" s="142" t="s">
        <v>174</v>
      </c>
      <c r="G614" s="142" t="s">
        <v>174</v>
      </c>
      <c r="H614" s="142" t="s">
        <v>174</v>
      </c>
      <c r="I614" s="142" t="s">
        <v>174</v>
      </c>
      <c r="J614" s="142" t="s">
        <v>174</v>
      </c>
      <c r="K614" s="142" t="s">
        <v>174</v>
      </c>
      <c r="L614" s="141" t="s">
        <v>174</v>
      </c>
    </row>
    <row r="615" spans="1:13" ht="15" customHeight="1" x14ac:dyDescent="0.2">
      <c r="A615" s="11"/>
      <c r="C615" s="139">
        <v>2014</v>
      </c>
      <c r="D615" s="139"/>
      <c r="E615" s="142" t="s">
        <v>174</v>
      </c>
      <c r="F615" s="142" t="s">
        <v>174</v>
      </c>
      <c r="G615" s="142" t="s">
        <v>174</v>
      </c>
      <c r="H615" s="142" t="s">
        <v>174</v>
      </c>
      <c r="I615" s="142" t="s">
        <v>174</v>
      </c>
      <c r="J615" s="142" t="s">
        <v>174</v>
      </c>
      <c r="K615" s="142" t="s">
        <v>174</v>
      </c>
      <c r="L615" s="141" t="s">
        <v>174</v>
      </c>
    </row>
    <row r="616" spans="1:13" ht="15" customHeight="1" x14ac:dyDescent="0.2">
      <c r="A616" s="11"/>
      <c r="C616" s="175" t="s">
        <v>57</v>
      </c>
      <c r="D616" s="175"/>
      <c r="E616" s="175"/>
      <c r="F616" s="175"/>
      <c r="G616" s="176"/>
      <c r="H616" s="176"/>
      <c r="I616" s="176"/>
      <c r="J616" s="176"/>
      <c r="K616" s="176"/>
      <c r="L616" s="177"/>
    </row>
    <row r="617" spans="1:13" ht="15" customHeight="1" x14ac:dyDescent="0.2">
      <c r="A617" s="11"/>
      <c r="C617" s="136">
        <v>2024</v>
      </c>
      <c r="D617" s="136"/>
      <c r="E617" s="137">
        <v>6.6247242733972603E-2</v>
      </c>
      <c r="F617" s="137">
        <v>3.0768836031550797E-2</v>
      </c>
      <c r="G617" s="137">
        <v>5.57601579386807E-2</v>
      </c>
      <c r="H617" s="137">
        <v>8.3975295188423713E-2</v>
      </c>
      <c r="I617" s="137">
        <v>4.2989661568792061E-2</v>
      </c>
      <c r="J617" s="137">
        <v>0.13703450552540761</v>
      </c>
      <c r="K617" s="137">
        <v>0.58322430101317257</v>
      </c>
      <c r="L617" s="138">
        <f t="shared" ref="L617:L620" si="149">(1*E617+2*F617+3*G617+4*H617+5*I617)/SUM(E617:I617)</f>
        <v>3.0239195977671929</v>
      </c>
    </row>
    <row r="618" spans="1:13" ht="15" customHeight="1" x14ac:dyDescent="0.2">
      <c r="A618" s="11"/>
      <c r="C618" s="139">
        <v>2021</v>
      </c>
      <c r="D618" s="139"/>
      <c r="E618" s="140">
        <v>5.5438099999999997E-2</v>
      </c>
      <c r="F618" s="140">
        <v>2.1482099999999998E-3</v>
      </c>
      <c r="G618" s="140">
        <v>7.4851627000000004E-2</v>
      </c>
      <c r="H618" s="140">
        <v>9.9674335000000003E-2</v>
      </c>
      <c r="I618" s="140">
        <v>6.6533157999999995E-2</v>
      </c>
      <c r="J618" s="140">
        <v>0.13859890899999999</v>
      </c>
      <c r="K618" s="140">
        <v>0.562755695</v>
      </c>
      <c r="L618" s="141">
        <f t="shared" si="149"/>
        <v>3.4008641317565114</v>
      </c>
    </row>
    <row r="619" spans="1:13" ht="15" customHeight="1" x14ac:dyDescent="0.2">
      <c r="A619" s="11"/>
      <c r="C619" s="139">
        <v>2017</v>
      </c>
      <c r="D619" s="139"/>
      <c r="E619" s="142">
        <v>5.8602899999999999E-2</v>
      </c>
      <c r="F619" s="142">
        <v>1.2289400000000001E-2</v>
      </c>
      <c r="G619" s="142">
        <v>5.4834099999999997E-2</v>
      </c>
      <c r="H619" s="142">
        <v>8.2890823000000002E-2</v>
      </c>
      <c r="I619" s="142">
        <v>2.5625499999999999E-2</v>
      </c>
      <c r="J619" s="142">
        <v>0.10689336200000001</v>
      </c>
      <c r="K619" s="142">
        <v>0.65886386200000002</v>
      </c>
      <c r="L619" s="141">
        <f t="shared" si="149"/>
        <v>3.0198367869895364</v>
      </c>
    </row>
    <row r="620" spans="1:13" ht="15" customHeight="1" x14ac:dyDescent="0.2">
      <c r="A620" s="11"/>
      <c r="C620" s="139">
        <v>2014</v>
      </c>
      <c r="D620" s="139"/>
      <c r="E620" s="142">
        <v>3.4814955780662613E-2</v>
      </c>
      <c r="F620" s="142">
        <v>4.4640838547581226E-3</v>
      </c>
      <c r="G620" s="142">
        <v>5.0582302420656006E-2</v>
      </c>
      <c r="H620" s="142">
        <v>0.1111749492814969</v>
      </c>
      <c r="I620" s="142">
        <v>2.4329712171622008E-2</v>
      </c>
      <c r="J620" s="142">
        <v>0.11467307332095793</v>
      </c>
      <c r="K620" s="142">
        <v>0.65996092316984645</v>
      </c>
      <c r="L620" s="141">
        <f t="shared" si="149"/>
        <v>3.3804494771775069</v>
      </c>
    </row>
    <row r="621" spans="1:13" s="3" customFormat="1" ht="15" customHeight="1" x14ac:dyDescent="0.2">
      <c r="A621" s="11"/>
      <c r="C621" s="100" t="s">
        <v>22</v>
      </c>
      <c r="D621" s="100"/>
      <c r="E621" s="100"/>
      <c r="F621" s="100"/>
      <c r="G621" s="100"/>
      <c r="H621" s="100"/>
      <c r="I621" s="100"/>
      <c r="J621" s="100"/>
      <c r="K621" s="100"/>
      <c r="L621" s="113"/>
      <c r="M621" s="2"/>
    </row>
    <row r="622" spans="1:13" ht="15" customHeight="1" x14ac:dyDescent="0.2">
      <c r="A622" s="11"/>
      <c r="C622" s="182" t="s">
        <v>165</v>
      </c>
      <c r="D622" s="182"/>
      <c r="E622" s="182"/>
      <c r="F622" s="183"/>
      <c r="G622" s="183"/>
      <c r="H622" s="183"/>
      <c r="I622" s="183"/>
      <c r="J622" s="183"/>
      <c r="K622" s="183"/>
      <c r="L622" s="183"/>
    </row>
    <row r="623" spans="1:13" s="3" customFormat="1" ht="15" customHeight="1" x14ac:dyDescent="0.2">
      <c r="A623" s="11"/>
      <c r="C623" s="136">
        <v>2024</v>
      </c>
      <c r="D623" s="136"/>
      <c r="E623" s="137">
        <f>AVERAGE(E628,E633,E638,E643,E648,E653,E658,E663,E668,E673,E678,E683,E688,E693)</f>
        <v>9.1340817695506921E-2</v>
      </c>
      <c r="F623" s="137">
        <f t="shared" ref="F623:K623" si="150">AVERAGE(F628,F633,F638,F643,F648,F653,F658,F663,F668,F673,F678,F683,F688,F693)</f>
        <v>5.5113810382281476E-2</v>
      </c>
      <c r="G623" s="137">
        <f t="shared" si="150"/>
        <v>0.13694753867070508</v>
      </c>
      <c r="H623" s="137">
        <f t="shared" si="150"/>
        <v>0.10717485098558906</v>
      </c>
      <c r="I623" s="137">
        <f t="shared" si="150"/>
        <v>4.6660427110109558E-2</v>
      </c>
      <c r="J623" s="137">
        <f t="shared" si="150"/>
        <v>9.9416095337586483E-2</v>
      </c>
      <c r="K623" s="137">
        <f t="shared" si="150"/>
        <v>0.46334645981822142</v>
      </c>
      <c r="L623" s="138">
        <f t="shared" ref="L623:L626" si="151">(1*E623+2*F623+3*G623+4*H623+5*I623)/SUM(E623:I623)</f>
        <v>2.9146922547295127</v>
      </c>
      <c r="M623" s="2"/>
    </row>
    <row r="624" spans="1:13" s="3" customFormat="1" ht="15" customHeight="1" x14ac:dyDescent="0.2">
      <c r="A624" s="11"/>
      <c r="C624" s="139">
        <v>2021</v>
      </c>
      <c r="D624" s="139"/>
      <c r="E624" s="140">
        <f>AVERAGE(E629,E634,E639,E644,E649,E654,E659,E664,E669,E674,E679,E684,E689,E694)</f>
        <v>0.11076121485714287</v>
      </c>
      <c r="F624" s="140">
        <f t="shared" ref="F624:K624" si="152">AVERAGE(F629,F634,F639,F644,F649,F654,F659,F664,F669,F674,F679,F684,F689,F694)</f>
        <v>5.3743576785714287E-2</v>
      </c>
      <c r="G624" s="140">
        <f t="shared" si="152"/>
        <v>0.12817169507142856</v>
      </c>
      <c r="H624" s="140">
        <f t="shared" si="152"/>
        <v>9.0008267214285717E-2</v>
      </c>
      <c r="I624" s="140">
        <f t="shared" si="152"/>
        <v>2.675448957142857E-2</v>
      </c>
      <c r="J624" s="140">
        <f t="shared" si="152"/>
        <v>9.9415282000000008E-2</v>
      </c>
      <c r="K624" s="140">
        <f t="shared" si="152"/>
        <v>0.49114546435714285</v>
      </c>
      <c r="L624" s="141">
        <f t="shared" si="151"/>
        <v>2.6782214645166098</v>
      </c>
      <c r="M624" s="2"/>
    </row>
    <row r="625" spans="1:13" s="3" customFormat="1" ht="15" customHeight="1" x14ac:dyDescent="0.2">
      <c r="A625" s="11"/>
      <c r="C625" s="139">
        <v>2017</v>
      </c>
      <c r="D625" s="139"/>
      <c r="E625" s="142">
        <f>AVERAGE(E630,E635,E640,E645,E670,E675,E685,E695)</f>
        <v>0.11384214849999999</v>
      </c>
      <c r="F625" s="142">
        <f t="shared" ref="F625:K625" si="153">AVERAGE(F630,F635,F640,F645,F670,F675,F685,F695)</f>
        <v>4.8214362375E-2</v>
      </c>
      <c r="G625" s="142">
        <f t="shared" si="153"/>
        <v>0.129082023125</v>
      </c>
      <c r="H625" s="142">
        <f t="shared" si="153"/>
        <v>7.5238090499999993E-2</v>
      </c>
      <c r="I625" s="142">
        <f t="shared" si="153"/>
        <v>2.3194562500000002E-2</v>
      </c>
      <c r="J625" s="142">
        <f t="shared" si="153"/>
        <v>9.3977635000000004E-2</v>
      </c>
      <c r="K625" s="142">
        <f t="shared" si="153"/>
        <v>0.51645116174999994</v>
      </c>
      <c r="L625" s="141">
        <f t="shared" si="151"/>
        <v>2.6039967815304577</v>
      </c>
      <c r="M625" s="2"/>
    </row>
    <row r="626" spans="1:13" s="3" customFormat="1" ht="15" customHeight="1" x14ac:dyDescent="0.2">
      <c r="A626" s="11"/>
      <c r="C626" s="139">
        <v>2014</v>
      </c>
      <c r="D626" s="139"/>
      <c r="E626" s="142">
        <f>AVERAGE(E631,E636,E641,E646,E671,E676,E686,E696)</f>
        <v>8.4355246630804626E-2</v>
      </c>
      <c r="F626" s="142">
        <f t="shared" ref="F626:K626" si="154">AVERAGE(F631,F636,F641,F646,F671,F676,F686,F696)</f>
        <v>5.2961951358354672E-2</v>
      </c>
      <c r="G626" s="142">
        <f t="shared" si="154"/>
        <v>0.110829908871884</v>
      </c>
      <c r="H626" s="142">
        <f t="shared" si="154"/>
        <v>6.2632035837479588E-2</v>
      </c>
      <c r="I626" s="142">
        <f t="shared" si="154"/>
        <v>2.3896659451747237E-2</v>
      </c>
      <c r="J626" s="142">
        <f t="shared" si="154"/>
        <v>7.064702222310644E-2</v>
      </c>
      <c r="K626" s="142">
        <f t="shared" si="154"/>
        <v>0.59467717562662337</v>
      </c>
      <c r="L626" s="141">
        <f t="shared" si="151"/>
        <v>2.6675974505350113</v>
      </c>
      <c r="M626" s="2"/>
    </row>
    <row r="627" spans="1:13" s="3" customFormat="1" ht="15" customHeight="1" x14ac:dyDescent="0.2">
      <c r="A627" s="11"/>
      <c r="C627" s="95" t="s">
        <v>51</v>
      </c>
      <c r="D627" s="95"/>
      <c r="E627" s="95"/>
      <c r="F627" s="95"/>
      <c r="G627" s="94"/>
      <c r="H627" s="94"/>
      <c r="I627" s="94"/>
      <c r="J627" s="94"/>
      <c r="K627" s="94"/>
      <c r="L627" s="112"/>
      <c r="M627" s="2"/>
    </row>
    <row r="628" spans="1:13" ht="15" customHeight="1" x14ac:dyDescent="0.2">
      <c r="A628" s="11"/>
      <c r="C628" s="136">
        <v>2024</v>
      </c>
      <c r="D628" s="136"/>
      <c r="E628" s="137">
        <v>0.16335475911256081</v>
      </c>
      <c r="F628" s="137">
        <v>0.11378121602479245</v>
      </c>
      <c r="G628" s="137">
        <v>0.29590952087348521</v>
      </c>
      <c r="H628" s="137">
        <v>0.11595552848063605</v>
      </c>
      <c r="I628" s="137">
        <v>3.4568131108333754E-2</v>
      </c>
      <c r="J628" s="137">
        <v>6.348838453273381E-2</v>
      </c>
      <c r="K628" s="137">
        <v>0.21294245986745783</v>
      </c>
      <c r="L628" s="138">
        <f t="shared" ref="L628:L631" si="155">(1*E628+2*F628+3*G628+4*H628+5*I628)/SUM(E628:I628)</f>
        <v>2.6470289790878447</v>
      </c>
    </row>
    <row r="629" spans="1:13" ht="15" customHeight="1" x14ac:dyDescent="0.2">
      <c r="A629" s="11"/>
      <c r="C629" s="139">
        <v>2021</v>
      </c>
      <c r="D629" s="139"/>
      <c r="E629" s="140">
        <v>0.197064769</v>
      </c>
      <c r="F629" s="140">
        <v>0.12685561200000001</v>
      </c>
      <c r="G629" s="140">
        <v>0.26756379400000002</v>
      </c>
      <c r="H629" s="140">
        <v>0.106127446</v>
      </c>
      <c r="I629" s="140">
        <v>1.9315499999999999E-2</v>
      </c>
      <c r="J629" s="140">
        <v>6.0658999999999998E-2</v>
      </c>
      <c r="K629" s="140">
        <v>0.22241386399999999</v>
      </c>
      <c r="L629" s="141">
        <f t="shared" si="155"/>
        <v>2.475223222863681</v>
      </c>
    </row>
    <row r="630" spans="1:13" ht="15" customHeight="1" x14ac:dyDescent="0.2">
      <c r="A630" s="11"/>
      <c r="C630" s="139">
        <v>2017</v>
      </c>
      <c r="D630" s="139"/>
      <c r="E630" s="142">
        <v>0.24205965700000001</v>
      </c>
      <c r="F630" s="142">
        <v>0.100335981</v>
      </c>
      <c r="G630" s="142">
        <v>0.26359808099999998</v>
      </c>
      <c r="H630" s="142">
        <v>6.2875555999999999E-2</v>
      </c>
      <c r="I630" s="142">
        <v>1.3932399999999999E-2</v>
      </c>
      <c r="J630" s="142">
        <v>5.8207700000000001E-2</v>
      </c>
      <c r="K630" s="142">
        <v>0.25899060099999999</v>
      </c>
      <c r="L630" s="141">
        <f t="shared" si="155"/>
        <v>2.276927756511435</v>
      </c>
    </row>
    <row r="631" spans="1:13" ht="15" customHeight="1" x14ac:dyDescent="0.2">
      <c r="A631" s="11"/>
      <c r="C631" s="139">
        <v>2014</v>
      </c>
      <c r="D631" s="139"/>
      <c r="E631" s="142">
        <v>0.24820324727187804</v>
      </c>
      <c r="F631" s="142">
        <v>0.11026372184587471</v>
      </c>
      <c r="G631" s="142">
        <v>0.21944602575977989</v>
      </c>
      <c r="H631" s="142">
        <v>4.7832116213442709E-2</v>
      </c>
      <c r="I631" s="142">
        <v>1.9232048044919604E-2</v>
      </c>
      <c r="J631" s="142">
        <v>5.9595356676987267E-2</v>
      </c>
      <c r="K631" s="142">
        <v>0.29542748418711784</v>
      </c>
      <c r="L631" s="141">
        <f t="shared" si="155"/>
        <v>2.1931900274057492</v>
      </c>
    </row>
    <row r="632" spans="1:13" ht="15" customHeight="1" x14ac:dyDescent="0.2">
      <c r="A632" s="11"/>
      <c r="C632" s="175" t="s">
        <v>52</v>
      </c>
      <c r="D632" s="175"/>
      <c r="E632" s="175"/>
      <c r="F632" s="175"/>
      <c r="G632" s="176"/>
      <c r="H632" s="176"/>
      <c r="I632" s="176"/>
      <c r="J632" s="176"/>
      <c r="K632" s="176"/>
      <c r="L632" s="177"/>
    </row>
    <row r="633" spans="1:13" ht="15" customHeight="1" x14ac:dyDescent="0.2">
      <c r="A633" s="11"/>
      <c r="C633" s="136">
        <v>2024</v>
      </c>
      <c r="D633" s="136"/>
      <c r="E633" s="137">
        <v>9.723753610768511E-2</v>
      </c>
      <c r="F633" s="137">
        <v>7.158278922970901E-2</v>
      </c>
      <c r="G633" s="137">
        <v>0.18847816342307727</v>
      </c>
      <c r="H633" s="137">
        <v>0.20476973858676811</v>
      </c>
      <c r="I633" s="137">
        <v>6.3073587872621698E-2</v>
      </c>
      <c r="J633" s="137">
        <v>6.7659489467417122E-2</v>
      </c>
      <c r="K633" s="137">
        <v>0.3071986953127217</v>
      </c>
      <c r="L633" s="138">
        <f t="shared" ref="L633:L636" si="156">(1*E633+2*F633+3*G633+4*H633+5*I633)/SUM(E633:I633)</f>
        <v>3.1037509430786057</v>
      </c>
    </row>
    <row r="634" spans="1:13" ht="15" customHeight="1" x14ac:dyDescent="0.2">
      <c r="A634" s="11"/>
      <c r="C634" s="139">
        <v>2021</v>
      </c>
      <c r="D634" s="139"/>
      <c r="E634" s="140">
        <v>0.11853656999999999</v>
      </c>
      <c r="F634" s="140">
        <v>6.8916342000000005E-2</v>
      </c>
      <c r="G634" s="140">
        <v>0.18077139</v>
      </c>
      <c r="H634" s="140">
        <v>0.17244019399999999</v>
      </c>
      <c r="I634" s="140">
        <v>4.31613E-2</v>
      </c>
      <c r="J634" s="140">
        <v>6.1998900000000003E-2</v>
      </c>
      <c r="K634" s="140">
        <v>0.35417540199999997</v>
      </c>
      <c r="L634" s="141">
        <f t="shared" si="156"/>
        <v>2.9191082539970536</v>
      </c>
    </row>
    <row r="635" spans="1:13" ht="15" customHeight="1" x14ac:dyDescent="0.2">
      <c r="A635" s="11"/>
      <c r="C635" s="139">
        <v>2017</v>
      </c>
      <c r="D635" s="139"/>
      <c r="E635" s="142">
        <v>0.15581810500000001</v>
      </c>
      <c r="F635" s="142">
        <v>7.7104091E-2</v>
      </c>
      <c r="G635" s="142">
        <v>0.18252144300000001</v>
      </c>
      <c r="H635" s="142">
        <v>0.121781767</v>
      </c>
      <c r="I635" s="142">
        <v>2.3737600000000001E-2</v>
      </c>
      <c r="J635" s="142">
        <v>6.7967310000000003E-2</v>
      </c>
      <c r="K635" s="142">
        <v>0.37106968499999998</v>
      </c>
      <c r="L635" s="141">
        <f t="shared" si="156"/>
        <v>2.6087383095633223</v>
      </c>
    </row>
    <row r="636" spans="1:13" ht="15" customHeight="1" x14ac:dyDescent="0.2">
      <c r="A636" s="11"/>
      <c r="C636" s="139">
        <v>2014</v>
      </c>
      <c r="D636" s="139"/>
      <c r="E636" s="142">
        <v>0.10971765709695765</v>
      </c>
      <c r="F636" s="142">
        <v>9.8176161219289002E-2</v>
      </c>
      <c r="G636" s="142">
        <v>0.1670547975152282</v>
      </c>
      <c r="H636" s="142">
        <v>8.2516728854082733E-2</v>
      </c>
      <c r="I636" s="142">
        <v>2.6460583566194341E-2</v>
      </c>
      <c r="J636" s="142">
        <v>5.9070410402012836E-2</v>
      </c>
      <c r="K636" s="142">
        <v>0.45700366134623527</v>
      </c>
      <c r="L636" s="141">
        <f t="shared" si="156"/>
        <v>2.6235506948659273</v>
      </c>
    </row>
    <row r="637" spans="1:13" ht="15" customHeight="1" x14ac:dyDescent="0.2">
      <c r="A637" s="11"/>
      <c r="C637" s="175" t="s">
        <v>53</v>
      </c>
      <c r="D637" s="175"/>
      <c r="E637" s="175"/>
      <c r="F637" s="175"/>
      <c r="G637" s="176"/>
      <c r="H637" s="176"/>
      <c r="I637" s="176"/>
      <c r="J637" s="176"/>
      <c r="K637" s="176"/>
      <c r="L637" s="177"/>
    </row>
    <row r="638" spans="1:13" ht="15" customHeight="1" x14ac:dyDescent="0.2">
      <c r="A638" s="11"/>
      <c r="C638" s="136">
        <v>2024</v>
      </c>
      <c r="D638" s="136"/>
      <c r="E638" s="137">
        <v>0.1302509211941088</v>
      </c>
      <c r="F638" s="137">
        <v>9.1977018788497136E-2</v>
      </c>
      <c r="G638" s="137">
        <v>0.23800127042532374</v>
      </c>
      <c r="H638" s="137">
        <v>0.10295659119663902</v>
      </c>
      <c r="I638" s="137">
        <v>3.8432392255483602E-2</v>
      </c>
      <c r="J638" s="137">
        <v>7.4800782057875451E-2</v>
      </c>
      <c r="K638" s="137">
        <v>0.32358102408207234</v>
      </c>
      <c r="L638" s="138">
        <f t="shared" ref="L638:L641" si="157">(1*E638+2*F638+3*G638+4*H638+5*I638)/SUM(E638:I638)</f>
        <v>2.7130115291871117</v>
      </c>
    </row>
    <row r="639" spans="1:13" ht="15" customHeight="1" x14ac:dyDescent="0.2">
      <c r="A639" s="11"/>
      <c r="C639" s="139">
        <v>2021</v>
      </c>
      <c r="D639" s="139"/>
      <c r="E639" s="140">
        <v>0.152521509</v>
      </c>
      <c r="F639" s="140">
        <v>8.0711684000000006E-2</v>
      </c>
      <c r="G639" s="140">
        <v>0.200618036</v>
      </c>
      <c r="H639" s="140">
        <v>9.7455249999999993E-2</v>
      </c>
      <c r="I639" s="140">
        <v>2.2328000000000001E-2</v>
      </c>
      <c r="J639" s="140">
        <v>7.2376800000000005E-2</v>
      </c>
      <c r="K639" s="140">
        <v>0.37398874799999998</v>
      </c>
      <c r="L639" s="141">
        <f t="shared" si="157"/>
        <v>2.5599200171924261</v>
      </c>
    </row>
    <row r="640" spans="1:13" ht="15" customHeight="1" x14ac:dyDescent="0.2">
      <c r="A640" s="11"/>
      <c r="C640" s="139">
        <v>2017</v>
      </c>
      <c r="D640" s="139"/>
      <c r="E640" s="142">
        <v>0.157921065</v>
      </c>
      <c r="F640" s="142">
        <v>9.3205126999999999E-2</v>
      </c>
      <c r="G640" s="142">
        <v>0.223845139</v>
      </c>
      <c r="H640" s="142">
        <v>6.8916957000000001E-2</v>
      </c>
      <c r="I640" s="142">
        <v>1.03652E-2</v>
      </c>
      <c r="J640" s="142">
        <v>6.274768E-2</v>
      </c>
      <c r="K640" s="142">
        <v>0.382998844</v>
      </c>
      <c r="L640" s="141">
        <f t="shared" si="157"/>
        <v>2.4237295625282562</v>
      </c>
    </row>
    <row r="641" spans="1:12" ht="15" customHeight="1" x14ac:dyDescent="0.2">
      <c r="A641" s="11"/>
      <c r="C641" s="139">
        <v>2014</v>
      </c>
      <c r="D641" s="139"/>
      <c r="E641" s="142">
        <v>0.13982989604766974</v>
      </c>
      <c r="F641" s="142">
        <v>0.11975314999920915</v>
      </c>
      <c r="G641" s="142">
        <v>0.16750603355951477</v>
      </c>
      <c r="H641" s="142">
        <v>4.2801270314161179E-2</v>
      </c>
      <c r="I641" s="142">
        <v>1.4777964689716743E-2</v>
      </c>
      <c r="J641" s="142">
        <v>5.5609886672574403E-2</v>
      </c>
      <c r="K641" s="142">
        <v>0.45972179871715407</v>
      </c>
      <c r="L641" s="141">
        <f t="shared" si="157"/>
        <v>2.3251967736658337</v>
      </c>
    </row>
    <row r="642" spans="1:12" ht="15" customHeight="1" x14ac:dyDescent="0.2">
      <c r="A642" s="11"/>
      <c r="C642" s="175" t="s">
        <v>58</v>
      </c>
      <c r="D642" s="175"/>
      <c r="E642" s="175"/>
      <c r="F642" s="175"/>
      <c r="G642" s="176"/>
      <c r="H642" s="176"/>
      <c r="I642" s="176"/>
      <c r="J642" s="176"/>
      <c r="K642" s="176"/>
      <c r="L642" s="177"/>
    </row>
    <row r="643" spans="1:12" ht="15" customHeight="1" x14ac:dyDescent="0.2">
      <c r="A643" s="11"/>
      <c r="C643" s="136">
        <v>2024</v>
      </c>
      <c r="D643" s="136"/>
      <c r="E643" s="137">
        <v>9.7013106170435681E-2</v>
      </c>
      <c r="F643" s="137">
        <v>6.238855728057377E-2</v>
      </c>
      <c r="G643" s="137">
        <v>0.17475572278331386</v>
      </c>
      <c r="H643" s="137">
        <v>0.16688254004319988</v>
      </c>
      <c r="I643" s="137">
        <v>4.6285544984647931E-2</v>
      </c>
      <c r="J643" s="137">
        <v>7.9586164859451372E-2</v>
      </c>
      <c r="K643" s="137">
        <v>0.37308836387837752</v>
      </c>
      <c r="L643" s="138">
        <f t="shared" ref="L643:L646" si="158">(1*E643+2*F643+3*G643+4*H643+5*I643)/SUM(E643:I643)</f>
        <v>3.0055521998346668</v>
      </c>
    </row>
    <row r="644" spans="1:12" ht="15" customHeight="1" x14ac:dyDescent="0.2">
      <c r="A644" s="11"/>
      <c r="C644" s="139">
        <v>2021</v>
      </c>
      <c r="D644" s="139"/>
      <c r="E644" s="140">
        <v>0.114206607</v>
      </c>
      <c r="F644" s="140">
        <v>5.1803399999999999E-2</v>
      </c>
      <c r="G644" s="140">
        <v>0.155399238</v>
      </c>
      <c r="H644" s="140">
        <v>0.14427495500000001</v>
      </c>
      <c r="I644" s="140">
        <v>3.5646299999999999E-2</v>
      </c>
      <c r="J644" s="140">
        <v>7.5572404999999995E-2</v>
      </c>
      <c r="K644" s="140">
        <v>0.42309705800000003</v>
      </c>
      <c r="L644" s="141">
        <f t="shared" si="158"/>
        <v>2.8710450311720512</v>
      </c>
    </row>
    <row r="645" spans="1:12" ht="15" customHeight="1" x14ac:dyDescent="0.2">
      <c r="A645" s="11"/>
      <c r="C645" s="139">
        <v>2017</v>
      </c>
      <c r="D645" s="139"/>
      <c r="E645" s="142">
        <v>0.13151202000000001</v>
      </c>
      <c r="F645" s="142">
        <v>4.97972E-2</v>
      </c>
      <c r="G645" s="142">
        <v>0.17616852199999999</v>
      </c>
      <c r="H645" s="142">
        <v>0.114706273</v>
      </c>
      <c r="I645" s="142">
        <v>2.02174E-2</v>
      </c>
      <c r="J645" s="142">
        <v>7.5242163000000001E-2</v>
      </c>
      <c r="K645" s="142">
        <v>0.43235644400000001</v>
      </c>
      <c r="L645" s="141">
        <f t="shared" si="158"/>
        <v>2.6797731237226441</v>
      </c>
    </row>
    <row r="646" spans="1:12" ht="15" customHeight="1" x14ac:dyDescent="0.2">
      <c r="A646" s="11"/>
      <c r="C646" s="139">
        <v>2014</v>
      </c>
      <c r="D646" s="139"/>
      <c r="E646" s="142">
        <v>8.1204364637155912E-2</v>
      </c>
      <c r="F646" s="142">
        <v>6.282234963396148E-2</v>
      </c>
      <c r="G646" s="142">
        <v>0.1759178561096249</v>
      </c>
      <c r="H646" s="142">
        <v>8.0051607069283465E-2</v>
      </c>
      <c r="I646" s="142">
        <v>2.8071174394760982E-2</v>
      </c>
      <c r="J646" s="142">
        <v>5.2633948049417185E-2</v>
      </c>
      <c r="K646" s="142">
        <v>0.51929870010579615</v>
      </c>
      <c r="L646" s="141">
        <f t="shared" si="158"/>
        <v>2.7920020700813639</v>
      </c>
    </row>
    <row r="647" spans="1:12" ht="15" customHeight="1" x14ac:dyDescent="0.2">
      <c r="A647" s="11"/>
      <c r="C647" s="175" t="s">
        <v>106</v>
      </c>
      <c r="D647" s="175"/>
      <c r="E647" s="175"/>
      <c r="F647" s="175"/>
      <c r="G647" s="176"/>
      <c r="H647" s="176"/>
      <c r="I647" s="176"/>
      <c r="J647" s="176"/>
      <c r="K647" s="176"/>
      <c r="L647" s="177"/>
    </row>
    <row r="648" spans="1:12" ht="15" customHeight="1" x14ac:dyDescent="0.2">
      <c r="A648" s="11"/>
      <c r="C648" s="136">
        <v>2024</v>
      </c>
      <c r="D648" s="136"/>
      <c r="E648" s="137">
        <v>0.12824086637625071</v>
      </c>
      <c r="F648" s="137">
        <v>9.4177890609018586E-2</v>
      </c>
      <c r="G648" s="137">
        <v>0.22540133859725209</v>
      </c>
      <c r="H648" s="137">
        <v>8.9563736443572683E-2</v>
      </c>
      <c r="I648" s="137">
        <v>2.7486165022764675E-2</v>
      </c>
      <c r="J648" s="137">
        <v>8.2001142715415379E-2</v>
      </c>
      <c r="K648" s="137">
        <v>0.35312886023572587</v>
      </c>
      <c r="L648" s="138">
        <f t="shared" ref="L648:L649" si="159">(1*E648+2*F648+3*G648+4*H648+5*I648)/SUM(E648:I648)</f>
        <v>2.6350955831442588</v>
      </c>
    </row>
    <row r="649" spans="1:12" ht="15" customHeight="1" x14ac:dyDescent="0.2">
      <c r="A649" s="11"/>
      <c r="C649" s="139">
        <v>2021</v>
      </c>
      <c r="D649" s="139"/>
      <c r="E649" s="140">
        <v>0.16140837499999999</v>
      </c>
      <c r="F649" s="140">
        <v>9.6662115000000007E-2</v>
      </c>
      <c r="G649" s="140">
        <v>0.18093667999999999</v>
      </c>
      <c r="H649" s="140">
        <v>8.2861154000000006E-2</v>
      </c>
      <c r="I649" s="140">
        <v>1.6125799999999999E-2</v>
      </c>
      <c r="J649" s="140">
        <v>8.4591468000000003E-2</v>
      </c>
      <c r="K649" s="140">
        <v>0.37741440799999998</v>
      </c>
      <c r="L649" s="141">
        <f t="shared" si="159"/>
        <v>2.434257555199618</v>
      </c>
    </row>
    <row r="650" spans="1:12" ht="15" customHeight="1" x14ac:dyDescent="0.2">
      <c r="A650" s="11"/>
      <c r="C650" s="139">
        <v>2017</v>
      </c>
      <c r="D650" s="139"/>
      <c r="E650" s="142" t="s">
        <v>174</v>
      </c>
      <c r="F650" s="142" t="s">
        <v>174</v>
      </c>
      <c r="G650" s="142" t="s">
        <v>174</v>
      </c>
      <c r="H650" s="142" t="s">
        <v>174</v>
      </c>
      <c r="I650" s="142" t="s">
        <v>174</v>
      </c>
      <c r="J650" s="142" t="s">
        <v>174</v>
      </c>
      <c r="K650" s="142" t="s">
        <v>174</v>
      </c>
      <c r="L650" s="141" t="s">
        <v>174</v>
      </c>
    </row>
    <row r="651" spans="1:12" ht="15" customHeight="1" x14ac:dyDescent="0.2">
      <c r="A651" s="11"/>
      <c r="C651" s="139">
        <v>2014</v>
      </c>
      <c r="D651" s="139"/>
      <c r="E651" s="142" t="s">
        <v>174</v>
      </c>
      <c r="F651" s="142" t="s">
        <v>174</v>
      </c>
      <c r="G651" s="142" t="s">
        <v>174</v>
      </c>
      <c r="H651" s="142" t="s">
        <v>174</v>
      </c>
      <c r="I651" s="142" t="s">
        <v>174</v>
      </c>
      <c r="J651" s="142" t="s">
        <v>174</v>
      </c>
      <c r="K651" s="142" t="s">
        <v>174</v>
      </c>
      <c r="L651" s="141" t="s">
        <v>174</v>
      </c>
    </row>
    <row r="652" spans="1:12" ht="15" customHeight="1" x14ac:dyDescent="0.2">
      <c r="A652" s="11"/>
      <c r="C652" s="175" t="s">
        <v>107</v>
      </c>
      <c r="D652" s="175"/>
      <c r="E652" s="175"/>
      <c r="F652" s="175"/>
      <c r="G652" s="176"/>
      <c r="H652" s="176"/>
      <c r="I652" s="176"/>
      <c r="J652" s="176"/>
      <c r="K652" s="176"/>
      <c r="L652" s="177"/>
    </row>
    <row r="653" spans="1:12" ht="15" customHeight="1" x14ac:dyDescent="0.2">
      <c r="A653" s="11"/>
      <c r="C653" s="136">
        <v>2024</v>
      </c>
      <c r="D653" s="136"/>
      <c r="E653" s="137">
        <v>9.6714555774387492E-2</v>
      </c>
      <c r="F653" s="137">
        <v>6.8189141770963566E-2</v>
      </c>
      <c r="G653" s="137">
        <v>0.19925572278384496</v>
      </c>
      <c r="H653" s="137">
        <v>0.11227466813604592</v>
      </c>
      <c r="I653" s="137">
        <v>2.903111539603075E-2</v>
      </c>
      <c r="J653" s="137">
        <v>8.373181959383949E-2</v>
      </c>
      <c r="K653" s="137">
        <v>0.4108029765448879</v>
      </c>
      <c r="L653" s="138">
        <f t="shared" ref="L653:L654" si="160">(1*E653+2*F653+3*G653+4*H653+5*I653)/SUM(E653:I653)</f>
        <v>2.8194112004262042</v>
      </c>
    </row>
    <row r="654" spans="1:12" ht="15" customHeight="1" x14ac:dyDescent="0.2">
      <c r="A654" s="11"/>
      <c r="C654" s="139">
        <v>2021</v>
      </c>
      <c r="D654" s="139"/>
      <c r="E654" s="140">
        <v>0.116783541</v>
      </c>
      <c r="F654" s="140">
        <v>7.8706256000000002E-2</v>
      </c>
      <c r="G654" s="140">
        <v>0.15705387000000001</v>
      </c>
      <c r="H654" s="140">
        <v>9.6288193999999994E-2</v>
      </c>
      <c r="I654" s="140">
        <v>2.0206399999999999E-2</v>
      </c>
      <c r="J654" s="140">
        <v>8.0726524999999993E-2</v>
      </c>
      <c r="K654" s="140">
        <v>0.45023519299999998</v>
      </c>
      <c r="L654" s="141">
        <f t="shared" si="160"/>
        <v>2.6256758593090552</v>
      </c>
    </row>
    <row r="655" spans="1:12" ht="15" customHeight="1" x14ac:dyDescent="0.2">
      <c r="A655" s="11"/>
      <c r="C655" s="139">
        <v>2017</v>
      </c>
      <c r="D655" s="139"/>
      <c r="E655" s="142" t="s">
        <v>174</v>
      </c>
      <c r="F655" s="142" t="s">
        <v>174</v>
      </c>
      <c r="G655" s="142" t="s">
        <v>174</v>
      </c>
      <c r="H655" s="142" t="s">
        <v>174</v>
      </c>
      <c r="I655" s="142" t="s">
        <v>174</v>
      </c>
      <c r="J655" s="142" t="s">
        <v>174</v>
      </c>
      <c r="K655" s="142" t="s">
        <v>174</v>
      </c>
      <c r="L655" s="141" t="s">
        <v>174</v>
      </c>
    </row>
    <row r="656" spans="1:12" ht="15" customHeight="1" x14ac:dyDescent="0.2">
      <c r="A656" s="11"/>
      <c r="C656" s="139">
        <v>2014</v>
      </c>
      <c r="D656" s="139"/>
      <c r="E656" s="142" t="s">
        <v>174</v>
      </c>
      <c r="F656" s="142" t="s">
        <v>174</v>
      </c>
      <c r="G656" s="142" t="s">
        <v>174</v>
      </c>
      <c r="H656" s="142" t="s">
        <v>174</v>
      </c>
      <c r="I656" s="142" t="s">
        <v>174</v>
      </c>
      <c r="J656" s="142" t="s">
        <v>174</v>
      </c>
      <c r="K656" s="142" t="s">
        <v>174</v>
      </c>
      <c r="L656" s="141" t="s">
        <v>174</v>
      </c>
    </row>
    <row r="657" spans="1:12" ht="15" customHeight="1" x14ac:dyDescent="0.2">
      <c r="A657" s="11"/>
      <c r="C657" s="175" t="s">
        <v>108</v>
      </c>
      <c r="D657" s="175"/>
      <c r="E657" s="175"/>
      <c r="F657" s="175"/>
      <c r="G657" s="176"/>
      <c r="H657" s="176"/>
      <c r="I657" s="176"/>
      <c r="J657" s="176"/>
      <c r="K657" s="176"/>
      <c r="L657" s="177"/>
    </row>
    <row r="658" spans="1:12" ht="15" customHeight="1" x14ac:dyDescent="0.2">
      <c r="A658" s="11"/>
      <c r="C658" s="136">
        <v>2024</v>
      </c>
      <c r="D658" s="136"/>
      <c r="E658" s="137">
        <v>0.11116024559041658</v>
      </c>
      <c r="F658" s="137">
        <v>8.2775673271255429E-2</v>
      </c>
      <c r="G658" s="137">
        <v>0.19003509524725862</v>
      </c>
      <c r="H658" s="137">
        <v>7.6855317102420717E-2</v>
      </c>
      <c r="I658" s="137">
        <v>3.0456200871281595E-2</v>
      </c>
      <c r="J658" s="137">
        <v>8.422753567993721E-2</v>
      </c>
      <c r="K658" s="137">
        <v>0.42448993223742987</v>
      </c>
      <c r="L658" s="138">
        <f t="shared" ref="L658:L659" si="161">(1*E658+2*F658+3*G658+4*H658+5*I658)/SUM(E658:I658)</f>
        <v>2.659404854274444</v>
      </c>
    </row>
    <row r="659" spans="1:12" ht="15" customHeight="1" x14ac:dyDescent="0.2">
      <c r="A659" s="11"/>
      <c r="C659" s="139">
        <v>2021</v>
      </c>
      <c r="D659" s="139"/>
      <c r="E659" s="140">
        <v>0.14261987100000001</v>
      </c>
      <c r="F659" s="140">
        <v>7.6866465999999994E-2</v>
      </c>
      <c r="G659" s="140">
        <v>0.16128040900000001</v>
      </c>
      <c r="H659" s="140">
        <v>6.3847658000000002E-2</v>
      </c>
      <c r="I659" s="140">
        <v>1.31015E-2</v>
      </c>
      <c r="J659" s="140">
        <v>8.3651578000000004E-2</v>
      </c>
      <c r="K659" s="140">
        <v>0.45863248000000001</v>
      </c>
      <c r="L659" s="141">
        <f t="shared" si="161"/>
        <v>2.405623559018828</v>
      </c>
    </row>
    <row r="660" spans="1:12" ht="15" customHeight="1" x14ac:dyDescent="0.2">
      <c r="A660" s="11"/>
      <c r="C660" s="139">
        <v>2017</v>
      </c>
      <c r="D660" s="139"/>
      <c r="E660" s="142" t="s">
        <v>174</v>
      </c>
      <c r="F660" s="142" t="s">
        <v>174</v>
      </c>
      <c r="G660" s="142" t="s">
        <v>174</v>
      </c>
      <c r="H660" s="142" t="s">
        <v>174</v>
      </c>
      <c r="I660" s="142" t="s">
        <v>174</v>
      </c>
      <c r="J660" s="142" t="s">
        <v>174</v>
      </c>
      <c r="K660" s="142" t="s">
        <v>174</v>
      </c>
      <c r="L660" s="141" t="s">
        <v>174</v>
      </c>
    </row>
    <row r="661" spans="1:12" ht="15" customHeight="1" x14ac:dyDescent="0.2">
      <c r="A661" s="11"/>
      <c r="C661" s="139">
        <v>2014</v>
      </c>
      <c r="D661" s="139"/>
      <c r="E661" s="142" t="s">
        <v>174</v>
      </c>
      <c r="F661" s="142" t="s">
        <v>174</v>
      </c>
      <c r="G661" s="142" t="s">
        <v>174</v>
      </c>
      <c r="H661" s="142" t="s">
        <v>174</v>
      </c>
      <c r="I661" s="142" t="s">
        <v>174</v>
      </c>
      <c r="J661" s="142" t="s">
        <v>174</v>
      </c>
      <c r="K661" s="142" t="s">
        <v>174</v>
      </c>
      <c r="L661" s="141" t="s">
        <v>174</v>
      </c>
    </row>
    <row r="662" spans="1:12" ht="15" customHeight="1" x14ac:dyDescent="0.2">
      <c r="A662" s="11"/>
      <c r="C662" s="175" t="s">
        <v>109</v>
      </c>
      <c r="D662" s="175"/>
      <c r="E662" s="175"/>
      <c r="F662" s="175"/>
      <c r="G662" s="176"/>
      <c r="H662" s="176"/>
      <c r="I662" s="176"/>
      <c r="J662" s="176"/>
      <c r="K662" s="176"/>
      <c r="L662" s="177"/>
    </row>
    <row r="663" spans="1:12" ht="15" customHeight="1" x14ac:dyDescent="0.2">
      <c r="A663" s="11"/>
      <c r="C663" s="136">
        <v>2024</v>
      </c>
      <c r="D663" s="136"/>
      <c r="E663" s="137">
        <v>8.6684979388986921E-2</v>
      </c>
      <c r="F663" s="137">
        <v>6.8808106774775404E-2</v>
      </c>
      <c r="G663" s="137">
        <v>0.15130375085510972</v>
      </c>
      <c r="H663" s="137">
        <v>0.11772270651040448</v>
      </c>
      <c r="I663" s="137">
        <v>3.2535393813637556E-2</v>
      </c>
      <c r="J663" s="137">
        <v>9.1039395853826241E-2</v>
      </c>
      <c r="K663" s="137">
        <v>0.45190566680325966</v>
      </c>
      <c r="L663" s="138">
        <f t="shared" ref="L663:L664" si="162">(1*E663+2*F663+3*G663+4*H663+5*I663)/SUM(E663:I663)</f>
        <v>2.8700712615417712</v>
      </c>
    </row>
    <row r="664" spans="1:12" ht="15" customHeight="1" x14ac:dyDescent="0.2">
      <c r="A664" s="11"/>
      <c r="C664" s="139">
        <v>2021</v>
      </c>
      <c r="D664" s="139"/>
      <c r="E664" s="140">
        <v>0.109236281</v>
      </c>
      <c r="F664" s="140">
        <v>5.98466E-2</v>
      </c>
      <c r="G664" s="140">
        <v>0.154560541</v>
      </c>
      <c r="H664" s="140">
        <v>7.3685133E-2</v>
      </c>
      <c r="I664" s="140">
        <v>1.57687E-2</v>
      </c>
      <c r="J664" s="140">
        <v>8.9309593000000007E-2</v>
      </c>
      <c r="K664" s="140">
        <v>0.497593224</v>
      </c>
      <c r="L664" s="141">
        <f t="shared" si="162"/>
        <v>2.5809785058968742</v>
      </c>
    </row>
    <row r="665" spans="1:12" ht="15" customHeight="1" x14ac:dyDescent="0.2">
      <c r="A665" s="11"/>
      <c r="C665" s="139">
        <v>2017</v>
      </c>
      <c r="D665" s="139"/>
      <c r="E665" s="142" t="s">
        <v>174</v>
      </c>
      <c r="F665" s="142" t="s">
        <v>174</v>
      </c>
      <c r="G665" s="142" t="s">
        <v>174</v>
      </c>
      <c r="H665" s="142" t="s">
        <v>174</v>
      </c>
      <c r="I665" s="142" t="s">
        <v>174</v>
      </c>
      <c r="J665" s="142" t="s">
        <v>174</v>
      </c>
      <c r="K665" s="142" t="s">
        <v>174</v>
      </c>
      <c r="L665" s="141" t="s">
        <v>174</v>
      </c>
    </row>
    <row r="666" spans="1:12" ht="15" customHeight="1" x14ac:dyDescent="0.2">
      <c r="A666" s="11"/>
      <c r="C666" s="139">
        <v>2014</v>
      </c>
      <c r="D666" s="139"/>
      <c r="E666" s="142" t="s">
        <v>174</v>
      </c>
      <c r="F666" s="142" t="s">
        <v>174</v>
      </c>
      <c r="G666" s="142" t="s">
        <v>174</v>
      </c>
      <c r="H666" s="142" t="s">
        <v>174</v>
      </c>
      <c r="I666" s="142" t="s">
        <v>174</v>
      </c>
      <c r="J666" s="142" t="s">
        <v>174</v>
      </c>
      <c r="K666" s="142" t="s">
        <v>174</v>
      </c>
      <c r="L666" s="141" t="s">
        <v>174</v>
      </c>
    </row>
    <row r="667" spans="1:12" ht="15" customHeight="1" x14ac:dyDescent="0.2">
      <c r="A667" s="11"/>
      <c r="C667" s="175" t="s">
        <v>54</v>
      </c>
      <c r="D667" s="175"/>
      <c r="E667" s="175"/>
      <c r="F667" s="175"/>
      <c r="G667" s="176"/>
      <c r="H667" s="176"/>
      <c r="I667" s="176"/>
      <c r="J667" s="176"/>
      <c r="K667" s="176"/>
      <c r="L667" s="177"/>
    </row>
    <row r="668" spans="1:12" ht="15" customHeight="1" x14ac:dyDescent="0.2">
      <c r="A668" s="11"/>
      <c r="C668" s="136">
        <v>2024</v>
      </c>
      <c r="D668" s="136"/>
      <c r="E668" s="137">
        <v>6.5357397104556542E-2</v>
      </c>
      <c r="F668" s="137">
        <v>2.0983926183267183E-2</v>
      </c>
      <c r="G668" s="137">
        <v>5.3698235233051839E-2</v>
      </c>
      <c r="H668" s="137">
        <v>6.5314073998548008E-2</v>
      </c>
      <c r="I668" s="137">
        <v>5.0620012768148023E-2</v>
      </c>
      <c r="J668" s="137">
        <v>0.13521827674128542</v>
      </c>
      <c r="K668" s="137">
        <v>0.608808077971143</v>
      </c>
      <c r="L668" s="138">
        <f t="shared" ref="L668:L671" si="163">(1*E668+2*F668+3*G668+4*H668+5*I668)/SUM(E668:I668)</f>
        <v>3.0580347993473098</v>
      </c>
    </row>
    <row r="669" spans="1:12" ht="15" customHeight="1" x14ac:dyDescent="0.2">
      <c r="A669" s="11"/>
      <c r="C669" s="139">
        <v>2021</v>
      </c>
      <c r="D669" s="139"/>
      <c r="E669" s="140">
        <v>7.5819790999999997E-2</v>
      </c>
      <c r="F669" s="140">
        <v>1.7695599999999999E-2</v>
      </c>
      <c r="G669" s="140">
        <v>5.8654299999999999E-2</v>
      </c>
      <c r="H669" s="140">
        <v>5.8462899999999998E-2</v>
      </c>
      <c r="I669" s="140">
        <v>2.29538E-2</v>
      </c>
      <c r="J669" s="140">
        <v>0.13988500400000001</v>
      </c>
      <c r="K669" s="140">
        <v>0.62652851799999998</v>
      </c>
      <c r="L669" s="141">
        <f t="shared" si="163"/>
        <v>2.7218815628689605</v>
      </c>
    </row>
    <row r="670" spans="1:12" ht="15" customHeight="1" x14ac:dyDescent="0.2">
      <c r="A670" s="11"/>
      <c r="C670" s="139">
        <v>2017</v>
      </c>
      <c r="D670" s="139"/>
      <c r="E670" s="142">
        <v>5.3887299999999999E-2</v>
      </c>
      <c r="F670" s="142">
        <v>1.79711E-2</v>
      </c>
      <c r="G670" s="142">
        <v>4.5653699999999998E-2</v>
      </c>
      <c r="H670" s="142">
        <v>5.1052E-2</v>
      </c>
      <c r="I670" s="142">
        <v>1.64434E-2</v>
      </c>
      <c r="J670" s="142">
        <v>0.12511396799999999</v>
      </c>
      <c r="K670" s="142">
        <v>0.68987853099999996</v>
      </c>
      <c r="L670" s="141">
        <f t="shared" si="163"/>
        <v>2.7740259178681947</v>
      </c>
    </row>
    <row r="671" spans="1:12" ht="15" customHeight="1" x14ac:dyDescent="0.2">
      <c r="A671" s="11"/>
      <c r="C671" s="139">
        <v>2014</v>
      </c>
      <c r="D671" s="139"/>
      <c r="E671" s="142">
        <v>2.3366483924542453E-2</v>
      </c>
      <c r="F671" s="142">
        <v>7.2010221849251347E-3</v>
      </c>
      <c r="G671" s="142">
        <v>3.3898781928776635E-2</v>
      </c>
      <c r="H671" s="142">
        <v>4.5624057424636988E-2</v>
      </c>
      <c r="I671" s="142">
        <v>2.0022602207756146E-2</v>
      </c>
      <c r="J671" s="142">
        <v>7.5031293697073911E-2</v>
      </c>
      <c r="K671" s="142">
        <v>0.79485575863228886</v>
      </c>
      <c r="L671" s="141">
        <f t="shared" si="163"/>
        <v>3.2439055633915279</v>
      </c>
    </row>
    <row r="672" spans="1:12" ht="15" customHeight="1" x14ac:dyDescent="0.2">
      <c r="A672" s="11"/>
      <c r="C672" s="175" t="s">
        <v>55</v>
      </c>
      <c r="D672" s="175"/>
      <c r="E672" s="175"/>
      <c r="F672" s="175"/>
      <c r="G672" s="176"/>
      <c r="H672" s="176"/>
      <c r="I672" s="176"/>
      <c r="J672" s="176"/>
      <c r="K672" s="176"/>
      <c r="L672" s="177"/>
    </row>
    <row r="673" spans="1:12" ht="15" customHeight="1" x14ac:dyDescent="0.2">
      <c r="A673" s="11"/>
      <c r="C673" s="136">
        <v>2024</v>
      </c>
      <c r="D673" s="136"/>
      <c r="E673" s="137">
        <v>5.829939428611676E-2</v>
      </c>
      <c r="F673" s="137">
        <v>2.0174962043560347E-2</v>
      </c>
      <c r="G673" s="137">
        <v>3.6035154071797637E-2</v>
      </c>
      <c r="H673" s="137">
        <v>8.0105992243551583E-2</v>
      </c>
      <c r="I673" s="137">
        <v>5.6780094233754359E-2</v>
      </c>
      <c r="J673" s="137">
        <v>0.12454144633429232</v>
      </c>
      <c r="K673" s="137">
        <v>0.62406295678692703</v>
      </c>
      <c r="L673" s="138">
        <f t="shared" ref="L673:L676" si="164">(1*E673+2*F673+3*G673+4*H673+5*I673)/SUM(E673:I673)</f>
        <v>3.2263063904126335</v>
      </c>
    </row>
    <row r="674" spans="1:12" ht="15" customHeight="1" x14ac:dyDescent="0.2">
      <c r="A674" s="11"/>
      <c r="C674" s="139">
        <v>2021</v>
      </c>
      <c r="D674" s="139"/>
      <c r="E674" s="140">
        <v>7.5579556000000006E-2</v>
      </c>
      <c r="F674" s="140">
        <v>1.7477199999999998E-2</v>
      </c>
      <c r="G674" s="140">
        <v>4.59684E-2</v>
      </c>
      <c r="H674" s="140">
        <v>7.4441383999999999E-2</v>
      </c>
      <c r="I674" s="140">
        <v>2.5584200000000001E-2</v>
      </c>
      <c r="J674" s="140">
        <v>0.12570229399999999</v>
      </c>
      <c r="K674" s="140">
        <v>0.63524694500000001</v>
      </c>
      <c r="L674" s="141">
        <f t="shared" si="164"/>
        <v>2.8200108981047287</v>
      </c>
    </row>
    <row r="675" spans="1:12" ht="15" customHeight="1" x14ac:dyDescent="0.2">
      <c r="A675" s="11"/>
      <c r="C675" s="139">
        <v>2017</v>
      </c>
      <c r="D675" s="139"/>
      <c r="E675" s="142">
        <v>5.4842500000000002E-2</v>
      </c>
      <c r="F675" s="142">
        <v>1.19837E-2</v>
      </c>
      <c r="G675" s="142">
        <v>4.3144200000000001E-2</v>
      </c>
      <c r="H675" s="142">
        <v>5.7216999999999997E-2</v>
      </c>
      <c r="I675" s="142">
        <v>2.85429E-2</v>
      </c>
      <c r="J675" s="142">
        <v>0.119324917</v>
      </c>
      <c r="K675" s="142">
        <v>0.68494476699999995</v>
      </c>
      <c r="L675" s="141">
        <f t="shared" si="164"/>
        <v>2.9623670939042137</v>
      </c>
    </row>
    <row r="676" spans="1:12" ht="15" customHeight="1" x14ac:dyDescent="0.2">
      <c r="A676" s="11"/>
      <c r="C676" s="139">
        <v>2014</v>
      </c>
      <c r="D676" s="139"/>
      <c r="E676" s="142">
        <v>2.121328351362646E-2</v>
      </c>
      <c r="F676" s="142">
        <v>2.1902972938097429E-3</v>
      </c>
      <c r="G676" s="142">
        <v>3.5023236800216795E-2</v>
      </c>
      <c r="H676" s="142">
        <v>6.5646082522265614E-2</v>
      </c>
      <c r="I676" s="142">
        <v>2.1533785863208661E-2</v>
      </c>
      <c r="J676" s="142">
        <v>8.8726781866441687E-2</v>
      </c>
      <c r="K676" s="142">
        <v>0.7656665321404309</v>
      </c>
      <c r="L676" s="141">
        <f t="shared" si="164"/>
        <v>3.4402049912093022</v>
      </c>
    </row>
    <row r="677" spans="1:12" ht="15" customHeight="1" x14ac:dyDescent="0.2">
      <c r="A677" s="11"/>
      <c r="C677" s="175" t="s">
        <v>110</v>
      </c>
      <c r="D677" s="175"/>
      <c r="E677" s="175"/>
      <c r="F677" s="175"/>
      <c r="G677" s="176"/>
      <c r="H677" s="176"/>
      <c r="I677" s="176"/>
      <c r="J677" s="176"/>
      <c r="K677" s="176"/>
      <c r="L677" s="177"/>
    </row>
    <row r="678" spans="1:12" ht="15" customHeight="1" x14ac:dyDescent="0.2">
      <c r="A678" s="11"/>
      <c r="C678" s="136">
        <v>2024</v>
      </c>
      <c r="D678" s="136"/>
      <c r="E678" s="137">
        <v>5.9348247475206298E-2</v>
      </c>
      <c r="F678" s="137">
        <v>1.2746228475519684E-2</v>
      </c>
      <c r="G678" s="137">
        <v>4.1380322278078738E-2</v>
      </c>
      <c r="H678" s="137">
        <v>8.2271455883347056E-2</v>
      </c>
      <c r="I678" s="137">
        <v>5.8375221834279664E-2</v>
      </c>
      <c r="J678" s="137">
        <v>0.12454144633429232</v>
      </c>
      <c r="K678" s="137">
        <v>0.62133707771927627</v>
      </c>
      <c r="L678" s="138">
        <f t="shared" ref="L678:L679" si="165">(1*E678+2*F678+3*G678+4*H678+5*I678)/SUM(E678:I678)</f>
        <v>3.2659325658104543</v>
      </c>
    </row>
    <row r="679" spans="1:12" ht="15" customHeight="1" x14ac:dyDescent="0.2">
      <c r="A679" s="11"/>
      <c r="C679" s="139">
        <v>2021</v>
      </c>
      <c r="D679" s="139"/>
      <c r="E679" s="140">
        <v>7.5579556000000006E-2</v>
      </c>
      <c r="F679" s="140">
        <v>1.7477199999999998E-2</v>
      </c>
      <c r="G679" s="140">
        <v>5.2641199999999999E-2</v>
      </c>
      <c r="H679" s="140">
        <v>6.7779211000000006E-2</v>
      </c>
      <c r="I679" s="140">
        <v>2.8536499999999999E-2</v>
      </c>
      <c r="J679" s="140">
        <v>0.12622582299999999</v>
      </c>
      <c r="K679" s="140">
        <v>0.63176047700000004</v>
      </c>
      <c r="L679" s="141">
        <f t="shared" si="165"/>
        <v>2.8190841800682271</v>
      </c>
    </row>
    <row r="680" spans="1:12" ht="15" customHeight="1" x14ac:dyDescent="0.2">
      <c r="A680" s="11"/>
      <c r="C680" s="139">
        <v>2017</v>
      </c>
      <c r="D680" s="139"/>
      <c r="E680" s="142" t="s">
        <v>174</v>
      </c>
      <c r="F680" s="142" t="s">
        <v>174</v>
      </c>
      <c r="G680" s="142" t="s">
        <v>174</v>
      </c>
      <c r="H680" s="142" t="s">
        <v>174</v>
      </c>
      <c r="I680" s="142" t="s">
        <v>174</v>
      </c>
      <c r="J680" s="142" t="s">
        <v>174</v>
      </c>
      <c r="K680" s="142" t="s">
        <v>174</v>
      </c>
      <c r="L680" s="141" t="s">
        <v>174</v>
      </c>
    </row>
    <row r="681" spans="1:12" ht="15" customHeight="1" x14ac:dyDescent="0.2">
      <c r="A681" s="11"/>
      <c r="C681" s="139">
        <v>2014</v>
      </c>
      <c r="D681" s="139"/>
      <c r="E681" s="142" t="s">
        <v>174</v>
      </c>
      <c r="F681" s="142" t="s">
        <v>174</v>
      </c>
      <c r="G681" s="142" t="s">
        <v>174</v>
      </c>
      <c r="H681" s="142" t="s">
        <v>174</v>
      </c>
      <c r="I681" s="142" t="s">
        <v>174</v>
      </c>
      <c r="J681" s="142" t="s">
        <v>174</v>
      </c>
      <c r="K681" s="142" t="s">
        <v>174</v>
      </c>
      <c r="L681" s="141" t="s">
        <v>174</v>
      </c>
    </row>
    <row r="682" spans="1:12" ht="15" customHeight="1" x14ac:dyDescent="0.2">
      <c r="A682" s="11"/>
      <c r="C682" s="175" t="s">
        <v>56</v>
      </c>
      <c r="D682" s="175"/>
      <c r="E682" s="175"/>
      <c r="F682" s="175"/>
      <c r="G682" s="176"/>
      <c r="H682" s="176"/>
      <c r="I682" s="176"/>
      <c r="J682" s="176"/>
      <c r="K682" s="176"/>
      <c r="L682" s="177"/>
    </row>
    <row r="683" spans="1:12" ht="15" customHeight="1" x14ac:dyDescent="0.2">
      <c r="A683" s="11"/>
      <c r="C683" s="136">
        <v>2024</v>
      </c>
      <c r="D683" s="136"/>
      <c r="E683" s="137">
        <v>5.95320384853072E-2</v>
      </c>
      <c r="F683" s="137">
        <v>2.0458469450812578E-2</v>
      </c>
      <c r="G683" s="137">
        <v>3.4933497773373443E-2</v>
      </c>
      <c r="H683" s="137">
        <v>8.3866583483872367E-2</v>
      </c>
      <c r="I683" s="137">
        <v>4.9189093764351585E-2</v>
      </c>
      <c r="J683" s="137">
        <v>0.12538235588259078</v>
      </c>
      <c r="K683" s="137">
        <v>0.62663796115969206</v>
      </c>
      <c r="L683" s="138">
        <f t="shared" ref="L683:L686" si="166">(1*E683+2*F683+3*G683+4*H683+5*I683)/SUM(E683:I683)</f>
        <v>3.1722811485263218</v>
      </c>
    </row>
    <row r="684" spans="1:12" ht="15" customHeight="1" x14ac:dyDescent="0.2">
      <c r="A684" s="11"/>
      <c r="C684" s="139">
        <v>2021</v>
      </c>
      <c r="D684" s="139"/>
      <c r="E684" s="140">
        <v>6.9660383000000006E-2</v>
      </c>
      <c r="F684" s="140">
        <v>1.8232700000000001E-2</v>
      </c>
      <c r="G684" s="140">
        <v>4.76899E-2</v>
      </c>
      <c r="H684" s="140">
        <v>7.1401515999999998E-2</v>
      </c>
      <c r="I684" s="140">
        <v>2.1456099999999999E-2</v>
      </c>
      <c r="J684" s="140">
        <v>0.129550626</v>
      </c>
      <c r="K684" s="140">
        <v>0.64200873599999997</v>
      </c>
      <c r="L684" s="141">
        <f t="shared" si="166"/>
        <v>2.8107177524954747</v>
      </c>
    </row>
    <row r="685" spans="1:12" ht="15" customHeight="1" x14ac:dyDescent="0.2">
      <c r="A685" s="11"/>
      <c r="C685" s="139">
        <v>2017</v>
      </c>
      <c r="D685" s="139"/>
      <c r="E685" s="142">
        <v>5.0869600000000001E-2</v>
      </c>
      <c r="F685" s="142">
        <v>1.37465E-2</v>
      </c>
      <c r="G685" s="142">
        <v>4.0171100000000001E-2</v>
      </c>
      <c r="H685" s="142">
        <v>5.0121699999999998E-2</v>
      </c>
      <c r="I685" s="142">
        <v>3.07529E-2</v>
      </c>
      <c r="J685" s="142">
        <v>0.12285054099999999</v>
      </c>
      <c r="K685" s="142">
        <v>0.69148754999999995</v>
      </c>
      <c r="L685" s="141">
        <f t="shared" si="166"/>
        <v>2.9792192039504086</v>
      </c>
    </row>
    <row r="686" spans="1:12" ht="15" customHeight="1" x14ac:dyDescent="0.2">
      <c r="A686" s="11"/>
      <c r="C686" s="139">
        <v>2014</v>
      </c>
      <c r="D686" s="139"/>
      <c r="E686" s="142">
        <v>1.983508853770059E-2</v>
      </c>
      <c r="F686" s="142">
        <v>4.9985112530221689E-3</v>
      </c>
      <c r="G686" s="142">
        <v>3.9195798034167811E-2</v>
      </c>
      <c r="H686" s="142">
        <v>5.7404893968659512E-2</v>
      </c>
      <c r="I686" s="142">
        <v>2.373629679511163E-2</v>
      </c>
      <c r="J686" s="142">
        <v>8.5374140009409974E-2</v>
      </c>
      <c r="K686" s="142">
        <v>0.76945527140192838</v>
      </c>
      <c r="L686" s="141">
        <f t="shared" si="166"/>
        <v>3.4147451616460684</v>
      </c>
    </row>
    <row r="687" spans="1:12" ht="15" customHeight="1" x14ac:dyDescent="0.2">
      <c r="A687" s="11"/>
      <c r="C687" s="175" t="s">
        <v>111</v>
      </c>
      <c r="D687" s="175"/>
      <c r="E687" s="175"/>
      <c r="F687" s="175"/>
      <c r="G687" s="176"/>
      <c r="H687" s="176"/>
      <c r="I687" s="176"/>
      <c r="J687" s="176"/>
      <c r="K687" s="176"/>
      <c r="L687" s="177"/>
    </row>
    <row r="688" spans="1:12" ht="15" customHeight="1" x14ac:dyDescent="0.2">
      <c r="A688" s="11"/>
      <c r="C688" s="136">
        <v>2024</v>
      </c>
      <c r="D688" s="136"/>
      <c r="E688" s="137">
        <v>6.1082102295422373E-2</v>
      </c>
      <c r="F688" s="137">
        <v>2.0148771708885061E-2</v>
      </c>
      <c r="G688" s="137">
        <v>3.9593899072262261E-2</v>
      </c>
      <c r="H688" s="137">
        <v>8.2227847611926599E-2</v>
      </c>
      <c r="I688" s="137">
        <v>5.0784221364876897E-2</v>
      </c>
      <c r="J688" s="137">
        <v>0.12303301022983865</v>
      </c>
      <c r="K688" s="137">
        <v>0.62313014771678821</v>
      </c>
      <c r="L688" s="138">
        <f t="shared" ref="L688:L689" si="167">(1*E688+2*F688+3*G688+4*H688+5*I688)/SUM(E688:I688)</f>
        <v>3.1634251108167666</v>
      </c>
    </row>
    <row r="689" spans="1:13" ht="15" customHeight="1" x14ac:dyDescent="0.2">
      <c r="A689" s="11"/>
      <c r="C689" s="139">
        <v>2021</v>
      </c>
      <c r="D689" s="139"/>
      <c r="E689" s="140">
        <v>7.3008368000000004E-2</v>
      </c>
      <c r="F689" s="140">
        <v>1.89883E-2</v>
      </c>
      <c r="G689" s="140">
        <v>5.0259100000000001E-2</v>
      </c>
      <c r="H689" s="140">
        <v>6.9797355000000005E-2</v>
      </c>
      <c r="I689" s="140">
        <v>1.97355E-2</v>
      </c>
      <c r="J689" s="140">
        <v>0.129550626</v>
      </c>
      <c r="K689" s="140">
        <v>0.63866075200000005</v>
      </c>
      <c r="L689" s="141">
        <f t="shared" si="167"/>
        <v>2.7595365972729389</v>
      </c>
    </row>
    <row r="690" spans="1:13" ht="15" customHeight="1" x14ac:dyDescent="0.2">
      <c r="A690" s="11"/>
      <c r="C690" s="139">
        <v>2017</v>
      </c>
      <c r="D690" s="139"/>
      <c r="E690" s="142" t="s">
        <v>174</v>
      </c>
      <c r="F690" s="142" t="s">
        <v>174</v>
      </c>
      <c r="G690" s="142" t="s">
        <v>174</v>
      </c>
      <c r="H690" s="142" t="s">
        <v>174</v>
      </c>
      <c r="I690" s="142" t="s">
        <v>174</v>
      </c>
      <c r="J690" s="142" t="s">
        <v>174</v>
      </c>
      <c r="K690" s="142" t="s">
        <v>174</v>
      </c>
      <c r="L690" s="141" t="s">
        <v>174</v>
      </c>
    </row>
    <row r="691" spans="1:13" ht="15" customHeight="1" x14ac:dyDescent="0.2">
      <c r="A691" s="11"/>
      <c r="C691" s="139">
        <v>2014</v>
      </c>
      <c r="D691" s="139"/>
      <c r="E691" s="142" t="s">
        <v>174</v>
      </c>
      <c r="F691" s="142" t="s">
        <v>174</v>
      </c>
      <c r="G691" s="142" t="s">
        <v>174</v>
      </c>
      <c r="H691" s="142" t="s">
        <v>174</v>
      </c>
      <c r="I691" s="142" t="s">
        <v>174</v>
      </c>
      <c r="J691" s="142" t="s">
        <v>174</v>
      </c>
      <c r="K691" s="142" t="s">
        <v>174</v>
      </c>
      <c r="L691" s="141" t="s">
        <v>174</v>
      </c>
    </row>
    <row r="692" spans="1:13" ht="15" customHeight="1" x14ac:dyDescent="0.2">
      <c r="A692" s="11"/>
      <c r="C692" s="175" t="s">
        <v>57</v>
      </c>
      <c r="D692" s="175"/>
      <c r="E692" s="175"/>
      <c r="F692" s="175"/>
      <c r="G692" s="176"/>
      <c r="H692" s="176"/>
      <c r="I692" s="176"/>
      <c r="J692" s="176"/>
      <c r="K692" s="176"/>
      <c r="L692" s="177"/>
    </row>
    <row r="693" spans="1:13" ht="15" customHeight="1" x14ac:dyDescent="0.2">
      <c r="A693" s="11"/>
      <c r="C693" s="136">
        <v>2024</v>
      </c>
      <c r="D693" s="136"/>
      <c r="E693" s="137">
        <v>6.4495298375655291E-2</v>
      </c>
      <c r="F693" s="137">
        <v>2.3400593740310446E-2</v>
      </c>
      <c r="G693" s="137">
        <v>4.8483847972641839E-2</v>
      </c>
      <c r="H693" s="137">
        <v>0.119681134077314</v>
      </c>
      <c r="I693" s="137">
        <v>8.5628804251321661E-2</v>
      </c>
      <c r="J693" s="137">
        <v>0.13257408444341542</v>
      </c>
      <c r="K693" s="137">
        <v>0.52573623713934126</v>
      </c>
      <c r="L693" s="138">
        <f t="shared" ref="L693:L696" si="168">(1*E693+2*F693+3*G693+4*H693+5*I693)/SUM(E693:I693)</f>
        <v>3.4054777209838729</v>
      </c>
    </row>
    <row r="694" spans="1:13" ht="15" customHeight="1" x14ac:dyDescent="0.2">
      <c r="A694" s="11"/>
      <c r="C694" s="139">
        <v>2021</v>
      </c>
      <c r="D694" s="139"/>
      <c r="E694" s="140">
        <v>6.8631831000000004E-2</v>
      </c>
      <c r="F694" s="140">
        <v>2.2170599999999999E-2</v>
      </c>
      <c r="G694" s="140">
        <v>8.1006872999999993E-2</v>
      </c>
      <c r="H694" s="140">
        <v>8.1253390999999994E-2</v>
      </c>
      <c r="I694" s="140">
        <v>7.0643254000000003E-2</v>
      </c>
      <c r="J694" s="140">
        <v>0.132013306</v>
      </c>
      <c r="K694" s="140">
        <v>0.54428069599999995</v>
      </c>
      <c r="L694" s="141">
        <f t="shared" si="168"/>
        <v>3.1949474119797534</v>
      </c>
    </row>
    <row r="695" spans="1:13" ht="15" customHeight="1" x14ac:dyDescent="0.2">
      <c r="A695" s="11"/>
      <c r="C695" s="139">
        <v>2017</v>
      </c>
      <c r="D695" s="139"/>
      <c r="E695" s="142">
        <v>6.3826940999999998E-2</v>
      </c>
      <c r="F695" s="142">
        <v>2.1571199999999999E-2</v>
      </c>
      <c r="G695" s="142">
        <v>5.7554000000000001E-2</v>
      </c>
      <c r="H695" s="142">
        <v>7.5233470999999996E-2</v>
      </c>
      <c r="I695" s="142">
        <v>4.1564700000000003E-2</v>
      </c>
      <c r="J695" s="142">
        <v>0.120366801</v>
      </c>
      <c r="K695" s="142">
        <v>0.61988287200000003</v>
      </c>
      <c r="L695" s="141">
        <f t="shared" si="168"/>
        <v>3.0351791261756023</v>
      </c>
    </row>
    <row r="696" spans="1:13" ht="15" customHeight="1" x14ac:dyDescent="0.2">
      <c r="A696" s="11"/>
      <c r="C696" s="139">
        <v>2014</v>
      </c>
      <c r="D696" s="139"/>
      <c r="E696" s="142">
        <v>3.1471952016906196E-2</v>
      </c>
      <c r="F696" s="142">
        <v>1.8290397436745973E-2</v>
      </c>
      <c r="G696" s="142">
        <v>4.8596741267763019E-2</v>
      </c>
      <c r="H696" s="142">
        <v>7.9179530333304521E-2</v>
      </c>
      <c r="I696" s="142">
        <v>3.7338820052309783E-2</v>
      </c>
      <c r="J696" s="142">
        <v>8.913436041093431E-2</v>
      </c>
      <c r="K696" s="142">
        <v>0.69598819848203619</v>
      </c>
      <c r="L696" s="141">
        <f t="shared" si="168"/>
        <v>3.3379734447377034</v>
      </c>
    </row>
    <row r="697" spans="1:13" s="3" customFormat="1" ht="15" customHeight="1" x14ac:dyDescent="0.2">
      <c r="A697" s="11"/>
      <c r="C697" s="100" t="s">
        <v>23</v>
      </c>
      <c r="D697" s="100"/>
      <c r="E697" s="100"/>
      <c r="F697" s="100"/>
      <c r="G697" s="100"/>
      <c r="H697" s="100"/>
      <c r="I697" s="100"/>
      <c r="J697" s="100"/>
      <c r="K697" s="100"/>
      <c r="L697" s="113"/>
      <c r="M697" s="2"/>
    </row>
    <row r="698" spans="1:13" ht="15" customHeight="1" x14ac:dyDescent="0.2">
      <c r="A698" s="11"/>
      <c r="C698" s="182" t="s">
        <v>165</v>
      </c>
      <c r="D698" s="182"/>
      <c r="E698" s="182"/>
      <c r="F698" s="183"/>
      <c r="G698" s="183"/>
      <c r="H698" s="183"/>
      <c r="I698" s="183"/>
      <c r="J698" s="183"/>
      <c r="K698" s="183"/>
      <c r="L698" s="183"/>
    </row>
    <row r="699" spans="1:13" s="3" customFormat="1" ht="15" customHeight="1" x14ac:dyDescent="0.2">
      <c r="A699" s="11"/>
      <c r="C699" s="136">
        <v>2024</v>
      </c>
      <c r="D699" s="136"/>
      <c r="E699" s="137">
        <f>AVERAGE(E704,E709,E714,E719,E724,E729,E734,E739,E744,E749,E754,E759,E764,E769)</f>
        <v>9.3115245547294875E-2</v>
      </c>
      <c r="F699" s="137">
        <f t="shared" ref="F699:K699" si="169">AVERAGE(F704,F709,F714,F719,F724,F729,F734,F739,F744,F749,F754,F759,F764,F769)</f>
        <v>2.261202563048709E-2</v>
      </c>
      <c r="G699" s="137">
        <f t="shared" si="169"/>
        <v>7.0121501527884614E-2</v>
      </c>
      <c r="H699" s="137">
        <f t="shared" si="169"/>
        <v>3.8489287557334502E-2</v>
      </c>
      <c r="I699" s="137">
        <f t="shared" si="169"/>
        <v>1.6097234978073294E-2</v>
      </c>
      <c r="J699" s="137">
        <f t="shared" si="169"/>
        <v>0.11990898715460878</v>
      </c>
      <c r="K699" s="137">
        <f t="shared" si="169"/>
        <v>0.63965571760431672</v>
      </c>
      <c r="L699" s="138">
        <f t="shared" ref="L699:L702" si="170">(1*E699+2*F699+3*G699+4*H699+5*I699)/SUM(E699:I699)</f>
        <v>2.4253807076325056</v>
      </c>
      <c r="M699" s="2"/>
    </row>
    <row r="700" spans="1:13" s="3" customFormat="1" ht="15" customHeight="1" x14ac:dyDescent="0.2">
      <c r="A700" s="11"/>
      <c r="C700" s="139">
        <v>2021</v>
      </c>
      <c r="D700" s="139"/>
      <c r="E700" s="140">
        <f>AVERAGE(E705,E710,E715,E720,E725,E730,E735,E740,E745,E750,E755,E760,E765,E770)</f>
        <v>7.1725543285714274E-2</v>
      </c>
      <c r="F700" s="140">
        <f t="shared" ref="F700:K700" si="171">AVERAGE(F705,F710,F715,F720,F725,F730,F735,F740,F745,F750,F755,F760,F765,F770)</f>
        <v>3.2617935714285722E-2</v>
      </c>
      <c r="G700" s="140">
        <f t="shared" si="171"/>
        <v>7.9357873714285723E-2</v>
      </c>
      <c r="H700" s="140">
        <f t="shared" si="171"/>
        <v>3.492057521428571E-2</v>
      </c>
      <c r="I700" s="140">
        <f t="shared" si="171"/>
        <v>2.3509171428571427E-2</v>
      </c>
      <c r="J700" s="140">
        <f t="shared" si="171"/>
        <v>0.10293518464285716</v>
      </c>
      <c r="K700" s="140">
        <f t="shared" si="171"/>
        <v>0.65493375657142849</v>
      </c>
      <c r="L700" s="141">
        <f t="shared" si="170"/>
        <v>2.6112432295388706</v>
      </c>
      <c r="M700" s="2"/>
    </row>
    <row r="701" spans="1:13" s="3" customFormat="1" ht="15" customHeight="1" x14ac:dyDescent="0.2">
      <c r="A701" s="11"/>
      <c r="C701" s="139">
        <v>2017</v>
      </c>
      <c r="D701" s="139"/>
      <c r="E701" s="142">
        <f>AVERAGE(E706,E711,E716,E721,E746,E751,E761,E771)</f>
        <v>6.1639219750000009E-2</v>
      </c>
      <c r="F701" s="142">
        <f t="shared" ref="F701:K701" si="172">AVERAGE(F706,F711,F716,F721,F746,F751,F761,F771)</f>
        <v>2.23950625E-2</v>
      </c>
      <c r="G701" s="142">
        <f t="shared" si="172"/>
        <v>6.2704516000000002E-2</v>
      </c>
      <c r="H701" s="142">
        <f t="shared" si="172"/>
        <v>3.46369625E-2</v>
      </c>
      <c r="I701" s="142">
        <f t="shared" si="172"/>
        <v>8.0768412499999994E-3</v>
      </c>
      <c r="J701" s="142">
        <f t="shared" si="172"/>
        <v>0.11103557425</v>
      </c>
      <c r="K701" s="142">
        <f t="shared" si="172"/>
        <v>0.69951184825000001</v>
      </c>
      <c r="L701" s="141">
        <f t="shared" si="170"/>
        <v>2.4991736402754712</v>
      </c>
      <c r="M701" s="2"/>
    </row>
    <row r="702" spans="1:13" s="3" customFormat="1" ht="15" customHeight="1" x14ac:dyDescent="0.2">
      <c r="A702" s="11"/>
      <c r="C702" s="139">
        <v>2014</v>
      </c>
      <c r="D702" s="139"/>
      <c r="E702" s="142">
        <f>AVERAGE(E707,E712,E717,E722,E747,E752,E762,E772)</f>
        <v>3.277652971058552E-2</v>
      </c>
      <c r="F702" s="142">
        <f t="shared" ref="F702:K702" si="173">AVERAGE(F707,F712,F717,F722,F747,F752,F762,F772)</f>
        <v>2.5770522762115704E-2</v>
      </c>
      <c r="G702" s="142">
        <f t="shared" si="173"/>
        <v>2.4593393688872263E-2</v>
      </c>
      <c r="H702" s="142">
        <f t="shared" si="173"/>
        <v>1.4728153222192879E-2</v>
      </c>
      <c r="I702" s="142">
        <f t="shared" si="173"/>
        <v>4.5099833876265059E-3</v>
      </c>
      <c r="J702" s="142">
        <f t="shared" si="173"/>
        <v>0.10936680538322895</v>
      </c>
      <c r="K702" s="142">
        <f t="shared" si="173"/>
        <v>0.78825461184537815</v>
      </c>
      <c r="L702" s="141">
        <f t="shared" si="170"/>
        <v>2.3399453249247055</v>
      </c>
      <c r="M702" s="2"/>
    </row>
    <row r="703" spans="1:13" s="3" customFormat="1" ht="15" customHeight="1" x14ac:dyDescent="0.2">
      <c r="A703" s="11"/>
      <c r="C703" s="95" t="s">
        <v>51</v>
      </c>
      <c r="D703" s="95"/>
      <c r="E703" s="95"/>
      <c r="F703" s="95"/>
      <c r="G703" s="94"/>
      <c r="H703" s="94"/>
      <c r="I703" s="94"/>
      <c r="J703" s="94"/>
      <c r="K703" s="94"/>
      <c r="L703" s="112"/>
      <c r="M703" s="2"/>
    </row>
    <row r="704" spans="1:13" ht="15" customHeight="1" x14ac:dyDescent="0.2">
      <c r="A704" s="11"/>
      <c r="C704" s="136">
        <v>2024</v>
      </c>
      <c r="D704" s="136"/>
      <c r="E704" s="137">
        <v>0.11792225010464473</v>
      </c>
      <c r="F704" s="137">
        <v>4.9731134208456096E-2</v>
      </c>
      <c r="G704" s="137">
        <v>0.14537345905405638</v>
      </c>
      <c r="H704" s="137">
        <v>3.1438343252761673E-2</v>
      </c>
      <c r="I704" s="137">
        <v>9.7679596897357873E-3</v>
      </c>
      <c r="J704" s="137">
        <v>0.10795087936348714</v>
      </c>
      <c r="K704" s="137">
        <v>0.53781597432685824</v>
      </c>
      <c r="L704" s="138">
        <f t="shared" ref="L704:L707" si="174">(1*E704+2*F704+3*G704+4*H704+5*I704)/SUM(E704:I704)</f>
        <v>2.3377204413828783</v>
      </c>
    </row>
    <row r="705" spans="1:12" ht="15" customHeight="1" x14ac:dyDescent="0.2">
      <c r="A705" s="11"/>
      <c r="C705" s="139">
        <v>2021</v>
      </c>
      <c r="D705" s="139"/>
      <c r="E705" s="140">
        <v>7.7444324999999994E-2</v>
      </c>
      <c r="F705" s="140">
        <v>5.5709099999999998E-2</v>
      </c>
      <c r="G705" s="140">
        <v>0.14543387399999999</v>
      </c>
      <c r="H705" s="140">
        <v>2.9521700000000001E-2</v>
      </c>
      <c r="I705" s="140">
        <v>1.00318E-2</v>
      </c>
      <c r="J705" s="140">
        <v>0.110765947</v>
      </c>
      <c r="K705" s="140">
        <v>0.57109325399999999</v>
      </c>
      <c r="L705" s="141">
        <f t="shared" si="174"/>
        <v>2.493895625754055</v>
      </c>
    </row>
    <row r="706" spans="1:12" ht="15" customHeight="1" x14ac:dyDescent="0.2">
      <c r="A706" s="11"/>
      <c r="C706" s="139">
        <v>2017</v>
      </c>
      <c r="D706" s="139"/>
      <c r="E706" s="142">
        <v>7.5780558999999997E-2</v>
      </c>
      <c r="F706" s="142">
        <v>5.3537000000000001E-2</v>
      </c>
      <c r="G706" s="142">
        <v>0.11293199499999999</v>
      </c>
      <c r="H706" s="142">
        <v>2.5047799999999999E-2</v>
      </c>
      <c r="I706" s="142">
        <v>3.92129E-3</v>
      </c>
      <c r="J706" s="142">
        <v>0.101411504</v>
      </c>
      <c r="K706" s="142">
        <v>0.62736981400000003</v>
      </c>
      <c r="L706" s="141">
        <f t="shared" si="174"/>
        <v>2.3650593651666516</v>
      </c>
    </row>
    <row r="707" spans="1:12" ht="15" customHeight="1" x14ac:dyDescent="0.2">
      <c r="A707" s="11"/>
      <c r="C707" s="139">
        <v>2014</v>
      </c>
      <c r="D707" s="139"/>
      <c r="E707" s="142">
        <v>7.8602700307016618E-2</v>
      </c>
      <c r="F707" s="142">
        <v>5.7574331841080267E-2</v>
      </c>
      <c r="G707" s="142">
        <v>6.64176383180268E-2</v>
      </c>
      <c r="H707" s="142">
        <v>1.431065667121933E-2</v>
      </c>
      <c r="I707" s="142">
        <v>0</v>
      </c>
      <c r="J707" s="142">
        <v>0.10129235028530552</v>
      </c>
      <c r="K707" s="142">
        <v>0.68180232257735141</v>
      </c>
      <c r="L707" s="141">
        <f t="shared" si="174"/>
        <v>2.0757761534507702</v>
      </c>
    </row>
    <row r="708" spans="1:12" ht="15" customHeight="1" x14ac:dyDescent="0.2">
      <c r="A708" s="11"/>
      <c r="C708" s="175" t="s">
        <v>52</v>
      </c>
      <c r="D708" s="175"/>
      <c r="E708" s="175"/>
      <c r="F708" s="175"/>
      <c r="G708" s="176"/>
      <c r="H708" s="176"/>
      <c r="I708" s="176"/>
      <c r="J708" s="176"/>
      <c r="K708" s="176"/>
      <c r="L708" s="177"/>
    </row>
    <row r="709" spans="1:12" ht="15" customHeight="1" x14ac:dyDescent="0.2">
      <c r="A709" s="11"/>
      <c r="C709" s="136">
        <v>2024</v>
      </c>
      <c r="D709" s="136"/>
      <c r="E709" s="137">
        <v>0.10740261311286803</v>
      </c>
      <c r="F709" s="137">
        <v>2.12025718328679E-2</v>
      </c>
      <c r="G709" s="137">
        <v>0.11448229619606738</v>
      </c>
      <c r="H709" s="137">
        <v>4.315314653552714E-2</v>
      </c>
      <c r="I709" s="137">
        <v>9.2247160272251987E-3</v>
      </c>
      <c r="J709" s="137">
        <v>0.11766980117355129</v>
      </c>
      <c r="K709" s="137">
        <v>0.58686485512189301</v>
      </c>
      <c r="L709" s="138">
        <f t="shared" ref="L709:L712" si="175">(1*E709+2*F709+3*G709+4*H709+5*I709)/SUM(E709:I709)</f>
        <v>2.4097269842820572</v>
      </c>
    </row>
    <row r="710" spans="1:12" ht="15" customHeight="1" x14ac:dyDescent="0.2">
      <c r="A710" s="11"/>
      <c r="C710" s="139">
        <v>2021</v>
      </c>
      <c r="D710" s="139"/>
      <c r="E710" s="140">
        <v>6.5172388999999997E-2</v>
      </c>
      <c r="F710" s="140">
        <v>2.22679E-2</v>
      </c>
      <c r="G710" s="140">
        <v>0.11724341200000001</v>
      </c>
      <c r="H710" s="140">
        <v>4.8789399999999997E-2</v>
      </c>
      <c r="I710" s="140">
        <v>1.69505E-2</v>
      </c>
      <c r="J710" s="140">
        <v>0.116370073</v>
      </c>
      <c r="K710" s="140">
        <v>0.613206378</v>
      </c>
      <c r="L710" s="141">
        <f t="shared" si="175"/>
        <v>2.7414342618712491</v>
      </c>
    </row>
    <row r="711" spans="1:12" ht="15" customHeight="1" x14ac:dyDescent="0.2">
      <c r="A711" s="11"/>
      <c r="C711" s="139">
        <v>2017</v>
      </c>
      <c r="D711" s="139"/>
      <c r="E711" s="142">
        <v>6.6422598999999999E-2</v>
      </c>
      <c r="F711" s="142">
        <v>2.7671500000000002E-2</v>
      </c>
      <c r="G711" s="142">
        <v>0.101053533</v>
      </c>
      <c r="H711" s="142">
        <v>3.3588100000000003E-2</v>
      </c>
      <c r="I711" s="142">
        <v>1.45749E-2</v>
      </c>
      <c r="J711" s="142">
        <v>0.101411504</v>
      </c>
      <c r="K711" s="142">
        <v>0.65527788600000003</v>
      </c>
      <c r="L711" s="141">
        <f t="shared" si="175"/>
        <v>2.5981318317400937</v>
      </c>
    </row>
    <row r="712" spans="1:12" ht="15" customHeight="1" x14ac:dyDescent="0.2">
      <c r="A712" s="11"/>
      <c r="C712" s="139">
        <v>2014</v>
      </c>
      <c r="D712" s="139"/>
      <c r="E712" s="142">
        <v>5.289450611107871E-2</v>
      </c>
      <c r="F712" s="142">
        <v>3.1171978181700873E-2</v>
      </c>
      <c r="G712" s="142">
        <v>6.7156697177628233E-2</v>
      </c>
      <c r="H712" s="142">
        <v>1.3571597811617885E-2</v>
      </c>
      <c r="I712" s="142">
        <v>0</v>
      </c>
      <c r="J712" s="142">
        <v>0.10129235028530552</v>
      </c>
      <c r="K712" s="142">
        <v>0.73391287043266873</v>
      </c>
      <c r="L712" s="141">
        <f t="shared" si="175"/>
        <v>2.251254237969063</v>
      </c>
    </row>
    <row r="713" spans="1:12" ht="15" customHeight="1" x14ac:dyDescent="0.2">
      <c r="A713" s="11"/>
      <c r="C713" s="175" t="s">
        <v>53</v>
      </c>
      <c r="D713" s="175"/>
      <c r="E713" s="175"/>
      <c r="F713" s="175"/>
      <c r="G713" s="176"/>
      <c r="H713" s="176"/>
      <c r="I713" s="176"/>
      <c r="J713" s="176"/>
      <c r="K713" s="176"/>
      <c r="L713" s="177"/>
    </row>
    <row r="714" spans="1:12" ht="15" customHeight="1" x14ac:dyDescent="0.2">
      <c r="A714" s="11"/>
      <c r="C714" s="136">
        <v>2024</v>
      </c>
      <c r="D714" s="136"/>
      <c r="E714" s="137">
        <v>0.10150996272700887</v>
      </c>
      <c r="F714" s="137">
        <v>1.9188631756360642E-2</v>
      </c>
      <c r="G714" s="137">
        <v>8.5395354560454814E-2</v>
      </c>
      <c r="H714" s="137">
        <v>3.0395033887374388E-2</v>
      </c>
      <c r="I714" s="137">
        <v>7.3832966345154941E-3</v>
      </c>
      <c r="J714" s="137">
        <v>0.10942988930809947</v>
      </c>
      <c r="K714" s="137">
        <v>0.6466978311261864</v>
      </c>
      <c r="L714" s="138">
        <f t="shared" ref="L714:L717" si="176">(1*E714+2*F714+3*G714+4*H714+5*I714)/SUM(E714:I714)</f>
        <v>2.2740178163370728</v>
      </c>
    </row>
    <row r="715" spans="1:12" ht="15" customHeight="1" x14ac:dyDescent="0.2">
      <c r="A715" s="11"/>
      <c r="C715" s="139">
        <v>2021</v>
      </c>
      <c r="D715" s="139"/>
      <c r="E715" s="140">
        <v>7.6662158999999994E-2</v>
      </c>
      <c r="F715" s="140">
        <v>3.0246499999999999E-2</v>
      </c>
      <c r="G715" s="140">
        <v>6.7192760000000004E-2</v>
      </c>
      <c r="H715" s="140">
        <v>2.4888400000000001E-2</v>
      </c>
      <c r="I715" s="140">
        <v>2.19232E-2</v>
      </c>
      <c r="J715" s="140">
        <v>9.6830343999999999E-2</v>
      </c>
      <c r="K715" s="140">
        <v>0.68225658300000003</v>
      </c>
      <c r="L715" s="141">
        <f t="shared" si="176"/>
        <v>2.4801754169137493</v>
      </c>
    </row>
    <row r="716" spans="1:12" ht="15" customHeight="1" x14ac:dyDescent="0.2">
      <c r="A716" s="11"/>
      <c r="C716" s="139">
        <v>2017</v>
      </c>
      <c r="D716" s="139"/>
      <c r="E716" s="142">
        <v>6.08053E-2</v>
      </c>
      <c r="F716" s="142">
        <v>2.2817899999999999E-2</v>
      </c>
      <c r="G716" s="142">
        <v>5.49445E-2</v>
      </c>
      <c r="H716" s="142">
        <v>2.8441999999999999E-2</v>
      </c>
      <c r="I716" s="142">
        <v>0</v>
      </c>
      <c r="J716" s="142">
        <v>0.10340012</v>
      </c>
      <c r="K716" s="142">
        <v>0.72959022399999995</v>
      </c>
      <c r="L716" s="141">
        <f t="shared" si="176"/>
        <v>2.3055103984978116</v>
      </c>
    </row>
    <row r="717" spans="1:12" ht="15" customHeight="1" x14ac:dyDescent="0.2">
      <c r="A717" s="11"/>
      <c r="C717" s="139">
        <v>2014</v>
      </c>
      <c r="D717" s="139"/>
      <c r="E717" s="142">
        <v>4.0061967159062274E-2</v>
      </c>
      <c r="F717" s="142">
        <v>3.1912820145557248E-2</v>
      </c>
      <c r="G717" s="142">
        <v>1.7647062870497866E-2</v>
      </c>
      <c r="H717" s="142">
        <v>1.4310656671219332E-2</v>
      </c>
      <c r="I717" s="142">
        <v>0</v>
      </c>
      <c r="J717" s="142">
        <v>0.1053678153441855</v>
      </c>
      <c r="K717" s="142">
        <v>0.79069967780947781</v>
      </c>
      <c r="L717" s="141">
        <f t="shared" si="176"/>
        <v>2.0597157640299235</v>
      </c>
    </row>
    <row r="718" spans="1:12" ht="15" customHeight="1" x14ac:dyDescent="0.2">
      <c r="A718" s="11"/>
      <c r="C718" s="175" t="s">
        <v>58</v>
      </c>
      <c r="D718" s="175"/>
      <c r="E718" s="175"/>
      <c r="F718" s="175"/>
      <c r="G718" s="176"/>
      <c r="H718" s="176"/>
      <c r="I718" s="176"/>
      <c r="J718" s="176"/>
      <c r="K718" s="176"/>
      <c r="L718" s="177"/>
    </row>
    <row r="719" spans="1:12" ht="15" customHeight="1" x14ac:dyDescent="0.2">
      <c r="A719" s="11"/>
      <c r="C719" s="136">
        <v>2024</v>
      </c>
      <c r="D719" s="136"/>
      <c r="E719" s="137">
        <v>9.0723996528447953E-2</v>
      </c>
      <c r="F719" s="137">
        <v>2.6339280629689987E-2</v>
      </c>
      <c r="G719" s="137">
        <v>6.3158479682596608E-2</v>
      </c>
      <c r="H719" s="137">
        <v>3.9759529254890666E-2</v>
      </c>
      <c r="I719" s="137">
        <v>1.3239907859206116E-2</v>
      </c>
      <c r="J719" s="137">
        <v>0.10942988930809947</v>
      </c>
      <c r="K719" s="137">
        <v>0.65734891673706919</v>
      </c>
      <c r="L719" s="138">
        <f t="shared" ref="L719:L722" si="177">(1*E719+2*F719+3*G719+4*H719+5*I719)/SUM(E719:I719)</f>
        <v>2.3930743329412119</v>
      </c>
    </row>
    <row r="720" spans="1:12" ht="15" customHeight="1" x14ac:dyDescent="0.2">
      <c r="A720" s="11"/>
      <c r="C720" s="139">
        <v>2021</v>
      </c>
      <c r="D720" s="139"/>
      <c r="E720" s="140">
        <v>7.1618797999999997E-2</v>
      </c>
      <c r="F720" s="140">
        <v>3.1923600000000003E-2</v>
      </c>
      <c r="G720" s="140">
        <v>6.1386499999999997E-2</v>
      </c>
      <c r="H720" s="140">
        <v>3.3990300000000001E-2</v>
      </c>
      <c r="I720" s="140">
        <v>2.19232E-2</v>
      </c>
      <c r="J720" s="140">
        <v>9.2350056E-2</v>
      </c>
      <c r="K720" s="140">
        <v>0.68680750899999998</v>
      </c>
      <c r="L720" s="141">
        <f t="shared" si="177"/>
        <v>2.5593033906469356</v>
      </c>
    </row>
    <row r="721" spans="1:12" ht="15" customHeight="1" x14ac:dyDescent="0.2">
      <c r="A721" s="11"/>
      <c r="C721" s="139">
        <v>2017</v>
      </c>
      <c r="D721" s="139"/>
      <c r="E721" s="142">
        <v>6.1095799999999999E-2</v>
      </c>
      <c r="F721" s="142">
        <v>1.54485E-2</v>
      </c>
      <c r="G721" s="142">
        <v>5.1550400000000003E-2</v>
      </c>
      <c r="H721" s="142">
        <v>3.2126700000000001E-2</v>
      </c>
      <c r="I721" s="142">
        <v>3.3941399999999999E-3</v>
      </c>
      <c r="J721" s="142">
        <v>0.10340012</v>
      </c>
      <c r="K721" s="142">
        <v>0.73298436</v>
      </c>
      <c r="L721" s="141">
        <f t="shared" si="177"/>
        <v>2.3966030366064253</v>
      </c>
    </row>
    <row r="722" spans="1:12" ht="15" customHeight="1" x14ac:dyDescent="0.2">
      <c r="A722" s="11"/>
      <c r="C722" s="139">
        <v>2014</v>
      </c>
      <c r="D722" s="139"/>
      <c r="E722" s="142">
        <v>3.529234263674081E-2</v>
      </c>
      <c r="F722" s="142">
        <v>2.3112629960515749E-2</v>
      </c>
      <c r="G722" s="142">
        <v>2.2416687392819334E-2</v>
      </c>
      <c r="H722" s="142">
        <v>1.4310656671219332E-2</v>
      </c>
      <c r="I722" s="142">
        <v>0</v>
      </c>
      <c r="J722" s="142">
        <v>0.1053678153441855</v>
      </c>
      <c r="K722" s="142">
        <v>0.79949986799451933</v>
      </c>
      <c r="L722" s="141">
        <f t="shared" si="177"/>
        <v>2.1655132414632274</v>
      </c>
    </row>
    <row r="723" spans="1:12" ht="15" customHeight="1" x14ac:dyDescent="0.2">
      <c r="A723" s="11"/>
      <c r="C723" s="175" t="s">
        <v>106</v>
      </c>
      <c r="D723" s="175"/>
      <c r="E723" s="175"/>
      <c r="F723" s="175"/>
      <c r="G723" s="176"/>
      <c r="H723" s="176"/>
      <c r="I723" s="176"/>
      <c r="J723" s="176"/>
      <c r="K723" s="176"/>
      <c r="L723" s="177"/>
    </row>
    <row r="724" spans="1:12" ht="15" customHeight="1" x14ac:dyDescent="0.2">
      <c r="A724" s="11"/>
      <c r="C724" s="136">
        <v>2024</v>
      </c>
      <c r="D724" s="136"/>
      <c r="E724" s="137">
        <v>0.11859051639099777</v>
      </c>
      <c r="F724" s="137">
        <v>4.4509160667513432E-2</v>
      </c>
      <c r="G724" s="137">
        <v>9.8932107031542454E-2</v>
      </c>
      <c r="H724" s="137">
        <v>3.6986459556247735E-2</v>
      </c>
      <c r="I724" s="137">
        <v>8.4266059999027788E-3</v>
      </c>
      <c r="J724" s="137">
        <v>0.11598599446703081</v>
      </c>
      <c r="K724" s="137">
        <v>0.57656915588676505</v>
      </c>
      <c r="L724" s="138">
        <f t="shared" ref="L724:L725" si="178">(1*E724+2*F724+3*G724+4*H724+5*I724)/SUM(E724:I724)</f>
        <v>2.2588897743590191</v>
      </c>
    </row>
    <row r="725" spans="1:12" ht="15" customHeight="1" x14ac:dyDescent="0.2">
      <c r="A725" s="11"/>
      <c r="C725" s="139">
        <v>2021</v>
      </c>
      <c r="D725" s="139"/>
      <c r="E725" s="140">
        <v>8.4388506000000002E-2</v>
      </c>
      <c r="F725" s="140">
        <v>5.51484E-2</v>
      </c>
      <c r="G725" s="140">
        <v>0.123620546</v>
      </c>
      <c r="H725" s="140">
        <v>2.3321600000000001E-2</v>
      </c>
      <c r="I725" s="140">
        <v>1.0422799999999999E-2</v>
      </c>
      <c r="J725" s="140">
        <v>0.11383728799999999</v>
      </c>
      <c r="K725" s="140">
        <v>0.58926093400000001</v>
      </c>
      <c r="L725" s="141">
        <f t="shared" si="178"/>
        <v>2.3945534162582454</v>
      </c>
    </row>
    <row r="726" spans="1:12" ht="15" customHeight="1" x14ac:dyDescent="0.2">
      <c r="A726" s="11"/>
      <c r="C726" s="139">
        <v>2017</v>
      </c>
      <c r="D726" s="139"/>
      <c r="E726" s="142" t="s">
        <v>174</v>
      </c>
      <c r="F726" s="142" t="s">
        <v>174</v>
      </c>
      <c r="G726" s="142" t="s">
        <v>174</v>
      </c>
      <c r="H726" s="142" t="s">
        <v>174</v>
      </c>
      <c r="I726" s="142" t="s">
        <v>174</v>
      </c>
      <c r="J726" s="142" t="s">
        <v>174</v>
      </c>
      <c r="K726" s="142" t="s">
        <v>174</v>
      </c>
      <c r="L726" s="141" t="s">
        <v>174</v>
      </c>
    </row>
    <row r="727" spans="1:12" ht="15" customHeight="1" x14ac:dyDescent="0.2">
      <c r="A727" s="11"/>
      <c r="C727" s="139">
        <v>2014</v>
      </c>
      <c r="D727" s="139"/>
      <c r="E727" s="142" t="s">
        <v>174</v>
      </c>
      <c r="F727" s="142" t="s">
        <v>174</v>
      </c>
      <c r="G727" s="142" t="s">
        <v>174</v>
      </c>
      <c r="H727" s="142" t="s">
        <v>174</v>
      </c>
      <c r="I727" s="142" t="s">
        <v>174</v>
      </c>
      <c r="J727" s="142" t="s">
        <v>174</v>
      </c>
      <c r="K727" s="142" t="s">
        <v>174</v>
      </c>
      <c r="L727" s="141" t="s">
        <v>174</v>
      </c>
    </row>
    <row r="728" spans="1:12" ht="15" customHeight="1" x14ac:dyDescent="0.2">
      <c r="A728" s="11"/>
      <c r="C728" s="175" t="s">
        <v>107</v>
      </c>
      <c r="D728" s="175"/>
      <c r="E728" s="175"/>
      <c r="F728" s="175"/>
      <c r="G728" s="176"/>
      <c r="H728" s="176"/>
      <c r="I728" s="176"/>
      <c r="J728" s="176"/>
      <c r="K728" s="176"/>
      <c r="L728" s="177"/>
    </row>
    <row r="729" spans="1:12" ht="15" customHeight="1" x14ac:dyDescent="0.2">
      <c r="A729" s="11"/>
      <c r="C729" s="136">
        <v>2024</v>
      </c>
      <c r="D729" s="136"/>
      <c r="E729" s="137">
        <v>0.11157876354204674</v>
      </c>
      <c r="F729" s="137">
        <v>2.9597151197304893E-2</v>
      </c>
      <c r="G729" s="137">
        <v>9.3157858678435346E-2</v>
      </c>
      <c r="H729" s="137">
        <v>3.1800525176473617E-2</v>
      </c>
      <c r="I729" s="137">
        <v>9.8019177852186889E-3</v>
      </c>
      <c r="J729" s="137">
        <v>0.11598599446703081</v>
      </c>
      <c r="K729" s="137">
        <v>0.60807778915348998</v>
      </c>
      <c r="L729" s="138">
        <f t="shared" ref="L729:L730" si="179">(1*E729+2*F729+3*G729+4*H729+5*I729)/SUM(E729:I729)</f>
        <v>2.270301230565611</v>
      </c>
    </row>
    <row r="730" spans="1:12" ht="15" customHeight="1" x14ac:dyDescent="0.2">
      <c r="A730" s="11"/>
      <c r="C730" s="139">
        <v>2021</v>
      </c>
      <c r="D730" s="139"/>
      <c r="E730" s="140">
        <v>8.3896071000000003E-2</v>
      </c>
      <c r="F730" s="140">
        <v>4.2504699999999999E-2</v>
      </c>
      <c r="G730" s="140">
        <v>0.10748097299999999</v>
      </c>
      <c r="H730" s="140">
        <v>3.0820500000000001E-2</v>
      </c>
      <c r="I730" s="140">
        <v>2.5465000000000002E-2</v>
      </c>
      <c r="J730" s="140">
        <v>0.109357001</v>
      </c>
      <c r="K730" s="140">
        <v>0.60047568299999998</v>
      </c>
      <c r="L730" s="141">
        <f t="shared" si="179"/>
        <v>2.5569922358293482</v>
      </c>
    </row>
    <row r="731" spans="1:12" ht="15" customHeight="1" x14ac:dyDescent="0.2">
      <c r="A731" s="11"/>
      <c r="C731" s="139">
        <v>2017</v>
      </c>
      <c r="D731" s="139"/>
      <c r="E731" s="142" t="s">
        <v>174</v>
      </c>
      <c r="F731" s="142" t="s">
        <v>174</v>
      </c>
      <c r="G731" s="142" t="s">
        <v>174</v>
      </c>
      <c r="H731" s="142" t="s">
        <v>174</v>
      </c>
      <c r="I731" s="142" t="s">
        <v>174</v>
      </c>
      <c r="J731" s="142" t="s">
        <v>174</v>
      </c>
      <c r="K731" s="142" t="s">
        <v>174</v>
      </c>
      <c r="L731" s="141" t="s">
        <v>174</v>
      </c>
    </row>
    <row r="732" spans="1:12" ht="15" customHeight="1" x14ac:dyDescent="0.2">
      <c r="A732" s="11"/>
      <c r="C732" s="139">
        <v>2014</v>
      </c>
      <c r="D732" s="139"/>
      <c r="E732" s="142" t="s">
        <v>174</v>
      </c>
      <c r="F732" s="142" t="s">
        <v>174</v>
      </c>
      <c r="G732" s="142" t="s">
        <v>174</v>
      </c>
      <c r="H732" s="142" t="s">
        <v>174</v>
      </c>
      <c r="I732" s="142" t="s">
        <v>174</v>
      </c>
      <c r="J732" s="142" t="s">
        <v>174</v>
      </c>
      <c r="K732" s="142" t="s">
        <v>174</v>
      </c>
      <c r="L732" s="141" t="s">
        <v>174</v>
      </c>
    </row>
    <row r="733" spans="1:12" ht="15" customHeight="1" x14ac:dyDescent="0.2">
      <c r="A733" s="11"/>
      <c r="C733" s="175" t="s">
        <v>108</v>
      </c>
      <c r="D733" s="175"/>
      <c r="E733" s="175"/>
      <c r="F733" s="175"/>
      <c r="G733" s="176"/>
      <c r="H733" s="176"/>
      <c r="I733" s="176"/>
      <c r="J733" s="176"/>
      <c r="K733" s="176"/>
      <c r="L733" s="177"/>
    </row>
    <row r="734" spans="1:12" ht="15" customHeight="1" x14ac:dyDescent="0.2">
      <c r="A734" s="11"/>
      <c r="C734" s="136">
        <v>2024</v>
      </c>
      <c r="D734" s="136"/>
      <c r="E734" s="137">
        <v>9.9620711838280404E-2</v>
      </c>
      <c r="F734" s="137">
        <v>2.8650255509294422E-2</v>
      </c>
      <c r="G734" s="137">
        <v>6.5092007804584365E-2</v>
      </c>
      <c r="H734" s="137">
        <v>3.125728151396303E-2</v>
      </c>
      <c r="I734" s="137">
        <v>7.3832966345154941E-3</v>
      </c>
      <c r="J734" s="137">
        <v>0.11174329588002244</v>
      </c>
      <c r="K734" s="137">
        <v>0.65625315081933988</v>
      </c>
      <c r="L734" s="138">
        <f t="shared" ref="L734:L735" si="180">(1*E734+2*F734+3*G734+4*H734+5*I734)/SUM(E734:I734)</f>
        <v>2.2160990561761311</v>
      </c>
    </row>
    <row r="735" spans="1:12" ht="15" customHeight="1" x14ac:dyDescent="0.2">
      <c r="A735" s="11"/>
      <c r="C735" s="139">
        <v>2021</v>
      </c>
      <c r="D735" s="139"/>
      <c r="E735" s="140">
        <v>9.8968927999999998E-2</v>
      </c>
      <c r="F735" s="140">
        <v>3.4726800000000002E-2</v>
      </c>
      <c r="G735" s="140">
        <v>8.3502463999999998E-2</v>
      </c>
      <c r="H735" s="140">
        <v>2.1586899999999999E-2</v>
      </c>
      <c r="I735" s="140">
        <v>1.70954E-2</v>
      </c>
      <c r="J735" s="140">
        <v>0.101381269</v>
      </c>
      <c r="K735" s="140">
        <v>0.64273828899999996</v>
      </c>
      <c r="L735" s="141">
        <f t="shared" si="180"/>
        <v>2.3087126157315661</v>
      </c>
    </row>
    <row r="736" spans="1:12" ht="15" customHeight="1" x14ac:dyDescent="0.2">
      <c r="A736" s="11"/>
      <c r="C736" s="139">
        <v>2017</v>
      </c>
      <c r="D736" s="139"/>
      <c r="E736" s="142" t="s">
        <v>174</v>
      </c>
      <c r="F736" s="142" t="s">
        <v>174</v>
      </c>
      <c r="G736" s="142" t="s">
        <v>174</v>
      </c>
      <c r="H736" s="142" t="s">
        <v>174</v>
      </c>
      <c r="I736" s="142" t="s">
        <v>174</v>
      </c>
      <c r="J736" s="142" t="s">
        <v>174</v>
      </c>
      <c r="K736" s="142" t="s">
        <v>174</v>
      </c>
      <c r="L736" s="141" t="s">
        <v>174</v>
      </c>
    </row>
    <row r="737" spans="1:12" ht="15" customHeight="1" x14ac:dyDescent="0.2">
      <c r="A737" s="11"/>
      <c r="C737" s="139">
        <v>2014</v>
      </c>
      <c r="D737" s="139"/>
      <c r="E737" s="142" t="s">
        <v>174</v>
      </c>
      <c r="F737" s="142" t="s">
        <v>174</v>
      </c>
      <c r="G737" s="142" t="s">
        <v>174</v>
      </c>
      <c r="H737" s="142" t="s">
        <v>174</v>
      </c>
      <c r="I737" s="142" t="s">
        <v>174</v>
      </c>
      <c r="J737" s="142" t="s">
        <v>174</v>
      </c>
      <c r="K737" s="142" t="s">
        <v>174</v>
      </c>
      <c r="L737" s="141" t="s">
        <v>174</v>
      </c>
    </row>
    <row r="738" spans="1:12" ht="15" customHeight="1" x14ac:dyDescent="0.2">
      <c r="A738" s="11"/>
      <c r="C738" s="175" t="s">
        <v>109</v>
      </c>
      <c r="D738" s="175"/>
      <c r="E738" s="175"/>
      <c r="F738" s="175"/>
      <c r="G738" s="176"/>
      <c r="H738" s="176"/>
      <c r="I738" s="176"/>
      <c r="J738" s="176"/>
      <c r="K738" s="176"/>
      <c r="L738" s="177"/>
    </row>
    <row r="739" spans="1:12" ht="15" customHeight="1" x14ac:dyDescent="0.2">
      <c r="A739" s="11"/>
      <c r="C739" s="136">
        <v>2024</v>
      </c>
      <c r="D739" s="136"/>
      <c r="E739" s="137">
        <v>9.2320411178919468E-2</v>
      </c>
      <c r="F739" s="137">
        <v>2.7455777938391723E-2</v>
      </c>
      <c r="G739" s="137">
        <v>5.9165502511055526E-2</v>
      </c>
      <c r="H739" s="137">
        <v>3.125728151396303E-2</v>
      </c>
      <c r="I739" s="137">
        <v>9.8019177852186889E-3</v>
      </c>
      <c r="J739" s="137">
        <v>0.11174329588002244</v>
      </c>
      <c r="K739" s="137">
        <v>0.6682558131924291</v>
      </c>
      <c r="L739" s="138">
        <f t="shared" ref="L739:L740" si="181">(1*E739+2*F739+3*G739+4*H739+5*I739)/SUM(E739:I739)</f>
        <v>2.2671144078915164</v>
      </c>
    </row>
    <row r="740" spans="1:12" ht="15" customHeight="1" x14ac:dyDescent="0.2">
      <c r="A740" s="11"/>
      <c r="C740" s="139">
        <v>2021</v>
      </c>
      <c r="D740" s="139"/>
      <c r="E740" s="140">
        <v>9.0629929999999997E-2</v>
      </c>
      <c r="F740" s="140">
        <v>3.2345400000000003E-2</v>
      </c>
      <c r="G740" s="140">
        <v>7.9807311000000006E-2</v>
      </c>
      <c r="H740" s="140">
        <v>2.7663400000000001E-2</v>
      </c>
      <c r="I740" s="140">
        <v>2.20681E-2</v>
      </c>
      <c r="J740" s="140">
        <v>9.3605343999999993E-2</v>
      </c>
      <c r="K740" s="140">
        <v>0.65388049000000004</v>
      </c>
      <c r="L740" s="141">
        <f t="shared" si="181"/>
        <v>2.4384248761735692</v>
      </c>
    </row>
    <row r="741" spans="1:12" ht="15" customHeight="1" x14ac:dyDescent="0.2">
      <c r="A741" s="11"/>
      <c r="C741" s="139">
        <v>2017</v>
      </c>
      <c r="D741" s="139"/>
      <c r="E741" s="142" t="s">
        <v>174</v>
      </c>
      <c r="F741" s="142" t="s">
        <v>174</v>
      </c>
      <c r="G741" s="142" t="s">
        <v>174</v>
      </c>
      <c r="H741" s="142" t="s">
        <v>174</v>
      </c>
      <c r="I741" s="142" t="s">
        <v>174</v>
      </c>
      <c r="J741" s="142" t="s">
        <v>174</v>
      </c>
      <c r="K741" s="142" t="s">
        <v>174</v>
      </c>
      <c r="L741" s="141" t="s">
        <v>174</v>
      </c>
    </row>
    <row r="742" spans="1:12" ht="15" customHeight="1" x14ac:dyDescent="0.2">
      <c r="A742" s="11"/>
      <c r="C742" s="139">
        <v>2014</v>
      </c>
      <c r="D742" s="139"/>
      <c r="E742" s="142" t="s">
        <v>174</v>
      </c>
      <c r="F742" s="142" t="s">
        <v>174</v>
      </c>
      <c r="G742" s="142" t="s">
        <v>174</v>
      </c>
      <c r="H742" s="142" t="s">
        <v>174</v>
      </c>
      <c r="I742" s="142" t="s">
        <v>174</v>
      </c>
      <c r="J742" s="142" t="s">
        <v>174</v>
      </c>
      <c r="K742" s="142" t="s">
        <v>174</v>
      </c>
      <c r="L742" s="141" t="s">
        <v>174</v>
      </c>
    </row>
    <row r="743" spans="1:12" ht="15" customHeight="1" x14ac:dyDescent="0.2">
      <c r="A743" s="11"/>
      <c r="C743" s="175" t="s">
        <v>54</v>
      </c>
      <c r="D743" s="175"/>
      <c r="E743" s="175"/>
      <c r="F743" s="175"/>
      <c r="G743" s="176"/>
      <c r="H743" s="176"/>
      <c r="I743" s="176"/>
      <c r="J743" s="176"/>
      <c r="K743" s="176"/>
      <c r="L743" s="177"/>
    </row>
    <row r="744" spans="1:12" ht="15" customHeight="1" x14ac:dyDescent="0.2">
      <c r="A744" s="11"/>
      <c r="C744" s="136">
        <v>2024</v>
      </c>
      <c r="D744" s="136"/>
      <c r="E744" s="137">
        <v>8.4007467400959435E-2</v>
      </c>
      <c r="F744" s="137">
        <v>1.0220170496360986E-2</v>
      </c>
      <c r="G744" s="137">
        <v>6.0767092848472697E-2</v>
      </c>
      <c r="H744" s="137">
        <v>4.5115783906582579E-2</v>
      </c>
      <c r="I744" s="137">
        <v>9.5246698934286656E-3</v>
      </c>
      <c r="J744" s="137">
        <v>0.1359980590217103</v>
      </c>
      <c r="K744" s="137">
        <v>0.65436675643248543</v>
      </c>
      <c r="L744" s="138">
        <f t="shared" ref="L744:L747" si="182">(1*E744+2*F744+3*G744+4*H744+5*I744)/SUM(E744:I744)</f>
        <v>2.4558643299693035</v>
      </c>
    </row>
    <row r="745" spans="1:12" ht="15" customHeight="1" x14ac:dyDescent="0.2">
      <c r="A745" s="11"/>
      <c r="C745" s="139">
        <v>2021</v>
      </c>
      <c r="D745" s="139"/>
      <c r="E745" s="140">
        <v>6.0323300000000003E-2</v>
      </c>
      <c r="F745" s="140">
        <v>2.1762699999999999E-2</v>
      </c>
      <c r="G745" s="140">
        <v>6.6367958000000005E-2</v>
      </c>
      <c r="H745" s="140">
        <v>3.6285699999999997E-2</v>
      </c>
      <c r="I745" s="140">
        <v>1.7902999999999999E-2</v>
      </c>
      <c r="J745" s="140">
        <v>0.100379621</v>
      </c>
      <c r="K745" s="140">
        <v>0.69697772499999999</v>
      </c>
      <c r="L745" s="141">
        <f t="shared" si="182"/>
        <v>2.652997050601261</v>
      </c>
    </row>
    <row r="746" spans="1:12" ht="15" customHeight="1" x14ac:dyDescent="0.2">
      <c r="A746" s="11"/>
      <c r="C746" s="139">
        <v>2017</v>
      </c>
      <c r="D746" s="139"/>
      <c r="E746" s="142">
        <v>5.7120600000000001E-2</v>
      </c>
      <c r="F746" s="142">
        <v>1.49214E-2</v>
      </c>
      <c r="G746" s="142">
        <v>4.2302300000000001E-2</v>
      </c>
      <c r="H746" s="142">
        <v>3.0374700000000001E-2</v>
      </c>
      <c r="I746" s="142">
        <v>0</v>
      </c>
      <c r="J746" s="142">
        <v>0.12908498400000001</v>
      </c>
      <c r="K746" s="142">
        <v>0.72619608899999999</v>
      </c>
      <c r="L746" s="141">
        <f t="shared" si="182"/>
        <v>2.3173812699092724</v>
      </c>
    </row>
    <row r="747" spans="1:12" ht="15" customHeight="1" x14ac:dyDescent="0.2">
      <c r="A747" s="11"/>
      <c r="C747" s="139">
        <v>2014</v>
      </c>
      <c r="D747" s="139"/>
      <c r="E747" s="142">
        <v>1.6863104614736463E-2</v>
      </c>
      <c r="F747" s="142">
        <v>1.7647062870497863E-2</v>
      </c>
      <c r="G747" s="142">
        <v>4.7696245223214691E-3</v>
      </c>
      <c r="H747" s="142">
        <v>1.4312439775474254E-2</v>
      </c>
      <c r="I747" s="142">
        <v>4.7714076265763924E-3</v>
      </c>
      <c r="J747" s="142">
        <v>0.12852177849235133</v>
      </c>
      <c r="K747" s="142">
        <v>0.81311458209804222</v>
      </c>
      <c r="L747" s="141">
        <f t="shared" si="182"/>
        <v>2.5285075202692999</v>
      </c>
    </row>
    <row r="748" spans="1:12" ht="15" customHeight="1" x14ac:dyDescent="0.2">
      <c r="A748" s="11"/>
      <c r="C748" s="175" t="s">
        <v>55</v>
      </c>
      <c r="D748" s="175"/>
      <c r="E748" s="175"/>
      <c r="F748" s="175"/>
      <c r="G748" s="176"/>
      <c r="H748" s="176"/>
      <c r="I748" s="176"/>
      <c r="J748" s="176"/>
      <c r="K748" s="176"/>
      <c r="L748" s="177"/>
    </row>
    <row r="749" spans="1:12" ht="15" customHeight="1" x14ac:dyDescent="0.2">
      <c r="A749" s="11"/>
      <c r="C749" s="136">
        <v>2024</v>
      </c>
      <c r="D749" s="136"/>
      <c r="E749" s="137">
        <v>7.8480790392025435E-2</v>
      </c>
      <c r="F749" s="137">
        <v>1.0763747594935235E-2</v>
      </c>
      <c r="G749" s="137">
        <v>3.4640673068661691E-2</v>
      </c>
      <c r="H749" s="137">
        <v>3.2902534306779828E-2</v>
      </c>
      <c r="I749" s="137">
        <v>2.522572456500646E-2</v>
      </c>
      <c r="J749" s="137">
        <v>0.1247123578324713</v>
      </c>
      <c r="K749" s="137">
        <v>0.69327417224012</v>
      </c>
      <c r="L749" s="138">
        <f t="shared" ref="L749:L752" si="183">(1*E749+2*F749+3*G749+4*H749+5*I749)/SUM(E749:I749)</f>
        <v>2.5364554888391355</v>
      </c>
    </row>
    <row r="750" spans="1:12" ht="15" customHeight="1" x14ac:dyDescent="0.2">
      <c r="A750" s="11"/>
      <c r="C750" s="139">
        <v>2021</v>
      </c>
      <c r="D750" s="139"/>
      <c r="E750" s="140">
        <v>6.0424699999999998E-2</v>
      </c>
      <c r="F750" s="140">
        <v>2.6735399999999999E-2</v>
      </c>
      <c r="G750" s="140">
        <v>4.6375100000000002E-2</v>
      </c>
      <c r="H750" s="140">
        <v>3.5245600000000002E-2</v>
      </c>
      <c r="I750" s="140">
        <v>2.5218899999999999E-2</v>
      </c>
      <c r="J750" s="140">
        <v>9.9313978999999997E-2</v>
      </c>
      <c r="K750" s="140">
        <v>0.70668648000000001</v>
      </c>
      <c r="L750" s="141">
        <f t="shared" si="183"/>
        <v>2.6809201251342141</v>
      </c>
    </row>
    <row r="751" spans="1:12" ht="15" customHeight="1" x14ac:dyDescent="0.2">
      <c r="A751" s="11"/>
      <c r="C751" s="139">
        <v>2017</v>
      </c>
      <c r="D751" s="139"/>
      <c r="E751" s="142">
        <v>5.7120600000000001E-2</v>
      </c>
      <c r="F751" s="142">
        <v>1.49214E-2</v>
      </c>
      <c r="G751" s="142">
        <v>3.8854199999999998E-2</v>
      </c>
      <c r="H751" s="142">
        <v>3.7744E-2</v>
      </c>
      <c r="I751" s="142">
        <v>9.0115000000000004E-3</v>
      </c>
      <c r="J751" s="142">
        <v>0.115278582</v>
      </c>
      <c r="K751" s="142">
        <v>0.72706972199999997</v>
      </c>
      <c r="L751" s="141">
        <f t="shared" si="183"/>
        <v>2.5344446016122881</v>
      </c>
    </row>
    <row r="752" spans="1:12" ht="15" customHeight="1" x14ac:dyDescent="0.2">
      <c r="A752" s="11"/>
      <c r="C752" s="139">
        <v>2014</v>
      </c>
      <c r="D752" s="139"/>
      <c r="E752" s="142">
        <v>1.2832538952016441E-2</v>
      </c>
      <c r="F752" s="142">
        <v>1.3571597811617885E-2</v>
      </c>
      <c r="G752" s="142">
        <v>0</v>
      </c>
      <c r="H752" s="142">
        <v>1.431065667121933E-2</v>
      </c>
      <c r="I752" s="142">
        <v>8.845089581201445E-3</v>
      </c>
      <c r="J752" s="142">
        <v>0.10944149729881053</v>
      </c>
      <c r="K752" s="142">
        <v>0.84099861968513445</v>
      </c>
      <c r="L752" s="141">
        <f t="shared" si="183"/>
        <v>2.8539980435449275</v>
      </c>
    </row>
    <row r="753" spans="1:12" ht="15" customHeight="1" x14ac:dyDescent="0.2">
      <c r="A753" s="11"/>
      <c r="C753" s="175" t="s">
        <v>110</v>
      </c>
      <c r="D753" s="175"/>
      <c r="E753" s="175"/>
      <c r="F753" s="175"/>
      <c r="G753" s="176"/>
      <c r="H753" s="176"/>
      <c r="I753" s="176"/>
      <c r="J753" s="176"/>
      <c r="K753" s="176"/>
      <c r="L753" s="177"/>
    </row>
    <row r="754" spans="1:12" ht="15" customHeight="1" x14ac:dyDescent="0.2">
      <c r="A754" s="11"/>
      <c r="C754" s="136">
        <v>2024</v>
      </c>
      <c r="D754" s="136"/>
      <c r="E754" s="137">
        <v>7.8480790392025435E-2</v>
      </c>
      <c r="F754" s="137">
        <v>1.0763747594935235E-2</v>
      </c>
      <c r="G754" s="137">
        <v>3.4640673068661691E-2</v>
      </c>
      <c r="H754" s="137">
        <v>2.8043073401747765E-2</v>
      </c>
      <c r="I754" s="137">
        <v>2.522572456500646E-2</v>
      </c>
      <c r="J754" s="137">
        <v>0.12957181873750337</v>
      </c>
      <c r="K754" s="137">
        <v>0.69327417224012</v>
      </c>
      <c r="L754" s="138">
        <f t="shared" ref="L754:L755" si="184">(1*E754+2*F754+3*G754+4*H754+5*I754)/SUM(E754:I754)</f>
        <v>2.4963094183437047</v>
      </c>
    </row>
    <row r="755" spans="1:12" ht="15" customHeight="1" x14ac:dyDescent="0.2">
      <c r="A755" s="11"/>
      <c r="C755" s="139">
        <v>2021</v>
      </c>
      <c r="D755" s="139"/>
      <c r="E755" s="140">
        <v>6.0424699999999998E-2</v>
      </c>
      <c r="F755" s="140">
        <v>2.26769E-2</v>
      </c>
      <c r="G755" s="140">
        <v>4.5882699999999998E-2</v>
      </c>
      <c r="H755" s="140">
        <v>3.5245600000000002E-2</v>
      </c>
      <c r="I755" s="140">
        <v>2.5218899999999999E-2</v>
      </c>
      <c r="J755" s="140">
        <v>9.6018342000000007E-2</v>
      </c>
      <c r="K755" s="140">
        <v>0.71453304299999998</v>
      </c>
      <c r="L755" s="141">
        <f t="shared" si="184"/>
        <v>2.6946779288124287</v>
      </c>
    </row>
    <row r="756" spans="1:12" ht="15" customHeight="1" x14ac:dyDescent="0.2">
      <c r="A756" s="11"/>
      <c r="C756" s="139">
        <v>2017</v>
      </c>
      <c r="D756" s="139"/>
      <c r="E756" s="142" t="s">
        <v>174</v>
      </c>
      <c r="F756" s="142" t="s">
        <v>174</v>
      </c>
      <c r="G756" s="142" t="s">
        <v>174</v>
      </c>
      <c r="H756" s="142" t="s">
        <v>174</v>
      </c>
      <c r="I756" s="142" t="s">
        <v>174</v>
      </c>
      <c r="J756" s="142" t="s">
        <v>174</v>
      </c>
      <c r="K756" s="142" t="s">
        <v>174</v>
      </c>
      <c r="L756" s="141" t="s">
        <v>174</v>
      </c>
    </row>
    <row r="757" spans="1:12" ht="15" customHeight="1" x14ac:dyDescent="0.2">
      <c r="A757" s="11"/>
      <c r="C757" s="139">
        <v>2014</v>
      </c>
      <c r="D757" s="139"/>
      <c r="E757" s="142" t="s">
        <v>174</v>
      </c>
      <c r="F757" s="142" t="s">
        <v>174</v>
      </c>
      <c r="G757" s="142" t="s">
        <v>174</v>
      </c>
      <c r="H757" s="142" t="s">
        <v>174</v>
      </c>
      <c r="I757" s="142" t="s">
        <v>174</v>
      </c>
      <c r="J757" s="142" t="s">
        <v>174</v>
      </c>
      <c r="K757" s="142" t="s">
        <v>174</v>
      </c>
      <c r="L757" s="141" t="s">
        <v>174</v>
      </c>
    </row>
    <row r="758" spans="1:12" ht="15" customHeight="1" x14ac:dyDescent="0.2">
      <c r="A758" s="11"/>
      <c r="C758" s="175" t="s">
        <v>56</v>
      </c>
      <c r="D758" s="175"/>
      <c r="E758" s="175"/>
      <c r="F758" s="175"/>
      <c r="G758" s="176"/>
      <c r="H758" s="176"/>
      <c r="I758" s="176"/>
      <c r="J758" s="176"/>
      <c r="K758" s="176"/>
      <c r="L758" s="177"/>
    </row>
    <row r="759" spans="1:12" ht="15" customHeight="1" x14ac:dyDescent="0.2">
      <c r="A759" s="11"/>
      <c r="C759" s="136">
        <v>2024</v>
      </c>
      <c r="D759" s="136"/>
      <c r="E759" s="137">
        <v>7.8480790392025435E-2</v>
      </c>
      <c r="F759" s="137">
        <v>7.2558634521095802E-3</v>
      </c>
      <c r="G759" s="137">
        <v>3.4640673068661691E-2</v>
      </c>
      <c r="H759" s="137">
        <v>3.0184446660660932E-2</v>
      </c>
      <c r="I759" s="137">
        <v>2.3084351306093289E-2</v>
      </c>
      <c r="J759" s="137">
        <v>0.13061512810289067</v>
      </c>
      <c r="K759" s="137">
        <v>0.69573874701755845</v>
      </c>
      <c r="L759" s="138">
        <f t="shared" ref="L759:L762" si="185">(1*E759+2*F759+3*G759+4*H759+5*I759)/SUM(E759:I759)</f>
        <v>2.4940037099920329</v>
      </c>
    </row>
    <row r="760" spans="1:12" ht="15" customHeight="1" x14ac:dyDescent="0.2">
      <c r="A760" s="11"/>
      <c r="C760" s="139">
        <v>2021</v>
      </c>
      <c r="D760" s="139"/>
      <c r="E760" s="140">
        <v>6.0424699999999998E-2</v>
      </c>
      <c r="F760" s="140">
        <v>2.26769E-2</v>
      </c>
      <c r="G760" s="140">
        <v>4.5882699999999998E-2</v>
      </c>
      <c r="H760" s="140">
        <v>4.3513900000000001E-2</v>
      </c>
      <c r="I760" s="140">
        <v>2.3676800000000001E-2</v>
      </c>
      <c r="J760" s="140">
        <v>9.2722704000000003E-2</v>
      </c>
      <c r="K760" s="140">
        <v>0.71110241299999999</v>
      </c>
      <c r="L760" s="141">
        <f t="shared" si="185"/>
        <v>2.7315723206320892</v>
      </c>
    </row>
    <row r="761" spans="1:12" ht="15" customHeight="1" x14ac:dyDescent="0.2">
      <c r="A761" s="11"/>
      <c r="C761" s="139">
        <v>2017</v>
      </c>
      <c r="D761" s="139"/>
      <c r="E761" s="142">
        <v>5.7120600000000001E-2</v>
      </c>
      <c r="F761" s="142">
        <v>1.49214E-2</v>
      </c>
      <c r="G761" s="142">
        <v>3.8854199999999998E-2</v>
      </c>
      <c r="H761" s="142">
        <v>3.7744E-2</v>
      </c>
      <c r="I761" s="142">
        <v>9.0115000000000004E-3</v>
      </c>
      <c r="J761" s="142">
        <v>0.115278582</v>
      </c>
      <c r="K761" s="142">
        <v>0.72706972199999997</v>
      </c>
      <c r="L761" s="141">
        <f t="shared" si="185"/>
        <v>2.5344446016122881</v>
      </c>
    </row>
    <row r="762" spans="1:12" ht="15" customHeight="1" x14ac:dyDescent="0.2">
      <c r="A762" s="11"/>
      <c r="C762" s="139">
        <v>2014</v>
      </c>
      <c r="D762" s="139"/>
      <c r="E762" s="142">
        <v>1.2832538952016441E-2</v>
      </c>
      <c r="F762" s="142">
        <v>1.3571597811617885E-2</v>
      </c>
      <c r="G762" s="142">
        <v>0</v>
      </c>
      <c r="H762" s="142">
        <v>1.431065667121933E-2</v>
      </c>
      <c r="I762" s="142">
        <v>8.845089581201445E-3</v>
      </c>
      <c r="J762" s="142">
        <v>0.10944149729881053</v>
      </c>
      <c r="K762" s="142">
        <v>0.84099861968513445</v>
      </c>
      <c r="L762" s="141">
        <f t="shared" si="185"/>
        <v>2.8539980435449275</v>
      </c>
    </row>
    <row r="763" spans="1:12" ht="15" customHeight="1" x14ac:dyDescent="0.2">
      <c r="A763" s="11"/>
      <c r="C763" s="175" t="s">
        <v>111</v>
      </c>
      <c r="D763" s="175"/>
      <c r="E763" s="175"/>
      <c r="F763" s="175"/>
      <c r="G763" s="176"/>
      <c r="H763" s="176"/>
      <c r="I763" s="176"/>
      <c r="J763" s="176"/>
      <c r="K763" s="176"/>
      <c r="L763" s="177"/>
    </row>
    <row r="764" spans="1:12" ht="15" customHeight="1" x14ac:dyDescent="0.2">
      <c r="A764" s="11"/>
      <c r="C764" s="136">
        <v>2024</v>
      </c>
      <c r="D764" s="136"/>
      <c r="E764" s="137">
        <v>7.8480790392025435E-2</v>
      </c>
      <c r="F764" s="137">
        <v>7.2558634521095802E-3</v>
      </c>
      <c r="G764" s="137">
        <v>3.4640673068661691E-2</v>
      </c>
      <c r="H764" s="137">
        <v>3.0184446660660932E-2</v>
      </c>
      <c r="I764" s="137">
        <v>2.3084351306093289E-2</v>
      </c>
      <c r="J764" s="137">
        <v>0.13061512810289067</v>
      </c>
      <c r="K764" s="137">
        <v>0.69573874701755845</v>
      </c>
      <c r="L764" s="138">
        <f t="shared" ref="L764:L765" si="186">(1*E764+2*F764+3*G764+4*H764+5*I764)/SUM(E764:I764)</f>
        <v>2.4940037099920329</v>
      </c>
    </row>
    <row r="765" spans="1:12" ht="15" customHeight="1" x14ac:dyDescent="0.2">
      <c r="A765" s="11"/>
      <c r="C765" s="139">
        <v>2021</v>
      </c>
      <c r="D765" s="139"/>
      <c r="E765" s="140">
        <v>6.0424699999999998E-2</v>
      </c>
      <c r="F765" s="140">
        <v>2.26769E-2</v>
      </c>
      <c r="G765" s="140">
        <v>4.5882699999999998E-2</v>
      </c>
      <c r="H765" s="140">
        <v>3.5245600000000002E-2</v>
      </c>
      <c r="I765" s="140">
        <v>3.1945099999999997E-2</v>
      </c>
      <c r="J765" s="140">
        <v>9.6018342000000007E-2</v>
      </c>
      <c r="K765" s="140">
        <v>0.70780677599999997</v>
      </c>
      <c r="L765" s="141">
        <f t="shared" si="186"/>
        <v>2.7737198929527209</v>
      </c>
    </row>
    <row r="766" spans="1:12" ht="15" customHeight="1" x14ac:dyDescent="0.2">
      <c r="A766" s="11"/>
      <c r="C766" s="139">
        <v>2017</v>
      </c>
      <c r="D766" s="139"/>
      <c r="E766" s="142" t="s">
        <v>174</v>
      </c>
      <c r="F766" s="142" t="s">
        <v>174</v>
      </c>
      <c r="G766" s="142" t="s">
        <v>174</v>
      </c>
      <c r="H766" s="142" t="s">
        <v>174</v>
      </c>
      <c r="I766" s="142" t="s">
        <v>174</v>
      </c>
      <c r="J766" s="142" t="s">
        <v>174</v>
      </c>
      <c r="K766" s="142" t="s">
        <v>174</v>
      </c>
      <c r="L766" s="141" t="s">
        <v>174</v>
      </c>
    </row>
    <row r="767" spans="1:12" ht="15" customHeight="1" x14ac:dyDescent="0.2">
      <c r="A767" s="11"/>
      <c r="C767" s="139">
        <v>2014</v>
      </c>
      <c r="D767" s="139"/>
      <c r="E767" s="142" t="s">
        <v>174</v>
      </c>
      <c r="F767" s="142" t="s">
        <v>174</v>
      </c>
      <c r="G767" s="142" t="s">
        <v>174</v>
      </c>
      <c r="H767" s="142" t="s">
        <v>174</v>
      </c>
      <c r="I767" s="142" t="s">
        <v>174</v>
      </c>
      <c r="J767" s="142" t="s">
        <v>174</v>
      </c>
      <c r="K767" s="142" t="s">
        <v>174</v>
      </c>
      <c r="L767" s="141" t="s">
        <v>174</v>
      </c>
    </row>
    <row r="768" spans="1:12" ht="15" customHeight="1" x14ac:dyDescent="0.2">
      <c r="A768" s="11"/>
      <c r="C768" s="175" t="s">
        <v>57</v>
      </c>
      <c r="D768" s="175"/>
      <c r="E768" s="175"/>
      <c r="F768" s="175"/>
      <c r="G768" s="176"/>
      <c r="H768" s="176"/>
      <c r="I768" s="176"/>
      <c r="J768" s="176"/>
      <c r="K768" s="176"/>
      <c r="L768" s="177"/>
    </row>
    <row r="769" spans="1:13" ht="15" customHeight="1" x14ac:dyDescent="0.2">
      <c r="A769" s="11"/>
      <c r="C769" s="136">
        <v>2024</v>
      </c>
      <c r="D769" s="136"/>
      <c r="E769" s="137">
        <v>6.6013583269853043E-2</v>
      </c>
      <c r="F769" s="137">
        <v>2.3635002496489473E-2</v>
      </c>
      <c r="G769" s="137">
        <v>5.7614170748472297E-2</v>
      </c>
      <c r="H769" s="137">
        <v>9.6372140175049748E-2</v>
      </c>
      <c r="I769" s="137">
        <v>4.4186849641859677E-2</v>
      </c>
      <c r="J769" s="137">
        <v>0.12727428851971262</v>
      </c>
      <c r="K769" s="137">
        <v>0.58490396514856324</v>
      </c>
      <c r="L769" s="138">
        <f t="shared" ref="L769:L772" si="187">(1*E769+2*F769+3*G769+4*H769+5*I769)/SUM(E769:I769)</f>
        <v>3.1010475087210878</v>
      </c>
    </row>
    <row r="770" spans="1:13" ht="15" customHeight="1" x14ac:dyDescent="0.2">
      <c r="A770" s="11"/>
      <c r="C770" s="139">
        <v>2021</v>
      </c>
      <c r="D770" s="139"/>
      <c r="E770" s="140">
        <v>5.3354400000000003E-2</v>
      </c>
      <c r="F770" s="140">
        <v>3.5249900000000001E-2</v>
      </c>
      <c r="G770" s="140">
        <v>7.4951234000000005E-2</v>
      </c>
      <c r="H770" s="140">
        <v>6.2769453000000003E-2</v>
      </c>
      <c r="I770" s="140">
        <v>5.9285699999999997E-2</v>
      </c>
      <c r="J770" s="140">
        <v>0.12214227499999999</v>
      </c>
      <c r="K770" s="140">
        <v>0.59224703499999998</v>
      </c>
      <c r="L770" s="141">
        <f t="shared" si="187"/>
        <v>3.1378875328989349</v>
      </c>
    </row>
    <row r="771" spans="1:13" ht="15" customHeight="1" x14ac:dyDescent="0.2">
      <c r="A771" s="11"/>
      <c r="C771" s="139">
        <v>2017</v>
      </c>
      <c r="D771" s="139"/>
      <c r="E771" s="142">
        <v>5.7647700000000003E-2</v>
      </c>
      <c r="F771" s="142">
        <v>1.49214E-2</v>
      </c>
      <c r="G771" s="142">
        <v>6.1144999999999998E-2</v>
      </c>
      <c r="H771" s="142">
        <v>5.2028400000000002E-2</v>
      </c>
      <c r="I771" s="142">
        <v>2.4701399999999998E-2</v>
      </c>
      <c r="J771" s="142">
        <v>0.11901919800000001</v>
      </c>
      <c r="K771" s="142">
        <v>0.67053696900000004</v>
      </c>
      <c r="L771" s="141">
        <f t="shared" si="187"/>
        <v>2.8632148520341998</v>
      </c>
    </row>
    <row r="772" spans="1:13" ht="15" customHeight="1" x14ac:dyDescent="0.2">
      <c r="A772" s="11"/>
      <c r="C772" s="139">
        <v>2014</v>
      </c>
      <c r="D772" s="139"/>
      <c r="E772" s="142">
        <v>1.2832538952016441E-2</v>
      </c>
      <c r="F772" s="142">
        <v>1.760216347433791E-2</v>
      </c>
      <c r="G772" s="142">
        <v>1.833943922968443E-2</v>
      </c>
      <c r="H772" s="142">
        <v>1.8387904834354228E-2</v>
      </c>
      <c r="I772" s="142">
        <v>1.3618280312032761E-2</v>
      </c>
      <c r="J772" s="142">
        <v>0.11420933871687708</v>
      </c>
      <c r="K772" s="142">
        <v>0.80501033448069714</v>
      </c>
      <c r="L772" s="141">
        <f t="shared" si="187"/>
        <v>3.0291806702616384</v>
      </c>
    </row>
    <row r="773" spans="1:13" s="3" customFormat="1" ht="15" customHeight="1" x14ac:dyDescent="0.2">
      <c r="A773" s="11"/>
      <c r="C773" s="100" t="s">
        <v>114</v>
      </c>
      <c r="D773" s="100"/>
      <c r="E773" s="100"/>
      <c r="F773" s="100"/>
      <c r="G773" s="100"/>
      <c r="H773" s="100"/>
      <c r="I773" s="100"/>
      <c r="J773" s="100"/>
      <c r="K773" s="100"/>
      <c r="L773" s="113"/>
      <c r="M773" s="2"/>
    </row>
    <row r="774" spans="1:13" ht="15" customHeight="1" x14ac:dyDescent="0.2">
      <c r="A774" s="11"/>
      <c r="C774" s="182" t="s">
        <v>165</v>
      </c>
      <c r="D774" s="182"/>
      <c r="E774" s="182"/>
      <c r="F774" s="183"/>
      <c r="G774" s="183"/>
      <c r="H774" s="183"/>
      <c r="I774" s="183"/>
      <c r="J774" s="183"/>
      <c r="K774" s="183"/>
      <c r="L774" s="183"/>
    </row>
    <row r="775" spans="1:13" s="3" customFormat="1" ht="15" customHeight="1" x14ac:dyDescent="0.2">
      <c r="A775" s="11"/>
      <c r="C775" s="136">
        <v>2024</v>
      </c>
      <c r="D775" s="136"/>
      <c r="E775" s="137">
        <f>AVERAGE(E780,E785,E790,E795,E800,E805,E810,E815,E820,E825,E830,E835,E840,E845)</f>
        <v>9.6165305261926057E-2</v>
      </c>
      <c r="F775" s="137">
        <f t="shared" ref="F775:K775" si="188">AVERAGE(F780,F785,F790,F795,F800,F805,F810,F815,F820,F825,F830,F835,F840,F845)</f>
        <v>4.4141651783392917E-2</v>
      </c>
      <c r="G775" s="137">
        <f t="shared" si="188"/>
        <v>0.13074997624674697</v>
      </c>
      <c r="H775" s="137">
        <f t="shared" si="188"/>
        <v>9.1420559335863572E-2</v>
      </c>
      <c r="I775" s="137">
        <f t="shared" si="188"/>
        <v>3.7541541485489542E-2</v>
      </c>
      <c r="J775" s="137">
        <f t="shared" si="188"/>
        <v>8.1546799625978064E-2</v>
      </c>
      <c r="K775" s="137">
        <f t="shared" si="188"/>
        <v>0.5184341662606029</v>
      </c>
      <c r="L775" s="138">
        <f t="shared" ref="L775:L778" si="189">(1*E775+2*F775+3*G775+4*H775+5*I775)/SUM(E775:I775)</f>
        <v>2.8250867732944833</v>
      </c>
      <c r="M775" s="2"/>
    </row>
    <row r="776" spans="1:13" s="3" customFormat="1" ht="15" customHeight="1" x14ac:dyDescent="0.2">
      <c r="A776" s="11"/>
      <c r="C776" s="139">
        <v>2021</v>
      </c>
      <c r="D776" s="139"/>
      <c r="E776" s="140">
        <f>AVERAGE(E781,E786,E791,E796,E801,E806,E811,E816,E821,E826,E831,E836,E841,E846)</f>
        <v>0.13445417571428572</v>
      </c>
      <c r="F776" s="140">
        <f t="shared" ref="F776:K776" si="190">AVERAGE(F781,F786,F791,F796,F801,F806,F811,F816,F821,F826,F831,F836,F841,F846)</f>
        <v>5.5868515714285708E-2</v>
      </c>
      <c r="G776" s="140">
        <f t="shared" si="190"/>
        <v>0.12753916485714287</v>
      </c>
      <c r="H776" s="140">
        <f t="shared" si="190"/>
        <v>5.9040059785714284E-2</v>
      </c>
      <c r="I776" s="140">
        <f t="shared" si="190"/>
        <v>3.6774322642857141E-2</v>
      </c>
      <c r="J776" s="140">
        <f t="shared" si="190"/>
        <v>6.8139368000000006E-2</v>
      </c>
      <c r="K776" s="140">
        <f t="shared" si="190"/>
        <v>0.51818439907142844</v>
      </c>
      <c r="L776" s="141">
        <f t="shared" si="189"/>
        <v>2.5354140651908037</v>
      </c>
      <c r="M776" s="2"/>
    </row>
    <row r="777" spans="1:13" s="3" customFormat="1" ht="15" customHeight="1" x14ac:dyDescent="0.2">
      <c r="A777" s="11"/>
      <c r="C777" s="139">
        <v>2017</v>
      </c>
      <c r="D777" s="139"/>
      <c r="E777" s="142">
        <f>AVERAGE(E782,E787,E792,E797,E822,E827,E837,E847)</f>
        <v>0.10734266274999998</v>
      </c>
      <c r="F777" s="142">
        <f t="shared" ref="F777:K777" si="191">AVERAGE(F782,F787,F792,F797,F822,F827,F837,F847)</f>
        <v>2.7530837500000002E-2</v>
      </c>
      <c r="G777" s="142">
        <f t="shared" si="191"/>
        <v>0.122166578375</v>
      </c>
      <c r="H777" s="142">
        <f t="shared" si="191"/>
        <v>5.7789788124999998E-2</v>
      </c>
      <c r="I777" s="142">
        <f t="shared" si="191"/>
        <v>2.4586592499999997E-2</v>
      </c>
      <c r="J777" s="142">
        <f t="shared" si="191"/>
        <v>8.6102478124999993E-2</v>
      </c>
      <c r="K777" s="142">
        <f t="shared" si="191"/>
        <v>0.57448107187499997</v>
      </c>
      <c r="L777" s="141">
        <f t="shared" si="189"/>
        <v>2.6015125778700723</v>
      </c>
      <c r="M777" s="2"/>
    </row>
    <row r="778" spans="1:13" s="3" customFormat="1" ht="15" customHeight="1" x14ac:dyDescent="0.2">
      <c r="A778" s="11"/>
      <c r="C778" s="139">
        <v>2014</v>
      </c>
      <c r="D778" s="139"/>
      <c r="E778" s="142">
        <f>AVERAGE(E783,E788,E793,E798,E823,E828,E838,E848)</f>
        <v>0.1169339776537235</v>
      </c>
      <c r="F778" s="142">
        <f t="shared" ref="F778:K778" si="192">AVERAGE(F783,F788,F793,F798,F823,F828,F838,F848)</f>
        <v>3.7148759788271098E-2</v>
      </c>
      <c r="G778" s="142">
        <f t="shared" si="192"/>
        <v>8.5110843194515215E-2</v>
      </c>
      <c r="H778" s="142">
        <f t="shared" si="192"/>
        <v>6.8187161385278056E-2</v>
      </c>
      <c r="I778" s="142">
        <f t="shared" si="192"/>
        <v>2.1510322117540708E-2</v>
      </c>
      <c r="J778" s="142">
        <f t="shared" si="192"/>
        <v>7.8056527550347518E-2</v>
      </c>
      <c r="K778" s="142">
        <f t="shared" si="192"/>
        <v>0.59305240831032402</v>
      </c>
      <c r="L778" s="141">
        <f t="shared" si="189"/>
        <v>2.5140977457275682</v>
      </c>
      <c r="M778" s="2"/>
    </row>
    <row r="779" spans="1:13" s="3" customFormat="1" ht="15" customHeight="1" x14ac:dyDescent="0.2">
      <c r="A779" s="11"/>
      <c r="C779" s="95" t="s">
        <v>51</v>
      </c>
      <c r="D779" s="95"/>
      <c r="E779" s="95"/>
      <c r="F779" s="95"/>
      <c r="G779" s="94"/>
      <c r="H779" s="94"/>
      <c r="I779" s="94"/>
      <c r="J779" s="94"/>
      <c r="K779" s="94"/>
      <c r="L779" s="112"/>
      <c r="M779" s="2"/>
    </row>
    <row r="780" spans="1:13" ht="15" customHeight="1" x14ac:dyDescent="0.2">
      <c r="A780" s="11"/>
      <c r="C780" s="136">
        <v>2024</v>
      </c>
      <c r="D780" s="136"/>
      <c r="E780" s="137">
        <v>0.12984256662433061</v>
      </c>
      <c r="F780" s="137">
        <v>8.0238644531629155E-2</v>
      </c>
      <c r="G780" s="137">
        <v>0.22329881461554577</v>
      </c>
      <c r="H780" s="137">
        <v>6.4883946835017164E-2</v>
      </c>
      <c r="I780" s="137">
        <v>8.4395293043418602E-3</v>
      </c>
      <c r="J780" s="137">
        <v>5.0313736245334459E-2</v>
      </c>
      <c r="K780" s="137">
        <v>0.44298276184380103</v>
      </c>
      <c r="L780" s="138">
        <f t="shared" ref="L780:L783" si="193">(1*E780+2*F780+3*G780+4*H780+5*I780)/SUM(E780:I780)</f>
        <v>2.4905092004238738</v>
      </c>
    </row>
    <row r="781" spans="1:13" ht="15" customHeight="1" x14ac:dyDescent="0.2">
      <c r="A781" s="11"/>
      <c r="C781" s="139">
        <v>2021</v>
      </c>
      <c r="D781" s="139"/>
      <c r="E781" s="140">
        <v>0.18114527599999999</v>
      </c>
      <c r="F781" s="140">
        <v>8.6610768000000005E-2</v>
      </c>
      <c r="G781" s="140">
        <v>0.18753863100000001</v>
      </c>
      <c r="H781" s="140">
        <v>3.3723400000000001E-2</v>
      </c>
      <c r="I781" s="140">
        <v>1.3530800000000001E-2</v>
      </c>
      <c r="J781" s="140">
        <v>4.5770999999999999E-2</v>
      </c>
      <c r="K781" s="140">
        <v>0.45168004</v>
      </c>
      <c r="L781" s="141">
        <f t="shared" si="193"/>
        <v>2.2277043302504658</v>
      </c>
    </row>
    <row r="782" spans="1:13" ht="15" customHeight="1" x14ac:dyDescent="0.2">
      <c r="A782" s="11"/>
      <c r="C782" s="139">
        <v>2017</v>
      </c>
      <c r="D782" s="139"/>
      <c r="E782" s="142">
        <v>0.177476723</v>
      </c>
      <c r="F782" s="142">
        <v>6.0958900000000003E-2</v>
      </c>
      <c r="G782" s="142">
        <v>0.19826809000000001</v>
      </c>
      <c r="H782" s="142">
        <v>2.0770799999999999E-2</v>
      </c>
      <c r="I782" s="142">
        <v>1.3089E-2</v>
      </c>
      <c r="J782" s="142">
        <v>6.9824179E-2</v>
      </c>
      <c r="K782" s="142">
        <v>0.45961237799999999</v>
      </c>
      <c r="L782" s="141">
        <f t="shared" si="193"/>
        <v>2.2159112727467249</v>
      </c>
    </row>
    <row r="783" spans="1:13" ht="15" customHeight="1" x14ac:dyDescent="0.2">
      <c r="A783" s="11"/>
      <c r="C783" s="139">
        <v>2014</v>
      </c>
      <c r="D783" s="139"/>
      <c r="E783" s="142">
        <v>0.18396126027228457</v>
      </c>
      <c r="F783" s="142">
        <v>7.9359461112003246E-2</v>
      </c>
      <c r="G783" s="142">
        <v>0.12878504999540408</v>
      </c>
      <c r="H783" s="142">
        <v>4.4063875886659436E-2</v>
      </c>
      <c r="I783" s="142">
        <v>6.4590864940256123E-3</v>
      </c>
      <c r="J783" s="142">
        <v>5.9187273926543028E-2</v>
      </c>
      <c r="K783" s="142">
        <v>0.49818399231308014</v>
      </c>
      <c r="L783" s="141">
        <f t="shared" si="193"/>
        <v>2.1182227835367873</v>
      </c>
    </row>
    <row r="784" spans="1:13" ht="15" customHeight="1" x14ac:dyDescent="0.2">
      <c r="A784" s="11"/>
      <c r="C784" s="175" t="s">
        <v>52</v>
      </c>
      <c r="D784" s="175"/>
      <c r="E784" s="175"/>
      <c r="F784" s="175"/>
      <c r="G784" s="176"/>
      <c r="H784" s="176"/>
      <c r="I784" s="176"/>
      <c r="J784" s="176"/>
      <c r="K784" s="176"/>
      <c r="L784" s="177"/>
    </row>
    <row r="785" spans="1:12" ht="15" customHeight="1" x14ac:dyDescent="0.2">
      <c r="A785" s="11"/>
      <c r="C785" s="136">
        <v>2024</v>
      </c>
      <c r="D785" s="136"/>
      <c r="E785" s="137">
        <v>0.11739908210519538</v>
      </c>
      <c r="F785" s="137">
        <v>5.3433317323996594E-2</v>
      </c>
      <c r="G785" s="137">
        <v>0.15452174893140869</v>
      </c>
      <c r="H785" s="137">
        <v>0.14039184656887677</v>
      </c>
      <c r="I785" s="137">
        <v>1.0808664000642681E-2</v>
      </c>
      <c r="J785" s="137">
        <v>5.2422601245906066E-2</v>
      </c>
      <c r="K785" s="137">
        <v>0.47102273982397375</v>
      </c>
      <c r="L785" s="138">
        <f t="shared" ref="L785:L788" si="194">(1*E785+2*F785+3*G785+4*H785+5*I785)/SUM(E785:I785)</f>
        <v>2.7351357192738432</v>
      </c>
    </row>
    <row r="786" spans="1:12" ht="15" customHeight="1" x14ac:dyDescent="0.2">
      <c r="A786" s="11"/>
      <c r="C786" s="139">
        <v>2021</v>
      </c>
      <c r="D786" s="139"/>
      <c r="E786" s="140">
        <v>0.14741992300000001</v>
      </c>
      <c r="F786" s="140">
        <v>7.3547083999999999E-2</v>
      </c>
      <c r="G786" s="140">
        <v>0.14906898699999999</v>
      </c>
      <c r="H786" s="140">
        <v>7.4702160000000004E-2</v>
      </c>
      <c r="I786" s="140">
        <v>2.3204800000000001E-2</v>
      </c>
      <c r="J786" s="140">
        <v>4.5079899999999999E-2</v>
      </c>
      <c r="K786" s="140">
        <v>0.48697724399999998</v>
      </c>
      <c r="L786" s="141">
        <f t="shared" si="194"/>
        <v>2.4715698401134594</v>
      </c>
    </row>
    <row r="787" spans="1:12" ht="15" customHeight="1" x14ac:dyDescent="0.2">
      <c r="A787" s="11"/>
      <c r="C787" s="139">
        <v>2017</v>
      </c>
      <c r="D787" s="139"/>
      <c r="E787" s="142">
        <v>0.14605277699999999</v>
      </c>
      <c r="F787" s="142">
        <v>3.3464000000000001E-2</v>
      </c>
      <c r="G787" s="142">
        <v>0.172156805</v>
      </c>
      <c r="H787" s="142">
        <v>6.0264400000000003E-2</v>
      </c>
      <c r="I787" s="142">
        <v>7.5590099999999997E-3</v>
      </c>
      <c r="J787" s="142">
        <v>8.0232301000000006E-2</v>
      </c>
      <c r="K787" s="142">
        <v>0.50027077399999997</v>
      </c>
      <c r="L787" s="141">
        <f t="shared" si="194"/>
        <v>2.4036020787486363</v>
      </c>
    </row>
    <row r="788" spans="1:12" ht="15" customHeight="1" x14ac:dyDescent="0.2">
      <c r="A788" s="11"/>
      <c r="C788" s="139">
        <v>2014</v>
      </c>
      <c r="D788" s="139"/>
      <c r="E788" s="142">
        <v>0.15591182898608266</v>
      </c>
      <c r="F788" s="142">
        <v>6.0072952679586379E-2</v>
      </c>
      <c r="G788" s="142">
        <v>0.10528714307693568</v>
      </c>
      <c r="H788" s="142">
        <v>9.705883146965899E-2</v>
      </c>
      <c r="I788" s="142">
        <v>2.7620873959757161E-3</v>
      </c>
      <c r="J788" s="142">
        <v>5.9745683854039972E-2</v>
      </c>
      <c r="K788" s="142">
        <v>0.51916147253772071</v>
      </c>
      <c r="L788" s="141">
        <f t="shared" si="194"/>
        <v>2.360441269715106</v>
      </c>
    </row>
    <row r="789" spans="1:12" ht="15" customHeight="1" x14ac:dyDescent="0.2">
      <c r="A789" s="11"/>
      <c r="C789" s="175" t="s">
        <v>53</v>
      </c>
      <c r="D789" s="175"/>
      <c r="E789" s="175"/>
      <c r="F789" s="175"/>
      <c r="G789" s="176"/>
      <c r="H789" s="176"/>
      <c r="I789" s="176"/>
      <c r="J789" s="176"/>
      <c r="K789" s="176"/>
      <c r="L789" s="177"/>
    </row>
    <row r="790" spans="1:12" ht="15" customHeight="1" x14ac:dyDescent="0.2">
      <c r="A790" s="11"/>
      <c r="C790" s="136">
        <v>2024</v>
      </c>
      <c r="D790" s="136"/>
      <c r="E790" s="137">
        <v>0.12034374634584416</v>
      </c>
      <c r="F790" s="137">
        <v>5.9146554669975766E-2</v>
      </c>
      <c r="G790" s="137">
        <v>0.13685979731473893</v>
      </c>
      <c r="H790" s="137">
        <v>5.2738001321388527E-2</v>
      </c>
      <c r="I790" s="137">
        <v>7.5900965958772271E-3</v>
      </c>
      <c r="J790" s="137">
        <v>5.1501999657581593E-2</v>
      </c>
      <c r="K790" s="137">
        <v>0.57181980409459388</v>
      </c>
      <c r="L790" s="138">
        <f t="shared" ref="L790:L793" si="195">(1*E790+2*F790+3*G790+4*H790+5*I790)/SUM(E790:I790)</f>
        <v>2.3843130418519403</v>
      </c>
    </row>
    <row r="791" spans="1:12" ht="15" customHeight="1" x14ac:dyDescent="0.2">
      <c r="A791" s="11"/>
      <c r="C791" s="139">
        <v>2021</v>
      </c>
      <c r="D791" s="139"/>
      <c r="E791" s="140">
        <v>0.16060549700000001</v>
      </c>
      <c r="F791" s="140">
        <v>6.2715219000000003E-2</v>
      </c>
      <c r="G791" s="140">
        <v>0.14978565699999999</v>
      </c>
      <c r="H791" s="140">
        <v>2.6411199999999999E-2</v>
      </c>
      <c r="I791" s="140">
        <v>1.23892E-2</v>
      </c>
      <c r="J791" s="140">
        <v>5.1749299999999998E-2</v>
      </c>
      <c r="K791" s="140">
        <v>0.53634388899999996</v>
      </c>
      <c r="L791" s="141">
        <f t="shared" si="195"/>
        <v>2.1922040742942572</v>
      </c>
    </row>
    <row r="792" spans="1:12" ht="15" customHeight="1" x14ac:dyDescent="0.2">
      <c r="A792" s="11"/>
      <c r="C792" s="139">
        <v>2017</v>
      </c>
      <c r="D792" s="139"/>
      <c r="E792" s="142">
        <v>0.146596278</v>
      </c>
      <c r="F792" s="142">
        <v>4.3648300000000001E-2</v>
      </c>
      <c r="G792" s="142">
        <v>0.167786247</v>
      </c>
      <c r="H792" s="142">
        <v>2.18211E-2</v>
      </c>
      <c r="I792" s="142">
        <v>7.2933499999999997E-3</v>
      </c>
      <c r="J792" s="142">
        <v>7.2606528000000004E-2</v>
      </c>
      <c r="K792" s="142">
        <v>0.54024819000000002</v>
      </c>
      <c r="L792" s="141">
        <f t="shared" si="195"/>
        <v>2.2239785026434848</v>
      </c>
    </row>
    <row r="793" spans="1:12" ht="15" customHeight="1" x14ac:dyDescent="0.2">
      <c r="A793" s="11"/>
      <c r="C793" s="139">
        <v>2014</v>
      </c>
      <c r="D793" s="139"/>
      <c r="E793" s="142">
        <v>0.1637969198631925</v>
      </c>
      <c r="F793" s="142">
        <v>5.3988876595888496E-2</v>
      </c>
      <c r="G793" s="142">
        <v>0.10461466492699752</v>
      </c>
      <c r="H793" s="142">
        <v>3.2627055570004601E-2</v>
      </c>
      <c r="I793" s="142">
        <v>2.2001597338142361E-3</v>
      </c>
      <c r="J793" s="142">
        <v>6.0311129250865979E-2</v>
      </c>
      <c r="K793" s="142">
        <v>0.58246119405923669</v>
      </c>
      <c r="L793" s="141">
        <f t="shared" si="195"/>
        <v>2.0354741142194803</v>
      </c>
    </row>
    <row r="794" spans="1:12" ht="15" customHeight="1" x14ac:dyDescent="0.2">
      <c r="A794" s="11"/>
      <c r="C794" s="175" t="s">
        <v>58</v>
      </c>
      <c r="D794" s="175"/>
      <c r="E794" s="175"/>
      <c r="F794" s="175"/>
      <c r="G794" s="176"/>
      <c r="H794" s="176"/>
      <c r="I794" s="176"/>
      <c r="J794" s="176"/>
      <c r="K794" s="176"/>
      <c r="L794" s="177"/>
    </row>
    <row r="795" spans="1:12" ht="15" customHeight="1" x14ac:dyDescent="0.2">
      <c r="A795" s="11"/>
      <c r="C795" s="136">
        <v>2024</v>
      </c>
      <c r="D795" s="136"/>
      <c r="E795" s="137">
        <v>0.10517131694010778</v>
      </c>
      <c r="F795" s="137">
        <v>4.1922443827918765E-2</v>
      </c>
      <c r="G795" s="137">
        <v>0.10673923998252671</v>
      </c>
      <c r="H795" s="137">
        <v>9.590987672740392E-2</v>
      </c>
      <c r="I795" s="137">
        <v>1.3380497547550409E-2</v>
      </c>
      <c r="J795" s="137">
        <v>5.4347628855876462E-2</v>
      </c>
      <c r="K795" s="137">
        <v>0.58252899611861586</v>
      </c>
      <c r="L795" s="138">
        <f t="shared" ref="L795:L798" si="196">(1*E795+2*F795+3*G795+4*H795+5*I795)/SUM(E795:I795)</f>
        <v>2.6431124659035619</v>
      </c>
    </row>
    <row r="796" spans="1:12" ht="15" customHeight="1" x14ac:dyDescent="0.2">
      <c r="A796" s="11"/>
      <c r="C796" s="139">
        <v>2021</v>
      </c>
      <c r="D796" s="139"/>
      <c r="E796" s="140">
        <v>0.1379206</v>
      </c>
      <c r="F796" s="140">
        <v>5.6752999999999998E-2</v>
      </c>
      <c r="G796" s="140">
        <v>0.13505398699999999</v>
      </c>
      <c r="H796" s="140">
        <v>5.9662399999999997E-2</v>
      </c>
      <c r="I796" s="140">
        <v>1.6893600000000002E-2</v>
      </c>
      <c r="J796" s="140">
        <v>4.8421100000000002E-2</v>
      </c>
      <c r="K796" s="140">
        <v>0.54529524900000004</v>
      </c>
      <c r="L796" s="141">
        <f t="shared" si="196"/>
        <v>2.411385033380637</v>
      </c>
    </row>
    <row r="797" spans="1:12" ht="15" customHeight="1" x14ac:dyDescent="0.2">
      <c r="A797" s="11"/>
      <c r="C797" s="139">
        <v>2017</v>
      </c>
      <c r="D797" s="139"/>
      <c r="E797" s="142">
        <v>0.115610774</v>
      </c>
      <c r="F797" s="142">
        <v>2.7362299999999999E-2</v>
      </c>
      <c r="G797" s="142">
        <v>0.153840952</v>
      </c>
      <c r="H797" s="142">
        <v>5.3804499999999998E-2</v>
      </c>
      <c r="I797" s="142">
        <v>3.9618800000000001E-3</v>
      </c>
      <c r="J797" s="142">
        <v>8.4691947000000004E-2</v>
      </c>
      <c r="K797" s="142">
        <v>0.56072772500000001</v>
      </c>
      <c r="L797" s="141">
        <f t="shared" si="196"/>
        <v>2.4448210203696368</v>
      </c>
    </row>
    <row r="798" spans="1:12" ht="15" customHeight="1" x14ac:dyDescent="0.2">
      <c r="A798" s="11"/>
      <c r="C798" s="139">
        <v>2014</v>
      </c>
      <c r="D798" s="139"/>
      <c r="E798" s="142">
        <v>0.13173949856387027</v>
      </c>
      <c r="F798" s="142">
        <v>3.6145062333814877E-2</v>
      </c>
      <c r="G798" s="142">
        <v>7.9380768290183479E-2</v>
      </c>
      <c r="H798" s="142">
        <v>7.162685780902435E-2</v>
      </c>
      <c r="I798" s="142">
        <v>5.4641252018475832E-3</v>
      </c>
      <c r="J798" s="142">
        <v>6.0869539178362922E-2</v>
      </c>
      <c r="K798" s="142">
        <v>0.61477414862289659</v>
      </c>
      <c r="L798" s="141">
        <f t="shared" si="196"/>
        <v>2.330770072648277</v>
      </c>
    </row>
    <row r="799" spans="1:12" ht="15" customHeight="1" x14ac:dyDescent="0.2">
      <c r="A799" s="11"/>
      <c r="C799" s="175" t="s">
        <v>106</v>
      </c>
      <c r="D799" s="175"/>
      <c r="E799" s="175"/>
      <c r="F799" s="175"/>
      <c r="G799" s="176"/>
      <c r="H799" s="176"/>
      <c r="I799" s="176"/>
      <c r="J799" s="176"/>
      <c r="K799" s="176"/>
      <c r="L799" s="177"/>
    </row>
    <row r="800" spans="1:12" ht="15" customHeight="1" x14ac:dyDescent="0.2">
      <c r="A800" s="11"/>
      <c r="C800" s="136">
        <v>2024</v>
      </c>
      <c r="D800" s="136"/>
      <c r="E800" s="137">
        <v>0.1488217665732855</v>
      </c>
      <c r="F800" s="137">
        <v>6.9429127369744464E-2</v>
      </c>
      <c r="G800" s="137">
        <v>0.23813496289662864</v>
      </c>
      <c r="H800" s="137">
        <v>7.9105482404280683E-2</v>
      </c>
      <c r="I800" s="137">
        <v>2.6296476677879571E-2</v>
      </c>
      <c r="J800" s="137">
        <v>6.1171244727286356E-2</v>
      </c>
      <c r="K800" s="137">
        <v>0.37704093935089467</v>
      </c>
      <c r="L800" s="138">
        <f t="shared" ref="L800:L801" si="197">(1*E800+2*F800+3*G800+4*H800+5*I800)/SUM(E800:I800)</f>
        <v>2.5810264692728193</v>
      </c>
    </row>
    <row r="801" spans="1:12" ht="15" customHeight="1" x14ac:dyDescent="0.2">
      <c r="A801" s="11"/>
      <c r="C801" s="139">
        <v>2021</v>
      </c>
      <c r="D801" s="139"/>
      <c r="E801" s="140">
        <v>0.209717827</v>
      </c>
      <c r="F801" s="140">
        <v>9.9512544999999994E-2</v>
      </c>
      <c r="G801" s="140">
        <v>0.19181489900000001</v>
      </c>
      <c r="H801" s="140">
        <v>4.0337100000000001E-2</v>
      </c>
      <c r="I801" s="140">
        <v>2.2664500000000001E-2</v>
      </c>
      <c r="J801" s="140">
        <v>5.9664700000000001E-2</v>
      </c>
      <c r="K801" s="140">
        <v>0.37628853400000001</v>
      </c>
      <c r="L801" s="141">
        <f t="shared" si="197"/>
        <v>2.2318331662192663</v>
      </c>
    </row>
    <row r="802" spans="1:12" ht="15" customHeight="1" x14ac:dyDescent="0.2">
      <c r="A802" s="11"/>
      <c r="C802" s="139">
        <v>2017</v>
      </c>
      <c r="D802" s="139"/>
      <c r="E802" s="142" t="s">
        <v>174</v>
      </c>
      <c r="F802" s="142" t="s">
        <v>174</v>
      </c>
      <c r="G802" s="142" t="s">
        <v>174</v>
      </c>
      <c r="H802" s="142" t="s">
        <v>174</v>
      </c>
      <c r="I802" s="142" t="s">
        <v>174</v>
      </c>
      <c r="J802" s="142" t="s">
        <v>174</v>
      </c>
      <c r="K802" s="142" t="s">
        <v>174</v>
      </c>
      <c r="L802" s="141" t="s">
        <v>174</v>
      </c>
    </row>
    <row r="803" spans="1:12" ht="15" customHeight="1" x14ac:dyDescent="0.2">
      <c r="A803" s="11"/>
      <c r="C803" s="139">
        <v>2014</v>
      </c>
      <c r="D803" s="139"/>
      <c r="E803" s="142" t="s">
        <v>174</v>
      </c>
      <c r="F803" s="142" t="s">
        <v>174</v>
      </c>
      <c r="G803" s="142" t="s">
        <v>174</v>
      </c>
      <c r="H803" s="142" t="s">
        <v>174</v>
      </c>
      <c r="I803" s="142" t="s">
        <v>174</v>
      </c>
      <c r="J803" s="142" t="s">
        <v>174</v>
      </c>
      <c r="K803" s="142" t="s">
        <v>174</v>
      </c>
      <c r="L803" s="141" t="s">
        <v>174</v>
      </c>
    </row>
    <row r="804" spans="1:12" ht="15" customHeight="1" x14ac:dyDescent="0.2">
      <c r="A804" s="11"/>
      <c r="C804" s="175" t="s">
        <v>107</v>
      </c>
      <c r="D804" s="175"/>
      <c r="E804" s="175"/>
      <c r="F804" s="175"/>
      <c r="G804" s="176"/>
      <c r="H804" s="176"/>
      <c r="I804" s="176"/>
      <c r="J804" s="176"/>
      <c r="K804" s="176"/>
      <c r="L804" s="177"/>
    </row>
    <row r="805" spans="1:12" ht="15" customHeight="1" x14ac:dyDescent="0.2">
      <c r="A805" s="11"/>
      <c r="C805" s="136">
        <v>2024</v>
      </c>
      <c r="D805" s="136"/>
      <c r="E805" s="137">
        <v>0.12640240120079627</v>
      </c>
      <c r="F805" s="137">
        <v>5.7094860018244833E-2</v>
      </c>
      <c r="G805" s="137">
        <v>0.19490051905870506</v>
      </c>
      <c r="H805" s="137">
        <v>0.1217031869215791</v>
      </c>
      <c r="I805" s="137">
        <v>3.2592489413140004E-2</v>
      </c>
      <c r="J805" s="137">
        <v>6.6370918978887555E-2</v>
      </c>
      <c r="K805" s="137">
        <v>0.40093562440864722</v>
      </c>
      <c r="L805" s="138">
        <f t="shared" ref="L805:L806" si="198">(1*E805+2*F805+3*G805+4*H805+5*I805)/SUM(E805:I805)</f>
        <v>2.7690763887841987</v>
      </c>
    </row>
    <row r="806" spans="1:12" ht="15" customHeight="1" x14ac:dyDescent="0.2">
      <c r="A806" s="11"/>
      <c r="C806" s="139">
        <v>2021</v>
      </c>
      <c r="D806" s="139"/>
      <c r="E806" s="140">
        <v>0.17706201399999999</v>
      </c>
      <c r="F806" s="140">
        <v>9.8480904999999994E-2</v>
      </c>
      <c r="G806" s="140">
        <v>0.180605765</v>
      </c>
      <c r="H806" s="140">
        <v>5.3041600000000001E-2</v>
      </c>
      <c r="I806" s="140">
        <v>2.6683200000000001E-2</v>
      </c>
      <c r="J806" s="140">
        <v>5.6848299999999997E-2</v>
      </c>
      <c r="K806" s="140">
        <v>0.40727827500000002</v>
      </c>
      <c r="L806" s="141">
        <f t="shared" si="198"/>
        <v>2.3539577095402615</v>
      </c>
    </row>
    <row r="807" spans="1:12" ht="15" customHeight="1" x14ac:dyDescent="0.2">
      <c r="A807" s="11"/>
      <c r="C807" s="139">
        <v>2017</v>
      </c>
      <c r="D807" s="139"/>
      <c r="E807" s="142" t="s">
        <v>174</v>
      </c>
      <c r="F807" s="142" t="s">
        <v>174</v>
      </c>
      <c r="G807" s="142" t="s">
        <v>174</v>
      </c>
      <c r="H807" s="142" t="s">
        <v>174</v>
      </c>
      <c r="I807" s="142" t="s">
        <v>174</v>
      </c>
      <c r="J807" s="142" t="s">
        <v>174</v>
      </c>
      <c r="K807" s="142" t="s">
        <v>174</v>
      </c>
      <c r="L807" s="141" t="s">
        <v>174</v>
      </c>
    </row>
    <row r="808" spans="1:12" ht="15" customHeight="1" x14ac:dyDescent="0.2">
      <c r="A808" s="11"/>
      <c r="C808" s="139">
        <v>2014</v>
      </c>
      <c r="D808" s="139"/>
      <c r="E808" s="142" t="s">
        <v>174</v>
      </c>
      <c r="F808" s="142" t="s">
        <v>174</v>
      </c>
      <c r="G808" s="142" t="s">
        <v>174</v>
      </c>
      <c r="H808" s="142" t="s">
        <v>174</v>
      </c>
      <c r="I808" s="142" t="s">
        <v>174</v>
      </c>
      <c r="J808" s="142" t="s">
        <v>174</v>
      </c>
      <c r="K808" s="142" t="s">
        <v>174</v>
      </c>
      <c r="L808" s="141" t="s">
        <v>174</v>
      </c>
    </row>
    <row r="809" spans="1:12" ht="15" customHeight="1" x14ac:dyDescent="0.2">
      <c r="A809" s="11"/>
      <c r="C809" s="175" t="s">
        <v>108</v>
      </c>
      <c r="D809" s="175"/>
      <c r="E809" s="175"/>
      <c r="F809" s="175"/>
      <c r="G809" s="176"/>
      <c r="H809" s="176"/>
      <c r="I809" s="176"/>
      <c r="J809" s="176"/>
      <c r="K809" s="176"/>
      <c r="L809" s="177"/>
    </row>
    <row r="810" spans="1:12" ht="15" customHeight="1" x14ac:dyDescent="0.2">
      <c r="A810" s="11"/>
      <c r="C810" s="136">
        <v>2024</v>
      </c>
      <c r="D810" s="136"/>
      <c r="E810" s="137">
        <v>0.13586382539577327</v>
      </c>
      <c r="F810" s="137">
        <v>6.3318040670999803E-2</v>
      </c>
      <c r="G810" s="137">
        <v>0.22110204074725179</v>
      </c>
      <c r="H810" s="137">
        <v>7.9385922067299303E-2</v>
      </c>
      <c r="I810" s="137">
        <v>1.079972999698248E-2</v>
      </c>
      <c r="J810" s="137">
        <v>5.7627165555778438E-2</v>
      </c>
      <c r="K810" s="137">
        <v>0.43190327556591501</v>
      </c>
      <c r="L810" s="138">
        <f t="shared" ref="L810:L811" si="199">(1*E810+2*F810+3*G810+4*H810+5*I810)/SUM(E810:I810)</f>
        <v>2.5414803775653136</v>
      </c>
    </row>
    <row r="811" spans="1:12" ht="15" customHeight="1" x14ac:dyDescent="0.2">
      <c r="A811" s="11"/>
      <c r="C811" s="139">
        <v>2021</v>
      </c>
      <c r="D811" s="139"/>
      <c r="E811" s="140">
        <v>0.19257645600000001</v>
      </c>
      <c r="F811" s="140">
        <v>8.7433973999999998E-2</v>
      </c>
      <c r="G811" s="140">
        <v>0.201418665</v>
      </c>
      <c r="H811" s="140">
        <v>4.5309299999999997E-2</v>
      </c>
      <c r="I811" s="140">
        <v>1.23892E-2</v>
      </c>
      <c r="J811" s="140">
        <v>5.5557200000000001E-2</v>
      </c>
      <c r="K811" s="140">
        <v>0.40531518500000002</v>
      </c>
      <c r="L811" s="141">
        <f t="shared" si="199"/>
        <v>2.2534249967301343</v>
      </c>
    </row>
    <row r="812" spans="1:12" ht="15" customHeight="1" x14ac:dyDescent="0.2">
      <c r="A812" s="11"/>
      <c r="C812" s="139">
        <v>2017</v>
      </c>
      <c r="D812" s="139"/>
      <c r="E812" s="142" t="s">
        <v>174</v>
      </c>
      <c r="F812" s="142" t="s">
        <v>174</v>
      </c>
      <c r="G812" s="142" t="s">
        <v>174</v>
      </c>
      <c r="H812" s="142" t="s">
        <v>174</v>
      </c>
      <c r="I812" s="142" t="s">
        <v>174</v>
      </c>
      <c r="J812" s="142" t="s">
        <v>174</v>
      </c>
      <c r="K812" s="142" t="s">
        <v>174</v>
      </c>
      <c r="L812" s="141" t="s">
        <v>174</v>
      </c>
    </row>
    <row r="813" spans="1:12" ht="15" customHeight="1" x14ac:dyDescent="0.2">
      <c r="A813" s="11"/>
      <c r="C813" s="139">
        <v>2014</v>
      </c>
      <c r="D813" s="139"/>
      <c r="E813" s="142" t="s">
        <v>174</v>
      </c>
      <c r="F813" s="142" t="s">
        <v>174</v>
      </c>
      <c r="G813" s="142" t="s">
        <v>174</v>
      </c>
      <c r="H813" s="142" t="s">
        <v>174</v>
      </c>
      <c r="I813" s="142" t="s">
        <v>174</v>
      </c>
      <c r="J813" s="142" t="s">
        <v>174</v>
      </c>
      <c r="K813" s="142" t="s">
        <v>174</v>
      </c>
      <c r="L813" s="141" t="s">
        <v>174</v>
      </c>
    </row>
    <row r="814" spans="1:12" ht="15" customHeight="1" x14ac:dyDescent="0.2">
      <c r="A814" s="11"/>
      <c r="C814" s="175" t="s">
        <v>109</v>
      </c>
      <c r="D814" s="175"/>
      <c r="E814" s="175"/>
      <c r="F814" s="175"/>
      <c r="G814" s="176"/>
      <c r="H814" s="176"/>
      <c r="I814" s="176"/>
      <c r="J814" s="176"/>
      <c r="K814" s="176"/>
      <c r="L814" s="177"/>
    </row>
    <row r="815" spans="1:12" ht="15" customHeight="1" x14ac:dyDescent="0.2">
      <c r="A815" s="11"/>
      <c r="C815" s="136">
        <v>2024</v>
      </c>
      <c r="D815" s="136"/>
      <c r="E815" s="137">
        <v>0.12803402191327351</v>
      </c>
      <c r="F815" s="137">
        <v>5.1620057935639188E-2</v>
      </c>
      <c r="G815" s="137">
        <v>0.17564303147683141</v>
      </c>
      <c r="H815" s="137">
        <v>0.10824526055570284</v>
      </c>
      <c r="I815" s="137">
        <v>1.8603925009587057E-2</v>
      </c>
      <c r="J815" s="137">
        <v>6.2777029005136584E-2</v>
      </c>
      <c r="K815" s="137">
        <v>0.45507667410382935</v>
      </c>
      <c r="L815" s="138">
        <f t="shared" ref="L815:L816" si="200">(1*E815+2*F815+3*G815+4*H815+5*I815)/SUM(E815:I815)</f>
        <v>2.6635150114531014</v>
      </c>
    </row>
    <row r="816" spans="1:12" ht="15" customHeight="1" x14ac:dyDescent="0.2">
      <c r="A816" s="11"/>
      <c r="C816" s="139">
        <v>2021</v>
      </c>
      <c r="D816" s="139"/>
      <c r="E816" s="140">
        <v>0.16904733199999999</v>
      </c>
      <c r="F816" s="140">
        <v>8.8011825000000002E-2</v>
      </c>
      <c r="G816" s="140">
        <v>0.169655997</v>
      </c>
      <c r="H816" s="140">
        <v>6.1420799999999998E-2</v>
      </c>
      <c r="I816" s="140">
        <v>1.6364699999999999E-2</v>
      </c>
      <c r="J816" s="140">
        <v>5.6085200000000002E-2</v>
      </c>
      <c r="K816" s="140">
        <v>0.43941411200000002</v>
      </c>
      <c r="L816" s="141">
        <f t="shared" si="200"/>
        <v>2.3420101909322799</v>
      </c>
    </row>
    <row r="817" spans="1:12" ht="15" customHeight="1" x14ac:dyDescent="0.2">
      <c r="A817" s="11"/>
      <c r="C817" s="139">
        <v>2017</v>
      </c>
      <c r="D817" s="139"/>
      <c r="E817" s="142" t="s">
        <v>174</v>
      </c>
      <c r="F817" s="142" t="s">
        <v>174</v>
      </c>
      <c r="G817" s="142" t="s">
        <v>174</v>
      </c>
      <c r="H817" s="142" t="s">
        <v>174</v>
      </c>
      <c r="I817" s="142" t="s">
        <v>174</v>
      </c>
      <c r="J817" s="142" t="s">
        <v>174</v>
      </c>
      <c r="K817" s="142" t="s">
        <v>174</v>
      </c>
      <c r="L817" s="141" t="s">
        <v>174</v>
      </c>
    </row>
    <row r="818" spans="1:12" ht="15" customHeight="1" x14ac:dyDescent="0.2">
      <c r="A818" s="11"/>
      <c r="C818" s="139">
        <v>2014</v>
      </c>
      <c r="D818" s="139"/>
      <c r="E818" s="142" t="s">
        <v>174</v>
      </c>
      <c r="F818" s="142" t="s">
        <v>174</v>
      </c>
      <c r="G818" s="142" t="s">
        <v>174</v>
      </c>
      <c r="H818" s="142" t="s">
        <v>174</v>
      </c>
      <c r="I818" s="142" t="s">
        <v>174</v>
      </c>
      <c r="J818" s="142" t="s">
        <v>174</v>
      </c>
      <c r="K818" s="142" t="s">
        <v>174</v>
      </c>
      <c r="L818" s="141" t="s">
        <v>174</v>
      </c>
    </row>
    <row r="819" spans="1:12" ht="15" customHeight="1" x14ac:dyDescent="0.2">
      <c r="A819" s="11"/>
      <c r="C819" s="175" t="s">
        <v>54</v>
      </c>
      <c r="D819" s="175"/>
      <c r="E819" s="175"/>
      <c r="F819" s="175"/>
      <c r="G819" s="176"/>
      <c r="H819" s="176"/>
      <c r="I819" s="176"/>
      <c r="J819" s="176"/>
      <c r="K819" s="176"/>
      <c r="L819" s="177"/>
    </row>
    <row r="820" spans="1:12" ht="15" customHeight="1" x14ac:dyDescent="0.2">
      <c r="A820" s="11"/>
      <c r="C820" s="136">
        <v>2024</v>
      </c>
      <c r="D820" s="136"/>
      <c r="E820" s="137">
        <v>8.6611988540330878E-2</v>
      </c>
      <c r="F820" s="137">
        <v>3.1688156829096606E-2</v>
      </c>
      <c r="G820" s="137">
        <v>8.9363411854607E-2</v>
      </c>
      <c r="H820" s="137">
        <v>9.3338240148876525E-2</v>
      </c>
      <c r="I820" s="137">
        <v>6.1173368832300776E-2</v>
      </c>
      <c r="J820" s="137">
        <v>0.11895668827332674</v>
      </c>
      <c r="K820" s="137">
        <v>0.51886814552146154</v>
      </c>
      <c r="L820" s="138">
        <f t="shared" ref="L820:L823" si="201">(1*E820+2*F820+3*G820+4*H820+5*I820)/SUM(E820:I820)</f>
        <v>3.0297448442326815</v>
      </c>
    </row>
    <row r="821" spans="1:12" ht="15" customHeight="1" x14ac:dyDescent="0.2">
      <c r="A821" s="11"/>
      <c r="C821" s="139">
        <v>2021</v>
      </c>
      <c r="D821" s="139"/>
      <c r="E821" s="140">
        <v>0.119099948</v>
      </c>
      <c r="F821" s="140">
        <v>3.7048499999999998E-2</v>
      </c>
      <c r="G821" s="140">
        <v>8.4374591999999998E-2</v>
      </c>
      <c r="H821" s="140">
        <v>5.1642300000000002E-2</v>
      </c>
      <c r="I821" s="140">
        <v>6.3581899999999997E-2</v>
      </c>
      <c r="J821" s="140">
        <v>9.4697778999999996E-2</v>
      </c>
      <c r="K821" s="140">
        <v>0.54955503999999999</v>
      </c>
      <c r="L821" s="141">
        <f t="shared" si="201"/>
        <v>2.728902194715551</v>
      </c>
    </row>
    <row r="822" spans="1:12" ht="15" customHeight="1" x14ac:dyDescent="0.2">
      <c r="A822" s="11"/>
      <c r="C822" s="139">
        <v>2017</v>
      </c>
      <c r="D822" s="139"/>
      <c r="E822" s="142">
        <v>8.6122547999999993E-2</v>
      </c>
      <c r="F822" s="142">
        <v>1.4615599999999999E-2</v>
      </c>
      <c r="G822" s="142">
        <v>7.9526818999999999E-2</v>
      </c>
      <c r="H822" s="142">
        <v>8.8510821000000003E-2</v>
      </c>
      <c r="I822" s="142">
        <v>2.38908E-2</v>
      </c>
      <c r="J822" s="142">
        <v>9.2454781E-2</v>
      </c>
      <c r="K822" s="142">
        <v>0.61487862999999998</v>
      </c>
      <c r="L822" s="141">
        <f t="shared" si="201"/>
        <v>2.8272154148323896</v>
      </c>
    </row>
    <row r="823" spans="1:12" ht="15" customHeight="1" x14ac:dyDescent="0.2">
      <c r="A823" s="11"/>
      <c r="C823" s="139">
        <v>2014</v>
      </c>
      <c r="D823" s="139"/>
      <c r="E823" s="142">
        <v>9.7714111837392051E-2</v>
      </c>
      <c r="F823" s="142">
        <v>2.028828513969257E-2</v>
      </c>
      <c r="G823" s="142">
        <v>7.3876549093788074E-2</v>
      </c>
      <c r="H823" s="142">
        <v>8.01554515337662E-2</v>
      </c>
      <c r="I823" s="142">
        <v>2.7488132522364241E-2</v>
      </c>
      <c r="J823" s="142">
        <v>0.10174075385188998</v>
      </c>
      <c r="K823" s="142">
        <v>0.5987367160211069</v>
      </c>
      <c r="L823" s="141">
        <f t="shared" si="201"/>
        <v>2.7309558242519767</v>
      </c>
    </row>
    <row r="824" spans="1:12" ht="15" customHeight="1" x14ac:dyDescent="0.2">
      <c r="A824" s="11"/>
      <c r="C824" s="175" t="s">
        <v>55</v>
      </c>
      <c r="D824" s="175"/>
      <c r="E824" s="175"/>
      <c r="F824" s="175"/>
      <c r="G824" s="176"/>
      <c r="H824" s="176"/>
      <c r="I824" s="176"/>
      <c r="J824" s="176"/>
      <c r="K824" s="176"/>
      <c r="L824" s="177"/>
    </row>
    <row r="825" spans="1:12" ht="15" customHeight="1" x14ac:dyDescent="0.2">
      <c r="A825" s="11"/>
      <c r="C825" s="136">
        <v>2024</v>
      </c>
      <c r="D825" s="136"/>
      <c r="E825" s="137">
        <v>4.2004887342157064E-2</v>
      </c>
      <c r="F825" s="137">
        <v>2.0795412998380565E-2</v>
      </c>
      <c r="G825" s="137">
        <v>4.9103856113383026E-2</v>
      </c>
      <c r="H825" s="137">
        <v>6.4827379042612585E-2</v>
      </c>
      <c r="I825" s="137">
        <v>6.6261489610157223E-2</v>
      </c>
      <c r="J825" s="137">
        <v>0.11541179650600301</v>
      </c>
      <c r="K825" s="137">
        <v>0.64159517838730651</v>
      </c>
      <c r="L825" s="138">
        <f t="shared" ref="L825:L828" si="202">(1*E825+2*F825+3*G825+4*H825+5*I825)/SUM(E825:I825)</f>
        <v>3.3808552551646232</v>
      </c>
    </row>
    <row r="826" spans="1:12" ht="15" customHeight="1" x14ac:dyDescent="0.2">
      <c r="A826" s="11"/>
      <c r="C826" s="139">
        <v>2021</v>
      </c>
      <c r="D826" s="139"/>
      <c r="E826" s="140">
        <v>6.8862165000000003E-2</v>
      </c>
      <c r="F826" s="140">
        <v>1.8009600000000001E-2</v>
      </c>
      <c r="G826" s="140">
        <v>5.9463200000000001E-2</v>
      </c>
      <c r="H826" s="140">
        <v>7.4261878000000003E-2</v>
      </c>
      <c r="I826" s="140">
        <v>5.7739699999999998E-2</v>
      </c>
      <c r="J826" s="140">
        <v>8.7409316000000001E-2</v>
      </c>
      <c r="K826" s="140">
        <v>0.63425418499999997</v>
      </c>
      <c r="L826" s="141">
        <f t="shared" si="202"/>
        <v>3.1221806796673479</v>
      </c>
    </row>
    <row r="827" spans="1:12" ht="15" customHeight="1" x14ac:dyDescent="0.2">
      <c r="A827" s="11"/>
      <c r="C827" s="139">
        <v>2017</v>
      </c>
      <c r="D827" s="139"/>
      <c r="E827" s="142">
        <v>4.4589299999999998E-2</v>
      </c>
      <c r="F827" s="142">
        <v>1.33077E-2</v>
      </c>
      <c r="G827" s="142">
        <v>6.0836000000000001E-2</v>
      </c>
      <c r="H827" s="142">
        <v>5.9181400000000002E-2</v>
      </c>
      <c r="I827" s="142">
        <v>4.7342099999999998E-2</v>
      </c>
      <c r="J827" s="142">
        <v>9.6842832000000004E-2</v>
      </c>
      <c r="K827" s="142">
        <v>0.67790052899999997</v>
      </c>
      <c r="L827" s="141">
        <f t="shared" si="202"/>
        <v>3.2280924190866855</v>
      </c>
    </row>
    <row r="828" spans="1:12" ht="15" customHeight="1" x14ac:dyDescent="0.2">
      <c r="A828" s="11"/>
      <c r="C828" s="139">
        <v>2014</v>
      </c>
      <c r="D828" s="139"/>
      <c r="E828" s="142">
        <v>4.2578535272909994E-2</v>
      </c>
      <c r="F828" s="142">
        <v>1.1138227241881385E-2</v>
      </c>
      <c r="G828" s="142">
        <v>5.5304980023421345E-2</v>
      </c>
      <c r="H828" s="142">
        <v>5.3403056979895676E-2</v>
      </c>
      <c r="I828" s="142">
        <v>4.1594882125143569E-2</v>
      </c>
      <c r="J828" s="142">
        <v>9.2463671370901043E-2</v>
      </c>
      <c r="K828" s="142">
        <v>0.70351664698584704</v>
      </c>
      <c r="L828" s="141">
        <f t="shared" si="202"/>
        <v>3.1975178233683628</v>
      </c>
    </row>
    <row r="829" spans="1:12" ht="15" customHeight="1" x14ac:dyDescent="0.2">
      <c r="A829" s="11"/>
      <c r="C829" s="175" t="s">
        <v>110</v>
      </c>
      <c r="D829" s="175"/>
      <c r="E829" s="175"/>
      <c r="F829" s="175"/>
      <c r="G829" s="176"/>
      <c r="H829" s="176"/>
      <c r="I829" s="176"/>
      <c r="J829" s="176"/>
      <c r="K829" s="176"/>
      <c r="L829" s="177"/>
    </row>
    <row r="830" spans="1:12" ht="15" customHeight="1" x14ac:dyDescent="0.2">
      <c r="A830" s="11"/>
      <c r="C830" s="136">
        <v>2024</v>
      </c>
      <c r="D830" s="136"/>
      <c r="E830" s="137">
        <v>4.1478649315270864E-2</v>
      </c>
      <c r="F830" s="137">
        <v>2.0795412998380565E-2</v>
      </c>
      <c r="G830" s="137">
        <v>4.6433377192780921E-2</v>
      </c>
      <c r="H830" s="137">
        <v>6.2639312154017121E-2</v>
      </c>
      <c r="I830" s="137">
        <v>6.1886351302153857E-2</v>
      </c>
      <c r="J830" s="137">
        <v>0.11947107803752006</v>
      </c>
      <c r="K830" s="137">
        <v>0.64729581899987665</v>
      </c>
      <c r="L830" s="138">
        <f t="shared" ref="L830:L831" si="203">(1*E830+2*F830+3*G830+4*H830+5*I830)/SUM(E830:I830)</f>
        <v>3.3544063946302511</v>
      </c>
    </row>
    <row r="831" spans="1:12" ht="15" customHeight="1" x14ac:dyDescent="0.2">
      <c r="A831" s="11"/>
      <c r="C831" s="139">
        <v>2021</v>
      </c>
      <c r="D831" s="139"/>
      <c r="E831" s="140">
        <v>6.5477648999999999E-2</v>
      </c>
      <c r="F831" s="140">
        <v>1.8015099999999999E-2</v>
      </c>
      <c r="G831" s="140">
        <v>5.76756E-2</v>
      </c>
      <c r="H831" s="140">
        <v>6.9760344000000002E-2</v>
      </c>
      <c r="I831" s="140">
        <v>4.99391E-2</v>
      </c>
      <c r="J831" s="140">
        <v>9.1441008000000004E-2</v>
      </c>
      <c r="K831" s="140">
        <v>0.647691197</v>
      </c>
      <c r="L831" s="141">
        <f t="shared" si="203"/>
        <v>3.0792284312383473</v>
      </c>
    </row>
    <row r="832" spans="1:12" ht="15" customHeight="1" x14ac:dyDescent="0.2">
      <c r="A832" s="11"/>
      <c r="C832" s="139">
        <v>2017</v>
      </c>
      <c r="D832" s="139"/>
      <c r="E832" s="142" t="s">
        <v>174</v>
      </c>
      <c r="F832" s="142" t="s">
        <v>174</v>
      </c>
      <c r="G832" s="142" t="s">
        <v>174</v>
      </c>
      <c r="H832" s="142" t="s">
        <v>174</v>
      </c>
      <c r="I832" s="142" t="s">
        <v>174</v>
      </c>
      <c r="J832" s="142" t="s">
        <v>174</v>
      </c>
      <c r="K832" s="142" t="s">
        <v>174</v>
      </c>
      <c r="L832" s="141" t="s">
        <v>174</v>
      </c>
    </row>
    <row r="833" spans="1:12" ht="15" customHeight="1" x14ac:dyDescent="0.2">
      <c r="A833" s="11"/>
      <c r="C833" s="139">
        <v>2014</v>
      </c>
      <c r="D833" s="139"/>
      <c r="E833" s="142" t="s">
        <v>174</v>
      </c>
      <c r="F833" s="142" t="s">
        <v>174</v>
      </c>
      <c r="G833" s="142" t="s">
        <v>174</v>
      </c>
      <c r="H833" s="142" t="s">
        <v>174</v>
      </c>
      <c r="I833" s="142" t="s">
        <v>174</v>
      </c>
      <c r="J833" s="142" t="s">
        <v>174</v>
      </c>
      <c r="K833" s="142" t="s">
        <v>174</v>
      </c>
      <c r="L833" s="141" t="s">
        <v>174</v>
      </c>
    </row>
    <row r="834" spans="1:12" ht="15" customHeight="1" x14ac:dyDescent="0.2">
      <c r="A834" s="11"/>
      <c r="C834" s="175" t="s">
        <v>56</v>
      </c>
      <c r="D834" s="175"/>
      <c r="E834" s="175"/>
      <c r="F834" s="175"/>
      <c r="G834" s="176"/>
      <c r="H834" s="176"/>
      <c r="I834" s="176"/>
      <c r="J834" s="176"/>
      <c r="K834" s="176"/>
      <c r="L834" s="177"/>
    </row>
    <row r="835" spans="1:12" ht="15" customHeight="1" x14ac:dyDescent="0.2">
      <c r="A835" s="11"/>
      <c r="C835" s="136">
        <v>2024</v>
      </c>
      <c r="D835" s="136"/>
      <c r="E835" s="137">
        <v>4.4218370817106993E-2</v>
      </c>
      <c r="F835" s="137">
        <v>2.0795412998380565E-2</v>
      </c>
      <c r="G835" s="137">
        <v>5.2884607516349338E-2</v>
      </c>
      <c r="H835" s="137">
        <v>8.6531418107915564E-2</v>
      </c>
      <c r="I835" s="137">
        <v>7.2443108112216367E-2</v>
      </c>
      <c r="J835" s="137">
        <v>0.10605526900910545</v>
      </c>
      <c r="K835" s="137">
        <v>0.61707181343892581</v>
      </c>
      <c r="L835" s="138">
        <f t="shared" ref="L835:L838" si="204">(1*E835+2*F835+3*G835+4*H835+5*I835)/SUM(E835:I835)</f>
        <v>3.441305277453941</v>
      </c>
    </row>
    <row r="836" spans="1:12" ht="15" customHeight="1" x14ac:dyDescent="0.2">
      <c r="A836" s="11"/>
      <c r="C836" s="139">
        <v>2021</v>
      </c>
      <c r="D836" s="139"/>
      <c r="E836" s="140">
        <v>6.6632450999999995E-2</v>
      </c>
      <c r="F836" s="140">
        <v>1.5803500000000002E-2</v>
      </c>
      <c r="G836" s="140">
        <v>5.8780300000000001E-2</v>
      </c>
      <c r="H836" s="140">
        <v>8.0681079000000003E-2</v>
      </c>
      <c r="I836" s="140">
        <v>6.3248158999999998E-2</v>
      </c>
      <c r="J836" s="140">
        <v>8.4887138000000001E-2</v>
      </c>
      <c r="K836" s="140">
        <v>0.62996735299999995</v>
      </c>
      <c r="L836" s="141">
        <f t="shared" si="204"/>
        <v>3.2037871796737414</v>
      </c>
    </row>
    <row r="837" spans="1:12" ht="15" customHeight="1" x14ac:dyDescent="0.2">
      <c r="A837" s="11"/>
      <c r="C837" s="139">
        <v>2017</v>
      </c>
      <c r="D837" s="139"/>
      <c r="E837" s="142">
        <v>4.4589299999999998E-2</v>
      </c>
      <c r="F837" s="142">
        <v>1.55081E-2</v>
      </c>
      <c r="G837" s="142">
        <v>5.1433300000000001E-2</v>
      </c>
      <c r="H837" s="142">
        <v>6.3607611999999994E-2</v>
      </c>
      <c r="I837" s="142">
        <v>4.9925200000000003E-2</v>
      </c>
      <c r="J837" s="142">
        <v>9.3109779000000004E-2</v>
      </c>
      <c r="K837" s="142">
        <v>0.68182673000000005</v>
      </c>
      <c r="L837" s="141">
        <f t="shared" si="204"/>
        <v>3.2611321198968937</v>
      </c>
    </row>
    <row r="838" spans="1:12" ht="15" customHeight="1" x14ac:dyDescent="0.2">
      <c r="A838" s="11"/>
      <c r="C838" s="139">
        <v>2014</v>
      </c>
      <c r="D838" s="139"/>
      <c r="E838" s="142">
        <v>4.2578535272909994E-2</v>
      </c>
      <c r="F838" s="142">
        <v>1.1138227241881385E-2</v>
      </c>
      <c r="G838" s="142">
        <v>5.3107720016296045E-2</v>
      </c>
      <c r="H838" s="142">
        <v>7.0179146811326795E-2</v>
      </c>
      <c r="I838" s="142">
        <v>4.4285129377417763E-2</v>
      </c>
      <c r="J838" s="142">
        <v>9.5090615397095749E-2</v>
      </c>
      <c r="K838" s="142">
        <v>0.68362062588307226</v>
      </c>
      <c r="L838" s="141">
        <f t="shared" si="204"/>
        <v>3.2822290121728797</v>
      </c>
    </row>
    <row r="839" spans="1:12" ht="15" customHeight="1" x14ac:dyDescent="0.2">
      <c r="A839" s="11"/>
      <c r="C839" s="175" t="s">
        <v>111</v>
      </c>
      <c r="D839" s="175"/>
      <c r="E839" s="175"/>
      <c r="F839" s="175"/>
      <c r="G839" s="176"/>
      <c r="H839" s="176"/>
      <c r="I839" s="176"/>
      <c r="J839" s="176"/>
      <c r="K839" s="176"/>
      <c r="L839" s="177"/>
    </row>
    <row r="840" spans="1:12" ht="15" customHeight="1" x14ac:dyDescent="0.2">
      <c r="A840" s="11"/>
      <c r="C840" s="136">
        <v>2024</v>
      </c>
      <c r="D840" s="136"/>
      <c r="E840" s="137">
        <v>4.4943969884070741E-2</v>
      </c>
      <c r="F840" s="137">
        <v>2.1321651025266768E-2</v>
      </c>
      <c r="G840" s="137">
        <v>6.1986120621412476E-2</v>
      </c>
      <c r="H840" s="137">
        <v>8.3245705284371294E-2</v>
      </c>
      <c r="I840" s="137">
        <v>5.2984764593080547E-2</v>
      </c>
      <c r="J840" s="137">
        <v>0.1169870960121982</v>
      </c>
      <c r="K840" s="137">
        <v>0.61853069257960003</v>
      </c>
      <c r="L840" s="138">
        <f t="shared" ref="L840:L841" si="205">(1*E840+2*F840+3*G840+4*H840+5*I840)/SUM(E840:I840)</f>
        <v>3.2949372030042889</v>
      </c>
    </row>
    <row r="841" spans="1:12" ht="15" customHeight="1" x14ac:dyDescent="0.2">
      <c r="A841" s="11"/>
      <c r="C841" s="139">
        <v>2021</v>
      </c>
      <c r="D841" s="139"/>
      <c r="E841" s="140">
        <v>6.4400978999999997E-2</v>
      </c>
      <c r="F841" s="140">
        <v>1.5803500000000002E-2</v>
      </c>
      <c r="G841" s="140">
        <v>5.8685000000000001E-2</v>
      </c>
      <c r="H841" s="140">
        <v>7.0338802000000006E-2</v>
      </c>
      <c r="I841" s="140">
        <v>5.3416699999999998E-2</v>
      </c>
      <c r="J841" s="140">
        <v>9.1441008000000004E-2</v>
      </c>
      <c r="K841" s="140">
        <v>0.64591396199999995</v>
      </c>
      <c r="L841" s="141">
        <f t="shared" si="205"/>
        <v>3.1239953029980039</v>
      </c>
    </row>
    <row r="842" spans="1:12" ht="15" customHeight="1" x14ac:dyDescent="0.2">
      <c r="A842" s="11"/>
      <c r="C842" s="139">
        <v>2017</v>
      </c>
      <c r="D842" s="139"/>
      <c r="E842" s="142" t="s">
        <v>174</v>
      </c>
      <c r="F842" s="142" t="s">
        <v>174</v>
      </c>
      <c r="G842" s="142" t="s">
        <v>174</v>
      </c>
      <c r="H842" s="142" t="s">
        <v>174</v>
      </c>
      <c r="I842" s="142" t="s">
        <v>174</v>
      </c>
      <c r="J842" s="142" t="s">
        <v>174</v>
      </c>
      <c r="K842" s="142" t="s">
        <v>174</v>
      </c>
      <c r="L842" s="141" t="s">
        <v>174</v>
      </c>
    </row>
    <row r="843" spans="1:12" ht="15" customHeight="1" x14ac:dyDescent="0.2">
      <c r="A843" s="11"/>
      <c r="C843" s="139">
        <v>2014</v>
      </c>
      <c r="D843" s="139"/>
      <c r="E843" s="142" t="s">
        <v>174</v>
      </c>
      <c r="F843" s="142" t="s">
        <v>174</v>
      </c>
      <c r="G843" s="142" t="s">
        <v>174</v>
      </c>
      <c r="H843" s="142" t="s">
        <v>174</v>
      </c>
      <c r="I843" s="142" t="s">
        <v>174</v>
      </c>
      <c r="J843" s="142" t="s">
        <v>174</v>
      </c>
      <c r="K843" s="142" t="s">
        <v>174</v>
      </c>
      <c r="L843" s="141" t="s">
        <v>174</v>
      </c>
    </row>
    <row r="844" spans="1:12" ht="15" customHeight="1" x14ac:dyDescent="0.2">
      <c r="A844" s="11"/>
      <c r="C844" s="175" t="s">
        <v>57</v>
      </c>
      <c r="D844" s="175"/>
      <c r="E844" s="175"/>
      <c r="F844" s="175"/>
      <c r="G844" s="176"/>
      <c r="H844" s="176"/>
      <c r="I844" s="176"/>
      <c r="J844" s="176"/>
      <c r="K844" s="176"/>
      <c r="L844" s="177"/>
    </row>
    <row r="845" spans="1:12" ht="15" customHeight="1" x14ac:dyDescent="0.2">
      <c r="A845" s="11"/>
      <c r="C845" s="136">
        <v>2024</v>
      </c>
      <c r="D845" s="136"/>
      <c r="E845" s="137">
        <v>7.5177680669421959E-2</v>
      </c>
      <c r="F845" s="137">
        <v>2.6384031769847188E-2</v>
      </c>
      <c r="G845" s="137">
        <v>7.9528139132288123E-2</v>
      </c>
      <c r="H845" s="137">
        <v>0.14694225256274859</v>
      </c>
      <c r="I845" s="137">
        <v>8.2321089800943562E-2</v>
      </c>
      <c r="J845" s="137">
        <v>0.10824094265375175</v>
      </c>
      <c r="K845" s="137">
        <v>0.48140586341099889</v>
      </c>
      <c r="L845" s="138">
        <f t="shared" ref="L845:L848" si="206">(1*E845+2*F845+3*G845+4*H845+5*I845)/SUM(E845:I845)</f>
        <v>3.3286072608885853</v>
      </c>
    </row>
    <row r="846" spans="1:12" ht="15" customHeight="1" x14ac:dyDescent="0.2">
      <c r="A846" s="11"/>
      <c r="C846" s="139">
        <v>2021</v>
      </c>
      <c r="D846" s="139"/>
      <c r="E846" s="140">
        <v>0.122390343</v>
      </c>
      <c r="F846" s="140">
        <v>2.44137E-2</v>
      </c>
      <c r="G846" s="140">
        <v>0.10162702799999999</v>
      </c>
      <c r="H846" s="140">
        <v>8.5268473999999997E-2</v>
      </c>
      <c r="I846" s="140">
        <v>8.2794958000000002E-2</v>
      </c>
      <c r="J846" s="140">
        <v>8.4898203000000005E-2</v>
      </c>
      <c r="K846" s="140">
        <v>0.49860732200000002</v>
      </c>
      <c r="L846" s="141">
        <f t="shared" si="206"/>
        <v>2.9559754189600906</v>
      </c>
    </row>
    <row r="847" spans="1:12" ht="15" customHeight="1" x14ac:dyDescent="0.2">
      <c r="A847" s="11"/>
      <c r="C847" s="139">
        <v>2017</v>
      </c>
      <c r="D847" s="139"/>
      <c r="E847" s="142">
        <v>9.7703602000000001E-2</v>
      </c>
      <c r="F847" s="142">
        <v>1.1381799999999999E-2</v>
      </c>
      <c r="G847" s="142">
        <v>9.3484414000000002E-2</v>
      </c>
      <c r="H847" s="142">
        <v>9.4357672000000004E-2</v>
      </c>
      <c r="I847" s="142">
        <v>4.3631400000000001E-2</v>
      </c>
      <c r="J847" s="142">
        <v>9.9057478000000004E-2</v>
      </c>
      <c r="K847" s="142">
        <v>0.560383619</v>
      </c>
      <c r="L847" s="141">
        <f t="shared" si="206"/>
        <v>2.9260963877706812</v>
      </c>
    </row>
    <row r="848" spans="1:12" ht="15" customHeight="1" x14ac:dyDescent="0.2">
      <c r="A848" s="11"/>
      <c r="C848" s="139">
        <v>2014</v>
      </c>
      <c r="D848" s="139"/>
      <c r="E848" s="142">
        <v>0.11719113116114588</v>
      </c>
      <c r="F848" s="142">
        <v>2.5058985961420421E-2</v>
      </c>
      <c r="G848" s="142">
        <v>8.0529870133095552E-2</v>
      </c>
      <c r="H848" s="142">
        <v>9.6383015021888452E-2</v>
      </c>
      <c r="I848" s="142">
        <v>4.1828974089736924E-2</v>
      </c>
      <c r="J848" s="142">
        <v>9.5043553573081446E-2</v>
      </c>
      <c r="K848" s="142">
        <v>0.54396447005963144</v>
      </c>
      <c r="L848" s="141">
        <f t="shared" si="206"/>
        <v>2.7800497233169392</v>
      </c>
    </row>
    <row r="849" spans="1:13" s="3" customFormat="1" ht="15" customHeight="1" x14ac:dyDescent="0.2">
      <c r="A849" s="11"/>
      <c r="C849" s="100" t="s">
        <v>25</v>
      </c>
      <c r="D849" s="100"/>
      <c r="E849" s="100"/>
      <c r="F849" s="100"/>
      <c r="G849" s="100"/>
      <c r="H849" s="100"/>
      <c r="I849" s="100"/>
      <c r="J849" s="100"/>
      <c r="K849" s="100"/>
      <c r="L849" s="113"/>
      <c r="M849" s="2"/>
    </row>
    <row r="850" spans="1:13" ht="15" customHeight="1" x14ac:dyDescent="0.2">
      <c r="A850" s="11"/>
      <c r="C850" s="182" t="s">
        <v>165</v>
      </c>
      <c r="D850" s="182"/>
      <c r="E850" s="182"/>
      <c r="F850" s="183"/>
      <c r="G850" s="183"/>
      <c r="H850" s="183"/>
      <c r="I850" s="183"/>
      <c r="J850" s="183"/>
      <c r="K850" s="183"/>
      <c r="L850" s="183"/>
    </row>
    <row r="851" spans="1:13" s="3" customFormat="1" ht="15" customHeight="1" x14ac:dyDescent="0.2">
      <c r="A851" s="11"/>
      <c r="C851" s="136">
        <v>2024</v>
      </c>
      <c r="D851" s="136"/>
      <c r="E851" s="137">
        <f>AVERAGE(E856,E861,E866,E871,E876,E881,E886,E891,E896,E901,E906,E911,E916,E921)</f>
        <v>0.10640326418528459</v>
      </c>
      <c r="F851" s="137">
        <f t="shared" ref="F851:K851" si="207">AVERAGE(F856,F861,F866,F871,F876,F881,F886,F891,F896,F901,F906,F911,F916,F921)</f>
        <v>4.0354499317840298E-2</v>
      </c>
      <c r="G851" s="137">
        <f t="shared" si="207"/>
        <v>7.9981707997781842E-2</v>
      </c>
      <c r="H851" s="137">
        <f t="shared" si="207"/>
        <v>5.9624504864290322E-2</v>
      </c>
      <c r="I851" s="137">
        <f t="shared" si="207"/>
        <v>3.6016871830995063E-2</v>
      </c>
      <c r="J851" s="137">
        <f t="shared" si="207"/>
        <v>8.7937708712655063E-2</v>
      </c>
      <c r="K851" s="137">
        <f t="shared" si="207"/>
        <v>0.58968144309115289</v>
      </c>
      <c r="L851" s="138">
        <f t="shared" ref="L851:L854" si="208">(1*E851+2*F851+3*G851+4*H851+5*I851)/SUM(E851:I851)</f>
        <v>2.6231079487445679</v>
      </c>
      <c r="M851" s="2"/>
    </row>
    <row r="852" spans="1:13" s="3" customFormat="1" ht="15" customHeight="1" x14ac:dyDescent="0.2">
      <c r="A852" s="11"/>
      <c r="C852" s="139">
        <v>2021</v>
      </c>
      <c r="D852" s="139"/>
      <c r="E852" s="140">
        <f>AVERAGE(E857,E862,E867,E872,E877,E882,E887,E892,E897,E902,E907,E912,E917,E922)</f>
        <v>9.5012234357142872E-2</v>
      </c>
      <c r="F852" s="140">
        <f t="shared" ref="F852:K852" si="209">AVERAGE(F857,F862,F867,F872,F877,F882,F887,F892,F897,F902,F907,F912,F917,F922)</f>
        <v>4.6580215785714287E-2</v>
      </c>
      <c r="G852" s="140">
        <f t="shared" si="209"/>
        <v>8.1930904928571441E-2</v>
      </c>
      <c r="H852" s="140">
        <f t="shared" si="209"/>
        <v>5.8866074357142861E-2</v>
      </c>
      <c r="I852" s="140">
        <f t="shared" si="209"/>
        <v>2.6339471428571428E-2</v>
      </c>
      <c r="J852" s="140">
        <f t="shared" si="209"/>
        <v>0.10409087621428571</v>
      </c>
      <c r="K852" s="140">
        <f t="shared" si="209"/>
        <v>0.58718023935714281</v>
      </c>
      <c r="L852" s="141">
        <f t="shared" si="208"/>
        <v>2.5949207640149545</v>
      </c>
      <c r="M852" s="2"/>
    </row>
    <row r="853" spans="1:13" s="3" customFormat="1" ht="15" customHeight="1" x14ac:dyDescent="0.2">
      <c r="A853" s="11"/>
      <c r="C853" s="139">
        <v>2017</v>
      </c>
      <c r="D853" s="139"/>
      <c r="E853" s="142">
        <f>AVERAGE(E858,E863,E868,E873,E898,E903,E913,E923)</f>
        <v>4.9992500874999998E-2</v>
      </c>
      <c r="F853" s="142">
        <f t="shared" ref="F853:K853" si="210">AVERAGE(F858,F863,F868,F873,F898,F903,F913,F923)</f>
        <v>2.6459787500000002E-2</v>
      </c>
      <c r="G853" s="142">
        <f t="shared" si="210"/>
        <v>6.7533989124999999E-2</v>
      </c>
      <c r="H853" s="142">
        <f t="shared" si="210"/>
        <v>4.5007167874999997E-2</v>
      </c>
      <c r="I853" s="142">
        <f t="shared" si="210"/>
        <v>1.4432556250000001E-2</v>
      </c>
      <c r="J853" s="142">
        <f t="shared" si="210"/>
        <v>0.10604774175000001</v>
      </c>
      <c r="K853" s="142">
        <f t="shared" si="210"/>
        <v>0.69052625187500005</v>
      </c>
      <c r="L853" s="141">
        <f t="shared" si="208"/>
        <v>2.74156445854983</v>
      </c>
      <c r="M853" s="2"/>
    </row>
    <row r="854" spans="1:13" s="3" customFormat="1" ht="15" customHeight="1" x14ac:dyDescent="0.2">
      <c r="A854" s="11"/>
      <c r="C854" s="139">
        <v>2014</v>
      </c>
      <c r="D854" s="139"/>
      <c r="E854" s="142">
        <f>AVERAGE(E859,E864,E869,E874,E899,E904,E914,E924)</f>
        <v>4.3316702553558517E-2</v>
      </c>
      <c r="F854" s="142">
        <f t="shared" ref="F854:K854" si="211">AVERAGE(F859,F864,F869,F874,F899,F904,F914,F924)</f>
        <v>2.343233473512046E-2</v>
      </c>
      <c r="G854" s="142">
        <f t="shared" si="211"/>
        <v>6.4118611479250215E-2</v>
      </c>
      <c r="H854" s="142">
        <f t="shared" si="211"/>
        <v>5.1734452664819332E-2</v>
      </c>
      <c r="I854" s="142">
        <f t="shared" si="211"/>
        <v>1.3642390415710252E-2</v>
      </c>
      <c r="J854" s="142">
        <f t="shared" si="211"/>
        <v>7.4554563157525788E-2</v>
      </c>
      <c r="K854" s="142">
        <f t="shared" si="211"/>
        <v>0.72920094499401555</v>
      </c>
      <c r="L854" s="141">
        <f t="shared" si="208"/>
        <v>2.8417968012576273</v>
      </c>
      <c r="M854" s="2"/>
    </row>
    <row r="855" spans="1:13" s="3" customFormat="1" ht="15" customHeight="1" x14ac:dyDescent="0.2">
      <c r="A855" s="11"/>
      <c r="C855" s="95" t="s">
        <v>51</v>
      </c>
      <c r="D855" s="95"/>
      <c r="E855" s="95"/>
      <c r="F855" s="95"/>
      <c r="G855" s="94"/>
      <c r="H855" s="94"/>
      <c r="I855" s="94"/>
      <c r="J855" s="94"/>
      <c r="K855" s="94"/>
      <c r="L855" s="112"/>
      <c r="M855" s="2"/>
    </row>
    <row r="856" spans="1:13" ht="15" customHeight="1" x14ac:dyDescent="0.2">
      <c r="A856" s="11"/>
      <c r="C856" s="136">
        <v>2024</v>
      </c>
      <c r="D856" s="136"/>
      <c r="E856" s="137">
        <v>0.137642281843217</v>
      </c>
      <c r="F856" s="137">
        <v>5.7960610651106206E-2</v>
      </c>
      <c r="G856" s="137">
        <v>0.11000868140807855</v>
      </c>
      <c r="H856" s="137">
        <v>4.3715002455809018E-2</v>
      </c>
      <c r="I856" s="137">
        <v>2.5925556001247775E-2</v>
      </c>
      <c r="J856" s="137">
        <v>7.1674462863454566E-2</v>
      </c>
      <c r="K856" s="137">
        <v>0.553073404777087</v>
      </c>
      <c r="L856" s="138">
        <f t="shared" ref="L856:L859" si="212">(1*E856+2*F856+3*G856+4*H856+5*I856)/SUM(E856:I856)</f>
        <v>2.3666150319125698</v>
      </c>
    </row>
    <row r="857" spans="1:13" ht="15" customHeight="1" x14ac:dyDescent="0.2">
      <c r="A857" s="11"/>
      <c r="C857" s="139">
        <v>2021</v>
      </c>
      <c r="D857" s="139"/>
      <c r="E857" s="140">
        <v>0.126311113</v>
      </c>
      <c r="F857" s="140">
        <v>4.9555200000000001E-2</v>
      </c>
      <c r="G857" s="140">
        <v>0.129011033</v>
      </c>
      <c r="H857" s="140">
        <v>3.3642400000000003E-2</v>
      </c>
      <c r="I857" s="140">
        <v>1.43257E-2</v>
      </c>
      <c r="J857" s="140">
        <v>8.5682686999999993E-2</v>
      </c>
      <c r="K857" s="140">
        <v>0.56147187499999995</v>
      </c>
      <c r="L857" s="141">
        <f t="shared" si="212"/>
        <v>2.3201453250440989</v>
      </c>
    </row>
    <row r="858" spans="1:13" ht="15" customHeight="1" x14ac:dyDescent="0.2">
      <c r="A858" s="11"/>
      <c r="C858" s="139">
        <v>2017</v>
      </c>
      <c r="D858" s="139"/>
      <c r="E858" s="142">
        <v>8.7765001999999995E-2</v>
      </c>
      <c r="F858" s="142">
        <v>5.1195200000000003E-2</v>
      </c>
      <c r="G858" s="142">
        <v>0.102662002</v>
      </c>
      <c r="H858" s="142">
        <v>2.1396200000000001E-2</v>
      </c>
      <c r="I858" s="142">
        <v>5.2076400000000004E-3</v>
      </c>
      <c r="J858" s="142">
        <v>8.1298037000000004E-2</v>
      </c>
      <c r="K858" s="142">
        <v>0.65047589100000003</v>
      </c>
      <c r="L858" s="141">
        <f t="shared" si="212"/>
        <v>2.2733228992483672</v>
      </c>
    </row>
    <row r="859" spans="1:13" ht="15" customHeight="1" x14ac:dyDescent="0.2">
      <c r="A859" s="11"/>
      <c r="C859" s="139">
        <v>2014</v>
      </c>
      <c r="D859" s="139"/>
      <c r="E859" s="142">
        <v>7.861242981051865E-2</v>
      </c>
      <c r="F859" s="142">
        <v>4.5411500745895519E-2</v>
      </c>
      <c r="G859" s="142">
        <v>9.1102870410395415E-2</v>
      </c>
      <c r="H859" s="142">
        <v>2.6250231518407809E-2</v>
      </c>
      <c r="I859" s="142">
        <v>3.1949461325026527E-3</v>
      </c>
      <c r="J859" s="142">
        <v>6.5787735122975102E-2</v>
      </c>
      <c r="K859" s="142">
        <v>0.68964028625930496</v>
      </c>
      <c r="L859" s="141">
        <f t="shared" si="212"/>
        <v>2.304923493098801</v>
      </c>
    </row>
    <row r="860" spans="1:13" ht="15" customHeight="1" x14ac:dyDescent="0.2">
      <c r="A860" s="11"/>
      <c r="C860" s="175" t="s">
        <v>52</v>
      </c>
      <c r="D860" s="175"/>
      <c r="E860" s="175"/>
      <c r="F860" s="175"/>
      <c r="G860" s="176"/>
      <c r="H860" s="176"/>
      <c r="I860" s="176"/>
      <c r="J860" s="176"/>
      <c r="K860" s="176"/>
      <c r="L860" s="177"/>
    </row>
    <row r="861" spans="1:13" ht="15" customHeight="1" x14ac:dyDescent="0.2">
      <c r="A861" s="11"/>
      <c r="C861" s="136">
        <v>2024</v>
      </c>
      <c r="D861" s="136"/>
      <c r="E861" s="137">
        <v>0.11028243988446672</v>
      </c>
      <c r="F861" s="137">
        <v>4.0632255726867711E-2</v>
      </c>
      <c r="G861" s="137">
        <v>9.3956263874288182E-2</v>
      </c>
      <c r="H861" s="137">
        <v>6.2177498826009904E-2</v>
      </c>
      <c r="I861" s="137">
        <v>3.833512191701044E-2</v>
      </c>
      <c r="J861" s="137">
        <v>7.4358295896143886E-2</v>
      </c>
      <c r="K861" s="137">
        <v>0.58025812387521325</v>
      </c>
      <c r="L861" s="138">
        <f t="shared" ref="L861:L864" si="213">(1*E861+2*F861+3*G861+4*H861+5*I861)/SUM(E861:I861)</f>
        <v>2.6457579345411402</v>
      </c>
    </row>
    <row r="862" spans="1:13" ht="15" customHeight="1" x14ac:dyDescent="0.2">
      <c r="A862" s="11"/>
      <c r="C862" s="139">
        <v>2021</v>
      </c>
      <c r="D862" s="139"/>
      <c r="E862" s="140">
        <v>0.111644786</v>
      </c>
      <c r="F862" s="140">
        <v>3.54188E-2</v>
      </c>
      <c r="G862" s="140">
        <v>9.0688380999999998E-2</v>
      </c>
      <c r="H862" s="140">
        <v>6.9511328999999997E-2</v>
      </c>
      <c r="I862" s="140">
        <v>2.1996100000000001E-2</v>
      </c>
      <c r="J862" s="140">
        <v>9.0896265000000004E-2</v>
      </c>
      <c r="K862" s="140">
        <v>0.57984434699999998</v>
      </c>
      <c r="L862" s="141">
        <f t="shared" si="213"/>
        <v>2.5589955981089143</v>
      </c>
    </row>
    <row r="863" spans="1:13" ht="15" customHeight="1" x14ac:dyDescent="0.2">
      <c r="A863" s="11"/>
      <c r="C863" s="139">
        <v>2017</v>
      </c>
      <c r="D863" s="139"/>
      <c r="E863" s="142">
        <v>6.5400504999999998E-2</v>
      </c>
      <c r="F863" s="142">
        <v>3.1101299999999998E-2</v>
      </c>
      <c r="G863" s="142">
        <v>8.9795810000000004E-2</v>
      </c>
      <c r="H863" s="142">
        <v>3.8107299999999997E-2</v>
      </c>
      <c r="I863" s="142">
        <v>5.5984900000000002E-3</v>
      </c>
      <c r="J863" s="142">
        <v>8.4989964000000001E-2</v>
      </c>
      <c r="K863" s="142">
        <v>0.68500658999999997</v>
      </c>
      <c r="L863" s="141">
        <f t="shared" si="213"/>
        <v>2.5104505952857528</v>
      </c>
    </row>
    <row r="864" spans="1:13" ht="15" customHeight="1" x14ac:dyDescent="0.2">
      <c r="A864" s="11"/>
      <c r="C864" s="139">
        <v>2014</v>
      </c>
      <c r="D864" s="139"/>
      <c r="E864" s="142">
        <v>5.0777788470243626E-2</v>
      </c>
      <c r="F864" s="142">
        <v>3.7452855559277902E-2</v>
      </c>
      <c r="G864" s="142">
        <v>7.3256634602116927E-2</v>
      </c>
      <c r="H864" s="142">
        <v>4.5651365281437033E-2</v>
      </c>
      <c r="I864" s="142">
        <v>7.5793877094956653E-3</v>
      </c>
      <c r="J864" s="142">
        <v>6.8691938293714713E-2</v>
      </c>
      <c r="K864" s="142">
        <v>0.71659003008371414</v>
      </c>
      <c r="L864" s="141">
        <f t="shared" si="213"/>
        <v>2.6358093858796505</v>
      </c>
    </row>
    <row r="865" spans="1:12" ht="15" customHeight="1" x14ac:dyDescent="0.2">
      <c r="A865" s="11"/>
      <c r="C865" s="175" t="s">
        <v>53</v>
      </c>
      <c r="D865" s="175"/>
      <c r="E865" s="175"/>
      <c r="F865" s="175"/>
      <c r="G865" s="176"/>
      <c r="H865" s="176"/>
      <c r="I865" s="176"/>
      <c r="J865" s="176"/>
      <c r="K865" s="176"/>
      <c r="L865" s="177"/>
    </row>
    <row r="866" spans="1:12" ht="15" customHeight="1" x14ac:dyDescent="0.2">
      <c r="A866" s="11"/>
      <c r="C866" s="136">
        <v>2024</v>
      </c>
      <c r="D866" s="136"/>
      <c r="E866" s="137">
        <v>0.10927666787373357</v>
      </c>
      <c r="F866" s="137">
        <v>3.4649682306914814E-2</v>
      </c>
      <c r="G866" s="137">
        <v>7.2419057789551516E-2</v>
      </c>
      <c r="H866" s="137">
        <v>4.060298375013173E-2</v>
      </c>
      <c r="I866" s="137">
        <v>2.4186955756072329E-2</v>
      </c>
      <c r="J866" s="137">
        <v>7.1610430482898724E-2</v>
      </c>
      <c r="K866" s="137">
        <v>0.64725422204069738</v>
      </c>
      <c r="L866" s="138">
        <f t="shared" ref="L866:L869" si="214">(1*E866+2*F866+3*G866+4*H866+5*I866)/SUM(E866:I866)</f>
        <v>2.4158467646766142</v>
      </c>
    </row>
    <row r="867" spans="1:12" ht="15" customHeight="1" x14ac:dyDescent="0.2">
      <c r="A867" s="11"/>
      <c r="C867" s="139">
        <v>2021</v>
      </c>
      <c r="D867" s="139"/>
      <c r="E867" s="140">
        <v>0.11090240699999999</v>
      </c>
      <c r="F867" s="140">
        <v>3.9567600000000001E-2</v>
      </c>
      <c r="G867" s="140">
        <v>8.2051660999999998E-2</v>
      </c>
      <c r="H867" s="140">
        <v>2.6361699999999998E-2</v>
      </c>
      <c r="I867" s="140">
        <v>1.57126E-2</v>
      </c>
      <c r="J867" s="140">
        <v>7.7953128999999996E-2</v>
      </c>
      <c r="K867" s="140">
        <v>0.64745085099999999</v>
      </c>
      <c r="L867" s="141">
        <f t="shared" si="214"/>
        <v>2.2585997693891846</v>
      </c>
    </row>
    <row r="868" spans="1:12" ht="15" customHeight="1" x14ac:dyDescent="0.2">
      <c r="A868" s="11"/>
      <c r="C868" s="139">
        <v>2017</v>
      </c>
      <c r="D868" s="139"/>
      <c r="E868" s="142">
        <v>5.2386599999999998E-2</v>
      </c>
      <c r="F868" s="142">
        <v>4.0559199999999997E-2</v>
      </c>
      <c r="G868" s="142">
        <v>7.0902681999999995E-2</v>
      </c>
      <c r="H868" s="142">
        <v>1.86056E-2</v>
      </c>
      <c r="I868" s="142">
        <v>5.92992E-3</v>
      </c>
      <c r="J868" s="142">
        <v>9.0373160999999994E-2</v>
      </c>
      <c r="K868" s="142">
        <v>0.721242885</v>
      </c>
      <c r="L868" s="141">
        <f t="shared" si="214"/>
        <v>2.3902509832018537</v>
      </c>
    </row>
    <row r="869" spans="1:12" ht="15" customHeight="1" x14ac:dyDescent="0.2">
      <c r="A869" s="11"/>
      <c r="C869" s="139">
        <v>2014</v>
      </c>
      <c r="D869" s="139"/>
      <c r="E869" s="142">
        <v>4.9253125889398439E-2</v>
      </c>
      <c r="F869" s="142">
        <v>3.0439286021502622E-2</v>
      </c>
      <c r="G869" s="142">
        <v>7.6392706064038418E-2</v>
      </c>
      <c r="H869" s="142">
        <v>2.4220354462832074E-2</v>
      </c>
      <c r="I869" s="142">
        <v>3.5442298746806429E-3</v>
      </c>
      <c r="J869" s="142">
        <v>6.5381989957065234E-2</v>
      </c>
      <c r="K869" s="142">
        <v>0.75076830773048253</v>
      </c>
      <c r="L869" s="141">
        <f t="shared" si="214"/>
        <v>2.4689318374735643</v>
      </c>
    </row>
    <row r="870" spans="1:12" ht="15" customHeight="1" x14ac:dyDescent="0.2">
      <c r="A870" s="11"/>
      <c r="C870" s="175" t="s">
        <v>58</v>
      </c>
      <c r="D870" s="175"/>
      <c r="E870" s="175"/>
      <c r="F870" s="175"/>
      <c r="G870" s="176"/>
      <c r="H870" s="176"/>
      <c r="I870" s="176"/>
      <c r="J870" s="176"/>
      <c r="K870" s="176"/>
      <c r="L870" s="177"/>
    </row>
    <row r="871" spans="1:12" ht="15" customHeight="1" x14ac:dyDescent="0.2">
      <c r="A871" s="11"/>
      <c r="C871" s="136">
        <v>2024</v>
      </c>
      <c r="D871" s="136"/>
      <c r="E871" s="137">
        <v>9.6950548334581443E-2</v>
      </c>
      <c r="F871" s="137">
        <v>3.5816910154446512E-2</v>
      </c>
      <c r="G871" s="137">
        <v>5.9479249878987235E-2</v>
      </c>
      <c r="H871" s="137">
        <v>4.8425679858702747E-2</v>
      </c>
      <c r="I871" s="137">
        <v>2.8240146681674093E-2</v>
      </c>
      <c r="J871" s="137">
        <v>7.1610430482898724E-2</v>
      </c>
      <c r="K871" s="137">
        <v>0.65947703460870932</v>
      </c>
      <c r="L871" s="138">
        <f t="shared" ref="L871:L874" si="215">(1*E871+2*F871+3*G871+4*H871+5*I871)/SUM(E871:I871)</f>
        <v>2.5358638315462798</v>
      </c>
    </row>
    <row r="872" spans="1:12" ht="15" customHeight="1" x14ac:dyDescent="0.2">
      <c r="A872" s="11"/>
      <c r="C872" s="139">
        <v>2021</v>
      </c>
      <c r="D872" s="139"/>
      <c r="E872" s="140">
        <v>9.8925637999999996E-2</v>
      </c>
      <c r="F872" s="140">
        <v>2.8868999999999999E-2</v>
      </c>
      <c r="G872" s="140">
        <v>6.749927E-2</v>
      </c>
      <c r="H872" s="140">
        <v>4.6856599999999998E-2</v>
      </c>
      <c r="I872" s="140">
        <v>1.7965600000000002E-2</v>
      </c>
      <c r="J872" s="140">
        <v>8.8735442999999997E-2</v>
      </c>
      <c r="K872" s="140">
        <v>0.65114847799999998</v>
      </c>
      <c r="L872" s="141">
        <f t="shared" si="215"/>
        <v>2.4466606581703889</v>
      </c>
    </row>
    <row r="873" spans="1:12" ht="15" customHeight="1" x14ac:dyDescent="0.2">
      <c r="A873" s="11"/>
      <c r="C873" s="139">
        <v>2017</v>
      </c>
      <c r="D873" s="139"/>
      <c r="E873" s="142">
        <v>4.9817599999999997E-2</v>
      </c>
      <c r="F873" s="142">
        <v>2.66261E-2</v>
      </c>
      <c r="G873" s="142">
        <v>6.2239999999999997E-2</v>
      </c>
      <c r="H873" s="142">
        <v>3.3480299999999998E-2</v>
      </c>
      <c r="I873" s="142">
        <v>8.5412999999999999E-3</v>
      </c>
      <c r="J873" s="142">
        <v>9.3032726999999996E-2</v>
      </c>
      <c r="K873" s="142">
        <v>0.72626188700000005</v>
      </c>
      <c r="L873" s="141">
        <f t="shared" si="215"/>
        <v>2.5810947437623577</v>
      </c>
    </row>
    <row r="874" spans="1:12" ht="15" customHeight="1" x14ac:dyDescent="0.2">
      <c r="A874" s="11"/>
      <c r="C874" s="139">
        <v>2014</v>
      </c>
      <c r="D874" s="139"/>
      <c r="E874" s="142">
        <v>3.7726794803377588E-2</v>
      </c>
      <c r="F874" s="142">
        <v>2.0944704151737777E-2</v>
      </c>
      <c r="G874" s="142">
        <v>6.6146607489168729E-2</v>
      </c>
      <c r="H874" s="142">
        <v>5.0744735599567797E-2</v>
      </c>
      <c r="I874" s="142">
        <v>6.3836487633585235E-3</v>
      </c>
      <c r="J874" s="142">
        <v>6.6173632475895763E-2</v>
      </c>
      <c r="K874" s="142">
        <v>0.75187987671689394</v>
      </c>
      <c r="L874" s="141">
        <f t="shared" si="215"/>
        <v>2.8192531194951473</v>
      </c>
    </row>
    <row r="875" spans="1:12" ht="15" customHeight="1" x14ac:dyDescent="0.2">
      <c r="A875" s="11"/>
      <c r="C875" s="175" t="s">
        <v>106</v>
      </c>
      <c r="D875" s="175"/>
      <c r="E875" s="175"/>
      <c r="F875" s="175"/>
      <c r="G875" s="176"/>
      <c r="H875" s="176"/>
      <c r="I875" s="176"/>
      <c r="J875" s="176"/>
      <c r="K875" s="176"/>
      <c r="L875" s="177"/>
    </row>
    <row r="876" spans="1:12" ht="15" customHeight="1" x14ac:dyDescent="0.2">
      <c r="A876" s="11"/>
      <c r="C876" s="136">
        <v>2024</v>
      </c>
      <c r="D876" s="136"/>
      <c r="E876" s="137">
        <v>0.15287524644486186</v>
      </c>
      <c r="F876" s="137">
        <v>7.0366183381610506E-2</v>
      </c>
      <c r="G876" s="137">
        <v>0.12511523697268906</v>
      </c>
      <c r="H876" s="137">
        <v>5.5579673381946131E-2</v>
      </c>
      <c r="I876" s="137">
        <v>2.3938080412243899E-2</v>
      </c>
      <c r="J876" s="137">
        <v>7.6534243210509417E-2</v>
      </c>
      <c r="K876" s="137">
        <v>0.4955913361961391</v>
      </c>
      <c r="L876" s="138">
        <f t="shared" ref="L876:L877" si="216">(1*E876+2*F876+3*G876+4*H876+5*I876)/SUM(E876:I876)</f>
        <v>2.3627549838413104</v>
      </c>
    </row>
    <row r="877" spans="1:12" ht="15" customHeight="1" x14ac:dyDescent="0.2">
      <c r="A877" s="11"/>
      <c r="C877" s="139">
        <v>2021</v>
      </c>
      <c r="D877" s="139"/>
      <c r="E877" s="140">
        <v>0.14443898499999999</v>
      </c>
      <c r="F877" s="140">
        <v>7.7759237999999994E-2</v>
      </c>
      <c r="G877" s="140">
        <v>0.13630980200000001</v>
      </c>
      <c r="H877" s="140">
        <v>4.01006E-2</v>
      </c>
      <c r="I877" s="140">
        <v>1.9140899999999999E-2</v>
      </c>
      <c r="J877" s="140">
        <v>8.9696664999999995E-2</v>
      </c>
      <c r="K877" s="140">
        <v>0.492553825</v>
      </c>
      <c r="L877" s="141">
        <f t="shared" si="216"/>
        <v>2.3099817217027359</v>
      </c>
    </row>
    <row r="878" spans="1:12" ht="15" customHeight="1" x14ac:dyDescent="0.2">
      <c r="A878" s="11"/>
      <c r="C878" s="139">
        <v>2017</v>
      </c>
      <c r="D878" s="139"/>
      <c r="E878" s="142" t="s">
        <v>174</v>
      </c>
      <c r="F878" s="142" t="s">
        <v>174</v>
      </c>
      <c r="G878" s="142" t="s">
        <v>174</v>
      </c>
      <c r="H878" s="142" t="s">
        <v>174</v>
      </c>
      <c r="I878" s="142" t="s">
        <v>174</v>
      </c>
      <c r="J878" s="142" t="s">
        <v>174</v>
      </c>
      <c r="K878" s="142" t="s">
        <v>174</v>
      </c>
      <c r="L878" s="141" t="s">
        <v>174</v>
      </c>
    </row>
    <row r="879" spans="1:12" ht="15" customHeight="1" x14ac:dyDescent="0.2">
      <c r="A879" s="11"/>
      <c r="C879" s="139">
        <v>2014</v>
      </c>
      <c r="D879" s="139"/>
      <c r="E879" s="142" t="s">
        <v>174</v>
      </c>
      <c r="F879" s="142" t="s">
        <v>174</v>
      </c>
      <c r="G879" s="142" t="s">
        <v>174</v>
      </c>
      <c r="H879" s="142" t="s">
        <v>174</v>
      </c>
      <c r="I879" s="142" t="s">
        <v>174</v>
      </c>
      <c r="J879" s="142" t="s">
        <v>174</v>
      </c>
      <c r="K879" s="142" t="s">
        <v>174</v>
      </c>
      <c r="L879" s="141" t="s">
        <v>174</v>
      </c>
    </row>
    <row r="880" spans="1:12" ht="15" customHeight="1" x14ac:dyDescent="0.2">
      <c r="A880" s="11"/>
      <c r="C880" s="175" t="s">
        <v>107</v>
      </c>
      <c r="D880" s="175"/>
      <c r="E880" s="175"/>
      <c r="F880" s="175"/>
      <c r="G880" s="176"/>
      <c r="H880" s="176"/>
      <c r="I880" s="176"/>
      <c r="J880" s="176"/>
      <c r="K880" s="176"/>
      <c r="L880" s="177"/>
    </row>
    <row r="881" spans="1:12" ht="15" customHeight="1" x14ac:dyDescent="0.2">
      <c r="A881" s="11"/>
      <c r="C881" s="136">
        <v>2024</v>
      </c>
      <c r="D881" s="136"/>
      <c r="E881" s="137">
        <v>0.12810476279010297</v>
      </c>
      <c r="F881" s="137">
        <v>5.2048032231246488E-2</v>
      </c>
      <c r="G881" s="137">
        <v>0.11991560231571198</v>
      </c>
      <c r="H881" s="137">
        <v>8.6977535184907764E-2</v>
      </c>
      <c r="I881" s="137">
        <v>3.1614047602312241E-2</v>
      </c>
      <c r="J881" s="137">
        <v>7.5672427438436329E-2</v>
      </c>
      <c r="K881" s="137">
        <v>0.50566759243728232</v>
      </c>
      <c r="L881" s="138">
        <f t="shared" ref="L881:L882" si="217">(1*E881+2*F881+3*G881+4*H881+5*I881)/SUM(E881:I881)</f>
        <v>2.6224814051369285</v>
      </c>
    </row>
    <row r="882" spans="1:12" ht="15" customHeight="1" x14ac:dyDescent="0.2">
      <c r="A882" s="11"/>
      <c r="C882" s="139">
        <v>2021</v>
      </c>
      <c r="D882" s="139"/>
      <c r="E882" s="140">
        <v>0.110756253</v>
      </c>
      <c r="F882" s="140">
        <v>6.6191875999999997E-2</v>
      </c>
      <c r="G882" s="140">
        <v>0.114196984</v>
      </c>
      <c r="H882" s="140">
        <v>8.3394653999999999E-2</v>
      </c>
      <c r="I882" s="140">
        <v>2.7486099999999999E-2</v>
      </c>
      <c r="J882" s="140">
        <v>9.2943899999999996E-2</v>
      </c>
      <c r="K882" s="140">
        <v>0.505030215</v>
      </c>
      <c r="L882" s="141">
        <f t="shared" si="217"/>
        <v>2.6285375139804126</v>
      </c>
    </row>
    <row r="883" spans="1:12" ht="15" customHeight="1" x14ac:dyDescent="0.2">
      <c r="A883" s="11"/>
      <c r="C883" s="139">
        <v>2017</v>
      </c>
      <c r="D883" s="139"/>
      <c r="E883" s="142" t="s">
        <v>174</v>
      </c>
      <c r="F883" s="142" t="s">
        <v>174</v>
      </c>
      <c r="G883" s="142" t="s">
        <v>174</v>
      </c>
      <c r="H883" s="142" t="s">
        <v>174</v>
      </c>
      <c r="I883" s="142" t="s">
        <v>174</v>
      </c>
      <c r="J883" s="142" t="s">
        <v>174</v>
      </c>
      <c r="K883" s="142" t="s">
        <v>174</v>
      </c>
      <c r="L883" s="141" t="s">
        <v>174</v>
      </c>
    </row>
    <row r="884" spans="1:12" ht="15" customHeight="1" x14ac:dyDescent="0.2">
      <c r="A884" s="11"/>
      <c r="C884" s="139">
        <v>2014</v>
      </c>
      <c r="D884" s="139"/>
      <c r="E884" s="142" t="s">
        <v>174</v>
      </c>
      <c r="F884" s="142" t="s">
        <v>174</v>
      </c>
      <c r="G884" s="142" t="s">
        <v>174</v>
      </c>
      <c r="H884" s="142" t="s">
        <v>174</v>
      </c>
      <c r="I884" s="142" t="s">
        <v>174</v>
      </c>
      <c r="J884" s="142" t="s">
        <v>174</v>
      </c>
      <c r="K884" s="142" t="s">
        <v>174</v>
      </c>
      <c r="L884" s="141" t="s">
        <v>174</v>
      </c>
    </row>
    <row r="885" spans="1:12" ht="15" customHeight="1" x14ac:dyDescent="0.2">
      <c r="A885" s="11"/>
      <c r="C885" s="175" t="s">
        <v>108</v>
      </c>
      <c r="D885" s="175"/>
      <c r="E885" s="175"/>
      <c r="F885" s="175"/>
      <c r="G885" s="176"/>
      <c r="H885" s="176"/>
      <c r="I885" s="176"/>
      <c r="J885" s="176"/>
      <c r="K885" s="176"/>
      <c r="L885" s="177"/>
    </row>
    <row r="886" spans="1:12" ht="15" customHeight="1" x14ac:dyDescent="0.2">
      <c r="A886" s="11"/>
      <c r="C886" s="136">
        <v>2024</v>
      </c>
      <c r="D886" s="136"/>
      <c r="E886" s="137">
        <v>0.13984721672775563</v>
      </c>
      <c r="F886" s="137">
        <v>6.224092487447723E-2</v>
      </c>
      <c r="G886" s="137">
        <v>0.11691554167691891</v>
      </c>
      <c r="H886" s="137">
        <v>5.2559904646013192E-2</v>
      </c>
      <c r="I886" s="137">
        <v>2.6761935806234451E-2</v>
      </c>
      <c r="J886" s="137">
        <v>7.2611302207173878E-2</v>
      </c>
      <c r="K886" s="137">
        <v>0.52906317406142667</v>
      </c>
      <c r="L886" s="138">
        <f t="shared" ref="L886:L887" si="218">(1*E886+2*F886+3*G886+4*H886+5*I886)/SUM(E886:I886)</f>
        <v>2.4078923693814138</v>
      </c>
    </row>
    <row r="887" spans="1:12" ht="15" customHeight="1" x14ac:dyDescent="0.2">
      <c r="A887" s="11"/>
      <c r="C887" s="139">
        <v>2021</v>
      </c>
      <c r="D887" s="139"/>
      <c r="E887" s="140">
        <v>0.13934571600000001</v>
      </c>
      <c r="F887" s="140">
        <v>6.9794942999999998E-2</v>
      </c>
      <c r="G887" s="140">
        <v>0.13232624500000001</v>
      </c>
      <c r="H887" s="140">
        <v>4.6306100000000003E-2</v>
      </c>
      <c r="I887" s="140">
        <v>1.9687900000000001E-2</v>
      </c>
      <c r="J887" s="140">
        <v>8.2020812999999998E-2</v>
      </c>
      <c r="K887" s="140">
        <v>0.51051827400000005</v>
      </c>
      <c r="L887" s="141">
        <f t="shared" si="218"/>
        <v>2.3550191627710131</v>
      </c>
    </row>
    <row r="888" spans="1:12" ht="15" customHeight="1" x14ac:dyDescent="0.2">
      <c r="A888" s="11"/>
      <c r="C888" s="139">
        <v>2017</v>
      </c>
      <c r="D888" s="139"/>
      <c r="E888" s="142" t="s">
        <v>174</v>
      </c>
      <c r="F888" s="142" t="s">
        <v>174</v>
      </c>
      <c r="G888" s="142" t="s">
        <v>174</v>
      </c>
      <c r="H888" s="142" t="s">
        <v>174</v>
      </c>
      <c r="I888" s="142" t="s">
        <v>174</v>
      </c>
      <c r="J888" s="142" t="s">
        <v>174</v>
      </c>
      <c r="K888" s="142" t="s">
        <v>174</v>
      </c>
      <c r="L888" s="141" t="s">
        <v>174</v>
      </c>
    </row>
    <row r="889" spans="1:12" ht="15" customHeight="1" x14ac:dyDescent="0.2">
      <c r="A889" s="11"/>
      <c r="C889" s="139">
        <v>2014</v>
      </c>
      <c r="D889" s="139"/>
      <c r="E889" s="142" t="s">
        <v>174</v>
      </c>
      <c r="F889" s="142" t="s">
        <v>174</v>
      </c>
      <c r="G889" s="142" t="s">
        <v>174</v>
      </c>
      <c r="H889" s="142" t="s">
        <v>174</v>
      </c>
      <c r="I889" s="142" t="s">
        <v>174</v>
      </c>
      <c r="J889" s="142" t="s">
        <v>174</v>
      </c>
      <c r="K889" s="142" t="s">
        <v>174</v>
      </c>
      <c r="L889" s="141" t="s">
        <v>174</v>
      </c>
    </row>
    <row r="890" spans="1:12" ht="15" customHeight="1" x14ac:dyDescent="0.2">
      <c r="A890" s="11"/>
      <c r="C890" s="175" t="s">
        <v>109</v>
      </c>
      <c r="D890" s="175"/>
      <c r="E890" s="175"/>
      <c r="F890" s="175"/>
      <c r="G890" s="176"/>
      <c r="H890" s="176"/>
      <c r="I890" s="176"/>
      <c r="J890" s="176"/>
      <c r="K890" s="176"/>
      <c r="L890" s="177"/>
    </row>
    <row r="891" spans="1:12" ht="15" customHeight="1" x14ac:dyDescent="0.2">
      <c r="A891" s="11"/>
      <c r="C891" s="136">
        <v>2024</v>
      </c>
      <c r="D891" s="136"/>
      <c r="E891" s="137">
        <v>0.12173735280735784</v>
      </c>
      <c r="F891" s="137">
        <v>5.1901441188635308E-2</v>
      </c>
      <c r="G891" s="137">
        <v>9.8644277830844979E-2</v>
      </c>
      <c r="H891" s="137">
        <v>8.051233224967945E-2</v>
      </c>
      <c r="I891" s="137">
        <v>3.3745821762146397E-2</v>
      </c>
      <c r="J891" s="137">
        <v>7.2611302207173878E-2</v>
      </c>
      <c r="K891" s="137">
        <v>0.54084747195416216</v>
      </c>
      <c r="L891" s="138">
        <f t="shared" ref="L891:L892" si="219">(1*E891+2*F891+3*G891+4*H891+5*I891)/SUM(E891:I891)</f>
        <v>2.6187413885553061</v>
      </c>
    </row>
    <row r="892" spans="1:12" ht="15" customHeight="1" x14ac:dyDescent="0.2">
      <c r="A892" s="11"/>
      <c r="C892" s="139">
        <v>2021</v>
      </c>
      <c r="D892" s="139"/>
      <c r="E892" s="140">
        <v>0.113451231</v>
      </c>
      <c r="F892" s="140">
        <v>6.3571664E-2</v>
      </c>
      <c r="G892" s="140">
        <v>9.7105517000000002E-2</v>
      </c>
      <c r="H892" s="140">
        <v>0.100106215</v>
      </c>
      <c r="I892" s="140">
        <v>2.0822899999999998E-2</v>
      </c>
      <c r="J892" s="140">
        <v>8.6324360000000003E-2</v>
      </c>
      <c r="K892" s="140">
        <v>0.518618103</v>
      </c>
      <c r="L892" s="141">
        <f t="shared" si="219"/>
        <v>2.6235431529950324</v>
      </c>
    </row>
    <row r="893" spans="1:12" ht="15" customHeight="1" x14ac:dyDescent="0.2">
      <c r="A893" s="11"/>
      <c r="C893" s="139">
        <v>2017</v>
      </c>
      <c r="D893" s="139"/>
      <c r="E893" s="142" t="s">
        <v>174</v>
      </c>
      <c r="F893" s="142" t="s">
        <v>174</v>
      </c>
      <c r="G893" s="142" t="s">
        <v>174</v>
      </c>
      <c r="H893" s="142" t="s">
        <v>174</v>
      </c>
      <c r="I893" s="142" t="s">
        <v>174</v>
      </c>
      <c r="J893" s="142" t="s">
        <v>174</v>
      </c>
      <c r="K893" s="142" t="s">
        <v>174</v>
      </c>
      <c r="L893" s="141" t="s">
        <v>174</v>
      </c>
    </row>
    <row r="894" spans="1:12" ht="15" customHeight="1" x14ac:dyDescent="0.2">
      <c r="A894" s="11"/>
      <c r="C894" s="139">
        <v>2014</v>
      </c>
      <c r="D894" s="139"/>
      <c r="E894" s="142" t="s">
        <v>174</v>
      </c>
      <c r="F894" s="142" t="s">
        <v>174</v>
      </c>
      <c r="G894" s="142" t="s">
        <v>174</v>
      </c>
      <c r="H894" s="142" t="s">
        <v>174</v>
      </c>
      <c r="I894" s="142" t="s">
        <v>174</v>
      </c>
      <c r="J894" s="142" t="s">
        <v>174</v>
      </c>
      <c r="K894" s="142" t="s">
        <v>174</v>
      </c>
      <c r="L894" s="141" t="s">
        <v>174</v>
      </c>
    </row>
    <row r="895" spans="1:12" ht="15" customHeight="1" x14ac:dyDescent="0.2">
      <c r="A895" s="11"/>
      <c r="C895" s="175" t="s">
        <v>54</v>
      </c>
      <c r="D895" s="175"/>
      <c r="E895" s="175"/>
      <c r="F895" s="175"/>
      <c r="G895" s="176"/>
      <c r="H895" s="176"/>
      <c r="I895" s="176"/>
      <c r="J895" s="176"/>
      <c r="K895" s="176"/>
      <c r="L895" s="177"/>
    </row>
    <row r="896" spans="1:12" ht="15" customHeight="1" x14ac:dyDescent="0.2">
      <c r="A896" s="11"/>
      <c r="C896" s="136">
        <v>2024</v>
      </c>
      <c r="D896" s="136"/>
      <c r="E896" s="137">
        <v>8.7768880993212978E-2</v>
      </c>
      <c r="F896" s="137">
        <v>4.4340520806474389E-2</v>
      </c>
      <c r="G896" s="137">
        <v>7.0837737905987241E-2</v>
      </c>
      <c r="H896" s="137">
        <v>6.8600422105911829E-2</v>
      </c>
      <c r="I896" s="137">
        <v>4.1587281562057571E-2</v>
      </c>
      <c r="J896" s="137">
        <v>0.1096696474985405</v>
      </c>
      <c r="K896" s="137">
        <v>0.57719550912781548</v>
      </c>
      <c r="L896" s="138">
        <f t="shared" ref="L896:L899" si="220">(1*E896+2*F896+3*G896+4*H896+5*I896)/SUM(E896:I896)</f>
        <v>2.7825112758799246</v>
      </c>
    </row>
    <row r="897" spans="1:12" ht="15" customHeight="1" x14ac:dyDescent="0.2">
      <c r="A897" s="11"/>
      <c r="C897" s="139">
        <v>2021</v>
      </c>
      <c r="D897" s="139"/>
      <c r="E897" s="140">
        <v>7.4124936000000002E-2</v>
      </c>
      <c r="F897" s="140">
        <v>6.21892E-2</v>
      </c>
      <c r="G897" s="140">
        <v>5.1867700000000003E-2</v>
      </c>
      <c r="H897" s="140">
        <v>7.7294117999999995E-2</v>
      </c>
      <c r="I897" s="140">
        <v>2.7518899999999999E-2</v>
      </c>
      <c r="J897" s="140">
        <v>0.119225567</v>
      </c>
      <c r="K897" s="140">
        <v>0.58777959999999996</v>
      </c>
      <c r="L897" s="141">
        <f t="shared" si="220"/>
        <v>2.7334180005768975</v>
      </c>
    </row>
    <row r="898" spans="1:12" ht="15" customHeight="1" x14ac:dyDescent="0.2">
      <c r="A898" s="11"/>
      <c r="C898" s="139">
        <v>2017</v>
      </c>
      <c r="D898" s="139"/>
      <c r="E898" s="142">
        <v>4.0594699999999997E-2</v>
      </c>
      <c r="F898" s="142">
        <v>1.6701500000000001E-2</v>
      </c>
      <c r="G898" s="142">
        <v>6.3460401999999999E-2</v>
      </c>
      <c r="H898" s="142">
        <v>5.22899E-2</v>
      </c>
      <c r="I898" s="142">
        <v>1.7877899999999999E-2</v>
      </c>
      <c r="J898" s="142">
        <v>0.12389536</v>
      </c>
      <c r="K898" s="142">
        <v>0.68518029599999997</v>
      </c>
      <c r="L898" s="141">
        <f t="shared" si="220"/>
        <v>2.9484340404009752</v>
      </c>
    </row>
    <row r="899" spans="1:12" ht="15" customHeight="1" x14ac:dyDescent="0.2">
      <c r="A899" s="11"/>
      <c r="C899" s="139">
        <v>2014</v>
      </c>
      <c r="D899" s="139"/>
      <c r="E899" s="142">
        <v>3.2902739113018539E-2</v>
      </c>
      <c r="F899" s="142">
        <v>1.6498232847294656E-2</v>
      </c>
      <c r="G899" s="142">
        <v>5.1182088834258191E-2</v>
      </c>
      <c r="H899" s="142">
        <v>7.4245394105949145E-2</v>
      </c>
      <c r="I899" s="142">
        <v>2.0384027561309751E-2</v>
      </c>
      <c r="J899" s="142">
        <v>8.4759515301380164E-2</v>
      </c>
      <c r="K899" s="142">
        <v>0.72002800223678964</v>
      </c>
      <c r="L899" s="141">
        <f t="shared" si="220"/>
        <v>3.1675596649493594</v>
      </c>
    </row>
    <row r="900" spans="1:12" ht="15" customHeight="1" x14ac:dyDescent="0.2">
      <c r="A900" s="11"/>
      <c r="C900" s="175" t="s">
        <v>55</v>
      </c>
      <c r="D900" s="175"/>
      <c r="E900" s="175"/>
      <c r="F900" s="175"/>
      <c r="G900" s="176"/>
      <c r="H900" s="176"/>
      <c r="I900" s="176"/>
      <c r="J900" s="176"/>
      <c r="K900" s="176"/>
      <c r="L900" s="177"/>
    </row>
    <row r="901" spans="1:12" ht="15" customHeight="1" x14ac:dyDescent="0.2">
      <c r="A901" s="11"/>
      <c r="C901" s="136">
        <v>2024</v>
      </c>
      <c r="D901" s="136"/>
      <c r="E901" s="137">
        <v>7.7670817597715686E-2</v>
      </c>
      <c r="F901" s="137">
        <v>1.5571401196005448E-2</v>
      </c>
      <c r="G901" s="137">
        <v>4.3174203708112383E-2</v>
      </c>
      <c r="H901" s="137">
        <v>5.7028543555396514E-2</v>
      </c>
      <c r="I901" s="137">
        <v>4.1566640277761115E-2</v>
      </c>
      <c r="J901" s="137">
        <v>0.10402802258268774</v>
      </c>
      <c r="K901" s="137">
        <v>0.6609603710823212</v>
      </c>
      <c r="L901" s="138">
        <f t="shared" ref="L901:L904" si="221">(1*E901+2*F901+3*G901+4*H901+5*I901)/SUM(E901:I901)</f>
        <v>2.8691502400239561</v>
      </c>
    </row>
    <row r="902" spans="1:12" ht="15" customHeight="1" x14ac:dyDescent="0.2">
      <c r="A902" s="11"/>
      <c r="C902" s="139">
        <v>2021</v>
      </c>
      <c r="D902" s="139"/>
      <c r="E902" s="140">
        <v>5.7783899999999999E-2</v>
      </c>
      <c r="F902" s="140">
        <v>2.5880799999999999E-2</v>
      </c>
      <c r="G902" s="140">
        <v>3.5558699999999999E-2</v>
      </c>
      <c r="H902" s="140">
        <v>6.4445326999999997E-2</v>
      </c>
      <c r="I902" s="140">
        <v>3.3251200000000002E-2</v>
      </c>
      <c r="J902" s="140">
        <v>0.121287795</v>
      </c>
      <c r="K902" s="140">
        <v>0.66179234099999995</v>
      </c>
      <c r="L902" s="141">
        <f t="shared" si="221"/>
        <v>2.9515910172697049</v>
      </c>
    </row>
    <row r="903" spans="1:12" ht="15" customHeight="1" x14ac:dyDescent="0.2">
      <c r="A903" s="11"/>
      <c r="C903" s="139">
        <v>2017</v>
      </c>
      <c r="D903" s="139"/>
      <c r="E903" s="142">
        <v>3.44823E-2</v>
      </c>
      <c r="F903" s="142">
        <v>1.3705200000000001E-2</v>
      </c>
      <c r="G903" s="142">
        <v>3.7513699999999997E-2</v>
      </c>
      <c r="H903" s="142">
        <v>5.8586399999999997E-2</v>
      </c>
      <c r="I903" s="142">
        <v>1.9416200000000002E-2</v>
      </c>
      <c r="J903" s="142">
        <v>0.123386357</v>
      </c>
      <c r="K903" s="142">
        <v>0.71290986599999995</v>
      </c>
      <c r="L903" s="141">
        <f t="shared" si="221"/>
        <v>3.0900956483600255</v>
      </c>
    </row>
    <row r="904" spans="1:12" ht="15" customHeight="1" x14ac:dyDescent="0.2">
      <c r="A904" s="11"/>
      <c r="C904" s="139">
        <v>2014</v>
      </c>
      <c r="D904" s="139"/>
      <c r="E904" s="142">
        <v>2.8324020361029531E-2</v>
      </c>
      <c r="F904" s="142">
        <v>1.0464150905445297E-2</v>
      </c>
      <c r="G904" s="142">
        <v>4.8356448747842132E-2</v>
      </c>
      <c r="H904" s="142">
        <v>5.0206007535111459E-2</v>
      </c>
      <c r="I904" s="142">
        <v>2.8135840261046183E-2</v>
      </c>
      <c r="J904" s="142">
        <v>8.1023934462530214E-2</v>
      </c>
      <c r="K904" s="142">
        <v>0.7534895977269952</v>
      </c>
      <c r="L904" s="141">
        <f t="shared" si="221"/>
        <v>3.2378774346358234</v>
      </c>
    </row>
    <row r="905" spans="1:12" ht="15" customHeight="1" x14ac:dyDescent="0.2">
      <c r="A905" s="11"/>
      <c r="C905" s="175" t="s">
        <v>110</v>
      </c>
      <c r="D905" s="175"/>
      <c r="E905" s="175"/>
      <c r="F905" s="175"/>
      <c r="G905" s="176"/>
      <c r="H905" s="176"/>
      <c r="I905" s="176"/>
      <c r="J905" s="176"/>
      <c r="K905" s="176"/>
      <c r="L905" s="177"/>
    </row>
    <row r="906" spans="1:12" ht="15" customHeight="1" x14ac:dyDescent="0.2">
      <c r="A906" s="11"/>
      <c r="C906" s="136">
        <v>2024</v>
      </c>
      <c r="D906" s="136"/>
      <c r="E906" s="137">
        <v>7.7640191518510177E-2</v>
      </c>
      <c r="F906" s="137">
        <v>1.9132694772038432E-2</v>
      </c>
      <c r="G906" s="137">
        <v>4.6585034451021412E-2</v>
      </c>
      <c r="H906" s="137">
        <v>5.2581727716507189E-2</v>
      </c>
      <c r="I906" s="137">
        <v>3.988902145498107E-2</v>
      </c>
      <c r="J906" s="137">
        <v>0.1022897364898807</v>
      </c>
      <c r="K906" s="137">
        <v>0.66188159359706111</v>
      </c>
      <c r="L906" s="138">
        <f t="shared" ref="L906:L907" si="222">(1*E906+2*F906+3*G906+4*H906+5*I906)/SUM(E906:I906)</f>
        <v>2.8216785635177732</v>
      </c>
    </row>
    <row r="907" spans="1:12" ht="15" customHeight="1" x14ac:dyDescent="0.2">
      <c r="A907" s="11"/>
      <c r="C907" s="139">
        <v>2021</v>
      </c>
      <c r="D907" s="139"/>
      <c r="E907" s="140">
        <v>5.9563999999999999E-2</v>
      </c>
      <c r="F907" s="140">
        <v>2.7058100000000002E-2</v>
      </c>
      <c r="G907" s="140">
        <v>4.6371000000000002E-2</v>
      </c>
      <c r="H907" s="140">
        <v>5.1755299999999997E-2</v>
      </c>
      <c r="I907" s="140">
        <v>2.9213900000000001E-2</v>
      </c>
      <c r="J907" s="140">
        <v>0.125325139</v>
      </c>
      <c r="K907" s="140">
        <v>0.66071267</v>
      </c>
      <c r="L907" s="141">
        <f t="shared" si="222"/>
        <v>2.8317320387750553</v>
      </c>
    </row>
    <row r="908" spans="1:12" ht="15" customHeight="1" x14ac:dyDescent="0.2">
      <c r="A908" s="11"/>
      <c r="C908" s="139">
        <v>2017</v>
      </c>
      <c r="D908" s="139"/>
      <c r="E908" s="142" t="s">
        <v>174</v>
      </c>
      <c r="F908" s="142" t="s">
        <v>174</v>
      </c>
      <c r="G908" s="142" t="s">
        <v>174</v>
      </c>
      <c r="H908" s="142" t="s">
        <v>174</v>
      </c>
      <c r="I908" s="142" t="s">
        <v>174</v>
      </c>
      <c r="J908" s="142" t="s">
        <v>174</v>
      </c>
      <c r="K908" s="142" t="s">
        <v>174</v>
      </c>
      <c r="L908" s="141" t="s">
        <v>174</v>
      </c>
    </row>
    <row r="909" spans="1:12" ht="15" customHeight="1" x14ac:dyDescent="0.2">
      <c r="A909" s="11"/>
      <c r="C909" s="139">
        <v>2014</v>
      </c>
      <c r="D909" s="139"/>
      <c r="E909" s="142" t="s">
        <v>174</v>
      </c>
      <c r="F909" s="142" t="s">
        <v>174</v>
      </c>
      <c r="G909" s="142" t="s">
        <v>174</v>
      </c>
      <c r="H909" s="142" t="s">
        <v>174</v>
      </c>
      <c r="I909" s="142" t="s">
        <v>174</v>
      </c>
      <c r="J909" s="142" t="s">
        <v>174</v>
      </c>
      <c r="K909" s="142" t="s">
        <v>174</v>
      </c>
      <c r="L909" s="141" t="s">
        <v>174</v>
      </c>
    </row>
    <row r="910" spans="1:12" ht="15" customHeight="1" x14ac:dyDescent="0.2">
      <c r="A910" s="11"/>
      <c r="C910" s="175" t="s">
        <v>56</v>
      </c>
      <c r="D910" s="175"/>
      <c r="E910" s="175"/>
      <c r="F910" s="175"/>
      <c r="G910" s="176"/>
      <c r="H910" s="176"/>
      <c r="I910" s="176"/>
      <c r="J910" s="176"/>
      <c r="K910" s="176"/>
      <c r="L910" s="177"/>
    </row>
    <row r="911" spans="1:12" ht="15" customHeight="1" x14ac:dyDescent="0.2">
      <c r="A911" s="11"/>
      <c r="C911" s="136">
        <v>2024</v>
      </c>
      <c r="D911" s="136"/>
      <c r="E911" s="137">
        <v>7.7701172940905547E-2</v>
      </c>
      <c r="F911" s="137">
        <v>2.0476583105289534E-2</v>
      </c>
      <c r="G911" s="137">
        <v>4.5574640108190505E-2</v>
      </c>
      <c r="H911" s="137">
        <v>4.4687108550360767E-2</v>
      </c>
      <c r="I911" s="137">
        <v>4.1069410771015648E-2</v>
      </c>
      <c r="J911" s="137">
        <v>0.10658599728325396</v>
      </c>
      <c r="K911" s="137">
        <v>0.66390508724098407</v>
      </c>
      <c r="L911" s="138">
        <f t="shared" ref="L911:L914" si="223">(1*E911+2*F911+3*G911+4*H911+5*I911)/SUM(E911:I911)</f>
        <v>2.7862697455869032</v>
      </c>
    </row>
    <row r="912" spans="1:12" ht="15" customHeight="1" x14ac:dyDescent="0.2">
      <c r="A912" s="11"/>
      <c r="C912" s="139">
        <v>2021</v>
      </c>
      <c r="D912" s="139"/>
      <c r="E912" s="140">
        <v>5.7922099999999997E-2</v>
      </c>
      <c r="F912" s="140">
        <v>3.1643400000000002E-2</v>
      </c>
      <c r="G912" s="140">
        <v>3.8681699999999999E-2</v>
      </c>
      <c r="H912" s="140">
        <v>5.3373200000000003E-2</v>
      </c>
      <c r="I912" s="140">
        <v>3.3121499999999998E-2</v>
      </c>
      <c r="J912" s="140">
        <v>0.129512813</v>
      </c>
      <c r="K912" s="140">
        <v>0.65574532399999996</v>
      </c>
      <c r="L912" s="141">
        <f t="shared" si="223"/>
        <v>2.8702097727551075</v>
      </c>
    </row>
    <row r="913" spans="1:12" ht="15" customHeight="1" x14ac:dyDescent="0.2">
      <c r="A913" s="11"/>
      <c r="C913" s="139">
        <v>2017</v>
      </c>
      <c r="D913" s="139"/>
      <c r="E913" s="142">
        <v>3.2037000000000003E-2</v>
      </c>
      <c r="F913" s="142">
        <v>1.6150500000000002E-2</v>
      </c>
      <c r="G913" s="142">
        <v>4.8802499999999999E-2</v>
      </c>
      <c r="H913" s="142">
        <v>5.2119699999999998E-2</v>
      </c>
      <c r="I913" s="142">
        <v>1.7575899999999998E-2</v>
      </c>
      <c r="J913" s="142">
        <v>0.122572898</v>
      </c>
      <c r="K913" s="142">
        <v>0.71074146400000004</v>
      </c>
      <c r="L913" s="141">
        <f t="shared" si="223"/>
        <v>3.0422771973103853</v>
      </c>
    </row>
    <row r="914" spans="1:12" ht="15" customHeight="1" x14ac:dyDescent="0.2">
      <c r="A914" s="11"/>
      <c r="C914" s="139">
        <v>2014</v>
      </c>
      <c r="D914" s="139"/>
      <c r="E914" s="142">
        <v>3.0353897416605265E-2</v>
      </c>
      <c r="F914" s="142">
        <v>1.0464150905445297E-2</v>
      </c>
      <c r="G914" s="142">
        <v>5.130097898280761E-2</v>
      </c>
      <c r="H914" s="142">
        <v>5.4554755643041956E-2</v>
      </c>
      <c r="I914" s="142">
        <v>2.1435680727533303E-2</v>
      </c>
      <c r="J914" s="142">
        <v>7.8994057406954477E-2</v>
      </c>
      <c r="K914" s="142">
        <v>0.75289647891761213</v>
      </c>
      <c r="L914" s="141">
        <f t="shared" si="223"/>
        <v>3.1561730719107004</v>
      </c>
    </row>
    <row r="915" spans="1:12" ht="15" customHeight="1" x14ac:dyDescent="0.2">
      <c r="A915" s="11"/>
      <c r="C915" s="175" t="s">
        <v>111</v>
      </c>
      <c r="D915" s="175"/>
      <c r="E915" s="175"/>
      <c r="F915" s="175"/>
      <c r="G915" s="176"/>
      <c r="H915" s="176"/>
      <c r="I915" s="176"/>
      <c r="J915" s="176"/>
      <c r="K915" s="176"/>
      <c r="L915" s="177"/>
    </row>
    <row r="916" spans="1:12" ht="15" customHeight="1" x14ac:dyDescent="0.2">
      <c r="A916" s="11"/>
      <c r="C916" s="136">
        <v>2024</v>
      </c>
      <c r="D916" s="136"/>
      <c r="E916" s="137">
        <v>8.1375670470319364E-2</v>
      </c>
      <c r="F916" s="137">
        <v>2.1872658258893261E-2</v>
      </c>
      <c r="G916" s="137">
        <v>5.1318063017855672E-2</v>
      </c>
      <c r="H916" s="137">
        <v>4.3378521458170796E-2</v>
      </c>
      <c r="I916" s="137">
        <v>3.5009179682418422E-2</v>
      </c>
      <c r="J916" s="137">
        <v>0.10950031051837648</v>
      </c>
      <c r="K916" s="137">
        <v>0.65754559659396594</v>
      </c>
      <c r="L916" s="138">
        <f t="shared" ref="L916:L917" si="224">(1*E916+2*F916+3*G916+4*H916+5*I916)/SUM(E916:I916)</f>
        <v>2.6942439710176123</v>
      </c>
    </row>
    <row r="917" spans="1:12" ht="15" customHeight="1" x14ac:dyDescent="0.2">
      <c r="A917" s="11"/>
      <c r="C917" s="139">
        <v>2021</v>
      </c>
      <c r="D917" s="139"/>
      <c r="E917" s="140">
        <v>5.7922099999999997E-2</v>
      </c>
      <c r="F917" s="140">
        <v>3.0259399999999999E-2</v>
      </c>
      <c r="G917" s="140">
        <v>4.2145000000000002E-2</v>
      </c>
      <c r="H917" s="140">
        <v>5.2515199999999998E-2</v>
      </c>
      <c r="I917" s="140">
        <v>3.3121499999999998E-2</v>
      </c>
      <c r="J917" s="140">
        <v>0.129512813</v>
      </c>
      <c r="K917" s="140">
        <v>0.65452400899999996</v>
      </c>
      <c r="L917" s="141">
        <f t="shared" si="224"/>
        <v>2.8733793535194887</v>
      </c>
    </row>
    <row r="918" spans="1:12" ht="15" customHeight="1" x14ac:dyDescent="0.2">
      <c r="A918" s="11"/>
      <c r="C918" s="139">
        <v>2017</v>
      </c>
      <c r="D918" s="139"/>
      <c r="E918" s="142" t="s">
        <v>174</v>
      </c>
      <c r="F918" s="142" t="s">
        <v>174</v>
      </c>
      <c r="G918" s="142" t="s">
        <v>174</v>
      </c>
      <c r="H918" s="142" t="s">
        <v>174</v>
      </c>
      <c r="I918" s="142" t="s">
        <v>174</v>
      </c>
      <c r="J918" s="142" t="s">
        <v>174</v>
      </c>
      <c r="K918" s="142" t="s">
        <v>174</v>
      </c>
      <c r="L918" s="141" t="s">
        <v>174</v>
      </c>
    </row>
    <row r="919" spans="1:12" ht="15" customHeight="1" x14ac:dyDescent="0.2">
      <c r="A919" s="11"/>
      <c r="C919" s="139">
        <v>2014</v>
      </c>
      <c r="D919" s="139"/>
      <c r="E919" s="142" t="s">
        <v>174</v>
      </c>
      <c r="F919" s="142" t="s">
        <v>174</v>
      </c>
      <c r="G919" s="142" t="s">
        <v>174</v>
      </c>
      <c r="H919" s="142" t="s">
        <v>174</v>
      </c>
      <c r="I919" s="142" t="s">
        <v>174</v>
      </c>
      <c r="J919" s="142" t="s">
        <v>174</v>
      </c>
      <c r="K919" s="142" t="s">
        <v>174</v>
      </c>
      <c r="L919" s="141" t="s">
        <v>174</v>
      </c>
    </row>
    <row r="920" spans="1:12" ht="15" customHeight="1" x14ac:dyDescent="0.2">
      <c r="A920" s="11"/>
      <c r="C920" s="175" t="s">
        <v>57</v>
      </c>
      <c r="D920" s="175"/>
      <c r="E920" s="175"/>
      <c r="F920" s="175"/>
      <c r="G920" s="176"/>
      <c r="H920" s="176"/>
      <c r="I920" s="176"/>
      <c r="J920" s="176"/>
      <c r="K920" s="176"/>
      <c r="L920" s="177"/>
    </row>
    <row r="921" spans="1:12" ht="15" customHeight="1" x14ac:dyDescent="0.2">
      <c r="A921" s="11"/>
      <c r="C921" s="136">
        <v>2024</v>
      </c>
      <c r="D921" s="136"/>
      <c r="E921" s="137">
        <v>9.0772448367243408E-2</v>
      </c>
      <c r="F921" s="137">
        <v>3.795309179575828E-2</v>
      </c>
      <c r="G921" s="137">
        <v>6.5800321030708347E-2</v>
      </c>
      <c r="H921" s="137">
        <v>9.7916134360517521E-2</v>
      </c>
      <c r="I921" s="137">
        <v>7.2367005946755381E-2</v>
      </c>
      <c r="J921" s="137">
        <v>0.11237131281574231</v>
      </c>
      <c r="K921" s="137">
        <v>0.52281968568327475</v>
      </c>
      <c r="L921" s="138">
        <f t="shared" ref="L921:L924" si="225">(1*E921+2*F921+3*G921+4*H921+5*I921)/SUM(E921:I921)</f>
        <v>3.0634637786582166</v>
      </c>
    </row>
    <row r="922" spans="1:12" ht="15" customHeight="1" x14ac:dyDescent="0.2">
      <c r="A922" s="11"/>
      <c r="C922" s="139">
        <v>2021</v>
      </c>
      <c r="D922" s="139"/>
      <c r="E922" s="140">
        <v>6.7078115999999993E-2</v>
      </c>
      <c r="F922" s="140">
        <v>4.4363800000000002E-2</v>
      </c>
      <c r="G922" s="140">
        <v>8.3219676000000006E-2</v>
      </c>
      <c r="H922" s="140">
        <v>7.8462298E-2</v>
      </c>
      <c r="I922" s="140">
        <v>5.5387800000000001E-2</v>
      </c>
      <c r="J922" s="140">
        <v>0.13815487800000001</v>
      </c>
      <c r="K922" s="140">
        <v>0.53333343899999996</v>
      </c>
      <c r="L922" s="141">
        <f t="shared" si="225"/>
        <v>3.0326255239197124</v>
      </c>
    </row>
    <row r="923" spans="1:12" ht="15" customHeight="1" x14ac:dyDescent="0.2">
      <c r="A923" s="11"/>
      <c r="C923" s="139">
        <v>2017</v>
      </c>
      <c r="D923" s="139"/>
      <c r="E923" s="142">
        <v>3.7456299999999998E-2</v>
      </c>
      <c r="F923" s="142">
        <v>1.5639299999999998E-2</v>
      </c>
      <c r="G923" s="142">
        <v>6.4894816999999994E-2</v>
      </c>
      <c r="H923" s="142">
        <v>8.5471942999999995E-2</v>
      </c>
      <c r="I923" s="142">
        <v>3.53131E-2</v>
      </c>
      <c r="J923" s="142">
        <v>0.12883343</v>
      </c>
      <c r="K923" s="142">
        <v>0.63239113599999996</v>
      </c>
      <c r="L923" s="141">
        <f t="shared" si="225"/>
        <v>3.2745099642986761</v>
      </c>
    </row>
    <row r="924" spans="1:12" ht="15" customHeight="1" x14ac:dyDescent="0.2">
      <c r="A924" s="11"/>
      <c r="C924" s="139">
        <v>2014</v>
      </c>
      <c r="D924" s="139"/>
      <c r="E924" s="142">
        <v>3.8582824564276502E-2</v>
      </c>
      <c r="F924" s="142">
        <v>1.5783796744364607E-2</v>
      </c>
      <c r="G924" s="142">
        <v>5.5210556703374276E-2</v>
      </c>
      <c r="H924" s="142">
        <v>8.8002777172207378E-2</v>
      </c>
      <c r="I924" s="142">
        <v>1.8481362295755276E-2</v>
      </c>
      <c r="J924" s="142">
        <v>8.5623702239690624E-2</v>
      </c>
      <c r="K924" s="142">
        <v>0.69831498028033134</v>
      </c>
      <c r="L924" s="141">
        <f t="shared" si="225"/>
        <v>3.1481804159310802</v>
      </c>
    </row>
    <row r="925" spans="1:12" ht="15" customHeight="1" x14ac:dyDescent="0.2">
      <c r="A925" s="11"/>
      <c r="C925" s="157" t="s">
        <v>171</v>
      </c>
      <c r="D925" s="157"/>
      <c r="E925" s="158"/>
      <c r="F925" s="158"/>
      <c r="G925" s="158"/>
      <c r="H925" s="158"/>
      <c r="I925" s="158"/>
      <c r="J925" s="158"/>
      <c r="K925" s="158"/>
      <c r="L925" s="159"/>
    </row>
    <row r="926" spans="1:12" ht="15" customHeight="1" x14ac:dyDescent="0.2">
      <c r="A926" s="11"/>
      <c r="C926" s="100" t="s">
        <v>112</v>
      </c>
      <c r="D926" s="100"/>
      <c r="E926" s="99"/>
      <c r="F926" s="99"/>
      <c r="G926" s="99"/>
      <c r="H926" s="99"/>
      <c r="I926" s="99"/>
      <c r="J926" s="99"/>
      <c r="K926" s="99"/>
      <c r="L926" s="113"/>
    </row>
    <row r="927" spans="1:12" ht="15" customHeight="1" x14ac:dyDescent="0.2">
      <c r="A927" s="11"/>
      <c r="C927" s="182" t="s">
        <v>165</v>
      </c>
      <c r="D927" s="182"/>
      <c r="E927" s="182"/>
      <c r="F927" s="183"/>
      <c r="G927" s="183"/>
      <c r="H927" s="183"/>
      <c r="I927" s="183"/>
      <c r="J927" s="183"/>
      <c r="K927" s="183"/>
      <c r="L927" s="183"/>
    </row>
    <row r="928" spans="1:12" ht="15" customHeight="1" x14ac:dyDescent="0.2">
      <c r="A928" s="11"/>
      <c r="C928" s="136">
        <v>2024</v>
      </c>
      <c r="D928" s="136"/>
      <c r="E928" s="137">
        <f>AVERAGE(E933,E938,E943,E948,E953,E958,E963,E968,E973,E978,E983,E988,E993,E998)</f>
        <v>9.8121580773996478E-2</v>
      </c>
      <c r="F928" s="137">
        <f t="shared" ref="F928:K928" si="226">AVERAGE(F933,F938,F943,F948,F953,F958,F963,F968,F973,F978,F983,F988,F993,F998)</f>
        <v>5.8674485426940606E-2</v>
      </c>
      <c r="G928" s="137">
        <f t="shared" si="226"/>
        <v>0.14780213375756882</v>
      </c>
      <c r="H928" s="137">
        <f t="shared" si="226"/>
        <v>9.702575401988589E-2</v>
      </c>
      <c r="I928" s="137">
        <f t="shared" si="226"/>
        <v>4.0833340947741929E-2</v>
      </c>
      <c r="J928" s="137">
        <f t="shared" si="226"/>
        <v>9.0973888361637043E-2</v>
      </c>
      <c r="K928" s="137">
        <f t="shared" si="226"/>
        <v>0.46656881671222933</v>
      </c>
      <c r="L928" s="138">
        <f t="shared" ref="L928:L929" si="227">(1*E928+2*F928+3*G928+4*H928+5*I928)/SUM(E928:I928)</f>
        <v>2.8277230098052986</v>
      </c>
    </row>
    <row r="929" spans="1:12" ht="15" customHeight="1" x14ac:dyDescent="0.2">
      <c r="A929" s="11"/>
      <c r="C929" s="139">
        <v>2021</v>
      </c>
      <c r="D929" s="139"/>
      <c r="E929" s="140">
        <f>AVERAGE(E934,E939,E944,E949,E954,E959,E964,E969,E974,E979,E984,E989,E994,E999)</f>
        <v>9.8526010071428569E-2</v>
      </c>
      <c r="F929" s="140">
        <f t="shared" ref="F929:K929" si="228">AVERAGE(F934,F939,F944,F949,F954,F959,F964,F969,F974,F979,F984,F989,F994,F999)</f>
        <v>5.4853663642857139E-2</v>
      </c>
      <c r="G929" s="140">
        <f t="shared" si="228"/>
        <v>0.14318283114285713</v>
      </c>
      <c r="H929" s="140">
        <f t="shared" si="228"/>
        <v>8.6955738428571405E-2</v>
      </c>
      <c r="I929" s="140">
        <f t="shared" si="228"/>
        <v>3.2127033357142856E-2</v>
      </c>
      <c r="J929" s="140">
        <f t="shared" si="228"/>
        <v>9.3507398357142862E-2</v>
      </c>
      <c r="K929" s="140">
        <f t="shared" si="228"/>
        <v>0.49084730985714281</v>
      </c>
      <c r="L929" s="141">
        <f t="shared" si="227"/>
        <v>2.7577360208296553</v>
      </c>
    </row>
    <row r="930" spans="1:12" ht="15" customHeight="1" x14ac:dyDescent="0.2">
      <c r="A930" s="11"/>
      <c r="C930" s="139">
        <v>2017</v>
      </c>
      <c r="D930" s="139"/>
      <c r="E930" s="142" t="s">
        <v>174</v>
      </c>
      <c r="F930" s="142" t="s">
        <v>174</v>
      </c>
      <c r="G930" s="142" t="s">
        <v>174</v>
      </c>
      <c r="H930" s="142" t="s">
        <v>174</v>
      </c>
      <c r="I930" s="142" t="s">
        <v>174</v>
      </c>
      <c r="J930" s="142" t="s">
        <v>174</v>
      </c>
      <c r="K930" s="142" t="s">
        <v>174</v>
      </c>
      <c r="L930" s="141" t="s">
        <v>174</v>
      </c>
    </row>
    <row r="931" spans="1:12" ht="15" customHeight="1" x14ac:dyDescent="0.2">
      <c r="A931" s="11"/>
      <c r="C931" s="139">
        <v>2014</v>
      </c>
      <c r="D931" s="139"/>
      <c r="E931" s="142" t="s">
        <v>174</v>
      </c>
      <c r="F931" s="142" t="s">
        <v>174</v>
      </c>
      <c r="G931" s="142" t="s">
        <v>174</v>
      </c>
      <c r="H931" s="142" t="s">
        <v>174</v>
      </c>
      <c r="I931" s="142" t="s">
        <v>174</v>
      </c>
      <c r="J931" s="142" t="s">
        <v>174</v>
      </c>
      <c r="K931" s="142" t="s">
        <v>174</v>
      </c>
      <c r="L931" s="141" t="s">
        <v>174</v>
      </c>
    </row>
    <row r="932" spans="1:12" ht="15" customHeight="1" x14ac:dyDescent="0.2">
      <c r="A932" s="11"/>
      <c r="C932" s="95" t="s">
        <v>51</v>
      </c>
      <c r="D932" s="95"/>
      <c r="E932" s="95"/>
      <c r="F932" s="95"/>
      <c r="G932" s="94"/>
      <c r="H932" s="94"/>
      <c r="I932" s="94"/>
      <c r="J932" s="94"/>
      <c r="K932" s="94"/>
      <c r="L932" s="112"/>
    </row>
    <row r="933" spans="1:12" ht="15" customHeight="1" x14ac:dyDescent="0.2">
      <c r="A933" s="11"/>
      <c r="C933" s="136">
        <v>2024</v>
      </c>
      <c r="D933" s="136"/>
      <c r="E933" s="137">
        <v>0.14888877925420613</v>
      </c>
      <c r="F933" s="137">
        <v>0.11888548646543975</v>
      </c>
      <c r="G933" s="137">
        <v>0.27285600619665684</v>
      </c>
      <c r="H933" s="137">
        <v>8.2047702724192761E-2</v>
      </c>
      <c r="I933" s="137">
        <v>2.5298927602256167E-2</v>
      </c>
      <c r="J933" s="137">
        <v>5.8766759919952824E-2</v>
      </c>
      <c r="K933" s="137">
        <v>0.29325633783729554</v>
      </c>
      <c r="L933" s="138">
        <f t="shared" ref="L933:L934" si="229">(1*E933+2*F933+3*G933+4*H933+5*I933)/SUM(E933:I933)</f>
        <v>2.5616857853079065</v>
      </c>
    </row>
    <row r="934" spans="1:12" ht="15" customHeight="1" x14ac:dyDescent="0.2">
      <c r="A934" s="11"/>
      <c r="C934" s="139">
        <v>2021</v>
      </c>
      <c r="D934" s="139"/>
      <c r="E934" s="140">
        <v>0.16135228099999999</v>
      </c>
      <c r="F934" s="140">
        <v>0.115639118</v>
      </c>
      <c r="G934" s="140">
        <v>0.26458531899999999</v>
      </c>
      <c r="H934" s="140">
        <v>7.6727999000000005E-2</v>
      </c>
      <c r="I934" s="140">
        <v>1.8158799999999999E-2</v>
      </c>
      <c r="J934" s="140">
        <v>6.07691E-2</v>
      </c>
      <c r="K934" s="140">
        <v>0.302767393</v>
      </c>
      <c r="L934" s="141">
        <f t="shared" si="229"/>
        <v>2.488897521521253</v>
      </c>
    </row>
    <row r="935" spans="1:12" ht="15" customHeight="1" x14ac:dyDescent="0.2">
      <c r="A935" s="11"/>
      <c r="C935" s="139">
        <v>2017</v>
      </c>
      <c r="D935" s="139"/>
      <c r="E935" s="142" t="s">
        <v>174</v>
      </c>
      <c r="F935" s="142" t="s">
        <v>174</v>
      </c>
      <c r="G935" s="142" t="s">
        <v>174</v>
      </c>
      <c r="H935" s="142" t="s">
        <v>174</v>
      </c>
      <c r="I935" s="142" t="s">
        <v>174</v>
      </c>
      <c r="J935" s="142" t="s">
        <v>174</v>
      </c>
      <c r="K935" s="142" t="s">
        <v>174</v>
      </c>
      <c r="L935" s="141" t="s">
        <v>174</v>
      </c>
    </row>
    <row r="936" spans="1:12" ht="15" customHeight="1" x14ac:dyDescent="0.2">
      <c r="A936" s="11"/>
      <c r="C936" s="139">
        <v>2014</v>
      </c>
      <c r="D936" s="139"/>
      <c r="E936" s="142" t="s">
        <v>174</v>
      </c>
      <c r="F936" s="142" t="s">
        <v>174</v>
      </c>
      <c r="G936" s="142" t="s">
        <v>174</v>
      </c>
      <c r="H936" s="142" t="s">
        <v>174</v>
      </c>
      <c r="I936" s="142" t="s">
        <v>174</v>
      </c>
      <c r="J936" s="142" t="s">
        <v>174</v>
      </c>
      <c r="K936" s="142" t="s">
        <v>174</v>
      </c>
      <c r="L936" s="141" t="s">
        <v>174</v>
      </c>
    </row>
    <row r="937" spans="1:12" ht="15" customHeight="1" x14ac:dyDescent="0.2">
      <c r="A937" s="11"/>
      <c r="C937" s="175" t="s">
        <v>52</v>
      </c>
      <c r="D937" s="175"/>
      <c r="E937" s="175"/>
      <c r="F937" s="175"/>
      <c r="G937" s="176"/>
      <c r="H937" s="176"/>
      <c r="I937" s="176"/>
      <c r="J937" s="176"/>
      <c r="K937" s="176"/>
      <c r="L937" s="177"/>
    </row>
    <row r="938" spans="1:12" ht="15" customHeight="1" x14ac:dyDescent="0.2">
      <c r="A938" s="11"/>
      <c r="C938" s="136">
        <v>2024</v>
      </c>
      <c r="D938" s="136"/>
      <c r="E938" s="137">
        <v>0.10120829175467794</v>
      </c>
      <c r="F938" s="137">
        <v>7.6438669589656102E-2</v>
      </c>
      <c r="G938" s="137">
        <v>0.20744640920672588</v>
      </c>
      <c r="H938" s="137">
        <v>0.15875026666405762</v>
      </c>
      <c r="I938" s="137">
        <v>4.7592936074586749E-2</v>
      </c>
      <c r="J938" s="137">
        <v>6.3779022576918393E-2</v>
      </c>
      <c r="K938" s="137">
        <v>0.34478440413337724</v>
      </c>
      <c r="L938" s="138">
        <f t="shared" ref="L938:L939" si="230">(1*E938+2*F938+3*G938+4*H938+5*I938)/SUM(E938:I938)</f>
        <v>2.9578668019341872</v>
      </c>
    </row>
    <row r="939" spans="1:12" ht="15" customHeight="1" x14ac:dyDescent="0.2">
      <c r="A939" s="11"/>
      <c r="C939" s="139">
        <v>2021</v>
      </c>
      <c r="D939" s="139"/>
      <c r="E939" s="140">
        <v>0.10665416</v>
      </c>
      <c r="F939" s="140">
        <v>6.8232029E-2</v>
      </c>
      <c r="G939" s="140">
        <v>0.198200233</v>
      </c>
      <c r="H939" s="140">
        <v>0.14898134099999999</v>
      </c>
      <c r="I939" s="140">
        <v>4.1867099999999997E-2</v>
      </c>
      <c r="J939" s="140">
        <v>6.423065E-2</v>
      </c>
      <c r="K939" s="140">
        <v>0.37183445700000001</v>
      </c>
      <c r="L939" s="141">
        <f t="shared" si="230"/>
        <v>2.9134211924046269</v>
      </c>
    </row>
    <row r="940" spans="1:12" ht="15" customHeight="1" x14ac:dyDescent="0.2">
      <c r="A940" s="11"/>
      <c r="C940" s="139">
        <v>2017</v>
      </c>
      <c r="D940" s="139"/>
      <c r="E940" s="142" t="s">
        <v>174</v>
      </c>
      <c r="F940" s="142" t="s">
        <v>174</v>
      </c>
      <c r="G940" s="142" t="s">
        <v>174</v>
      </c>
      <c r="H940" s="142" t="s">
        <v>174</v>
      </c>
      <c r="I940" s="142" t="s">
        <v>174</v>
      </c>
      <c r="J940" s="142" t="s">
        <v>174</v>
      </c>
      <c r="K940" s="142" t="s">
        <v>174</v>
      </c>
      <c r="L940" s="141" t="s">
        <v>174</v>
      </c>
    </row>
    <row r="941" spans="1:12" ht="15" customHeight="1" x14ac:dyDescent="0.2">
      <c r="A941" s="11"/>
      <c r="C941" s="139">
        <v>2014</v>
      </c>
      <c r="D941" s="139"/>
      <c r="E941" s="142" t="s">
        <v>174</v>
      </c>
      <c r="F941" s="142" t="s">
        <v>174</v>
      </c>
      <c r="G941" s="142" t="s">
        <v>174</v>
      </c>
      <c r="H941" s="142" t="s">
        <v>174</v>
      </c>
      <c r="I941" s="142" t="s">
        <v>174</v>
      </c>
      <c r="J941" s="142" t="s">
        <v>174</v>
      </c>
      <c r="K941" s="142" t="s">
        <v>174</v>
      </c>
      <c r="L941" s="141" t="s">
        <v>174</v>
      </c>
    </row>
    <row r="942" spans="1:12" ht="15" customHeight="1" x14ac:dyDescent="0.2">
      <c r="A942" s="11"/>
      <c r="C942" s="175" t="s">
        <v>53</v>
      </c>
      <c r="D942" s="175"/>
      <c r="E942" s="175"/>
      <c r="F942" s="175"/>
      <c r="G942" s="176"/>
      <c r="H942" s="176"/>
      <c r="I942" s="176"/>
      <c r="J942" s="176"/>
      <c r="K942" s="176"/>
      <c r="L942" s="177"/>
    </row>
    <row r="943" spans="1:12" ht="15" customHeight="1" x14ac:dyDescent="0.2">
      <c r="A943" s="11"/>
      <c r="C943" s="136">
        <v>2024</v>
      </c>
      <c r="D943" s="136"/>
      <c r="E943" s="137">
        <v>0.12596944616024697</v>
      </c>
      <c r="F943" s="137">
        <v>9.438560845804525E-2</v>
      </c>
      <c r="G943" s="137">
        <v>0.23029625743262921</v>
      </c>
      <c r="H943" s="137">
        <v>8.1229620306476125E-2</v>
      </c>
      <c r="I943" s="137">
        <v>2.6300608080016628E-2</v>
      </c>
      <c r="J943" s="137">
        <v>6.1973483676085496E-2</v>
      </c>
      <c r="K943" s="137">
        <v>0.37984497588650029</v>
      </c>
      <c r="L943" s="138">
        <f t="shared" ref="L943:L944" si="231">(1*E943+2*F943+3*G943+4*H943+5*I943)/SUM(E943:I943)</f>
        <v>2.6193108354219108</v>
      </c>
    </row>
    <row r="944" spans="1:12" ht="15" customHeight="1" x14ac:dyDescent="0.2">
      <c r="A944" s="11"/>
      <c r="C944" s="139">
        <v>2021</v>
      </c>
      <c r="D944" s="139"/>
      <c r="E944" s="140">
        <v>0.140068468</v>
      </c>
      <c r="F944" s="140">
        <v>8.4366642000000006E-2</v>
      </c>
      <c r="G944" s="140">
        <v>0.22021469900000001</v>
      </c>
      <c r="H944" s="140">
        <v>7.4463404999999996E-2</v>
      </c>
      <c r="I944" s="140">
        <v>1.9489300000000001E-2</v>
      </c>
      <c r="J944" s="140">
        <v>6.4349081000000002E-2</v>
      </c>
      <c r="K944" s="140">
        <v>0.39704841800000001</v>
      </c>
      <c r="L944" s="141">
        <f t="shared" si="231"/>
        <v>2.5338648326472537</v>
      </c>
    </row>
    <row r="945" spans="1:12" ht="15" customHeight="1" x14ac:dyDescent="0.2">
      <c r="A945" s="11"/>
      <c r="C945" s="139">
        <v>2017</v>
      </c>
      <c r="D945" s="139"/>
      <c r="E945" s="142" t="s">
        <v>174</v>
      </c>
      <c r="F945" s="142" t="s">
        <v>174</v>
      </c>
      <c r="G945" s="142" t="s">
        <v>174</v>
      </c>
      <c r="H945" s="142" t="s">
        <v>174</v>
      </c>
      <c r="I945" s="142" t="s">
        <v>174</v>
      </c>
      <c r="J945" s="142" t="s">
        <v>174</v>
      </c>
      <c r="K945" s="142" t="s">
        <v>174</v>
      </c>
      <c r="L945" s="141" t="s">
        <v>174</v>
      </c>
    </row>
    <row r="946" spans="1:12" ht="15" customHeight="1" x14ac:dyDescent="0.2">
      <c r="A946" s="11"/>
      <c r="C946" s="139">
        <v>2014</v>
      </c>
      <c r="D946" s="139"/>
      <c r="E946" s="142" t="s">
        <v>174</v>
      </c>
      <c r="F946" s="142" t="s">
        <v>174</v>
      </c>
      <c r="G946" s="142" t="s">
        <v>174</v>
      </c>
      <c r="H946" s="142" t="s">
        <v>174</v>
      </c>
      <c r="I946" s="142" t="s">
        <v>174</v>
      </c>
      <c r="J946" s="142" t="s">
        <v>174</v>
      </c>
      <c r="K946" s="142" t="s">
        <v>174</v>
      </c>
      <c r="L946" s="141" t="s">
        <v>174</v>
      </c>
    </row>
    <row r="947" spans="1:12" ht="15" customHeight="1" x14ac:dyDescent="0.2">
      <c r="A947" s="11"/>
      <c r="C947" s="175" t="s">
        <v>58</v>
      </c>
      <c r="D947" s="175"/>
      <c r="E947" s="175"/>
      <c r="F947" s="175"/>
      <c r="G947" s="176"/>
      <c r="H947" s="176"/>
      <c r="I947" s="176"/>
      <c r="J947" s="176"/>
      <c r="K947" s="176"/>
      <c r="L947" s="177"/>
    </row>
    <row r="948" spans="1:12" ht="15" customHeight="1" x14ac:dyDescent="0.2">
      <c r="A948" s="11"/>
      <c r="C948" s="136">
        <v>2024</v>
      </c>
      <c r="D948" s="136"/>
      <c r="E948" s="137">
        <v>9.5917160256623557E-2</v>
      </c>
      <c r="F948" s="137">
        <v>6.3865720605492018E-2</v>
      </c>
      <c r="G948" s="137">
        <v>0.18149840583973395</v>
      </c>
      <c r="H948" s="137">
        <v>0.14272089345960323</v>
      </c>
      <c r="I948" s="137">
        <v>4.1352153241801311E-2</v>
      </c>
      <c r="J948" s="137">
        <v>6.6220974121237994E-2</v>
      </c>
      <c r="K948" s="137">
        <v>0.40842469247550778</v>
      </c>
      <c r="L948" s="138">
        <f t="shared" ref="L948:L949" si="232">(1*E948+2*F948+3*G948+4*H948+5*I948)/SUM(E948:I948)</f>
        <v>2.9423725298325558</v>
      </c>
    </row>
    <row r="949" spans="1:12" ht="15" customHeight="1" x14ac:dyDescent="0.2">
      <c r="A949" s="11"/>
      <c r="C949" s="139">
        <v>2021</v>
      </c>
      <c r="D949" s="139"/>
      <c r="E949" s="140">
        <v>0.101917571</v>
      </c>
      <c r="F949" s="140">
        <v>5.75436E-2</v>
      </c>
      <c r="G949" s="140">
        <v>0.17707509699999999</v>
      </c>
      <c r="H949" s="140">
        <v>0.131274628</v>
      </c>
      <c r="I949" s="140">
        <v>3.9009000000000002E-2</v>
      </c>
      <c r="J949" s="140">
        <v>6.8776592999999997E-2</v>
      </c>
      <c r="K949" s="140">
        <v>0.42440357099999998</v>
      </c>
      <c r="L949" s="141">
        <f t="shared" si="232"/>
        <v>2.8972295397022063</v>
      </c>
    </row>
    <row r="950" spans="1:12" ht="15" customHeight="1" x14ac:dyDescent="0.2">
      <c r="A950" s="11"/>
      <c r="C950" s="139">
        <v>2017</v>
      </c>
      <c r="D950" s="139"/>
      <c r="E950" s="142" t="s">
        <v>174</v>
      </c>
      <c r="F950" s="142" t="s">
        <v>174</v>
      </c>
      <c r="G950" s="142" t="s">
        <v>174</v>
      </c>
      <c r="H950" s="142" t="s">
        <v>174</v>
      </c>
      <c r="I950" s="142" t="s">
        <v>174</v>
      </c>
      <c r="J950" s="142" t="s">
        <v>174</v>
      </c>
      <c r="K950" s="142" t="s">
        <v>174</v>
      </c>
      <c r="L950" s="141" t="s">
        <v>174</v>
      </c>
    </row>
    <row r="951" spans="1:12" ht="15" customHeight="1" x14ac:dyDescent="0.2">
      <c r="A951" s="11"/>
      <c r="C951" s="139">
        <v>2014</v>
      </c>
      <c r="D951" s="139"/>
      <c r="E951" s="142" t="s">
        <v>174</v>
      </c>
      <c r="F951" s="142" t="s">
        <v>174</v>
      </c>
      <c r="G951" s="142" t="s">
        <v>174</v>
      </c>
      <c r="H951" s="142" t="s">
        <v>174</v>
      </c>
      <c r="I951" s="142" t="s">
        <v>174</v>
      </c>
      <c r="J951" s="142" t="s">
        <v>174</v>
      </c>
      <c r="K951" s="142" t="s">
        <v>174</v>
      </c>
      <c r="L951" s="141" t="s">
        <v>174</v>
      </c>
    </row>
    <row r="952" spans="1:12" ht="15" customHeight="1" x14ac:dyDescent="0.2">
      <c r="A952" s="11"/>
      <c r="C952" s="175" t="s">
        <v>106</v>
      </c>
      <c r="D952" s="175"/>
      <c r="E952" s="175"/>
      <c r="F952" s="175"/>
      <c r="G952" s="176"/>
      <c r="H952" s="176"/>
      <c r="I952" s="176"/>
      <c r="J952" s="176"/>
      <c r="K952" s="176"/>
      <c r="L952" s="177"/>
    </row>
    <row r="953" spans="1:12" ht="15" customHeight="1" x14ac:dyDescent="0.2">
      <c r="A953" s="11"/>
      <c r="C953" s="136">
        <v>2024</v>
      </c>
      <c r="D953" s="136"/>
      <c r="E953" s="137">
        <v>0.13219231599224326</v>
      </c>
      <c r="F953" s="137">
        <v>9.9797015036116377E-2</v>
      </c>
      <c r="G953" s="137">
        <v>0.23537848016029639</v>
      </c>
      <c r="H953" s="137">
        <v>7.7641760405016011E-2</v>
      </c>
      <c r="I953" s="137">
        <v>2.254576161762608E-2</v>
      </c>
      <c r="J953" s="137">
        <v>7.1886054962314538E-2</v>
      </c>
      <c r="K953" s="137">
        <v>0.36055861182638721</v>
      </c>
      <c r="L953" s="138">
        <f t="shared" ref="L953:L954" si="233">(1*E953+2*F953+3*G953+4*H953+5*I953)/SUM(E953:I953)</f>
        <v>2.5745818085891465</v>
      </c>
    </row>
    <row r="954" spans="1:12" ht="15" customHeight="1" x14ac:dyDescent="0.2">
      <c r="A954" s="11"/>
      <c r="C954" s="139">
        <v>2021</v>
      </c>
      <c r="D954" s="139"/>
      <c r="E954" s="140">
        <v>0.141949189</v>
      </c>
      <c r="F954" s="140">
        <v>9.7773900999999996E-2</v>
      </c>
      <c r="G954" s="140">
        <v>0.21103981699999999</v>
      </c>
      <c r="H954" s="140">
        <v>7.5361418999999999E-2</v>
      </c>
      <c r="I954" s="140">
        <v>1.5647600000000001E-2</v>
      </c>
      <c r="J954" s="140">
        <v>7.9688467999999998E-2</v>
      </c>
      <c r="K954" s="140">
        <v>0.37853962200000002</v>
      </c>
      <c r="L954" s="141">
        <f t="shared" si="233"/>
        <v>2.4923774252562509</v>
      </c>
    </row>
    <row r="955" spans="1:12" ht="15" customHeight="1" x14ac:dyDescent="0.2">
      <c r="A955" s="11"/>
      <c r="C955" s="139">
        <v>2017</v>
      </c>
      <c r="D955" s="139"/>
      <c r="E955" s="142" t="s">
        <v>174</v>
      </c>
      <c r="F955" s="142" t="s">
        <v>174</v>
      </c>
      <c r="G955" s="142" t="s">
        <v>174</v>
      </c>
      <c r="H955" s="142" t="s">
        <v>174</v>
      </c>
      <c r="I955" s="142" t="s">
        <v>174</v>
      </c>
      <c r="J955" s="142" t="s">
        <v>174</v>
      </c>
      <c r="K955" s="142" t="s">
        <v>174</v>
      </c>
      <c r="L955" s="141" t="s">
        <v>174</v>
      </c>
    </row>
    <row r="956" spans="1:12" ht="15" customHeight="1" x14ac:dyDescent="0.2">
      <c r="A956" s="11"/>
      <c r="C956" s="139">
        <v>2014</v>
      </c>
      <c r="D956" s="139"/>
      <c r="E956" s="142" t="s">
        <v>174</v>
      </c>
      <c r="F956" s="142" t="s">
        <v>174</v>
      </c>
      <c r="G956" s="142" t="s">
        <v>174</v>
      </c>
      <c r="H956" s="142" t="s">
        <v>174</v>
      </c>
      <c r="I956" s="142" t="s">
        <v>174</v>
      </c>
      <c r="J956" s="142" t="s">
        <v>174</v>
      </c>
      <c r="K956" s="142" t="s">
        <v>174</v>
      </c>
      <c r="L956" s="141" t="s">
        <v>174</v>
      </c>
    </row>
    <row r="957" spans="1:12" ht="15" customHeight="1" x14ac:dyDescent="0.2">
      <c r="A957" s="11"/>
      <c r="C957" s="175" t="s">
        <v>107</v>
      </c>
      <c r="D957" s="175"/>
      <c r="E957" s="175"/>
      <c r="F957" s="175"/>
      <c r="G957" s="176"/>
      <c r="H957" s="176"/>
      <c r="I957" s="176"/>
      <c r="J957" s="176"/>
      <c r="K957" s="176"/>
      <c r="L957" s="177"/>
    </row>
    <row r="958" spans="1:12" ht="15" customHeight="1" x14ac:dyDescent="0.2">
      <c r="A958" s="11"/>
      <c r="C958" s="136">
        <v>2024</v>
      </c>
      <c r="D958" s="136"/>
      <c r="E958" s="137">
        <v>0.10516431118813031</v>
      </c>
      <c r="F958" s="137">
        <v>8.1055039060444117E-2</v>
      </c>
      <c r="G958" s="137">
        <v>0.20372979265524294</v>
      </c>
      <c r="H958" s="137">
        <v>0.10651271513540757</v>
      </c>
      <c r="I958" s="137">
        <v>2.8899444910918635E-2</v>
      </c>
      <c r="J958" s="137">
        <v>7.6647194731370841E-2</v>
      </c>
      <c r="K958" s="137">
        <v>0.39799150231848557</v>
      </c>
      <c r="L958" s="138">
        <f t="shared" ref="L958:L959" si="234">(1*E958+2*F958+3*G958+4*H958+5*I958)/SUM(E958:I958)</f>
        <v>2.7581244454703984</v>
      </c>
    </row>
    <row r="959" spans="1:12" ht="15" customHeight="1" x14ac:dyDescent="0.2">
      <c r="A959" s="11"/>
      <c r="C959" s="139">
        <v>2021</v>
      </c>
      <c r="D959" s="139"/>
      <c r="E959" s="140">
        <v>0.10915351199999999</v>
      </c>
      <c r="F959" s="140">
        <v>7.9935144999999999E-2</v>
      </c>
      <c r="G959" s="140">
        <v>0.181520132</v>
      </c>
      <c r="H959" s="140">
        <v>9.7312638000000007E-2</v>
      </c>
      <c r="I959" s="140">
        <v>2.3669599999999999E-2</v>
      </c>
      <c r="J959" s="140">
        <v>7.9892633000000005E-2</v>
      </c>
      <c r="K959" s="140">
        <v>0.428516324</v>
      </c>
      <c r="L959" s="141">
        <f t="shared" si="234"/>
        <v>2.6875648200145035</v>
      </c>
    </row>
    <row r="960" spans="1:12" ht="15" customHeight="1" x14ac:dyDescent="0.2">
      <c r="A960" s="11"/>
      <c r="C960" s="139">
        <v>2017</v>
      </c>
      <c r="D960" s="139"/>
      <c r="E960" s="142" t="s">
        <v>174</v>
      </c>
      <c r="F960" s="142" t="s">
        <v>174</v>
      </c>
      <c r="G960" s="142" t="s">
        <v>174</v>
      </c>
      <c r="H960" s="142" t="s">
        <v>174</v>
      </c>
      <c r="I960" s="142" t="s">
        <v>174</v>
      </c>
      <c r="J960" s="142" t="s">
        <v>174</v>
      </c>
      <c r="K960" s="142" t="s">
        <v>174</v>
      </c>
      <c r="L960" s="141" t="s">
        <v>174</v>
      </c>
    </row>
    <row r="961" spans="1:12" ht="15" customHeight="1" x14ac:dyDescent="0.2">
      <c r="A961" s="11"/>
      <c r="C961" s="139">
        <v>2014</v>
      </c>
      <c r="D961" s="139"/>
      <c r="E961" s="142" t="s">
        <v>174</v>
      </c>
      <c r="F961" s="142" t="s">
        <v>174</v>
      </c>
      <c r="G961" s="142" t="s">
        <v>174</v>
      </c>
      <c r="H961" s="142" t="s">
        <v>174</v>
      </c>
      <c r="I961" s="142" t="s">
        <v>174</v>
      </c>
      <c r="J961" s="142" t="s">
        <v>174</v>
      </c>
      <c r="K961" s="142" t="s">
        <v>174</v>
      </c>
      <c r="L961" s="141" t="s">
        <v>174</v>
      </c>
    </row>
    <row r="962" spans="1:12" ht="15" customHeight="1" x14ac:dyDescent="0.2">
      <c r="A962" s="11"/>
      <c r="C962" s="175" t="s">
        <v>108</v>
      </c>
      <c r="D962" s="175"/>
      <c r="E962" s="175"/>
      <c r="F962" s="175"/>
      <c r="G962" s="176"/>
      <c r="H962" s="176"/>
      <c r="I962" s="176"/>
      <c r="J962" s="176"/>
      <c r="K962" s="176"/>
      <c r="L962" s="177"/>
    </row>
    <row r="963" spans="1:12" ht="15" customHeight="1" x14ac:dyDescent="0.2">
      <c r="A963" s="11"/>
      <c r="C963" s="136">
        <v>2024</v>
      </c>
      <c r="D963" s="136"/>
      <c r="E963" s="137">
        <v>0.11648844120434378</v>
      </c>
      <c r="F963" s="137">
        <v>8.7211214782889457E-2</v>
      </c>
      <c r="G963" s="137">
        <v>0.20276129351368707</v>
      </c>
      <c r="H963" s="137">
        <v>7.0870573975065437E-2</v>
      </c>
      <c r="I963" s="137">
        <v>2.2690476262362667E-2</v>
      </c>
      <c r="J963" s="137">
        <v>7.2069706624660529E-2</v>
      </c>
      <c r="K963" s="137">
        <v>0.42790829363699118</v>
      </c>
      <c r="L963" s="138">
        <f t="shared" ref="L963:L964" si="235">(1*E963+2*F963+3*G963+4*H963+5*I963)/SUM(E963:I963)</f>
        <v>2.5921448040316184</v>
      </c>
    </row>
    <row r="964" spans="1:12" ht="15" customHeight="1" x14ac:dyDescent="0.2">
      <c r="A964" s="11"/>
      <c r="C964" s="139">
        <v>2021</v>
      </c>
      <c r="D964" s="139"/>
      <c r="E964" s="140">
        <v>0.12946642799999999</v>
      </c>
      <c r="F964" s="140">
        <v>8.3433255999999997E-2</v>
      </c>
      <c r="G964" s="140">
        <v>0.18957681000000001</v>
      </c>
      <c r="H964" s="140">
        <v>6.6446832999999997E-2</v>
      </c>
      <c r="I964" s="140">
        <v>1.33887E-2</v>
      </c>
      <c r="J964" s="140">
        <v>7.7254819000000002E-2</v>
      </c>
      <c r="K964" s="140">
        <v>0.44043310899999999</v>
      </c>
      <c r="L964" s="141">
        <f t="shared" si="235"/>
        <v>2.483442532939367</v>
      </c>
    </row>
    <row r="965" spans="1:12" ht="15" customHeight="1" x14ac:dyDescent="0.2">
      <c r="A965" s="11"/>
      <c r="C965" s="139">
        <v>2017</v>
      </c>
      <c r="D965" s="139"/>
      <c r="E965" s="142" t="s">
        <v>174</v>
      </c>
      <c r="F965" s="142" t="s">
        <v>174</v>
      </c>
      <c r="G965" s="142" t="s">
        <v>174</v>
      </c>
      <c r="H965" s="142" t="s">
        <v>174</v>
      </c>
      <c r="I965" s="142" t="s">
        <v>174</v>
      </c>
      <c r="J965" s="142" t="s">
        <v>174</v>
      </c>
      <c r="K965" s="142" t="s">
        <v>174</v>
      </c>
      <c r="L965" s="141" t="s">
        <v>174</v>
      </c>
    </row>
    <row r="966" spans="1:12" ht="15" customHeight="1" x14ac:dyDescent="0.2">
      <c r="A966" s="11"/>
      <c r="C966" s="139">
        <v>2014</v>
      </c>
      <c r="D966" s="139"/>
      <c r="E966" s="142" t="s">
        <v>174</v>
      </c>
      <c r="F966" s="142" t="s">
        <v>174</v>
      </c>
      <c r="G966" s="142" t="s">
        <v>174</v>
      </c>
      <c r="H966" s="142" t="s">
        <v>174</v>
      </c>
      <c r="I966" s="142" t="s">
        <v>174</v>
      </c>
      <c r="J966" s="142" t="s">
        <v>174</v>
      </c>
      <c r="K966" s="142" t="s">
        <v>174</v>
      </c>
      <c r="L966" s="141" t="s">
        <v>174</v>
      </c>
    </row>
    <row r="967" spans="1:12" ht="15" customHeight="1" x14ac:dyDescent="0.2">
      <c r="A967" s="11"/>
      <c r="C967" s="175" t="s">
        <v>109</v>
      </c>
      <c r="D967" s="175"/>
      <c r="E967" s="175"/>
      <c r="F967" s="175"/>
      <c r="G967" s="176"/>
      <c r="H967" s="176"/>
      <c r="I967" s="176"/>
      <c r="J967" s="176"/>
      <c r="K967" s="176"/>
      <c r="L967" s="177"/>
    </row>
    <row r="968" spans="1:12" ht="15" customHeight="1" x14ac:dyDescent="0.2">
      <c r="A968" s="11"/>
      <c r="C968" s="136">
        <v>2024</v>
      </c>
      <c r="D968" s="136"/>
      <c r="E968" s="137">
        <v>9.5644347791536036E-2</v>
      </c>
      <c r="F968" s="137">
        <v>7.1246089139666888E-2</v>
      </c>
      <c r="G968" s="137">
        <v>0.16744330094464147</v>
      </c>
      <c r="H968" s="137">
        <v>0.1045453813960478</v>
      </c>
      <c r="I968" s="137">
        <v>3.1319893165664331E-2</v>
      </c>
      <c r="J968" s="137">
        <v>7.7481983938374299E-2</v>
      </c>
      <c r="K968" s="137">
        <v>0.45231900362406924</v>
      </c>
      <c r="L968" s="138">
        <f t="shared" ref="L968:L969" si="236">(1*E968+2*F968+3*G968+4*H968+5*I968)/SUM(E968:I968)</f>
        <v>2.7972143401555414</v>
      </c>
    </row>
    <row r="969" spans="1:12" ht="15" customHeight="1" x14ac:dyDescent="0.2">
      <c r="A969" s="11"/>
      <c r="C969" s="139">
        <v>2021</v>
      </c>
      <c r="D969" s="139"/>
      <c r="E969" s="140">
        <v>0.102776231</v>
      </c>
      <c r="F969" s="140">
        <v>6.7827899999999997E-2</v>
      </c>
      <c r="G969" s="140">
        <v>0.16921983199999999</v>
      </c>
      <c r="H969" s="140">
        <v>9.0449294E-2</v>
      </c>
      <c r="I969" s="140">
        <v>2.16622E-2</v>
      </c>
      <c r="J969" s="140">
        <v>8.0120843999999997E-2</v>
      </c>
      <c r="K969" s="140">
        <v>0.46794372000000001</v>
      </c>
      <c r="L969" s="141">
        <f t="shared" si="236"/>
        <v>2.6910915799200064</v>
      </c>
    </row>
    <row r="970" spans="1:12" ht="15" customHeight="1" x14ac:dyDescent="0.2">
      <c r="A970" s="11"/>
      <c r="C970" s="139">
        <v>2017</v>
      </c>
      <c r="D970" s="139"/>
      <c r="E970" s="142" t="s">
        <v>174</v>
      </c>
      <c r="F970" s="142" t="s">
        <v>174</v>
      </c>
      <c r="G970" s="142" t="s">
        <v>174</v>
      </c>
      <c r="H970" s="142" t="s">
        <v>174</v>
      </c>
      <c r="I970" s="142" t="s">
        <v>174</v>
      </c>
      <c r="J970" s="142" t="s">
        <v>174</v>
      </c>
      <c r="K970" s="142" t="s">
        <v>174</v>
      </c>
      <c r="L970" s="141" t="s">
        <v>174</v>
      </c>
    </row>
    <row r="971" spans="1:12" ht="15" customHeight="1" x14ac:dyDescent="0.2">
      <c r="A971" s="11"/>
      <c r="C971" s="139">
        <v>2014</v>
      </c>
      <c r="D971" s="139"/>
      <c r="E971" s="142" t="s">
        <v>174</v>
      </c>
      <c r="F971" s="142" t="s">
        <v>174</v>
      </c>
      <c r="G971" s="142" t="s">
        <v>174</v>
      </c>
      <c r="H971" s="142" t="s">
        <v>174</v>
      </c>
      <c r="I971" s="142" t="s">
        <v>174</v>
      </c>
      <c r="J971" s="142" t="s">
        <v>174</v>
      </c>
      <c r="K971" s="142" t="s">
        <v>174</v>
      </c>
      <c r="L971" s="141" t="s">
        <v>174</v>
      </c>
    </row>
    <row r="972" spans="1:12" ht="15" customHeight="1" x14ac:dyDescent="0.2">
      <c r="A972" s="11"/>
      <c r="C972" s="175" t="s">
        <v>54</v>
      </c>
      <c r="D972" s="175"/>
      <c r="E972" s="175"/>
      <c r="F972" s="175"/>
      <c r="G972" s="176"/>
      <c r="H972" s="176"/>
      <c r="I972" s="176"/>
      <c r="J972" s="176"/>
      <c r="K972" s="176"/>
      <c r="L972" s="177"/>
    </row>
    <row r="973" spans="1:12" ht="15" customHeight="1" x14ac:dyDescent="0.2">
      <c r="A973" s="11"/>
      <c r="C973" s="136">
        <v>2024</v>
      </c>
      <c r="D973" s="136"/>
      <c r="E973" s="137">
        <v>9.1627933179013313E-2</v>
      </c>
      <c r="F973" s="137">
        <v>2.5412862458753988E-2</v>
      </c>
      <c r="G973" s="137">
        <v>7.3748492494883758E-2</v>
      </c>
      <c r="H973" s="137">
        <v>8.0264660263934889E-2</v>
      </c>
      <c r="I973" s="137">
        <v>4.3747980467195635E-2</v>
      </c>
      <c r="J973" s="137">
        <v>0.12573433957275942</v>
      </c>
      <c r="K973" s="137">
        <v>0.55946373156345908</v>
      </c>
      <c r="L973" s="138">
        <f t="shared" ref="L973:L974" si="237">(1*E973+2*F973+3*G973+4*H973+5*I973)/SUM(E973:I973)</f>
        <v>2.8700512802888327</v>
      </c>
    </row>
    <row r="974" spans="1:12" ht="15" customHeight="1" x14ac:dyDescent="0.2">
      <c r="A974" s="11"/>
      <c r="C974" s="139">
        <v>2021</v>
      </c>
      <c r="D974" s="139"/>
      <c r="E974" s="140">
        <v>7.5960069000000005E-2</v>
      </c>
      <c r="F974" s="140">
        <v>2.5858900000000001E-2</v>
      </c>
      <c r="G974" s="140">
        <v>7.2123514E-2</v>
      </c>
      <c r="H974" s="140">
        <v>6.6978808000000001E-2</v>
      </c>
      <c r="I974" s="140">
        <v>3.5487900000000003E-2</v>
      </c>
      <c r="J974" s="140">
        <v>0.12907106300000001</v>
      </c>
      <c r="K974" s="140">
        <v>0.59451967500000003</v>
      </c>
      <c r="L974" s="141">
        <f t="shared" si="237"/>
        <v>2.8559221932674443</v>
      </c>
    </row>
    <row r="975" spans="1:12" ht="15" customHeight="1" x14ac:dyDescent="0.2">
      <c r="A975" s="11"/>
      <c r="C975" s="139">
        <v>2017</v>
      </c>
      <c r="D975" s="139"/>
      <c r="E975" s="142" t="s">
        <v>174</v>
      </c>
      <c r="F975" s="142" t="s">
        <v>174</v>
      </c>
      <c r="G975" s="142" t="s">
        <v>174</v>
      </c>
      <c r="H975" s="142" t="s">
        <v>174</v>
      </c>
      <c r="I975" s="142" t="s">
        <v>174</v>
      </c>
      <c r="J975" s="142" t="s">
        <v>174</v>
      </c>
      <c r="K975" s="142" t="s">
        <v>174</v>
      </c>
      <c r="L975" s="141" t="s">
        <v>174</v>
      </c>
    </row>
    <row r="976" spans="1:12" ht="15" customHeight="1" x14ac:dyDescent="0.2">
      <c r="A976" s="11"/>
      <c r="C976" s="139">
        <v>2014</v>
      </c>
      <c r="D976" s="139"/>
      <c r="E976" s="142" t="s">
        <v>174</v>
      </c>
      <c r="F976" s="142" t="s">
        <v>174</v>
      </c>
      <c r="G976" s="142" t="s">
        <v>174</v>
      </c>
      <c r="H976" s="142" t="s">
        <v>174</v>
      </c>
      <c r="I976" s="142" t="s">
        <v>174</v>
      </c>
      <c r="J976" s="142" t="s">
        <v>174</v>
      </c>
      <c r="K976" s="142" t="s">
        <v>174</v>
      </c>
      <c r="L976" s="141" t="s">
        <v>174</v>
      </c>
    </row>
    <row r="977" spans="1:12" ht="15" customHeight="1" x14ac:dyDescent="0.2">
      <c r="A977" s="11"/>
      <c r="C977" s="175" t="s">
        <v>55</v>
      </c>
      <c r="D977" s="175"/>
      <c r="E977" s="175"/>
      <c r="F977" s="175"/>
      <c r="G977" s="176"/>
      <c r="H977" s="176"/>
      <c r="I977" s="176"/>
      <c r="J977" s="176"/>
      <c r="K977" s="176"/>
      <c r="L977" s="177"/>
    </row>
    <row r="978" spans="1:12" ht="15" customHeight="1" x14ac:dyDescent="0.2">
      <c r="A978" s="11"/>
      <c r="C978" s="136">
        <v>2024</v>
      </c>
      <c r="D978" s="136"/>
      <c r="E978" s="137">
        <v>7.0914622790501772E-2</v>
      </c>
      <c r="F978" s="137">
        <v>1.9436347356293095E-2</v>
      </c>
      <c r="G978" s="137">
        <v>5.0714887708775365E-2</v>
      </c>
      <c r="H978" s="137">
        <v>7.6211545549928247E-2</v>
      </c>
      <c r="I978" s="137">
        <v>5.2578181766232066E-2</v>
      </c>
      <c r="J978" s="137">
        <v>0.11906332796591135</v>
      </c>
      <c r="K978" s="137">
        <v>0.61108108686235818</v>
      </c>
      <c r="L978" s="138">
        <f t="shared" ref="L978:L979" si="238">(1*E978+2*F978+3*G978+4*H978+5*I978)/SUM(E978:I978)</f>
        <v>3.0744928667394564</v>
      </c>
    </row>
    <row r="979" spans="1:12" ht="15" customHeight="1" x14ac:dyDescent="0.2">
      <c r="A979" s="11"/>
      <c r="C979" s="139">
        <v>2021</v>
      </c>
      <c r="D979" s="139"/>
      <c r="E979" s="140">
        <v>6.2045000000000003E-2</v>
      </c>
      <c r="F979" s="140">
        <v>1.5190499999999999E-2</v>
      </c>
      <c r="G979" s="140">
        <v>5.3726000000000003E-2</v>
      </c>
      <c r="H979" s="140">
        <v>7.1698139999999994E-2</v>
      </c>
      <c r="I979" s="140">
        <v>3.8670599999999999E-2</v>
      </c>
      <c r="J979" s="140">
        <v>0.118429277</v>
      </c>
      <c r="K979" s="140">
        <v>0.64024044499999999</v>
      </c>
      <c r="L979" s="141">
        <f t="shared" si="238"/>
        <v>3.0404377006379311</v>
      </c>
    </row>
    <row r="980" spans="1:12" ht="15" customHeight="1" x14ac:dyDescent="0.2">
      <c r="A980" s="11"/>
      <c r="C980" s="139">
        <v>2017</v>
      </c>
      <c r="D980" s="139"/>
      <c r="E980" s="142" t="s">
        <v>174</v>
      </c>
      <c r="F980" s="142" t="s">
        <v>174</v>
      </c>
      <c r="G980" s="142" t="s">
        <v>174</v>
      </c>
      <c r="H980" s="142" t="s">
        <v>174</v>
      </c>
      <c r="I980" s="142" t="s">
        <v>174</v>
      </c>
      <c r="J980" s="142" t="s">
        <v>174</v>
      </c>
      <c r="K980" s="142" t="s">
        <v>174</v>
      </c>
      <c r="L980" s="141" t="s">
        <v>174</v>
      </c>
    </row>
    <row r="981" spans="1:12" ht="15" customHeight="1" x14ac:dyDescent="0.2">
      <c r="A981" s="11"/>
      <c r="C981" s="139">
        <v>2014</v>
      </c>
      <c r="D981" s="139"/>
      <c r="E981" s="142" t="s">
        <v>174</v>
      </c>
      <c r="F981" s="142" t="s">
        <v>174</v>
      </c>
      <c r="G981" s="142" t="s">
        <v>174</v>
      </c>
      <c r="H981" s="142" t="s">
        <v>174</v>
      </c>
      <c r="I981" s="142" t="s">
        <v>174</v>
      </c>
      <c r="J981" s="142" t="s">
        <v>174</v>
      </c>
      <c r="K981" s="142" t="s">
        <v>174</v>
      </c>
      <c r="L981" s="141" t="s">
        <v>174</v>
      </c>
    </row>
    <row r="982" spans="1:12" ht="15" customHeight="1" x14ac:dyDescent="0.2">
      <c r="A982" s="11"/>
      <c r="C982" s="175" t="s">
        <v>110</v>
      </c>
      <c r="D982" s="175"/>
      <c r="E982" s="175"/>
      <c r="F982" s="175"/>
      <c r="G982" s="176"/>
      <c r="H982" s="176"/>
      <c r="I982" s="176"/>
      <c r="J982" s="176"/>
      <c r="K982" s="176"/>
      <c r="L982" s="177"/>
    </row>
    <row r="983" spans="1:12" ht="15" customHeight="1" x14ac:dyDescent="0.2">
      <c r="A983" s="11"/>
      <c r="C983" s="136">
        <v>2024</v>
      </c>
      <c r="D983" s="136"/>
      <c r="E983" s="137">
        <v>6.9632439252247325E-2</v>
      </c>
      <c r="F983" s="137">
        <v>1.6517580776741574E-2</v>
      </c>
      <c r="G983" s="137">
        <v>5.2890338963889907E-2</v>
      </c>
      <c r="H983" s="137">
        <v>7.6593384474193324E-2</v>
      </c>
      <c r="I983" s="137">
        <v>5.1798416433135618E-2</v>
      </c>
      <c r="J983" s="137">
        <v>0.1197200994574525</v>
      </c>
      <c r="K983" s="137">
        <v>0.61284774064233971</v>
      </c>
      <c r="L983" s="138">
        <f t="shared" ref="L983:L984" si="239">(1*E983+2*F983+3*G983+4*H983+5*I983)/SUM(E983:I983)</f>
        <v>3.0912671014149389</v>
      </c>
    </row>
    <row r="984" spans="1:12" ht="15" customHeight="1" x14ac:dyDescent="0.2">
      <c r="A984" s="11"/>
      <c r="C984" s="139">
        <v>2021</v>
      </c>
      <c r="D984" s="139"/>
      <c r="E984" s="140">
        <v>6.0570100000000002E-2</v>
      </c>
      <c r="F984" s="140">
        <v>1.6259200000000001E-2</v>
      </c>
      <c r="G984" s="140">
        <v>5.9478700000000002E-2</v>
      </c>
      <c r="H984" s="140">
        <v>6.9427876999999999E-2</v>
      </c>
      <c r="I984" s="140">
        <v>3.5050999999999999E-2</v>
      </c>
      <c r="J984" s="140">
        <v>0.119103323</v>
      </c>
      <c r="K984" s="140">
        <v>0.64010975000000003</v>
      </c>
      <c r="L984" s="141">
        <f t="shared" si="239"/>
        <v>3.0088479780399329</v>
      </c>
    </row>
    <row r="985" spans="1:12" ht="15" customHeight="1" x14ac:dyDescent="0.2">
      <c r="A985" s="11"/>
      <c r="C985" s="139">
        <v>2017</v>
      </c>
      <c r="D985" s="139"/>
      <c r="E985" s="142" t="s">
        <v>174</v>
      </c>
      <c r="F985" s="142" t="s">
        <v>174</v>
      </c>
      <c r="G985" s="142" t="s">
        <v>174</v>
      </c>
      <c r="H985" s="142" t="s">
        <v>174</v>
      </c>
      <c r="I985" s="142" t="s">
        <v>174</v>
      </c>
      <c r="J985" s="142" t="s">
        <v>174</v>
      </c>
      <c r="K985" s="142" t="s">
        <v>174</v>
      </c>
      <c r="L985" s="141" t="s">
        <v>174</v>
      </c>
    </row>
    <row r="986" spans="1:12" ht="15" customHeight="1" x14ac:dyDescent="0.2">
      <c r="A986" s="11"/>
      <c r="C986" s="139">
        <v>2014</v>
      </c>
      <c r="D986" s="139"/>
      <c r="E986" s="142" t="s">
        <v>174</v>
      </c>
      <c r="F986" s="142" t="s">
        <v>174</v>
      </c>
      <c r="G986" s="142" t="s">
        <v>174</v>
      </c>
      <c r="H986" s="142" t="s">
        <v>174</v>
      </c>
      <c r="I986" s="142" t="s">
        <v>174</v>
      </c>
      <c r="J986" s="142" t="s">
        <v>174</v>
      </c>
      <c r="K986" s="142" t="s">
        <v>174</v>
      </c>
      <c r="L986" s="141" t="s">
        <v>174</v>
      </c>
    </row>
    <row r="987" spans="1:12" ht="15" customHeight="1" x14ac:dyDescent="0.2">
      <c r="A987" s="11"/>
      <c r="C987" s="175" t="s">
        <v>56</v>
      </c>
      <c r="D987" s="175"/>
      <c r="E987" s="175"/>
      <c r="F987" s="175"/>
      <c r="G987" s="176"/>
      <c r="H987" s="176"/>
      <c r="I987" s="176"/>
      <c r="J987" s="176"/>
      <c r="K987" s="176"/>
      <c r="L987" s="177"/>
    </row>
    <row r="988" spans="1:12" ht="15" customHeight="1" x14ac:dyDescent="0.2">
      <c r="A988" s="11"/>
      <c r="C988" s="136">
        <v>2024</v>
      </c>
      <c r="D988" s="136"/>
      <c r="E988" s="137">
        <v>7.1320516979369447E-2</v>
      </c>
      <c r="F988" s="137">
        <v>1.798772379486217E-2</v>
      </c>
      <c r="G988" s="137">
        <v>5.1764190876935477E-2</v>
      </c>
      <c r="H988" s="137">
        <v>8.1493086656438077E-2</v>
      </c>
      <c r="I988" s="137">
        <v>4.8479254716050461E-2</v>
      </c>
      <c r="J988" s="137">
        <v>0.11979388658399912</v>
      </c>
      <c r="K988" s="137">
        <v>0.60916134039234537</v>
      </c>
      <c r="L988" s="138">
        <f t="shared" ref="L988:L989" si="240">(1*E988+2*F988+3*G988+4*H988+5*I988)/SUM(E988:I988)</f>
        <v>3.0657560672951343</v>
      </c>
    </row>
    <row r="989" spans="1:12" ht="15" customHeight="1" x14ac:dyDescent="0.2">
      <c r="A989" s="11"/>
      <c r="C989" s="139">
        <v>2021</v>
      </c>
      <c r="D989" s="139"/>
      <c r="E989" s="140">
        <v>6.0209199999999997E-2</v>
      </c>
      <c r="F989" s="140">
        <v>1.56185E-2</v>
      </c>
      <c r="G989" s="140">
        <v>5.5842799999999998E-2</v>
      </c>
      <c r="H989" s="140">
        <v>7.0964800999999994E-2</v>
      </c>
      <c r="I989" s="140">
        <v>3.49772E-2</v>
      </c>
      <c r="J989" s="140">
        <v>0.120490259</v>
      </c>
      <c r="K989" s="140">
        <v>0.64189727399999996</v>
      </c>
      <c r="L989" s="141">
        <f t="shared" si="240"/>
        <v>3.0205473238127318</v>
      </c>
    </row>
    <row r="990" spans="1:12" ht="15" customHeight="1" x14ac:dyDescent="0.2">
      <c r="A990" s="11"/>
      <c r="C990" s="139">
        <v>2017</v>
      </c>
      <c r="D990" s="139"/>
      <c r="E990" s="142" t="s">
        <v>174</v>
      </c>
      <c r="F990" s="142" t="s">
        <v>174</v>
      </c>
      <c r="G990" s="142" t="s">
        <v>174</v>
      </c>
      <c r="H990" s="142" t="s">
        <v>174</v>
      </c>
      <c r="I990" s="142" t="s">
        <v>174</v>
      </c>
      <c r="J990" s="142" t="s">
        <v>174</v>
      </c>
      <c r="K990" s="142" t="s">
        <v>174</v>
      </c>
      <c r="L990" s="141" t="s">
        <v>174</v>
      </c>
    </row>
    <row r="991" spans="1:12" ht="15" customHeight="1" x14ac:dyDescent="0.2">
      <c r="A991" s="11"/>
      <c r="C991" s="139">
        <v>2014</v>
      </c>
      <c r="D991" s="139"/>
      <c r="E991" s="142" t="s">
        <v>174</v>
      </c>
      <c r="F991" s="142" t="s">
        <v>174</v>
      </c>
      <c r="G991" s="142" t="s">
        <v>174</v>
      </c>
      <c r="H991" s="142" t="s">
        <v>174</v>
      </c>
      <c r="I991" s="142" t="s">
        <v>174</v>
      </c>
      <c r="J991" s="142" t="s">
        <v>174</v>
      </c>
      <c r="K991" s="142" t="s">
        <v>174</v>
      </c>
      <c r="L991" s="141" t="s">
        <v>174</v>
      </c>
    </row>
    <row r="992" spans="1:12" ht="15" customHeight="1" x14ac:dyDescent="0.2">
      <c r="A992" s="11"/>
      <c r="C992" s="175" t="s">
        <v>111</v>
      </c>
      <c r="D992" s="175"/>
      <c r="E992" s="175"/>
      <c r="F992" s="175"/>
      <c r="G992" s="176"/>
      <c r="H992" s="176"/>
      <c r="I992" s="176"/>
      <c r="J992" s="176"/>
      <c r="K992" s="176"/>
      <c r="L992" s="177"/>
    </row>
    <row r="993" spans="1:12" ht="15" customHeight="1" x14ac:dyDescent="0.2">
      <c r="A993" s="11"/>
      <c r="C993" s="136">
        <v>2024</v>
      </c>
      <c r="D993" s="136"/>
      <c r="E993" s="137">
        <v>7.0042292938959569E-2</v>
      </c>
      <c r="F993" s="137">
        <v>1.8848678840152417E-2</v>
      </c>
      <c r="G993" s="137">
        <v>5.6039689748513831E-2</v>
      </c>
      <c r="H993" s="137">
        <v>8.1689273733857148E-2</v>
      </c>
      <c r="I993" s="137">
        <v>4.5481496710355368E-2</v>
      </c>
      <c r="J993" s="137">
        <v>0.12067147912002564</v>
      </c>
      <c r="K993" s="137">
        <v>0.60722708890813604</v>
      </c>
      <c r="L993" s="138">
        <f t="shared" ref="L993:L994" si="241">(1*E993+2*F993+3*G993+4*H993+5*I993)/SUM(E993:I993)</f>
        <v>3.0504187072338387</v>
      </c>
    </row>
    <row r="994" spans="1:12" ht="15" customHeight="1" x14ac:dyDescent="0.2">
      <c r="A994" s="11"/>
      <c r="C994" s="139">
        <v>2021</v>
      </c>
      <c r="D994" s="139"/>
      <c r="E994" s="140">
        <v>5.9752300000000001E-2</v>
      </c>
      <c r="F994" s="140">
        <v>1.6307700000000001E-2</v>
      </c>
      <c r="G994" s="140">
        <v>5.8304500000000002E-2</v>
      </c>
      <c r="H994" s="140">
        <v>7.0556779E-2</v>
      </c>
      <c r="I994" s="140">
        <v>3.18996E-2</v>
      </c>
      <c r="J994" s="140">
        <v>0.120244568</v>
      </c>
      <c r="K994" s="140">
        <v>0.64293448200000003</v>
      </c>
      <c r="L994" s="141">
        <f t="shared" si="241"/>
        <v>2.9938505379840263</v>
      </c>
    </row>
    <row r="995" spans="1:12" ht="15" customHeight="1" x14ac:dyDescent="0.2">
      <c r="A995" s="11"/>
      <c r="C995" s="139">
        <v>2017</v>
      </c>
      <c r="D995" s="139"/>
      <c r="E995" s="142" t="s">
        <v>174</v>
      </c>
      <c r="F995" s="142" t="s">
        <v>174</v>
      </c>
      <c r="G995" s="142" t="s">
        <v>174</v>
      </c>
      <c r="H995" s="142" t="s">
        <v>174</v>
      </c>
      <c r="I995" s="142" t="s">
        <v>174</v>
      </c>
      <c r="J995" s="142" t="s">
        <v>174</v>
      </c>
      <c r="K995" s="142" t="s">
        <v>174</v>
      </c>
      <c r="L995" s="141" t="s">
        <v>174</v>
      </c>
    </row>
    <row r="996" spans="1:12" ht="15" customHeight="1" x14ac:dyDescent="0.2">
      <c r="A996" s="11"/>
      <c r="C996" s="139">
        <v>2014</v>
      </c>
      <c r="D996" s="139"/>
      <c r="E996" s="142" t="s">
        <v>174</v>
      </c>
      <c r="F996" s="142" t="s">
        <v>174</v>
      </c>
      <c r="G996" s="142" t="s">
        <v>174</v>
      </c>
      <c r="H996" s="142" t="s">
        <v>174</v>
      </c>
      <c r="I996" s="142" t="s">
        <v>174</v>
      </c>
      <c r="J996" s="142" t="s">
        <v>174</v>
      </c>
      <c r="K996" s="142" t="s">
        <v>174</v>
      </c>
      <c r="L996" s="141" t="s">
        <v>174</v>
      </c>
    </row>
    <row r="997" spans="1:12" ht="15" customHeight="1" x14ac:dyDescent="0.2">
      <c r="A997" s="11"/>
      <c r="C997" s="175" t="s">
        <v>57</v>
      </c>
      <c r="D997" s="175"/>
      <c r="E997" s="175"/>
      <c r="F997" s="175"/>
      <c r="G997" s="176"/>
      <c r="H997" s="176"/>
      <c r="I997" s="176"/>
      <c r="J997" s="176"/>
      <c r="K997" s="176"/>
      <c r="L997" s="177"/>
    </row>
    <row r="998" spans="1:12" ht="15" customHeight="1" x14ac:dyDescent="0.2">
      <c r="A998" s="11"/>
      <c r="C998" s="136">
        <v>2024</v>
      </c>
      <c r="D998" s="136"/>
      <c r="E998" s="137">
        <v>7.8691232093851315E-2</v>
      </c>
      <c r="F998" s="137">
        <v>3.0354759612615419E-2</v>
      </c>
      <c r="G998" s="137">
        <v>8.2662326863351329E-2</v>
      </c>
      <c r="H998" s="137">
        <v>0.13778969153418411</v>
      </c>
      <c r="I998" s="137">
        <v>8.3581242220185231E-2</v>
      </c>
      <c r="J998" s="137">
        <v>0.11982612381185562</v>
      </c>
      <c r="K998" s="137">
        <v>0.467094623863957</v>
      </c>
      <c r="L998" s="138">
        <f t="shared" ref="L998:L999" si="242">(1*E998+2*F998+3*G998+4*H998+5*I998)/SUM(E998:I998)</f>
        <v>3.2837589918029706</v>
      </c>
    </row>
    <row r="999" spans="1:12" ht="15" customHeight="1" x14ac:dyDescent="0.2">
      <c r="A999" s="11"/>
      <c r="C999" s="139">
        <v>2021</v>
      </c>
      <c r="D999" s="139"/>
      <c r="E999" s="140">
        <v>6.7489631999999994E-2</v>
      </c>
      <c r="F999" s="140">
        <v>2.3964900000000001E-2</v>
      </c>
      <c r="G999" s="140">
        <v>9.3652183E-2</v>
      </c>
      <c r="H999" s="140">
        <v>0.10673637599999999</v>
      </c>
      <c r="I999" s="140">
        <v>8.0799866999999997E-2</v>
      </c>
      <c r="J999" s="140">
        <v>0.12668289899999999</v>
      </c>
      <c r="K999" s="140">
        <v>0.50067409799999996</v>
      </c>
      <c r="L999" s="141">
        <f t="shared" si="242"/>
        <v>3.2935569924281252</v>
      </c>
    </row>
    <row r="1000" spans="1:12" ht="15" customHeight="1" x14ac:dyDescent="0.2">
      <c r="A1000" s="11"/>
      <c r="C1000" s="139">
        <v>2017</v>
      </c>
      <c r="D1000" s="139"/>
      <c r="E1000" s="142" t="s">
        <v>174</v>
      </c>
      <c r="F1000" s="142" t="s">
        <v>174</v>
      </c>
      <c r="G1000" s="142" t="s">
        <v>174</v>
      </c>
      <c r="H1000" s="142" t="s">
        <v>174</v>
      </c>
      <c r="I1000" s="142" t="s">
        <v>174</v>
      </c>
      <c r="J1000" s="142" t="s">
        <v>174</v>
      </c>
      <c r="K1000" s="142" t="s">
        <v>174</v>
      </c>
      <c r="L1000" s="141" t="s">
        <v>174</v>
      </c>
    </row>
    <row r="1001" spans="1:12" ht="15" customHeight="1" x14ac:dyDescent="0.2">
      <c r="A1001" s="11"/>
      <c r="C1001" s="139">
        <v>2014</v>
      </c>
      <c r="D1001" s="139"/>
      <c r="E1001" s="142" t="s">
        <v>174</v>
      </c>
      <c r="F1001" s="142" t="s">
        <v>174</v>
      </c>
      <c r="G1001" s="142" t="s">
        <v>174</v>
      </c>
      <c r="H1001" s="142" t="s">
        <v>174</v>
      </c>
      <c r="I1001" s="142" t="s">
        <v>174</v>
      </c>
      <c r="J1001" s="142" t="s">
        <v>174</v>
      </c>
      <c r="K1001" s="142" t="s">
        <v>174</v>
      </c>
      <c r="L1001" s="141" t="s">
        <v>174</v>
      </c>
    </row>
    <row r="1002" spans="1:12" ht="15" customHeight="1" x14ac:dyDescent="0.2">
      <c r="A1002" s="11"/>
      <c r="C1002" s="100" t="s">
        <v>130</v>
      </c>
      <c r="D1002" s="100"/>
      <c r="E1002" s="99"/>
      <c r="F1002" s="99"/>
      <c r="G1002" s="99"/>
      <c r="H1002" s="99"/>
      <c r="I1002" s="99"/>
      <c r="J1002" s="99"/>
      <c r="K1002" s="99"/>
      <c r="L1002" s="113"/>
    </row>
    <row r="1003" spans="1:12" ht="15" customHeight="1" x14ac:dyDescent="0.2">
      <c r="A1003" s="11"/>
      <c r="C1003" s="182" t="s">
        <v>165</v>
      </c>
      <c r="D1003" s="182"/>
      <c r="E1003" s="182"/>
      <c r="F1003" s="183"/>
      <c r="G1003" s="183"/>
      <c r="H1003" s="183"/>
      <c r="I1003" s="183"/>
      <c r="J1003" s="183"/>
      <c r="K1003" s="183"/>
      <c r="L1003" s="183"/>
    </row>
    <row r="1004" spans="1:12" ht="15" customHeight="1" x14ac:dyDescent="0.2">
      <c r="A1004" s="11"/>
      <c r="C1004" s="136">
        <v>2024</v>
      </c>
      <c r="D1004" s="136"/>
      <c r="E1004" s="137">
        <f>AVERAGE(E1009,E1014,E1019,E1024,E1029,E1034,E1039,E1044,E1049,E1054,E1059,E1064,E1069,E1074)</f>
        <v>7.4882673005667574E-2</v>
      </c>
      <c r="F1004" s="137">
        <f t="shared" ref="F1004:K1004" si="243">AVERAGE(F1009,F1014,F1019,F1024,F1029,F1034,F1039,F1044,F1049,F1054,F1059,F1064,F1069,F1074)</f>
        <v>2.5216403551894341E-2</v>
      </c>
      <c r="G1004" s="137">
        <f t="shared" si="243"/>
        <v>0.10895514467268129</v>
      </c>
      <c r="H1004" s="137">
        <f t="shared" si="243"/>
        <v>0.10443500092256013</v>
      </c>
      <c r="I1004" s="137">
        <f t="shared" si="243"/>
        <v>3.4522366913005934E-2</v>
      </c>
      <c r="J1004" s="137">
        <f t="shared" si="243"/>
        <v>7.8684349850570046E-2</v>
      </c>
      <c r="K1004" s="137">
        <f t="shared" si="243"/>
        <v>0.57330406108362053</v>
      </c>
      <c r="L1004" s="138">
        <f t="shared" ref="L1004:L1005" si="244">(1*E1004+2*F1004+3*G1004+4*H1004+5*I1004)/SUM(E1004:I1004)</f>
        <v>2.9956840092058732</v>
      </c>
    </row>
    <row r="1005" spans="1:12" ht="15" customHeight="1" x14ac:dyDescent="0.2">
      <c r="A1005" s="11"/>
      <c r="C1005" s="139">
        <v>2021</v>
      </c>
      <c r="D1005" s="139"/>
      <c r="E1005" s="140">
        <f>AVERAGE(E1010,E1015,E1020,E1025,E1030,E1035,E1040,E1045,E1050,E1055,E1060,E1065,E1070,E1075)</f>
        <v>7.5904386642857147E-2</v>
      </c>
      <c r="F1005" s="140">
        <f t="shared" ref="F1005:K1005" si="245">AVERAGE(F1010,F1015,F1020,F1025,F1030,F1035,F1040,F1045,F1050,F1055,F1060,F1065,F1070,F1075)</f>
        <v>5.1213023285714289E-2</v>
      </c>
      <c r="G1005" s="140">
        <f t="shared" si="245"/>
        <v>0.11163125850000001</v>
      </c>
      <c r="H1005" s="140">
        <f t="shared" si="245"/>
        <v>7.27280022142857E-2</v>
      </c>
      <c r="I1005" s="140">
        <f t="shared" si="245"/>
        <v>2.5759083428571427E-2</v>
      </c>
      <c r="J1005" s="140">
        <f t="shared" si="245"/>
        <v>8.7015805285714287E-2</v>
      </c>
      <c r="K1005" s="140">
        <f t="shared" si="245"/>
        <v>0.57574846942857139</v>
      </c>
      <c r="L1005" s="141">
        <f t="shared" si="244"/>
        <v>2.7664078421432299</v>
      </c>
    </row>
    <row r="1006" spans="1:12" ht="15" customHeight="1" x14ac:dyDescent="0.2">
      <c r="A1006" s="11"/>
      <c r="C1006" s="139">
        <v>2017</v>
      </c>
      <c r="D1006" s="139"/>
      <c r="E1006" s="142" t="s">
        <v>174</v>
      </c>
      <c r="F1006" s="142" t="s">
        <v>174</v>
      </c>
      <c r="G1006" s="142" t="s">
        <v>174</v>
      </c>
      <c r="H1006" s="142" t="s">
        <v>174</v>
      </c>
      <c r="I1006" s="142" t="s">
        <v>174</v>
      </c>
      <c r="J1006" s="142" t="s">
        <v>174</v>
      </c>
      <c r="K1006" s="142" t="s">
        <v>174</v>
      </c>
      <c r="L1006" s="141" t="s">
        <v>174</v>
      </c>
    </row>
    <row r="1007" spans="1:12" ht="15" customHeight="1" x14ac:dyDescent="0.2">
      <c r="A1007" s="11"/>
      <c r="C1007" s="139">
        <v>2014</v>
      </c>
      <c r="D1007" s="139"/>
      <c r="E1007" s="142" t="s">
        <v>174</v>
      </c>
      <c r="F1007" s="142" t="s">
        <v>174</v>
      </c>
      <c r="G1007" s="142" t="s">
        <v>174</v>
      </c>
      <c r="H1007" s="142" t="s">
        <v>174</v>
      </c>
      <c r="I1007" s="142" t="s">
        <v>174</v>
      </c>
      <c r="J1007" s="142" t="s">
        <v>174</v>
      </c>
      <c r="K1007" s="142" t="s">
        <v>174</v>
      </c>
      <c r="L1007" s="141" t="s">
        <v>174</v>
      </c>
    </row>
    <row r="1008" spans="1:12" ht="15" customHeight="1" x14ac:dyDescent="0.2">
      <c r="A1008" s="11"/>
      <c r="C1008" s="95" t="s">
        <v>51</v>
      </c>
      <c r="D1008" s="95"/>
      <c r="E1008" s="95"/>
      <c r="F1008" s="95"/>
      <c r="G1008" s="94"/>
      <c r="H1008" s="94"/>
      <c r="I1008" s="94"/>
      <c r="J1008" s="94"/>
      <c r="K1008" s="94"/>
      <c r="L1008" s="112"/>
    </row>
    <row r="1009" spans="1:12" ht="15" customHeight="1" x14ac:dyDescent="0.2">
      <c r="A1009" s="11"/>
      <c r="C1009" s="136">
        <v>2024</v>
      </c>
      <c r="D1009" s="136"/>
      <c r="E1009" s="137">
        <v>0.11404701859776947</v>
      </c>
      <c r="F1009" s="137">
        <v>5.5559732905635144E-2</v>
      </c>
      <c r="G1009" s="137">
        <v>0.19754591950456715</v>
      </c>
      <c r="H1009" s="137">
        <v>0.1523954722751612</v>
      </c>
      <c r="I1009" s="137">
        <v>1.0672881317423855E-2</v>
      </c>
      <c r="J1009" s="137">
        <v>5.6713692056354306E-2</v>
      </c>
      <c r="K1009" s="137">
        <v>0.41306528334308895</v>
      </c>
      <c r="L1009" s="138">
        <f t="shared" ref="L1009:L1010" si="246">(1*E1009+2*F1009+3*G1009+4*H1009+5*I1009)/SUM(E1009:I1009)</f>
        <v>2.792704306144842</v>
      </c>
    </row>
    <row r="1010" spans="1:12" ht="15" customHeight="1" x14ac:dyDescent="0.2">
      <c r="A1010" s="11"/>
      <c r="C1010" s="139">
        <v>2021</v>
      </c>
      <c r="D1010" s="139"/>
      <c r="E1010" s="140">
        <v>0.14716454300000001</v>
      </c>
      <c r="F1010" s="140">
        <v>0.12061567199999999</v>
      </c>
      <c r="G1010" s="140">
        <v>0.20992807399999999</v>
      </c>
      <c r="H1010" s="140">
        <v>7.4676274000000001E-2</v>
      </c>
      <c r="I1010" s="140">
        <v>1.7631500000000001E-2</v>
      </c>
      <c r="J1010" s="140">
        <v>5.64488E-2</v>
      </c>
      <c r="K1010" s="140">
        <v>0.37353513500000002</v>
      </c>
      <c r="L1010" s="141">
        <f t="shared" si="246"/>
        <v>2.4649177386427445</v>
      </c>
    </row>
    <row r="1011" spans="1:12" ht="15" customHeight="1" x14ac:dyDescent="0.2">
      <c r="A1011" s="11"/>
      <c r="C1011" s="139">
        <v>2017</v>
      </c>
      <c r="D1011" s="139"/>
      <c r="E1011" s="142" t="s">
        <v>174</v>
      </c>
      <c r="F1011" s="142" t="s">
        <v>174</v>
      </c>
      <c r="G1011" s="142" t="s">
        <v>174</v>
      </c>
      <c r="H1011" s="142" t="s">
        <v>174</v>
      </c>
      <c r="I1011" s="142" t="s">
        <v>174</v>
      </c>
      <c r="J1011" s="142" t="s">
        <v>174</v>
      </c>
      <c r="K1011" s="142" t="s">
        <v>174</v>
      </c>
      <c r="L1011" s="141" t="s">
        <v>174</v>
      </c>
    </row>
    <row r="1012" spans="1:12" ht="15" customHeight="1" x14ac:dyDescent="0.2">
      <c r="A1012" s="11"/>
      <c r="C1012" s="139">
        <v>2014</v>
      </c>
      <c r="D1012" s="139"/>
      <c r="E1012" s="142" t="s">
        <v>174</v>
      </c>
      <c r="F1012" s="142" t="s">
        <v>174</v>
      </c>
      <c r="G1012" s="142" t="s">
        <v>174</v>
      </c>
      <c r="H1012" s="142" t="s">
        <v>174</v>
      </c>
      <c r="I1012" s="142" t="s">
        <v>174</v>
      </c>
      <c r="J1012" s="142" t="s">
        <v>174</v>
      </c>
      <c r="K1012" s="142" t="s">
        <v>174</v>
      </c>
      <c r="L1012" s="141" t="s">
        <v>174</v>
      </c>
    </row>
    <row r="1013" spans="1:12" ht="15" customHeight="1" x14ac:dyDescent="0.2">
      <c r="A1013" s="11"/>
      <c r="C1013" s="175" t="s">
        <v>52</v>
      </c>
      <c r="D1013" s="175"/>
      <c r="E1013" s="175"/>
      <c r="F1013" s="175"/>
      <c r="G1013" s="176"/>
      <c r="H1013" s="176"/>
      <c r="I1013" s="176"/>
      <c r="J1013" s="176"/>
      <c r="K1013" s="176"/>
      <c r="L1013" s="177"/>
    </row>
    <row r="1014" spans="1:12" ht="15" customHeight="1" x14ac:dyDescent="0.2">
      <c r="A1014" s="11"/>
      <c r="C1014" s="136">
        <v>2024</v>
      </c>
      <c r="D1014" s="136"/>
      <c r="E1014" s="137">
        <v>8.9019516237351576E-2</v>
      </c>
      <c r="F1014" s="137">
        <v>4.2541387659425133E-2</v>
      </c>
      <c r="G1014" s="137">
        <v>0.11243255555850191</v>
      </c>
      <c r="H1014" s="137">
        <v>0.17372741597170177</v>
      </c>
      <c r="I1014" s="137">
        <v>6.0432734598396418E-2</v>
      </c>
      <c r="J1014" s="137">
        <v>5.3934905817675884E-2</v>
      </c>
      <c r="K1014" s="137">
        <v>0.46791148415694728</v>
      </c>
      <c r="L1014" s="138">
        <f t="shared" ref="L1014:L1015" si="247">(1*E1014+2*F1014+3*G1014+4*H1014+5*I1014)/SUM(E1014:I1014)</f>
        <v>3.1547880502887726</v>
      </c>
    </row>
    <row r="1015" spans="1:12" ht="15" customHeight="1" x14ac:dyDescent="0.2">
      <c r="A1015" s="11"/>
      <c r="C1015" s="139">
        <v>2021</v>
      </c>
      <c r="D1015" s="139"/>
      <c r="E1015" s="140">
        <v>6.9577338000000002E-2</v>
      </c>
      <c r="F1015" s="140">
        <v>5.9204100000000003E-2</v>
      </c>
      <c r="G1015" s="140">
        <v>0.14122654800000001</v>
      </c>
      <c r="H1015" s="140">
        <v>0.153372754</v>
      </c>
      <c r="I1015" s="140">
        <v>4.0938299999999997E-2</v>
      </c>
      <c r="J1015" s="140">
        <v>6.5366605999999994E-2</v>
      </c>
      <c r="K1015" s="140">
        <v>0.47031435599999999</v>
      </c>
      <c r="L1015" s="141">
        <f t="shared" si="247"/>
        <v>3.0794509266731778</v>
      </c>
    </row>
    <row r="1016" spans="1:12" ht="15" customHeight="1" x14ac:dyDescent="0.2">
      <c r="A1016" s="11"/>
      <c r="C1016" s="139">
        <v>2017</v>
      </c>
      <c r="D1016" s="139"/>
      <c r="E1016" s="142" t="s">
        <v>174</v>
      </c>
      <c r="F1016" s="142" t="s">
        <v>174</v>
      </c>
      <c r="G1016" s="142" t="s">
        <v>174</v>
      </c>
      <c r="H1016" s="142" t="s">
        <v>174</v>
      </c>
      <c r="I1016" s="142" t="s">
        <v>174</v>
      </c>
      <c r="J1016" s="142" t="s">
        <v>174</v>
      </c>
      <c r="K1016" s="142" t="s">
        <v>174</v>
      </c>
      <c r="L1016" s="141" t="s">
        <v>174</v>
      </c>
    </row>
    <row r="1017" spans="1:12" ht="15" customHeight="1" x14ac:dyDescent="0.2">
      <c r="A1017" s="11"/>
      <c r="C1017" s="139">
        <v>2014</v>
      </c>
      <c r="D1017" s="139"/>
      <c r="E1017" s="142" t="s">
        <v>174</v>
      </c>
      <c r="F1017" s="142" t="s">
        <v>174</v>
      </c>
      <c r="G1017" s="142" t="s">
        <v>174</v>
      </c>
      <c r="H1017" s="142" t="s">
        <v>174</v>
      </c>
      <c r="I1017" s="142" t="s">
        <v>174</v>
      </c>
      <c r="J1017" s="142" t="s">
        <v>174</v>
      </c>
      <c r="K1017" s="142" t="s">
        <v>174</v>
      </c>
      <c r="L1017" s="141" t="s">
        <v>174</v>
      </c>
    </row>
    <row r="1018" spans="1:12" ht="15" customHeight="1" x14ac:dyDescent="0.2">
      <c r="A1018" s="11"/>
      <c r="C1018" s="175" t="s">
        <v>53</v>
      </c>
      <c r="D1018" s="175"/>
      <c r="E1018" s="175"/>
      <c r="F1018" s="175"/>
      <c r="G1018" s="176"/>
      <c r="H1018" s="176"/>
      <c r="I1018" s="176"/>
      <c r="J1018" s="176"/>
      <c r="K1018" s="176"/>
      <c r="L1018" s="177"/>
    </row>
    <row r="1019" spans="1:12" ht="15" customHeight="1" x14ac:dyDescent="0.2">
      <c r="A1019" s="11"/>
      <c r="C1019" s="136">
        <v>2024</v>
      </c>
      <c r="D1019" s="136"/>
      <c r="E1019" s="137">
        <v>6.4561017647885535E-2</v>
      </c>
      <c r="F1019" s="137">
        <v>2.8661709108873785E-2</v>
      </c>
      <c r="G1019" s="137">
        <v>0.15282270583873039</v>
      </c>
      <c r="H1019" s="137">
        <v>0.11540984520806206</v>
      </c>
      <c r="I1019" s="137">
        <v>1.7256723104714364E-2</v>
      </c>
      <c r="J1019" s="137">
        <v>4.6985997308871819E-2</v>
      </c>
      <c r="K1019" s="137">
        <v>0.57430200178286206</v>
      </c>
      <c r="L1019" s="138">
        <f t="shared" ref="L1019:L1020" si="248">(1*E1019+2*F1019+3*G1019+4*H1019+5*I1019)/SUM(E1019:I1019)</f>
        <v>2.9792442463711151</v>
      </c>
    </row>
    <row r="1020" spans="1:12" ht="15" customHeight="1" x14ac:dyDescent="0.2">
      <c r="A1020" s="11"/>
      <c r="C1020" s="139">
        <v>2021</v>
      </c>
      <c r="D1020" s="139"/>
      <c r="E1020" s="140">
        <v>0.117077085</v>
      </c>
      <c r="F1020" s="140">
        <v>6.1393200000000002E-2</v>
      </c>
      <c r="G1020" s="140">
        <v>0.12535666300000001</v>
      </c>
      <c r="H1020" s="140">
        <v>7.7887823999999994E-2</v>
      </c>
      <c r="I1020" s="140">
        <v>8.2670999999999994E-3</v>
      </c>
      <c r="J1020" s="140">
        <v>4.9991899999999999E-2</v>
      </c>
      <c r="K1020" s="140">
        <v>0.56002615600000005</v>
      </c>
      <c r="L1020" s="141">
        <f t="shared" si="248"/>
        <v>2.4842700124276544</v>
      </c>
    </row>
    <row r="1021" spans="1:12" ht="15" customHeight="1" x14ac:dyDescent="0.2">
      <c r="A1021" s="11"/>
      <c r="C1021" s="139">
        <v>2017</v>
      </c>
      <c r="D1021" s="139"/>
      <c r="E1021" s="142" t="s">
        <v>174</v>
      </c>
      <c r="F1021" s="142" t="s">
        <v>174</v>
      </c>
      <c r="G1021" s="142" t="s">
        <v>174</v>
      </c>
      <c r="H1021" s="142" t="s">
        <v>174</v>
      </c>
      <c r="I1021" s="142" t="s">
        <v>174</v>
      </c>
      <c r="J1021" s="142" t="s">
        <v>174</v>
      </c>
      <c r="K1021" s="142" t="s">
        <v>174</v>
      </c>
      <c r="L1021" s="141" t="s">
        <v>174</v>
      </c>
    </row>
    <row r="1022" spans="1:12" ht="15" customHeight="1" x14ac:dyDescent="0.2">
      <c r="A1022" s="11"/>
      <c r="C1022" s="139">
        <v>2014</v>
      </c>
      <c r="D1022" s="139"/>
      <c r="E1022" s="142" t="s">
        <v>174</v>
      </c>
      <c r="F1022" s="142" t="s">
        <v>174</v>
      </c>
      <c r="G1022" s="142" t="s">
        <v>174</v>
      </c>
      <c r="H1022" s="142" t="s">
        <v>174</v>
      </c>
      <c r="I1022" s="142" t="s">
        <v>174</v>
      </c>
      <c r="J1022" s="142" t="s">
        <v>174</v>
      </c>
      <c r="K1022" s="142" t="s">
        <v>174</v>
      </c>
      <c r="L1022" s="141" t="s">
        <v>174</v>
      </c>
    </row>
    <row r="1023" spans="1:12" ht="15" customHeight="1" x14ac:dyDescent="0.2">
      <c r="A1023" s="11"/>
      <c r="C1023" s="175" t="s">
        <v>58</v>
      </c>
      <c r="D1023" s="175"/>
      <c r="E1023" s="175"/>
      <c r="F1023" s="175"/>
      <c r="G1023" s="176"/>
      <c r="H1023" s="176"/>
      <c r="I1023" s="176"/>
      <c r="J1023" s="176"/>
      <c r="K1023" s="176"/>
      <c r="L1023" s="177"/>
    </row>
    <row r="1024" spans="1:12" ht="15" customHeight="1" x14ac:dyDescent="0.2">
      <c r="A1024" s="11"/>
      <c r="C1024" s="136">
        <v>2024</v>
      </c>
      <c r="D1024" s="136"/>
      <c r="E1024" s="137">
        <v>6.447310021213179E-2</v>
      </c>
      <c r="F1024" s="137">
        <v>2.5369053153444763E-2</v>
      </c>
      <c r="G1024" s="137">
        <v>6.9056102236428135E-2</v>
      </c>
      <c r="H1024" s="137">
        <v>0.15085378558185106</v>
      </c>
      <c r="I1024" s="137">
        <v>6.4051455948201177E-2</v>
      </c>
      <c r="J1024" s="137">
        <v>4.7711300271406312E-2</v>
      </c>
      <c r="K1024" s="137">
        <v>0.5784852025965368</v>
      </c>
      <c r="L1024" s="138">
        <f t="shared" ref="L1024:L1025" si="249">(1*E1024+2*F1024+3*G1024+4*H1024+5*I1024)/SUM(E1024:I1024)</f>
        <v>3.3334410856421495</v>
      </c>
    </row>
    <row r="1025" spans="1:12" ht="15" customHeight="1" x14ac:dyDescent="0.2">
      <c r="A1025" s="11"/>
      <c r="C1025" s="139">
        <v>2021</v>
      </c>
      <c r="D1025" s="139"/>
      <c r="E1025" s="140">
        <v>8.6694162000000005E-2</v>
      </c>
      <c r="F1025" s="140">
        <v>2.88507E-2</v>
      </c>
      <c r="G1025" s="140">
        <v>0.11837418299999999</v>
      </c>
      <c r="H1025" s="140">
        <v>0.117409087</v>
      </c>
      <c r="I1025" s="140">
        <v>3.4463300000000002E-2</v>
      </c>
      <c r="J1025" s="140">
        <v>5.4968200000000002E-2</v>
      </c>
      <c r="K1025" s="140">
        <v>0.55924036499999996</v>
      </c>
      <c r="L1025" s="141">
        <f t="shared" si="249"/>
        <v>2.9587773711884822</v>
      </c>
    </row>
    <row r="1026" spans="1:12" ht="15" customHeight="1" x14ac:dyDescent="0.2">
      <c r="A1026" s="11"/>
      <c r="C1026" s="139">
        <v>2017</v>
      </c>
      <c r="D1026" s="139"/>
      <c r="E1026" s="142" t="s">
        <v>174</v>
      </c>
      <c r="F1026" s="142" t="s">
        <v>174</v>
      </c>
      <c r="G1026" s="142" t="s">
        <v>174</v>
      </c>
      <c r="H1026" s="142" t="s">
        <v>174</v>
      </c>
      <c r="I1026" s="142" t="s">
        <v>174</v>
      </c>
      <c r="J1026" s="142" t="s">
        <v>174</v>
      </c>
      <c r="K1026" s="142" t="s">
        <v>174</v>
      </c>
      <c r="L1026" s="141" t="s">
        <v>174</v>
      </c>
    </row>
    <row r="1027" spans="1:12" ht="15" customHeight="1" x14ac:dyDescent="0.2">
      <c r="A1027" s="11"/>
      <c r="C1027" s="139">
        <v>2014</v>
      </c>
      <c r="D1027" s="139"/>
      <c r="E1027" s="142" t="s">
        <v>174</v>
      </c>
      <c r="F1027" s="142" t="s">
        <v>174</v>
      </c>
      <c r="G1027" s="142" t="s">
        <v>174</v>
      </c>
      <c r="H1027" s="142" t="s">
        <v>174</v>
      </c>
      <c r="I1027" s="142" t="s">
        <v>174</v>
      </c>
      <c r="J1027" s="142" t="s">
        <v>174</v>
      </c>
      <c r="K1027" s="142" t="s">
        <v>174</v>
      </c>
      <c r="L1027" s="141" t="s">
        <v>174</v>
      </c>
    </row>
    <row r="1028" spans="1:12" ht="15" customHeight="1" x14ac:dyDescent="0.2">
      <c r="A1028" s="11"/>
      <c r="C1028" s="175" t="s">
        <v>106</v>
      </c>
      <c r="D1028" s="175"/>
      <c r="E1028" s="175"/>
      <c r="F1028" s="175"/>
      <c r="G1028" s="176"/>
      <c r="H1028" s="176"/>
      <c r="I1028" s="176"/>
      <c r="J1028" s="176"/>
      <c r="K1028" s="176"/>
      <c r="L1028" s="177"/>
    </row>
    <row r="1029" spans="1:12" ht="15" customHeight="1" x14ac:dyDescent="0.2">
      <c r="A1029" s="11"/>
      <c r="C1029" s="136">
        <v>2024</v>
      </c>
      <c r="D1029" s="136"/>
      <c r="E1029" s="137">
        <v>8.1768477010905935E-2</v>
      </c>
      <c r="F1029" s="137">
        <v>4.9251932858033462E-2</v>
      </c>
      <c r="G1029" s="137">
        <v>0.21201814690500226</v>
      </c>
      <c r="H1029" s="137">
        <v>7.7745645437445457E-2</v>
      </c>
      <c r="I1029" s="137">
        <v>1.0387563786570969E-2</v>
      </c>
      <c r="J1029" s="137">
        <v>7.2063398322731051E-2</v>
      </c>
      <c r="K1029" s="137">
        <v>0.49676483567931079</v>
      </c>
      <c r="L1029" s="138">
        <f t="shared" ref="L1029:L1030" si="250">(1*E1029+2*F1029+3*G1029+4*H1029+5*I1029)/SUM(E1029:I1029)</f>
        <v>2.7349823831697755</v>
      </c>
    </row>
    <row r="1030" spans="1:12" ht="15" customHeight="1" x14ac:dyDescent="0.2">
      <c r="A1030" s="11"/>
      <c r="C1030" s="139">
        <v>2021</v>
      </c>
      <c r="D1030" s="139"/>
      <c r="E1030" s="140">
        <v>0.116925741</v>
      </c>
      <c r="F1030" s="140">
        <v>0.110451137</v>
      </c>
      <c r="G1030" s="140">
        <v>0.14042031799999999</v>
      </c>
      <c r="H1030" s="140">
        <v>5.3516099999999997E-2</v>
      </c>
      <c r="I1030" s="140">
        <v>1.2281500000000001E-2</v>
      </c>
      <c r="J1030" s="140">
        <v>6.0549899999999997E-2</v>
      </c>
      <c r="K1030" s="140">
        <v>0.50585532300000002</v>
      </c>
      <c r="L1030" s="141">
        <f t="shared" si="250"/>
        <v>2.3860085004341243</v>
      </c>
    </row>
    <row r="1031" spans="1:12" ht="15" customHeight="1" x14ac:dyDescent="0.2">
      <c r="A1031" s="11"/>
      <c r="C1031" s="139">
        <v>2017</v>
      </c>
      <c r="D1031" s="139"/>
      <c r="E1031" s="142" t="s">
        <v>174</v>
      </c>
      <c r="F1031" s="142" t="s">
        <v>174</v>
      </c>
      <c r="G1031" s="142" t="s">
        <v>174</v>
      </c>
      <c r="H1031" s="142" t="s">
        <v>174</v>
      </c>
      <c r="I1031" s="142" t="s">
        <v>174</v>
      </c>
      <c r="J1031" s="142" t="s">
        <v>174</v>
      </c>
      <c r="K1031" s="142" t="s">
        <v>174</v>
      </c>
      <c r="L1031" s="141" t="s">
        <v>174</v>
      </c>
    </row>
    <row r="1032" spans="1:12" ht="15" customHeight="1" x14ac:dyDescent="0.2">
      <c r="A1032" s="11"/>
      <c r="C1032" s="139">
        <v>2014</v>
      </c>
      <c r="D1032" s="139"/>
      <c r="E1032" s="142" t="s">
        <v>174</v>
      </c>
      <c r="F1032" s="142" t="s">
        <v>174</v>
      </c>
      <c r="G1032" s="142" t="s">
        <v>174</v>
      </c>
      <c r="H1032" s="142" t="s">
        <v>174</v>
      </c>
      <c r="I1032" s="142" t="s">
        <v>174</v>
      </c>
      <c r="J1032" s="142" t="s">
        <v>174</v>
      </c>
      <c r="K1032" s="142" t="s">
        <v>174</v>
      </c>
      <c r="L1032" s="141" t="s">
        <v>174</v>
      </c>
    </row>
    <row r="1033" spans="1:12" ht="15" customHeight="1" x14ac:dyDescent="0.2">
      <c r="A1033" s="11"/>
      <c r="C1033" s="175" t="s">
        <v>107</v>
      </c>
      <c r="D1033" s="175"/>
      <c r="E1033" s="175"/>
      <c r="F1033" s="175"/>
      <c r="G1033" s="176"/>
      <c r="H1033" s="176"/>
      <c r="I1033" s="176"/>
      <c r="J1033" s="176"/>
      <c r="K1033" s="176"/>
      <c r="L1033" s="177"/>
    </row>
    <row r="1034" spans="1:12" ht="15" customHeight="1" x14ac:dyDescent="0.2">
      <c r="A1034" s="11"/>
      <c r="C1034" s="136">
        <v>2024</v>
      </c>
      <c r="D1034" s="136"/>
      <c r="E1034" s="137">
        <v>7.3308125394022775E-2</v>
      </c>
      <c r="F1034" s="137">
        <v>4.2190968106600502E-2</v>
      </c>
      <c r="G1034" s="137">
        <v>0.14528206051592035</v>
      </c>
      <c r="H1034" s="137">
        <v>9.7879875172577041E-2</v>
      </c>
      <c r="I1034" s="137">
        <v>5.6749504641047444E-2</v>
      </c>
      <c r="J1034" s="137">
        <v>7.3880036238327701E-2</v>
      </c>
      <c r="K1034" s="137">
        <v>0.51070942993150414</v>
      </c>
      <c r="L1034" s="138">
        <f t="shared" ref="L1034:L1035" si="251">(1*E1034+2*F1034+3*G1034+4*H1034+5*I1034)/SUM(E1034:I1034)</f>
        <v>3.054335804515862</v>
      </c>
    </row>
    <row r="1035" spans="1:12" ht="15" customHeight="1" x14ac:dyDescent="0.2">
      <c r="A1035" s="11"/>
      <c r="C1035" s="139">
        <v>2021</v>
      </c>
      <c r="D1035" s="139"/>
      <c r="E1035" s="140">
        <v>9.3559776999999997E-2</v>
      </c>
      <c r="F1035" s="140">
        <v>9.0696251000000006E-2</v>
      </c>
      <c r="G1035" s="140">
        <v>0.108812518</v>
      </c>
      <c r="H1035" s="140">
        <v>8.7584260999999997E-2</v>
      </c>
      <c r="I1035" s="140">
        <v>2.9471500000000001E-2</v>
      </c>
      <c r="J1035" s="140">
        <v>6.0965999999999999E-2</v>
      </c>
      <c r="K1035" s="140">
        <v>0.52890969899999996</v>
      </c>
      <c r="L1035" s="141">
        <f t="shared" si="251"/>
        <v>2.6798810951724454</v>
      </c>
    </row>
    <row r="1036" spans="1:12" ht="15" customHeight="1" x14ac:dyDescent="0.2">
      <c r="A1036" s="11"/>
      <c r="C1036" s="139">
        <v>2017</v>
      </c>
      <c r="D1036" s="139"/>
      <c r="E1036" s="142" t="s">
        <v>174</v>
      </c>
      <c r="F1036" s="142" t="s">
        <v>174</v>
      </c>
      <c r="G1036" s="142" t="s">
        <v>174</v>
      </c>
      <c r="H1036" s="142" t="s">
        <v>174</v>
      </c>
      <c r="I1036" s="142" t="s">
        <v>174</v>
      </c>
      <c r="J1036" s="142" t="s">
        <v>174</v>
      </c>
      <c r="K1036" s="142" t="s">
        <v>174</v>
      </c>
      <c r="L1036" s="141" t="s">
        <v>174</v>
      </c>
    </row>
    <row r="1037" spans="1:12" ht="15" customHeight="1" x14ac:dyDescent="0.2">
      <c r="A1037" s="11"/>
      <c r="C1037" s="139">
        <v>2014</v>
      </c>
      <c r="D1037" s="139"/>
      <c r="E1037" s="142" t="s">
        <v>174</v>
      </c>
      <c r="F1037" s="142" t="s">
        <v>174</v>
      </c>
      <c r="G1037" s="142" t="s">
        <v>174</v>
      </c>
      <c r="H1037" s="142" t="s">
        <v>174</v>
      </c>
      <c r="I1037" s="142" t="s">
        <v>174</v>
      </c>
      <c r="J1037" s="142" t="s">
        <v>174</v>
      </c>
      <c r="K1037" s="142" t="s">
        <v>174</v>
      </c>
      <c r="L1037" s="141" t="s">
        <v>174</v>
      </c>
    </row>
    <row r="1038" spans="1:12" ht="15" customHeight="1" x14ac:dyDescent="0.2">
      <c r="A1038" s="11"/>
      <c r="C1038" s="175" t="s">
        <v>108</v>
      </c>
      <c r="D1038" s="175"/>
      <c r="E1038" s="175"/>
      <c r="F1038" s="175"/>
      <c r="G1038" s="176"/>
      <c r="H1038" s="176"/>
      <c r="I1038" s="176"/>
      <c r="J1038" s="176"/>
      <c r="K1038" s="176"/>
      <c r="L1038" s="177"/>
    </row>
    <row r="1039" spans="1:12" ht="15" customHeight="1" x14ac:dyDescent="0.2">
      <c r="A1039" s="11"/>
      <c r="C1039" s="136">
        <v>2024</v>
      </c>
      <c r="D1039" s="136"/>
      <c r="E1039" s="137">
        <v>9.4023503015510365E-2</v>
      </c>
      <c r="F1039" s="137">
        <v>2.2579268992619767E-2</v>
      </c>
      <c r="G1039" s="137">
        <v>0.17923403744819785</v>
      </c>
      <c r="H1039" s="137">
        <v>5.3146773408187596E-2</v>
      </c>
      <c r="I1039" s="137">
        <v>9.3851150148411451E-3</v>
      </c>
      <c r="J1039" s="137">
        <v>8.0110550118874385E-2</v>
      </c>
      <c r="K1039" s="137">
        <v>0.56152075200176876</v>
      </c>
      <c r="L1039" s="138">
        <f t="shared" ref="L1039:L1040" si="252">(1*E1039+2*F1039+3*G1039+4*H1039+5*I1039)/SUM(E1039:I1039)</f>
        <v>2.6129425577440744</v>
      </c>
    </row>
    <row r="1040" spans="1:12" ht="15" customHeight="1" x14ac:dyDescent="0.2">
      <c r="A1040" s="11"/>
      <c r="C1040" s="139">
        <v>2021</v>
      </c>
      <c r="D1040" s="139"/>
      <c r="E1040" s="140">
        <v>9.4981882000000004E-2</v>
      </c>
      <c r="F1040" s="140">
        <v>3.73427E-2</v>
      </c>
      <c r="G1040" s="140">
        <v>0.15053058599999999</v>
      </c>
      <c r="H1040" s="140">
        <v>2.4823899999999999E-2</v>
      </c>
      <c r="I1040" s="140">
        <v>9.0291E-3</v>
      </c>
      <c r="J1040" s="140">
        <v>7.7400918999999999E-2</v>
      </c>
      <c r="K1040" s="140">
        <v>0.60589094300000002</v>
      </c>
      <c r="L1040" s="141">
        <f t="shared" si="252"/>
        <v>2.4176835881289929</v>
      </c>
    </row>
    <row r="1041" spans="1:12" ht="15" customHeight="1" x14ac:dyDescent="0.2">
      <c r="A1041" s="11"/>
      <c r="C1041" s="139">
        <v>2017</v>
      </c>
      <c r="D1041" s="139"/>
      <c r="E1041" s="142" t="s">
        <v>174</v>
      </c>
      <c r="F1041" s="142" t="s">
        <v>174</v>
      </c>
      <c r="G1041" s="142" t="s">
        <v>174</v>
      </c>
      <c r="H1041" s="142" t="s">
        <v>174</v>
      </c>
      <c r="I1041" s="142" t="s">
        <v>174</v>
      </c>
      <c r="J1041" s="142" t="s">
        <v>174</v>
      </c>
      <c r="K1041" s="142" t="s">
        <v>174</v>
      </c>
      <c r="L1041" s="141" t="s">
        <v>174</v>
      </c>
    </row>
    <row r="1042" spans="1:12" ht="15" customHeight="1" x14ac:dyDescent="0.2">
      <c r="A1042" s="11"/>
      <c r="C1042" s="139">
        <v>2014</v>
      </c>
      <c r="D1042" s="139"/>
      <c r="E1042" s="142" t="s">
        <v>174</v>
      </c>
      <c r="F1042" s="142" t="s">
        <v>174</v>
      </c>
      <c r="G1042" s="142" t="s">
        <v>174</v>
      </c>
      <c r="H1042" s="142" t="s">
        <v>174</v>
      </c>
      <c r="I1042" s="142" t="s">
        <v>174</v>
      </c>
      <c r="J1042" s="142" t="s">
        <v>174</v>
      </c>
      <c r="K1042" s="142" t="s">
        <v>174</v>
      </c>
      <c r="L1042" s="141" t="s">
        <v>174</v>
      </c>
    </row>
    <row r="1043" spans="1:12" ht="15" customHeight="1" x14ac:dyDescent="0.2">
      <c r="A1043" s="11"/>
      <c r="C1043" s="175" t="s">
        <v>109</v>
      </c>
      <c r="D1043" s="175"/>
      <c r="E1043" s="175"/>
      <c r="F1043" s="175"/>
      <c r="G1043" s="176"/>
      <c r="H1043" s="176"/>
      <c r="I1043" s="176"/>
      <c r="J1043" s="176"/>
      <c r="K1043" s="176"/>
      <c r="L1043" s="177"/>
    </row>
    <row r="1044" spans="1:12" ht="15" customHeight="1" x14ac:dyDescent="0.2">
      <c r="A1044" s="11"/>
      <c r="C1044" s="136">
        <v>2024</v>
      </c>
      <c r="D1044" s="136"/>
      <c r="E1044" s="137">
        <v>8.8466382196461829E-2</v>
      </c>
      <c r="F1044" s="137">
        <v>2.051224623725758E-2</v>
      </c>
      <c r="G1044" s="137">
        <v>0.12507899834580941</v>
      </c>
      <c r="H1044" s="137">
        <v>7.8326735982231083E-2</v>
      </c>
      <c r="I1044" s="137">
        <v>4.1992715698881668E-2</v>
      </c>
      <c r="J1044" s="137">
        <v>8.0643686318891891E-2</v>
      </c>
      <c r="K1044" s="137">
        <v>0.56497923522046656</v>
      </c>
      <c r="L1044" s="138">
        <f t="shared" ref="L1044:L1045" si="253">(1*E1044+2*F1044+3*G1044+4*H1044+5*I1044)/SUM(E1044:I1044)</f>
        <v>2.9008602830555565</v>
      </c>
    </row>
    <row r="1045" spans="1:12" ht="15" customHeight="1" x14ac:dyDescent="0.2">
      <c r="A1045" s="11"/>
      <c r="C1045" s="139">
        <v>2021</v>
      </c>
      <c r="D1045" s="139"/>
      <c r="E1045" s="140">
        <v>7.2729384999999994E-2</v>
      </c>
      <c r="F1045" s="140">
        <v>5.28263E-2</v>
      </c>
      <c r="G1045" s="140">
        <v>0.105078904</v>
      </c>
      <c r="H1045" s="140">
        <v>8.1795101999999995E-2</v>
      </c>
      <c r="I1045" s="140">
        <v>1.24315E-2</v>
      </c>
      <c r="J1045" s="140">
        <v>7.4322265999999998E-2</v>
      </c>
      <c r="K1045" s="140">
        <v>0.60081651000000003</v>
      </c>
      <c r="L1045" s="141">
        <f t="shared" si="253"/>
        <v>2.7179504030076651</v>
      </c>
    </row>
    <row r="1046" spans="1:12" ht="15" customHeight="1" x14ac:dyDescent="0.2">
      <c r="A1046" s="11"/>
      <c r="C1046" s="139">
        <v>2017</v>
      </c>
      <c r="D1046" s="139"/>
      <c r="E1046" s="142" t="s">
        <v>174</v>
      </c>
      <c r="F1046" s="142" t="s">
        <v>174</v>
      </c>
      <c r="G1046" s="142" t="s">
        <v>174</v>
      </c>
      <c r="H1046" s="142" t="s">
        <v>174</v>
      </c>
      <c r="I1046" s="142" t="s">
        <v>174</v>
      </c>
      <c r="J1046" s="142" t="s">
        <v>174</v>
      </c>
      <c r="K1046" s="142" t="s">
        <v>174</v>
      </c>
      <c r="L1046" s="141" t="s">
        <v>174</v>
      </c>
    </row>
    <row r="1047" spans="1:12" ht="15" customHeight="1" x14ac:dyDescent="0.2">
      <c r="A1047" s="11"/>
      <c r="C1047" s="139">
        <v>2014</v>
      </c>
      <c r="D1047" s="139"/>
      <c r="E1047" s="142" t="s">
        <v>174</v>
      </c>
      <c r="F1047" s="142" t="s">
        <v>174</v>
      </c>
      <c r="G1047" s="142" t="s">
        <v>174</v>
      </c>
      <c r="H1047" s="142" t="s">
        <v>174</v>
      </c>
      <c r="I1047" s="142" t="s">
        <v>174</v>
      </c>
      <c r="J1047" s="142" t="s">
        <v>174</v>
      </c>
      <c r="K1047" s="142" t="s">
        <v>174</v>
      </c>
      <c r="L1047" s="141" t="s">
        <v>174</v>
      </c>
    </row>
    <row r="1048" spans="1:12" ht="15" customHeight="1" x14ac:dyDescent="0.2">
      <c r="A1048" s="11"/>
      <c r="C1048" s="175" t="s">
        <v>54</v>
      </c>
      <c r="D1048" s="175"/>
      <c r="E1048" s="175"/>
      <c r="F1048" s="175"/>
      <c r="G1048" s="176"/>
      <c r="H1048" s="176"/>
      <c r="I1048" s="176"/>
      <c r="J1048" s="176"/>
      <c r="K1048" s="176"/>
      <c r="L1048" s="177"/>
    </row>
    <row r="1049" spans="1:12" ht="15" customHeight="1" x14ac:dyDescent="0.2">
      <c r="A1049" s="11"/>
      <c r="C1049" s="136">
        <v>2024</v>
      </c>
      <c r="D1049" s="136"/>
      <c r="E1049" s="137">
        <v>6.4294839928755204E-2</v>
      </c>
      <c r="F1049" s="137">
        <v>1.4313582016835495E-2</v>
      </c>
      <c r="G1049" s="137">
        <v>4.9162181848754802E-2</v>
      </c>
      <c r="H1049" s="137">
        <v>0.14472991122131632</v>
      </c>
      <c r="I1049" s="137">
        <v>3.1242493634931919E-2</v>
      </c>
      <c r="J1049" s="137">
        <v>9.3306889483615749E-2</v>
      </c>
      <c r="K1049" s="137">
        <v>0.60295010186579057</v>
      </c>
      <c r="L1049" s="138">
        <f t="shared" ref="L1049:L1050" si="254">(1*E1049+2*F1049+3*G1049+4*H1049+5*I1049)/SUM(E1049:I1049)</f>
        <v>3.211730426002378</v>
      </c>
    </row>
    <row r="1050" spans="1:12" ht="15" customHeight="1" x14ac:dyDescent="0.2">
      <c r="A1050" s="11"/>
      <c r="C1050" s="139">
        <v>2021</v>
      </c>
      <c r="D1050" s="139"/>
      <c r="E1050" s="140">
        <v>5.7535799999999998E-2</v>
      </c>
      <c r="F1050" s="140">
        <v>5.7714400000000001E-3</v>
      </c>
      <c r="G1050" s="140">
        <v>7.9090682999999995E-2</v>
      </c>
      <c r="H1050" s="140">
        <v>8.3708750999999998E-2</v>
      </c>
      <c r="I1050" s="140">
        <v>3.2488999999999997E-2</v>
      </c>
      <c r="J1050" s="140">
        <v>0.11059968000000001</v>
      </c>
      <c r="K1050" s="140">
        <v>0.63080461399999999</v>
      </c>
      <c r="L1050" s="141">
        <f t="shared" si="254"/>
        <v>3.1076727640849859</v>
      </c>
    </row>
    <row r="1051" spans="1:12" ht="15" customHeight="1" x14ac:dyDescent="0.2">
      <c r="A1051" s="11"/>
      <c r="C1051" s="139">
        <v>2017</v>
      </c>
      <c r="D1051" s="139"/>
      <c r="E1051" s="142" t="s">
        <v>174</v>
      </c>
      <c r="F1051" s="142" t="s">
        <v>174</v>
      </c>
      <c r="G1051" s="142" t="s">
        <v>174</v>
      </c>
      <c r="H1051" s="142" t="s">
        <v>174</v>
      </c>
      <c r="I1051" s="142" t="s">
        <v>174</v>
      </c>
      <c r="J1051" s="142" t="s">
        <v>174</v>
      </c>
      <c r="K1051" s="142" t="s">
        <v>174</v>
      </c>
      <c r="L1051" s="141" t="s">
        <v>174</v>
      </c>
    </row>
    <row r="1052" spans="1:12" ht="15" customHeight="1" x14ac:dyDescent="0.2">
      <c r="A1052" s="11"/>
      <c r="C1052" s="139">
        <v>2014</v>
      </c>
      <c r="D1052" s="139"/>
      <c r="E1052" s="142" t="s">
        <v>174</v>
      </c>
      <c r="F1052" s="142" t="s">
        <v>174</v>
      </c>
      <c r="G1052" s="142" t="s">
        <v>174</v>
      </c>
      <c r="H1052" s="142" t="s">
        <v>174</v>
      </c>
      <c r="I1052" s="142" t="s">
        <v>174</v>
      </c>
      <c r="J1052" s="142" t="s">
        <v>174</v>
      </c>
      <c r="K1052" s="142" t="s">
        <v>174</v>
      </c>
      <c r="L1052" s="141" t="s">
        <v>174</v>
      </c>
    </row>
    <row r="1053" spans="1:12" ht="15" customHeight="1" x14ac:dyDescent="0.2">
      <c r="A1053" s="11"/>
      <c r="C1053" s="175" t="s">
        <v>55</v>
      </c>
      <c r="D1053" s="175"/>
      <c r="E1053" s="175"/>
      <c r="F1053" s="175"/>
      <c r="G1053" s="176"/>
      <c r="H1053" s="176"/>
      <c r="I1053" s="176"/>
      <c r="J1053" s="176"/>
      <c r="K1053" s="176"/>
      <c r="L1053" s="177"/>
    </row>
    <row r="1054" spans="1:12" ht="15" customHeight="1" x14ac:dyDescent="0.2">
      <c r="A1054" s="11"/>
      <c r="C1054" s="136">
        <v>2024</v>
      </c>
      <c r="D1054" s="136"/>
      <c r="E1054" s="137">
        <v>6.2959730149565712E-2</v>
      </c>
      <c r="F1054" s="137">
        <v>8.998003523972016E-3</v>
      </c>
      <c r="G1054" s="137">
        <v>5.1881571555040182E-2</v>
      </c>
      <c r="H1054" s="137">
        <v>5.9297042690895176E-2</v>
      </c>
      <c r="I1054" s="137">
        <v>2.9761873723815047E-2</v>
      </c>
      <c r="J1054" s="137">
        <v>0.10142832962339242</v>
      </c>
      <c r="K1054" s="137">
        <v>0.68567344873331948</v>
      </c>
      <c r="L1054" s="138">
        <f t="shared" ref="L1054:L1055" si="255">(1*E1054+2*F1054+3*G1054+4*H1054+5*I1054)/SUM(E1054:I1054)</f>
        <v>2.9243926343755553</v>
      </c>
    </row>
    <row r="1055" spans="1:12" ht="15" customHeight="1" x14ac:dyDescent="0.2">
      <c r="A1055" s="11"/>
      <c r="C1055" s="139">
        <v>2021</v>
      </c>
      <c r="D1055" s="139"/>
      <c r="E1055" s="140">
        <v>5.5512899999999997E-2</v>
      </c>
      <c r="F1055" s="140">
        <v>5.1390100000000003E-3</v>
      </c>
      <c r="G1055" s="140">
        <v>8.7962292999999997E-2</v>
      </c>
      <c r="H1055" s="140">
        <v>3.8109700000000003E-2</v>
      </c>
      <c r="I1055" s="140">
        <v>1.55379E-2</v>
      </c>
      <c r="J1055" s="140">
        <v>0.114082351</v>
      </c>
      <c r="K1055" s="140">
        <v>0.68365589900000001</v>
      </c>
      <c r="L1055" s="141">
        <f t="shared" si="255"/>
        <v>2.7677301927344131</v>
      </c>
    </row>
    <row r="1056" spans="1:12" ht="15" customHeight="1" x14ac:dyDescent="0.2">
      <c r="A1056" s="11"/>
      <c r="C1056" s="139">
        <v>2017</v>
      </c>
      <c r="D1056" s="139"/>
      <c r="E1056" s="142" t="s">
        <v>174</v>
      </c>
      <c r="F1056" s="142" t="s">
        <v>174</v>
      </c>
      <c r="G1056" s="142" t="s">
        <v>174</v>
      </c>
      <c r="H1056" s="142" t="s">
        <v>174</v>
      </c>
      <c r="I1056" s="142" t="s">
        <v>174</v>
      </c>
      <c r="J1056" s="142" t="s">
        <v>174</v>
      </c>
      <c r="K1056" s="142" t="s">
        <v>174</v>
      </c>
      <c r="L1056" s="141" t="s">
        <v>174</v>
      </c>
    </row>
    <row r="1057" spans="1:12" ht="15" customHeight="1" x14ac:dyDescent="0.2">
      <c r="A1057" s="11"/>
      <c r="C1057" s="139">
        <v>2014</v>
      </c>
      <c r="D1057" s="139"/>
      <c r="E1057" s="142" t="s">
        <v>174</v>
      </c>
      <c r="F1057" s="142" t="s">
        <v>174</v>
      </c>
      <c r="G1057" s="142" t="s">
        <v>174</v>
      </c>
      <c r="H1057" s="142" t="s">
        <v>174</v>
      </c>
      <c r="I1057" s="142" t="s">
        <v>174</v>
      </c>
      <c r="J1057" s="142" t="s">
        <v>174</v>
      </c>
      <c r="K1057" s="142" t="s">
        <v>174</v>
      </c>
      <c r="L1057" s="141" t="s">
        <v>174</v>
      </c>
    </row>
    <row r="1058" spans="1:12" ht="15" customHeight="1" x14ac:dyDescent="0.2">
      <c r="A1058" s="11"/>
      <c r="C1058" s="175" t="s">
        <v>110</v>
      </c>
      <c r="D1058" s="175"/>
      <c r="E1058" s="175"/>
      <c r="F1058" s="175"/>
      <c r="G1058" s="176"/>
      <c r="H1058" s="176"/>
      <c r="I1058" s="176"/>
      <c r="J1058" s="176"/>
      <c r="K1058" s="176"/>
      <c r="L1058" s="177"/>
    </row>
    <row r="1059" spans="1:12" ht="15" customHeight="1" x14ac:dyDescent="0.2">
      <c r="A1059" s="11"/>
      <c r="C1059" s="136">
        <v>2024</v>
      </c>
      <c r="D1059" s="136"/>
      <c r="E1059" s="137">
        <v>6.2865803822013386E-2</v>
      </c>
      <c r="F1059" s="137">
        <v>8.8255867600506282E-3</v>
      </c>
      <c r="G1059" s="137">
        <v>5.3772273688286618E-2</v>
      </c>
      <c r="H1059" s="137">
        <v>5.740634055764874E-2</v>
      </c>
      <c r="I1059" s="137">
        <v>2.9761873723815044E-2</v>
      </c>
      <c r="J1059" s="137">
        <v>0.10088266214686133</v>
      </c>
      <c r="K1059" s="137">
        <v>0.68648545930132421</v>
      </c>
      <c r="L1059" s="138">
        <f t="shared" ref="L1059:L1060" si="256">(1*E1059+2*F1059+3*G1059+4*H1059+5*I1059)/SUM(E1059:I1059)</f>
        <v>2.9171003589920161</v>
      </c>
    </row>
    <row r="1060" spans="1:12" ht="15" customHeight="1" x14ac:dyDescent="0.2">
      <c r="A1060" s="11"/>
      <c r="C1060" s="139">
        <v>2021</v>
      </c>
      <c r="D1060" s="139"/>
      <c r="E1060" s="140">
        <v>5.5512899999999997E-2</v>
      </c>
      <c r="F1060" s="140">
        <v>5.1390100000000003E-3</v>
      </c>
      <c r="G1060" s="140">
        <v>7.2881593999999994E-2</v>
      </c>
      <c r="H1060" s="140">
        <v>3.3310899999999997E-2</v>
      </c>
      <c r="I1060" s="140">
        <v>2.6569700000000002E-2</v>
      </c>
      <c r="J1060" s="140">
        <v>0.12560426799999999</v>
      </c>
      <c r="K1060" s="140">
        <v>0.68098173399999995</v>
      </c>
      <c r="L1060" s="141">
        <f t="shared" si="256"/>
        <v>2.8463684427067433</v>
      </c>
    </row>
    <row r="1061" spans="1:12" ht="15" customHeight="1" x14ac:dyDescent="0.2">
      <c r="A1061" s="11"/>
      <c r="C1061" s="139">
        <v>2017</v>
      </c>
      <c r="D1061" s="139"/>
      <c r="E1061" s="142" t="s">
        <v>174</v>
      </c>
      <c r="F1061" s="142" t="s">
        <v>174</v>
      </c>
      <c r="G1061" s="142" t="s">
        <v>174</v>
      </c>
      <c r="H1061" s="142" t="s">
        <v>174</v>
      </c>
      <c r="I1061" s="142" t="s">
        <v>174</v>
      </c>
      <c r="J1061" s="142" t="s">
        <v>174</v>
      </c>
      <c r="K1061" s="142" t="s">
        <v>174</v>
      </c>
      <c r="L1061" s="141" t="s">
        <v>174</v>
      </c>
    </row>
    <row r="1062" spans="1:12" ht="15" customHeight="1" x14ac:dyDescent="0.2">
      <c r="A1062" s="11"/>
      <c r="C1062" s="139">
        <v>2014</v>
      </c>
      <c r="D1062" s="139"/>
      <c r="E1062" s="142" t="s">
        <v>174</v>
      </c>
      <c r="F1062" s="142" t="s">
        <v>174</v>
      </c>
      <c r="G1062" s="142" t="s">
        <v>174</v>
      </c>
      <c r="H1062" s="142" t="s">
        <v>174</v>
      </c>
      <c r="I1062" s="142" t="s">
        <v>174</v>
      </c>
      <c r="J1062" s="142" t="s">
        <v>174</v>
      </c>
      <c r="K1062" s="142" t="s">
        <v>174</v>
      </c>
      <c r="L1062" s="141" t="s">
        <v>174</v>
      </c>
    </row>
    <row r="1063" spans="1:12" ht="15" customHeight="1" x14ac:dyDescent="0.2">
      <c r="A1063" s="11"/>
      <c r="C1063" s="175" t="s">
        <v>56</v>
      </c>
      <c r="D1063" s="175"/>
      <c r="E1063" s="175"/>
      <c r="F1063" s="175"/>
      <c r="G1063" s="176"/>
      <c r="H1063" s="176"/>
      <c r="I1063" s="176"/>
      <c r="J1063" s="176"/>
      <c r="K1063" s="176"/>
      <c r="L1063" s="177"/>
    </row>
    <row r="1064" spans="1:12" ht="15" customHeight="1" x14ac:dyDescent="0.2">
      <c r="A1064" s="11"/>
      <c r="C1064" s="136">
        <v>2024</v>
      </c>
      <c r="D1064" s="136"/>
      <c r="E1064" s="137">
        <v>6.2693387058091993E-2</v>
      </c>
      <c r="F1064" s="137">
        <v>8.9980035239720126E-3</v>
      </c>
      <c r="G1064" s="137">
        <v>5.3882735180799363E-2</v>
      </c>
      <c r="H1064" s="137">
        <v>5.4605995336440158E-2</v>
      </c>
      <c r="I1064" s="137">
        <v>2.9761873723815037E-2</v>
      </c>
      <c r="J1064" s="137">
        <v>0.10082645795252966</v>
      </c>
      <c r="K1064" s="137">
        <v>0.68923154722435176</v>
      </c>
      <c r="L1064" s="138">
        <f t="shared" ref="L1064:L1065" si="257">(1*E1064+2*F1064+3*G1064+4*H1064+5*I1064)/SUM(E1064:I1064)</f>
        <v>2.9035208040527998</v>
      </c>
    </row>
    <row r="1065" spans="1:12" ht="15" customHeight="1" x14ac:dyDescent="0.2">
      <c r="A1065" s="11"/>
      <c r="C1065" s="139">
        <v>2021</v>
      </c>
      <c r="D1065" s="139"/>
      <c r="E1065" s="140">
        <v>3.3260400000000002E-2</v>
      </c>
      <c r="F1065" s="140">
        <v>2.7134599999999998E-2</v>
      </c>
      <c r="G1065" s="140">
        <v>7.0464369999999998E-2</v>
      </c>
      <c r="H1065" s="140">
        <v>3.3310899999999997E-2</v>
      </c>
      <c r="I1065" s="140">
        <v>2.6569700000000002E-2</v>
      </c>
      <c r="J1065" s="140">
        <v>0.12560426799999999</v>
      </c>
      <c r="K1065" s="140">
        <v>0.68365589900000001</v>
      </c>
      <c r="L1065" s="141">
        <f t="shared" si="257"/>
        <v>2.962225536682217</v>
      </c>
    </row>
    <row r="1066" spans="1:12" ht="15" customHeight="1" x14ac:dyDescent="0.2">
      <c r="A1066" s="11"/>
      <c r="C1066" s="139">
        <v>2017</v>
      </c>
      <c r="D1066" s="139"/>
      <c r="E1066" s="142" t="s">
        <v>174</v>
      </c>
      <c r="F1066" s="142" t="s">
        <v>174</v>
      </c>
      <c r="G1066" s="142" t="s">
        <v>174</v>
      </c>
      <c r="H1066" s="142" t="s">
        <v>174</v>
      </c>
      <c r="I1066" s="142" t="s">
        <v>174</v>
      </c>
      <c r="J1066" s="142" t="s">
        <v>174</v>
      </c>
      <c r="K1066" s="142" t="s">
        <v>174</v>
      </c>
      <c r="L1066" s="141" t="s">
        <v>174</v>
      </c>
    </row>
    <row r="1067" spans="1:12" ht="15" customHeight="1" x14ac:dyDescent="0.2">
      <c r="A1067" s="11"/>
      <c r="C1067" s="139">
        <v>2014</v>
      </c>
      <c r="D1067" s="139"/>
      <c r="E1067" s="142" t="s">
        <v>174</v>
      </c>
      <c r="F1067" s="142" t="s">
        <v>174</v>
      </c>
      <c r="G1067" s="142" t="s">
        <v>174</v>
      </c>
      <c r="H1067" s="142" t="s">
        <v>174</v>
      </c>
      <c r="I1067" s="142" t="s">
        <v>174</v>
      </c>
      <c r="J1067" s="142" t="s">
        <v>174</v>
      </c>
      <c r="K1067" s="142" t="s">
        <v>174</v>
      </c>
      <c r="L1067" s="141" t="s">
        <v>174</v>
      </c>
    </row>
    <row r="1068" spans="1:12" ht="15" customHeight="1" x14ac:dyDescent="0.2">
      <c r="A1068" s="11"/>
      <c r="C1068" s="175" t="s">
        <v>111</v>
      </c>
      <c r="D1068" s="175"/>
      <c r="E1068" s="175"/>
      <c r="F1068" s="175"/>
      <c r="G1068" s="176"/>
      <c r="H1068" s="176"/>
      <c r="I1068" s="176"/>
      <c r="J1068" s="176"/>
      <c r="K1068" s="176"/>
      <c r="L1068" s="177"/>
    </row>
    <row r="1069" spans="1:12" ht="15" customHeight="1" x14ac:dyDescent="0.2">
      <c r="A1069" s="11"/>
      <c r="C1069" s="136">
        <v>2024</v>
      </c>
      <c r="D1069" s="136"/>
      <c r="E1069" s="137">
        <v>6.3131839693137612E-2</v>
      </c>
      <c r="F1069" s="137">
        <v>8.5595508889264194E-3</v>
      </c>
      <c r="G1069" s="137">
        <v>5.1285565305505043E-2</v>
      </c>
      <c r="H1069" s="137">
        <v>5.4605995336440172E-2</v>
      </c>
      <c r="I1069" s="137">
        <v>2.9761873723815044E-2</v>
      </c>
      <c r="J1069" s="137">
        <v>0.1006540411886083</v>
      </c>
      <c r="K1069" s="137">
        <v>0.69200113386356743</v>
      </c>
      <c r="L1069" s="138">
        <f t="shared" ref="L1069:L1070" si="258">(1*E1069+2*F1069+3*G1069+4*H1069+5*I1069)/SUM(E1069:I1069)</f>
        <v>2.9001977141395319</v>
      </c>
    </row>
    <row r="1070" spans="1:12" ht="15" customHeight="1" x14ac:dyDescent="0.2">
      <c r="A1070" s="11"/>
      <c r="C1070" s="139">
        <v>2021</v>
      </c>
      <c r="D1070" s="139"/>
      <c r="E1070" s="140">
        <v>3.3403500000000003E-2</v>
      </c>
      <c r="F1070" s="140">
        <v>4.9743799999999998E-2</v>
      </c>
      <c r="G1070" s="140">
        <v>4.7855200000000001E-2</v>
      </c>
      <c r="H1070" s="140">
        <v>3.3310899999999997E-2</v>
      </c>
      <c r="I1070" s="140">
        <v>2.6569700000000002E-2</v>
      </c>
      <c r="J1070" s="140">
        <v>0.12560426799999999</v>
      </c>
      <c r="K1070" s="140">
        <v>0.68351279499999995</v>
      </c>
      <c r="L1070" s="141">
        <f t="shared" si="258"/>
        <v>2.8423092458158945</v>
      </c>
    </row>
    <row r="1071" spans="1:12" ht="15" customHeight="1" x14ac:dyDescent="0.2">
      <c r="A1071" s="11"/>
      <c r="C1071" s="139">
        <v>2017</v>
      </c>
      <c r="D1071" s="139"/>
      <c r="E1071" s="142" t="s">
        <v>174</v>
      </c>
      <c r="F1071" s="142" t="s">
        <v>174</v>
      </c>
      <c r="G1071" s="142" t="s">
        <v>174</v>
      </c>
      <c r="H1071" s="142" t="s">
        <v>174</v>
      </c>
      <c r="I1071" s="142" t="s">
        <v>174</v>
      </c>
      <c r="J1071" s="142" t="s">
        <v>174</v>
      </c>
      <c r="K1071" s="142" t="s">
        <v>174</v>
      </c>
      <c r="L1071" s="141" t="s">
        <v>174</v>
      </c>
    </row>
    <row r="1072" spans="1:12" ht="15" customHeight="1" x14ac:dyDescent="0.2">
      <c r="A1072" s="11"/>
      <c r="C1072" s="139">
        <v>2014</v>
      </c>
      <c r="D1072" s="139"/>
      <c r="E1072" s="142" t="s">
        <v>174</v>
      </c>
      <c r="F1072" s="142" t="s">
        <v>174</v>
      </c>
      <c r="G1072" s="142" t="s">
        <v>174</v>
      </c>
      <c r="H1072" s="142" t="s">
        <v>174</v>
      </c>
      <c r="I1072" s="142" t="s">
        <v>174</v>
      </c>
      <c r="J1072" s="142" t="s">
        <v>174</v>
      </c>
      <c r="K1072" s="142" t="s">
        <v>174</v>
      </c>
      <c r="L1072" s="141" t="s">
        <v>174</v>
      </c>
    </row>
    <row r="1073" spans="1:12" ht="15" customHeight="1" x14ac:dyDescent="0.2">
      <c r="A1073" s="11"/>
      <c r="C1073" s="175" t="s">
        <v>57</v>
      </c>
      <c r="D1073" s="175"/>
      <c r="E1073" s="175"/>
      <c r="F1073" s="175"/>
      <c r="G1073" s="176"/>
      <c r="H1073" s="176"/>
      <c r="I1073" s="176"/>
      <c r="J1073" s="176"/>
      <c r="K1073" s="176"/>
      <c r="L1073" s="177"/>
    </row>
    <row r="1074" spans="1:12" ht="15" customHeight="1" x14ac:dyDescent="0.2">
      <c r="A1074" s="11"/>
      <c r="C1074" s="136">
        <v>2024</v>
      </c>
      <c r="D1074" s="136"/>
      <c r="E1074" s="137">
        <v>6.2744681115743065E-2</v>
      </c>
      <c r="F1074" s="137">
        <v>1.6668623990874178E-2</v>
      </c>
      <c r="G1074" s="137">
        <v>7.1917171485994622E-2</v>
      </c>
      <c r="H1074" s="137">
        <v>0.19195917873588389</v>
      </c>
      <c r="I1074" s="137">
        <v>6.2094454141813894E-2</v>
      </c>
      <c r="J1074" s="137">
        <v>9.2438951059839722E-2</v>
      </c>
      <c r="K1074" s="137">
        <v>0.50217693946985065</v>
      </c>
      <c r="L1074" s="138">
        <f t="shared" ref="L1074:L1075" si="259">(1*E1074+2*F1074+3*G1074+4*H1074+5*I1074)/SUM(E1074:I1074)</f>
        <v>3.4291981277324695</v>
      </c>
    </row>
    <row r="1075" spans="1:12" ht="15" customHeight="1" x14ac:dyDescent="0.2">
      <c r="A1075" s="11"/>
      <c r="C1075" s="139">
        <v>2021</v>
      </c>
      <c r="D1075" s="139"/>
      <c r="E1075" s="140">
        <v>2.8726000000000002E-2</v>
      </c>
      <c r="F1075" s="140">
        <v>6.2674406000000002E-2</v>
      </c>
      <c r="G1075" s="140">
        <v>0.104855685</v>
      </c>
      <c r="H1075" s="140">
        <v>0.12537557799999999</v>
      </c>
      <c r="I1075" s="140">
        <v>6.8377367999999994E-2</v>
      </c>
      <c r="J1075" s="140">
        <v>0.11671184800000001</v>
      </c>
      <c r="K1075" s="140">
        <v>0.493279144</v>
      </c>
      <c r="L1075" s="141">
        <f t="shared" si="259"/>
        <v>3.3641041476687628</v>
      </c>
    </row>
    <row r="1076" spans="1:12" ht="15" customHeight="1" x14ac:dyDescent="0.2">
      <c r="A1076" s="11"/>
      <c r="C1076" s="139">
        <v>2017</v>
      </c>
      <c r="D1076" s="139"/>
      <c r="E1076" s="142" t="s">
        <v>174</v>
      </c>
      <c r="F1076" s="142" t="s">
        <v>174</v>
      </c>
      <c r="G1076" s="142" t="s">
        <v>174</v>
      </c>
      <c r="H1076" s="142" t="s">
        <v>174</v>
      </c>
      <c r="I1076" s="142" t="s">
        <v>174</v>
      </c>
      <c r="J1076" s="142" t="s">
        <v>174</v>
      </c>
      <c r="K1076" s="142" t="s">
        <v>174</v>
      </c>
      <c r="L1076" s="141" t="s">
        <v>174</v>
      </c>
    </row>
    <row r="1077" spans="1:12" ht="15" customHeight="1" x14ac:dyDescent="0.2">
      <c r="A1077" s="11"/>
      <c r="C1077" s="139">
        <v>2014</v>
      </c>
      <c r="D1077" s="139"/>
      <c r="E1077" s="142" t="s">
        <v>174</v>
      </c>
      <c r="F1077" s="142" t="s">
        <v>174</v>
      </c>
      <c r="G1077" s="142" t="s">
        <v>174</v>
      </c>
      <c r="H1077" s="142" t="s">
        <v>174</v>
      </c>
      <c r="I1077" s="142" t="s">
        <v>174</v>
      </c>
      <c r="J1077" s="142" t="s">
        <v>174</v>
      </c>
      <c r="K1077" s="142" t="s">
        <v>174</v>
      </c>
      <c r="L1077" s="141" t="s">
        <v>174</v>
      </c>
    </row>
    <row r="1078" spans="1:12" ht="15" customHeight="1" x14ac:dyDescent="0.2">
      <c r="A1078" s="11"/>
      <c r="C1078" s="100" t="s">
        <v>131</v>
      </c>
      <c r="D1078" s="100"/>
      <c r="E1078" s="99"/>
      <c r="F1078" s="99"/>
      <c r="G1078" s="99"/>
      <c r="H1078" s="99"/>
      <c r="I1078" s="99"/>
      <c r="J1078" s="99"/>
      <c r="K1078" s="99"/>
      <c r="L1078" s="113"/>
    </row>
    <row r="1079" spans="1:12" ht="15" customHeight="1" x14ac:dyDescent="0.2">
      <c r="A1079" s="11"/>
      <c r="C1079" s="182" t="s">
        <v>165</v>
      </c>
      <c r="D1079" s="182"/>
      <c r="E1079" s="182"/>
      <c r="F1079" s="183"/>
      <c r="G1079" s="183"/>
      <c r="H1079" s="183"/>
      <c r="I1079" s="183"/>
      <c r="J1079" s="183"/>
      <c r="K1079" s="183"/>
      <c r="L1079" s="183"/>
    </row>
    <row r="1080" spans="1:12" ht="15" customHeight="1" x14ac:dyDescent="0.2">
      <c r="A1080" s="11"/>
      <c r="C1080" s="136">
        <v>2024</v>
      </c>
      <c r="D1080" s="136"/>
      <c r="E1080" s="137">
        <f>AVERAGE(E1085,E1090,E1095,E1100,E1105,E1110,E1115,E1120,E1125,E1130,E1135,E1140,E1145,E1150)</f>
        <v>0.10009098880927354</v>
      </c>
      <c r="F1080" s="137">
        <f t="shared" ref="F1080:K1080" si="260">AVERAGE(F1085,F1090,F1095,F1100,F1105,F1110,F1115,F1120,F1125,F1130,F1135,F1140,F1145,F1150)</f>
        <v>3.6739208077298684E-2</v>
      </c>
      <c r="G1080" s="137">
        <f t="shared" si="260"/>
        <v>0.10936413451852421</v>
      </c>
      <c r="H1080" s="137">
        <f t="shared" si="260"/>
        <v>9.9106830332222909E-2</v>
      </c>
      <c r="I1080" s="137">
        <f t="shared" si="260"/>
        <v>5.1634061268520208E-2</v>
      </c>
      <c r="J1080" s="137">
        <f t="shared" si="260"/>
        <v>0.14062533777075506</v>
      </c>
      <c r="K1080" s="137">
        <f t="shared" si="260"/>
        <v>0.46243943922340547</v>
      </c>
      <c r="L1080" s="138">
        <f t="shared" ref="L1080:L1081" si="261">(1*E1080+2*F1080+3*G1080+4*H1080+5*I1080)/SUM(E1080:I1080)</f>
        <v>2.9129675805412858</v>
      </c>
    </row>
    <row r="1081" spans="1:12" ht="15" customHeight="1" x14ac:dyDescent="0.2">
      <c r="A1081" s="11"/>
      <c r="C1081" s="139">
        <v>2021</v>
      </c>
      <c r="D1081" s="139"/>
      <c r="E1081" s="140">
        <f>AVERAGE(E1086,E1091,E1096,E1101,E1106,E1111,E1116,E1121,E1126,E1131,E1136,E1141,E1146,E1151)</f>
        <v>8.2914102285714289E-2</v>
      </c>
      <c r="F1081" s="140">
        <f t="shared" ref="F1081:K1081" si="262">AVERAGE(F1086,F1091,F1096,F1101,F1106,F1111,F1116,F1121,F1126,F1131,F1136,F1141,F1146,F1151)</f>
        <v>2.2052750000000003E-2</v>
      </c>
      <c r="G1081" s="140">
        <f t="shared" si="262"/>
        <v>0.12201891614285712</v>
      </c>
      <c r="H1081" s="140">
        <f t="shared" si="262"/>
        <v>0.10145690742857146</v>
      </c>
      <c r="I1081" s="140">
        <f t="shared" si="262"/>
        <v>3.0861848571428572E-2</v>
      </c>
      <c r="J1081" s="140">
        <f t="shared" si="262"/>
        <v>0.14338248857142855</v>
      </c>
      <c r="K1081" s="140">
        <f t="shared" si="262"/>
        <v>0.49731298599999996</v>
      </c>
      <c r="L1081" s="141">
        <f t="shared" si="261"/>
        <v>2.9312551100232236</v>
      </c>
    </row>
    <row r="1082" spans="1:12" ht="15" customHeight="1" x14ac:dyDescent="0.2">
      <c r="A1082" s="11"/>
      <c r="C1082" s="139">
        <v>2017</v>
      </c>
      <c r="D1082" s="139"/>
      <c r="E1082" s="142" t="s">
        <v>174</v>
      </c>
      <c r="F1082" s="142" t="s">
        <v>174</v>
      </c>
      <c r="G1082" s="142" t="s">
        <v>174</v>
      </c>
      <c r="H1082" s="142" t="s">
        <v>174</v>
      </c>
      <c r="I1082" s="142" t="s">
        <v>174</v>
      </c>
      <c r="J1082" s="142" t="s">
        <v>174</v>
      </c>
      <c r="K1082" s="142" t="s">
        <v>174</v>
      </c>
      <c r="L1082" s="141" t="s">
        <v>174</v>
      </c>
    </row>
    <row r="1083" spans="1:12" ht="15" customHeight="1" x14ac:dyDescent="0.2">
      <c r="A1083" s="11"/>
      <c r="C1083" s="139">
        <v>2014</v>
      </c>
      <c r="D1083" s="139"/>
      <c r="E1083" s="142" t="s">
        <v>174</v>
      </c>
      <c r="F1083" s="142" t="s">
        <v>174</v>
      </c>
      <c r="G1083" s="142" t="s">
        <v>174</v>
      </c>
      <c r="H1083" s="142" t="s">
        <v>174</v>
      </c>
      <c r="I1083" s="142" t="s">
        <v>174</v>
      </c>
      <c r="J1083" s="142" t="s">
        <v>174</v>
      </c>
      <c r="K1083" s="142" t="s">
        <v>174</v>
      </c>
      <c r="L1083" s="141" t="s">
        <v>174</v>
      </c>
    </row>
    <row r="1084" spans="1:12" ht="15" customHeight="1" x14ac:dyDescent="0.2">
      <c r="A1084" s="11"/>
      <c r="C1084" s="95" t="s">
        <v>51</v>
      </c>
      <c r="D1084" s="95"/>
      <c r="E1084" s="95"/>
      <c r="F1084" s="95"/>
      <c r="G1084" s="94"/>
      <c r="H1084" s="94"/>
      <c r="I1084" s="94"/>
      <c r="J1084" s="94"/>
      <c r="K1084" s="94"/>
      <c r="L1084" s="112"/>
    </row>
    <row r="1085" spans="1:12" ht="15" customHeight="1" x14ac:dyDescent="0.2">
      <c r="A1085" s="11"/>
      <c r="C1085" s="136">
        <v>2024</v>
      </c>
      <c r="D1085" s="136"/>
      <c r="E1085" s="137">
        <v>0.12555543812101999</v>
      </c>
      <c r="F1085" s="137">
        <v>4.7463078592485962E-2</v>
      </c>
      <c r="G1085" s="137">
        <v>0.22586221339746254</v>
      </c>
      <c r="H1085" s="137">
        <v>8.5227723856525023E-2</v>
      </c>
      <c r="I1085" s="137">
        <v>4.8860909384350192E-2</v>
      </c>
      <c r="J1085" s="137">
        <v>0.11499858133066164</v>
      </c>
      <c r="K1085" s="137">
        <v>0.35203205531749482</v>
      </c>
      <c r="L1085" s="138">
        <f t="shared" ref="L1085:L1086" si="263">(1*E1085+2*F1085+3*G1085+4*H1085+5*I1085)/SUM(E1085:I1085)</f>
        <v>2.7830561751577272</v>
      </c>
    </row>
    <row r="1086" spans="1:12" ht="15" customHeight="1" x14ac:dyDescent="0.2">
      <c r="A1086" s="11"/>
      <c r="C1086" s="139">
        <v>2021</v>
      </c>
      <c r="D1086" s="139"/>
      <c r="E1086" s="140">
        <v>0.12824961800000001</v>
      </c>
      <c r="F1086" s="140">
        <v>2.0897300000000001E-2</v>
      </c>
      <c r="G1086" s="140">
        <v>0.25090713199999998</v>
      </c>
      <c r="H1086" s="140">
        <v>8.7556740999999993E-2</v>
      </c>
      <c r="I1086" s="140">
        <v>1.8809800000000002E-2</v>
      </c>
      <c r="J1086" s="140">
        <v>0.12754084399999999</v>
      </c>
      <c r="K1086" s="140">
        <v>0.36603854699999999</v>
      </c>
      <c r="L1086" s="141">
        <f t="shared" si="263"/>
        <v>2.6994194199342889</v>
      </c>
    </row>
    <row r="1087" spans="1:12" ht="15" customHeight="1" x14ac:dyDescent="0.2">
      <c r="A1087" s="11"/>
      <c r="C1087" s="139">
        <v>2017</v>
      </c>
      <c r="D1087" s="139"/>
      <c r="E1087" s="142" t="s">
        <v>174</v>
      </c>
      <c r="F1087" s="142" t="s">
        <v>174</v>
      </c>
      <c r="G1087" s="142" t="s">
        <v>174</v>
      </c>
      <c r="H1087" s="142" t="s">
        <v>174</v>
      </c>
      <c r="I1087" s="142" t="s">
        <v>174</v>
      </c>
      <c r="J1087" s="142" t="s">
        <v>174</v>
      </c>
      <c r="K1087" s="142" t="s">
        <v>174</v>
      </c>
      <c r="L1087" s="141" t="s">
        <v>174</v>
      </c>
    </row>
    <row r="1088" spans="1:12" ht="15" customHeight="1" x14ac:dyDescent="0.2">
      <c r="A1088" s="11"/>
      <c r="C1088" s="139">
        <v>2014</v>
      </c>
      <c r="D1088" s="139"/>
      <c r="E1088" s="142" t="s">
        <v>174</v>
      </c>
      <c r="F1088" s="142" t="s">
        <v>174</v>
      </c>
      <c r="G1088" s="142" t="s">
        <v>174</v>
      </c>
      <c r="H1088" s="142" t="s">
        <v>174</v>
      </c>
      <c r="I1088" s="142" t="s">
        <v>174</v>
      </c>
      <c r="J1088" s="142" t="s">
        <v>174</v>
      </c>
      <c r="K1088" s="142" t="s">
        <v>174</v>
      </c>
      <c r="L1088" s="141" t="s">
        <v>174</v>
      </c>
    </row>
    <row r="1089" spans="1:12" ht="15" customHeight="1" x14ac:dyDescent="0.2">
      <c r="A1089" s="11"/>
      <c r="C1089" s="175" t="s">
        <v>52</v>
      </c>
      <c r="D1089" s="175"/>
      <c r="E1089" s="175"/>
      <c r="F1089" s="175"/>
      <c r="G1089" s="176"/>
      <c r="H1089" s="176"/>
      <c r="I1089" s="176"/>
      <c r="J1089" s="176"/>
      <c r="K1089" s="176"/>
      <c r="L1089" s="177"/>
    </row>
    <row r="1090" spans="1:12" ht="15" customHeight="1" x14ac:dyDescent="0.2">
      <c r="A1090" s="11"/>
      <c r="C1090" s="136">
        <v>2024</v>
      </c>
      <c r="D1090" s="136"/>
      <c r="E1090" s="137">
        <v>0.123404462610424</v>
      </c>
      <c r="F1090" s="137">
        <v>4.2181481587924383E-2</v>
      </c>
      <c r="G1090" s="137">
        <v>0.13371755395634857</v>
      </c>
      <c r="H1090" s="137">
        <v>0.13446110214143628</v>
      </c>
      <c r="I1090" s="137">
        <v>6.140777874758762E-2</v>
      </c>
      <c r="J1090" s="137">
        <v>0.11516803437596401</v>
      </c>
      <c r="K1090" s="137">
        <v>0.38965958658031513</v>
      </c>
      <c r="L1090" s="138">
        <f t="shared" ref="L1090:L1091" si="264">(1*E1090+2*F1090+3*G1090+4*H1090+5*I1090)/SUM(E1090:I1090)</f>
        <v>2.9359541272608811</v>
      </c>
    </row>
    <row r="1091" spans="1:12" ht="15" customHeight="1" x14ac:dyDescent="0.2">
      <c r="A1091" s="11"/>
      <c r="C1091" s="139">
        <v>2021</v>
      </c>
      <c r="D1091" s="139"/>
      <c r="E1091" s="140">
        <v>9.9774262000000002E-2</v>
      </c>
      <c r="F1091" s="140">
        <v>2.1857100000000001E-2</v>
      </c>
      <c r="G1091" s="140">
        <v>0.17105635999999999</v>
      </c>
      <c r="H1091" s="140">
        <v>0.12520741099999999</v>
      </c>
      <c r="I1091" s="140">
        <v>4.81158E-2</v>
      </c>
      <c r="J1091" s="140">
        <v>0.13234143200000001</v>
      </c>
      <c r="K1091" s="140">
        <v>0.40164758</v>
      </c>
      <c r="L1091" s="141">
        <f t="shared" si="264"/>
        <v>3.0000716442418747</v>
      </c>
    </row>
    <row r="1092" spans="1:12" ht="15" customHeight="1" x14ac:dyDescent="0.2">
      <c r="A1092" s="11"/>
      <c r="C1092" s="139">
        <v>2017</v>
      </c>
      <c r="D1092" s="139"/>
      <c r="E1092" s="142" t="s">
        <v>174</v>
      </c>
      <c r="F1092" s="142" t="s">
        <v>174</v>
      </c>
      <c r="G1092" s="142" t="s">
        <v>174</v>
      </c>
      <c r="H1092" s="142" t="s">
        <v>174</v>
      </c>
      <c r="I1092" s="142" t="s">
        <v>174</v>
      </c>
      <c r="J1092" s="142" t="s">
        <v>174</v>
      </c>
      <c r="K1092" s="142" t="s">
        <v>174</v>
      </c>
      <c r="L1092" s="141" t="s">
        <v>174</v>
      </c>
    </row>
    <row r="1093" spans="1:12" ht="15" customHeight="1" x14ac:dyDescent="0.2">
      <c r="A1093" s="11"/>
      <c r="C1093" s="139">
        <v>2014</v>
      </c>
      <c r="D1093" s="139"/>
      <c r="E1093" s="142" t="s">
        <v>174</v>
      </c>
      <c r="F1093" s="142" t="s">
        <v>174</v>
      </c>
      <c r="G1093" s="142" t="s">
        <v>174</v>
      </c>
      <c r="H1093" s="142" t="s">
        <v>174</v>
      </c>
      <c r="I1093" s="142" t="s">
        <v>174</v>
      </c>
      <c r="J1093" s="142" t="s">
        <v>174</v>
      </c>
      <c r="K1093" s="142" t="s">
        <v>174</v>
      </c>
      <c r="L1093" s="141" t="s">
        <v>174</v>
      </c>
    </row>
    <row r="1094" spans="1:12" ht="15" customHeight="1" x14ac:dyDescent="0.2">
      <c r="A1094" s="11"/>
      <c r="C1094" s="175" t="s">
        <v>53</v>
      </c>
      <c r="D1094" s="175"/>
      <c r="E1094" s="175"/>
      <c r="F1094" s="175"/>
      <c r="G1094" s="176"/>
      <c r="H1094" s="176"/>
      <c r="I1094" s="176"/>
      <c r="J1094" s="176"/>
      <c r="K1094" s="176"/>
      <c r="L1094" s="177"/>
    </row>
    <row r="1095" spans="1:12" ht="15" customHeight="1" x14ac:dyDescent="0.2">
      <c r="A1095" s="11"/>
      <c r="C1095" s="136">
        <v>2024</v>
      </c>
      <c r="D1095" s="136"/>
      <c r="E1095" s="137">
        <v>0.12397725824573412</v>
      </c>
      <c r="F1095" s="137">
        <v>2.6358332648983098E-2</v>
      </c>
      <c r="G1095" s="137">
        <v>0.10391860819813083</v>
      </c>
      <c r="H1095" s="137">
        <v>7.8712253570329016E-2</v>
      </c>
      <c r="I1095" s="137">
        <v>3.6649393521863888E-2</v>
      </c>
      <c r="J1095" s="137">
        <v>0.12022417677365434</v>
      </c>
      <c r="K1095" s="137">
        <v>0.51015997704130478</v>
      </c>
      <c r="L1095" s="138">
        <f t="shared" ref="L1095:L1096" si="265">(1*E1095+2*F1095+3*G1095+4*H1095+5*I1095)/SUM(E1095:I1095)</f>
        <v>2.6691110248959227</v>
      </c>
    </row>
    <row r="1096" spans="1:12" ht="15" customHeight="1" x14ac:dyDescent="0.2">
      <c r="A1096" s="11"/>
      <c r="C1096" s="139">
        <v>2021</v>
      </c>
      <c r="D1096" s="139"/>
      <c r="E1096" s="140">
        <v>0.11490117</v>
      </c>
      <c r="F1096" s="140">
        <v>1.9386199999999999E-2</v>
      </c>
      <c r="G1096" s="140">
        <v>0.12758862500000001</v>
      </c>
      <c r="H1096" s="140">
        <v>8.3331263000000003E-2</v>
      </c>
      <c r="I1096" s="140">
        <v>1.8801499999999999E-3</v>
      </c>
      <c r="J1096" s="140">
        <v>0.129559542</v>
      </c>
      <c r="K1096" s="140">
        <v>0.523353018</v>
      </c>
      <c r="L1096" s="141">
        <f t="shared" si="265"/>
        <v>2.5329793784970724</v>
      </c>
    </row>
    <row r="1097" spans="1:12" ht="15" customHeight="1" x14ac:dyDescent="0.2">
      <c r="A1097" s="11"/>
      <c r="C1097" s="139">
        <v>2017</v>
      </c>
      <c r="D1097" s="139"/>
      <c r="E1097" s="142" t="s">
        <v>174</v>
      </c>
      <c r="F1097" s="142" t="s">
        <v>174</v>
      </c>
      <c r="G1097" s="142" t="s">
        <v>174</v>
      </c>
      <c r="H1097" s="142" t="s">
        <v>174</v>
      </c>
      <c r="I1097" s="142" t="s">
        <v>174</v>
      </c>
      <c r="J1097" s="142" t="s">
        <v>174</v>
      </c>
      <c r="K1097" s="142" t="s">
        <v>174</v>
      </c>
      <c r="L1097" s="141" t="s">
        <v>174</v>
      </c>
    </row>
    <row r="1098" spans="1:12" ht="15" customHeight="1" x14ac:dyDescent="0.2">
      <c r="A1098" s="11"/>
      <c r="C1098" s="139">
        <v>2014</v>
      </c>
      <c r="D1098" s="139"/>
      <c r="E1098" s="142" t="s">
        <v>174</v>
      </c>
      <c r="F1098" s="142" t="s">
        <v>174</v>
      </c>
      <c r="G1098" s="142" t="s">
        <v>174</v>
      </c>
      <c r="H1098" s="142" t="s">
        <v>174</v>
      </c>
      <c r="I1098" s="142" t="s">
        <v>174</v>
      </c>
      <c r="J1098" s="142" t="s">
        <v>174</v>
      </c>
      <c r="K1098" s="142" t="s">
        <v>174</v>
      </c>
      <c r="L1098" s="141" t="s">
        <v>174</v>
      </c>
    </row>
    <row r="1099" spans="1:12" ht="15" customHeight="1" x14ac:dyDescent="0.2">
      <c r="A1099" s="11"/>
      <c r="C1099" s="175" t="s">
        <v>58</v>
      </c>
      <c r="D1099" s="175"/>
      <c r="E1099" s="175"/>
      <c r="F1099" s="175"/>
      <c r="G1099" s="176"/>
      <c r="H1099" s="176"/>
      <c r="I1099" s="176"/>
      <c r="J1099" s="176"/>
      <c r="K1099" s="176"/>
      <c r="L1099" s="177"/>
    </row>
    <row r="1100" spans="1:12" ht="15" customHeight="1" x14ac:dyDescent="0.2">
      <c r="A1100" s="11"/>
      <c r="C1100" s="136">
        <v>2024</v>
      </c>
      <c r="D1100" s="136"/>
      <c r="E1100" s="137">
        <v>0.11018627510276816</v>
      </c>
      <c r="F1100" s="137">
        <v>2.5848003984137426E-2</v>
      </c>
      <c r="G1100" s="137">
        <v>9.2557960235937389E-2</v>
      </c>
      <c r="H1100" s="137">
        <v>9.3403626469030845E-2</v>
      </c>
      <c r="I1100" s="137">
        <v>3.77461163496179E-2</v>
      </c>
      <c r="J1100" s="137">
        <v>0.11910057545192811</v>
      </c>
      <c r="K1100" s="137">
        <v>0.52115744240658024</v>
      </c>
      <c r="L1100" s="138">
        <f t="shared" ref="L1100:L1101" si="266">(1*E1100+2*F1100+3*G1100+4*H1100+5*I1100)/SUM(E1100:I1100)</f>
        <v>2.7850551260069669</v>
      </c>
    </row>
    <row r="1101" spans="1:12" ht="15" customHeight="1" x14ac:dyDescent="0.2">
      <c r="A1101" s="11"/>
      <c r="C1101" s="139">
        <v>2021</v>
      </c>
      <c r="D1101" s="139"/>
      <c r="E1101" s="140">
        <v>7.4664508000000004E-2</v>
      </c>
      <c r="F1101" s="140">
        <v>2.2911299999999999E-2</v>
      </c>
      <c r="G1101" s="140">
        <v>0.100495899</v>
      </c>
      <c r="H1101" s="140">
        <v>8.8376235999999997E-2</v>
      </c>
      <c r="I1101" s="140">
        <v>3.9076800000000002E-2</v>
      </c>
      <c r="J1101" s="140">
        <v>0.13044165299999999</v>
      </c>
      <c r="K1101" s="140">
        <v>0.54403361800000005</v>
      </c>
      <c r="L1101" s="141">
        <f t="shared" si="266"/>
        <v>2.9824576161327312</v>
      </c>
    </row>
    <row r="1102" spans="1:12" ht="15" customHeight="1" x14ac:dyDescent="0.2">
      <c r="A1102" s="11"/>
      <c r="C1102" s="139">
        <v>2017</v>
      </c>
      <c r="D1102" s="139"/>
      <c r="E1102" s="142" t="s">
        <v>174</v>
      </c>
      <c r="F1102" s="142" t="s">
        <v>174</v>
      </c>
      <c r="G1102" s="142" t="s">
        <v>174</v>
      </c>
      <c r="H1102" s="142" t="s">
        <v>174</v>
      </c>
      <c r="I1102" s="142" t="s">
        <v>174</v>
      </c>
      <c r="J1102" s="142" t="s">
        <v>174</v>
      </c>
      <c r="K1102" s="142" t="s">
        <v>174</v>
      </c>
      <c r="L1102" s="141" t="s">
        <v>174</v>
      </c>
    </row>
    <row r="1103" spans="1:12" ht="15" customHeight="1" x14ac:dyDescent="0.2">
      <c r="A1103" s="11"/>
      <c r="C1103" s="139">
        <v>2014</v>
      </c>
      <c r="D1103" s="139"/>
      <c r="E1103" s="142" t="s">
        <v>174</v>
      </c>
      <c r="F1103" s="142" t="s">
        <v>174</v>
      </c>
      <c r="G1103" s="142" t="s">
        <v>174</v>
      </c>
      <c r="H1103" s="142" t="s">
        <v>174</v>
      </c>
      <c r="I1103" s="142" t="s">
        <v>174</v>
      </c>
      <c r="J1103" s="142" t="s">
        <v>174</v>
      </c>
      <c r="K1103" s="142" t="s">
        <v>174</v>
      </c>
      <c r="L1103" s="141" t="s">
        <v>174</v>
      </c>
    </row>
    <row r="1104" spans="1:12" ht="15" customHeight="1" x14ac:dyDescent="0.2">
      <c r="A1104" s="11"/>
      <c r="C1104" s="175" t="s">
        <v>106</v>
      </c>
      <c r="D1104" s="175"/>
      <c r="E1104" s="175"/>
      <c r="F1104" s="175"/>
      <c r="G1104" s="176"/>
      <c r="H1104" s="176"/>
      <c r="I1104" s="176"/>
      <c r="J1104" s="176"/>
      <c r="K1104" s="176"/>
      <c r="L1104" s="177"/>
    </row>
    <row r="1105" spans="1:12" ht="15" customHeight="1" x14ac:dyDescent="0.2">
      <c r="A1105" s="11"/>
      <c r="C1105" s="136">
        <v>2024</v>
      </c>
      <c r="D1105" s="136"/>
      <c r="E1105" s="137">
        <v>0.12588077967370528</v>
      </c>
      <c r="F1105" s="137">
        <v>7.0196623666290661E-2</v>
      </c>
      <c r="G1105" s="137">
        <v>0.21763500978674602</v>
      </c>
      <c r="H1105" s="137">
        <v>8.1186001062923827E-2</v>
      </c>
      <c r="I1105" s="137">
        <v>4.9919027118628313E-2</v>
      </c>
      <c r="J1105" s="137">
        <v>0.13769249740294545</v>
      </c>
      <c r="K1105" s="137">
        <v>0.31749006128876051</v>
      </c>
      <c r="L1105" s="138">
        <f t="shared" ref="L1105:L1106" si="267">(1*E1105+2*F1105+3*G1105+4*H1105+5*I1105)/SUM(E1105:I1105)</f>
        <v>2.7413186197286761</v>
      </c>
    </row>
    <row r="1106" spans="1:12" ht="15" customHeight="1" x14ac:dyDescent="0.2">
      <c r="A1106" s="11"/>
      <c r="C1106" s="139">
        <v>2021</v>
      </c>
      <c r="D1106" s="139"/>
      <c r="E1106" s="140">
        <v>0.112388009</v>
      </c>
      <c r="F1106" s="140">
        <v>4.6217099999999997E-2</v>
      </c>
      <c r="G1106" s="140">
        <v>0.22645322000000001</v>
      </c>
      <c r="H1106" s="140">
        <v>6.9409333000000004E-2</v>
      </c>
      <c r="I1106" s="140">
        <v>1.0157899999999999E-2</v>
      </c>
      <c r="J1106" s="140">
        <v>0.13519848000000001</v>
      </c>
      <c r="K1106" s="140">
        <v>0.40017603200000001</v>
      </c>
      <c r="L1106" s="141">
        <f t="shared" si="267"/>
        <v>2.609862220624013</v>
      </c>
    </row>
    <row r="1107" spans="1:12" ht="15" customHeight="1" x14ac:dyDescent="0.2">
      <c r="A1107" s="11"/>
      <c r="C1107" s="139">
        <v>2017</v>
      </c>
      <c r="D1107" s="139"/>
      <c r="E1107" s="142" t="s">
        <v>174</v>
      </c>
      <c r="F1107" s="142" t="s">
        <v>174</v>
      </c>
      <c r="G1107" s="142" t="s">
        <v>174</v>
      </c>
      <c r="H1107" s="142" t="s">
        <v>174</v>
      </c>
      <c r="I1107" s="142" t="s">
        <v>174</v>
      </c>
      <c r="J1107" s="142" t="s">
        <v>174</v>
      </c>
      <c r="K1107" s="142" t="s">
        <v>174</v>
      </c>
      <c r="L1107" s="141" t="s">
        <v>174</v>
      </c>
    </row>
    <row r="1108" spans="1:12" ht="15" customHeight="1" x14ac:dyDescent="0.2">
      <c r="A1108" s="11"/>
      <c r="C1108" s="139">
        <v>2014</v>
      </c>
      <c r="D1108" s="139"/>
      <c r="E1108" s="142" t="s">
        <v>174</v>
      </c>
      <c r="F1108" s="142" t="s">
        <v>174</v>
      </c>
      <c r="G1108" s="142" t="s">
        <v>174</v>
      </c>
      <c r="H1108" s="142" t="s">
        <v>174</v>
      </c>
      <c r="I1108" s="142" t="s">
        <v>174</v>
      </c>
      <c r="J1108" s="142" t="s">
        <v>174</v>
      </c>
      <c r="K1108" s="142" t="s">
        <v>174</v>
      </c>
      <c r="L1108" s="141" t="s">
        <v>174</v>
      </c>
    </row>
    <row r="1109" spans="1:12" ht="15" customHeight="1" x14ac:dyDescent="0.2">
      <c r="A1109" s="11"/>
      <c r="C1109" s="175" t="s">
        <v>107</v>
      </c>
      <c r="D1109" s="175"/>
      <c r="E1109" s="175"/>
      <c r="F1109" s="175"/>
      <c r="G1109" s="176"/>
      <c r="H1109" s="176"/>
      <c r="I1109" s="176"/>
      <c r="J1109" s="176"/>
      <c r="K1109" s="176"/>
      <c r="L1109" s="177"/>
    </row>
    <row r="1110" spans="1:12" ht="15" customHeight="1" x14ac:dyDescent="0.2">
      <c r="A1110" s="11"/>
      <c r="C1110" s="136">
        <v>2024</v>
      </c>
      <c r="D1110" s="136"/>
      <c r="E1110" s="137">
        <v>0.12096374049029346</v>
      </c>
      <c r="F1110" s="137">
        <v>6.9518157820781135E-2</v>
      </c>
      <c r="G1110" s="137">
        <v>0.17260801890604449</v>
      </c>
      <c r="H1110" s="137">
        <v>9.5717733488472859E-2</v>
      </c>
      <c r="I1110" s="137">
        <v>6.7121425061915874E-2</v>
      </c>
      <c r="J1110" s="137">
        <v>0.13851268491365246</v>
      </c>
      <c r="K1110" s="137">
        <v>0.33555823931883977</v>
      </c>
      <c r="L1110" s="138">
        <f t="shared" ref="L1110:L1111" si="268">(1*E1110+2*F1110+3*G1110+4*H1110+5*I1110)/SUM(E1110:I1110)</f>
        <v>2.8450645553867711</v>
      </c>
    </row>
    <row r="1111" spans="1:12" ht="15" customHeight="1" x14ac:dyDescent="0.2">
      <c r="A1111" s="11"/>
      <c r="C1111" s="139">
        <v>2021</v>
      </c>
      <c r="D1111" s="139"/>
      <c r="E1111" s="140">
        <v>9.0087032999999997E-2</v>
      </c>
      <c r="F1111" s="140">
        <v>3.8818900000000003E-2</v>
      </c>
      <c r="G1111" s="140">
        <v>0.20264664299999999</v>
      </c>
      <c r="H1111" s="140">
        <v>8.3393386E-2</v>
      </c>
      <c r="I1111" s="140">
        <v>2.22375E-2</v>
      </c>
      <c r="J1111" s="140">
        <v>0.137614552</v>
      </c>
      <c r="K1111" s="140">
        <v>0.42520199800000003</v>
      </c>
      <c r="L1111" s="141">
        <f t="shared" si="268"/>
        <v>2.791564439370307</v>
      </c>
    </row>
    <row r="1112" spans="1:12" ht="15" customHeight="1" x14ac:dyDescent="0.2">
      <c r="A1112" s="11"/>
      <c r="C1112" s="139">
        <v>2017</v>
      </c>
      <c r="D1112" s="139"/>
      <c r="E1112" s="142" t="s">
        <v>174</v>
      </c>
      <c r="F1112" s="142" t="s">
        <v>174</v>
      </c>
      <c r="G1112" s="142" t="s">
        <v>174</v>
      </c>
      <c r="H1112" s="142" t="s">
        <v>174</v>
      </c>
      <c r="I1112" s="142" t="s">
        <v>174</v>
      </c>
      <c r="J1112" s="142" t="s">
        <v>174</v>
      </c>
      <c r="K1112" s="142" t="s">
        <v>174</v>
      </c>
      <c r="L1112" s="141" t="s">
        <v>174</v>
      </c>
    </row>
    <row r="1113" spans="1:12" ht="15" customHeight="1" x14ac:dyDescent="0.2">
      <c r="A1113" s="11"/>
      <c r="C1113" s="139">
        <v>2014</v>
      </c>
      <c r="D1113" s="139"/>
      <c r="E1113" s="142" t="s">
        <v>174</v>
      </c>
      <c r="F1113" s="142" t="s">
        <v>174</v>
      </c>
      <c r="G1113" s="142" t="s">
        <v>174</v>
      </c>
      <c r="H1113" s="142" t="s">
        <v>174</v>
      </c>
      <c r="I1113" s="142" t="s">
        <v>174</v>
      </c>
      <c r="J1113" s="142" t="s">
        <v>174</v>
      </c>
      <c r="K1113" s="142" t="s">
        <v>174</v>
      </c>
      <c r="L1113" s="141" t="s">
        <v>174</v>
      </c>
    </row>
    <row r="1114" spans="1:12" ht="15" customHeight="1" x14ac:dyDescent="0.2">
      <c r="A1114" s="11"/>
      <c r="C1114" s="175" t="s">
        <v>108</v>
      </c>
      <c r="D1114" s="175"/>
      <c r="E1114" s="175"/>
      <c r="F1114" s="175"/>
      <c r="G1114" s="176"/>
      <c r="H1114" s="176"/>
      <c r="I1114" s="176"/>
      <c r="J1114" s="176"/>
      <c r="K1114" s="176"/>
      <c r="L1114" s="177"/>
    </row>
    <row r="1115" spans="1:12" ht="15" customHeight="1" x14ac:dyDescent="0.2">
      <c r="A1115" s="11"/>
      <c r="C1115" s="136">
        <v>2024</v>
      </c>
      <c r="D1115" s="136"/>
      <c r="E1115" s="137">
        <v>0.11763851751253203</v>
      </c>
      <c r="F1115" s="137">
        <v>4.9974340403739936E-2</v>
      </c>
      <c r="G1115" s="137">
        <v>0.13341308697610049</v>
      </c>
      <c r="H1115" s="137">
        <v>7.4154120130155377E-2</v>
      </c>
      <c r="I1115" s="137">
        <v>4.8936689198499389E-2</v>
      </c>
      <c r="J1115" s="137">
        <v>0.13732479245389947</v>
      </c>
      <c r="K1115" s="137">
        <v>0.43855845332507326</v>
      </c>
      <c r="L1115" s="138">
        <f t="shared" ref="L1115:L1116" si="269">(1*E1115+2*F1115+3*G1115+4*H1115+5*I1115)/SUM(E1115:I1115)</f>
        <v>2.73303606666139</v>
      </c>
    </row>
    <row r="1116" spans="1:12" ht="15" customHeight="1" x14ac:dyDescent="0.2">
      <c r="A1116" s="11"/>
      <c r="C1116" s="139">
        <v>2021</v>
      </c>
      <c r="D1116" s="139"/>
      <c r="E1116" s="140">
        <v>0.103252566</v>
      </c>
      <c r="F1116" s="140">
        <v>2.7563299999999999E-2</v>
      </c>
      <c r="G1116" s="140">
        <v>0.13639389499999999</v>
      </c>
      <c r="H1116" s="140">
        <v>7.1056131999999994E-2</v>
      </c>
      <c r="I1116" s="140">
        <v>2.7404299999999999E-3</v>
      </c>
      <c r="J1116" s="140">
        <v>0.13640672700000001</v>
      </c>
      <c r="K1116" s="140">
        <v>0.52258699799999997</v>
      </c>
      <c r="L1116" s="141">
        <f t="shared" si="269"/>
        <v>2.5380395336540431</v>
      </c>
    </row>
    <row r="1117" spans="1:12" ht="15" customHeight="1" x14ac:dyDescent="0.2">
      <c r="A1117" s="11"/>
      <c r="C1117" s="139">
        <v>2017</v>
      </c>
      <c r="D1117" s="139"/>
      <c r="E1117" s="142" t="s">
        <v>174</v>
      </c>
      <c r="F1117" s="142" t="s">
        <v>174</v>
      </c>
      <c r="G1117" s="142" t="s">
        <v>174</v>
      </c>
      <c r="H1117" s="142" t="s">
        <v>174</v>
      </c>
      <c r="I1117" s="142" t="s">
        <v>174</v>
      </c>
      <c r="J1117" s="142" t="s">
        <v>174</v>
      </c>
      <c r="K1117" s="142" t="s">
        <v>174</v>
      </c>
      <c r="L1117" s="141" t="s">
        <v>174</v>
      </c>
    </row>
    <row r="1118" spans="1:12" ht="15" customHeight="1" x14ac:dyDescent="0.2">
      <c r="A1118" s="11"/>
      <c r="C1118" s="139">
        <v>2014</v>
      </c>
      <c r="D1118" s="139"/>
      <c r="E1118" s="142" t="s">
        <v>174</v>
      </c>
      <c r="F1118" s="142" t="s">
        <v>174</v>
      </c>
      <c r="G1118" s="142" t="s">
        <v>174</v>
      </c>
      <c r="H1118" s="142" t="s">
        <v>174</v>
      </c>
      <c r="I1118" s="142" t="s">
        <v>174</v>
      </c>
      <c r="J1118" s="142" t="s">
        <v>174</v>
      </c>
      <c r="K1118" s="142" t="s">
        <v>174</v>
      </c>
      <c r="L1118" s="141" t="s">
        <v>174</v>
      </c>
    </row>
    <row r="1119" spans="1:12" ht="15" customHeight="1" x14ac:dyDescent="0.2">
      <c r="A1119" s="11"/>
      <c r="C1119" s="175" t="s">
        <v>109</v>
      </c>
      <c r="D1119" s="175"/>
      <c r="E1119" s="175"/>
      <c r="F1119" s="175"/>
      <c r="G1119" s="176"/>
      <c r="H1119" s="176"/>
      <c r="I1119" s="176"/>
      <c r="J1119" s="176"/>
      <c r="K1119" s="176"/>
      <c r="L1119" s="177"/>
    </row>
    <row r="1120" spans="1:12" ht="15" customHeight="1" x14ac:dyDescent="0.2">
      <c r="A1120" s="11"/>
      <c r="C1120" s="136">
        <v>2024</v>
      </c>
      <c r="D1120" s="136"/>
      <c r="E1120" s="137">
        <v>0.10478497668295615</v>
      </c>
      <c r="F1120" s="137">
        <v>5.1539903800623642E-2</v>
      </c>
      <c r="G1120" s="137">
        <v>0.12494948130280721</v>
      </c>
      <c r="H1120" s="137">
        <v>8.3337545658847947E-2</v>
      </c>
      <c r="I1120" s="137">
        <v>5.0033412026253402E-2</v>
      </c>
      <c r="J1120" s="137">
        <v>0.13732479245389945</v>
      </c>
      <c r="K1120" s="137">
        <v>0.44802988807461203</v>
      </c>
      <c r="L1120" s="138">
        <f t="shared" ref="L1120:L1121" si="270">(1*E1120+2*F1120+3*G1120+4*H1120+5*I1120)/SUM(E1120:I1120)</f>
        <v>2.8125976978246721</v>
      </c>
    </row>
    <row r="1121" spans="1:12" ht="15" customHeight="1" x14ac:dyDescent="0.2">
      <c r="A1121" s="11"/>
      <c r="C1121" s="139">
        <v>2021</v>
      </c>
      <c r="D1121" s="139"/>
      <c r="E1121" s="140">
        <v>7.9128557000000002E-2</v>
      </c>
      <c r="F1121" s="140">
        <v>2.5675799999999999E-2</v>
      </c>
      <c r="G1121" s="140">
        <v>0.13423306800000001</v>
      </c>
      <c r="H1121" s="140">
        <v>8.2517375000000004E-2</v>
      </c>
      <c r="I1121" s="140">
        <v>1.4270700000000001E-2</v>
      </c>
      <c r="J1121" s="140">
        <v>0.13810584100000001</v>
      </c>
      <c r="K1121" s="140">
        <v>0.52606867000000002</v>
      </c>
      <c r="L1121" s="141">
        <f t="shared" si="270"/>
        <v>2.7829999836224459</v>
      </c>
    </row>
    <row r="1122" spans="1:12" ht="15" customHeight="1" x14ac:dyDescent="0.2">
      <c r="A1122" s="11"/>
      <c r="C1122" s="139">
        <v>2017</v>
      </c>
      <c r="D1122" s="139"/>
      <c r="E1122" s="142" t="s">
        <v>174</v>
      </c>
      <c r="F1122" s="142" t="s">
        <v>174</v>
      </c>
      <c r="G1122" s="142" t="s">
        <v>174</v>
      </c>
      <c r="H1122" s="142" t="s">
        <v>174</v>
      </c>
      <c r="I1122" s="142" t="s">
        <v>174</v>
      </c>
      <c r="J1122" s="142" t="s">
        <v>174</v>
      </c>
      <c r="K1122" s="142" t="s">
        <v>174</v>
      </c>
      <c r="L1122" s="141" t="s">
        <v>174</v>
      </c>
    </row>
    <row r="1123" spans="1:12" ht="15" customHeight="1" x14ac:dyDescent="0.2">
      <c r="A1123" s="11"/>
      <c r="C1123" s="139">
        <v>2014</v>
      </c>
      <c r="D1123" s="139"/>
      <c r="E1123" s="142" t="s">
        <v>174</v>
      </c>
      <c r="F1123" s="142" t="s">
        <v>174</v>
      </c>
      <c r="G1123" s="142" t="s">
        <v>174</v>
      </c>
      <c r="H1123" s="142" t="s">
        <v>174</v>
      </c>
      <c r="I1123" s="142" t="s">
        <v>174</v>
      </c>
      <c r="J1123" s="142" t="s">
        <v>174</v>
      </c>
      <c r="K1123" s="142" t="s">
        <v>174</v>
      </c>
      <c r="L1123" s="141" t="s">
        <v>174</v>
      </c>
    </row>
    <row r="1124" spans="1:12" ht="15" customHeight="1" x14ac:dyDescent="0.2">
      <c r="A1124" s="11"/>
      <c r="C1124" s="175" t="s">
        <v>54</v>
      </c>
      <c r="D1124" s="175"/>
      <c r="E1124" s="175"/>
      <c r="F1124" s="175"/>
      <c r="G1124" s="176"/>
      <c r="H1124" s="176"/>
      <c r="I1124" s="176"/>
      <c r="J1124" s="176"/>
      <c r="K1124" s="176"/>
      <c r="L1124" s="177"/>
    </row>
    <row r="1125" spans="1:12" ht="15" customHeight="1" x14ac:dyDescent="0.2">
      <c r="A1125" s="11"/>
      <c r="C1125" s="136">
        <v>2024</v>
      </c>
      <c r="D1125" s="136"/>
      <c r="E1125" s="137">
        <v>8.0282181707068551E-2</v>
      </c>
      <c r="F1125" s="137">
        <v>1.9013328577765377E-2</v>
      </c>
      <c r="G1125" s="137">
        <v>5.0010439467680516E-2</v>
      </c>
      <c r="H1125" s="137">
        <v>9.8564332059239132E-2</v>
      </c>
      <c r="I1125" s="137">
        <v>7.8769940065468863E-2</v>
      </c>
      <c r="J1125" s="137">
        <v>0.16556718259701411</v>
      </c>
      <c r="K1125" s="137">
        <v>0.5077925955257635</v>
      </c>
      <c r="L1125" s="138">
        <f t="shared" ref="L1125:L1126" si="271">(1*E1125+2*F1125+3*G1125+4*H1125+5*I1125)/SUM(E1125:I1125)</f>
        <v>3.2342838238306095</v>
      </c>
    </row>
    <row r="1126" spans="1:12" ht="15" customHeight="1" x14ac:dyDescent="0.2">
      <c r="A1126" s="11"/>
      <c r="C1126" s="139">
        <v>2021</v>
      </c>
      <c r="D1126" s="139"/>
      <c r="E1126" s="140">
        <v>6.3845954999999996E-2</v>
      </c>
      <c r="F1126" s="140">
        <v>1.34199E-2</v>
      </c>
      <c r="G1126" s="140">
        <v>5.15269E-2</v>
      </c>
      <c r="H1126" s="140">
        <v>0.14318658500000001</v>
      </c>
      <c r="I1126" s="140">
        <v>3.1161500000000002E-2</v>
      </c>
      <c r="J1126" s="140">
        <v>0.15081963300000001</v>
      </c>
      <c r="K1126" s="140">
        <v>0.54603954799999999</v>
      </c>
      <c r="L1126" s="141">
        <f t="shared" si="271"/>
        <v>3.2124351670992266</v>
      </c>
    </row>
    <row r="1127" spans="1:12" ht="15" customHeight="1" x14ac:dyDescent="0.2">
      <c r="A1127" s="11"/>
      <c r="C1127" s="139">
        <v>2017</v>
      </c>
      <c r="D1127" s="139"/>
      <c r="E1127" s="142" t="s">
        <v>174</v>
      </c>
      <c r="F1127" s="142" t="s">
        <v>174</v>
      </c>
      <c r="G1127" s="142" t="s">
        <v>174</v>
      </c>
      <c r="H1127" s="142" t="s">
        <v>174</v>
      </c>
      <c r="I1127" s="142" t="s">
        <v>174</v>
      </c>
      <c r="J1127" s="142" t="s">
        <v>174</v>
      </c>
      <c r="K1127" s="142" t="s">
        <v>174</v>
      </c>
      <c r="L1127" s="141" t="s">
        <v>174</v>
      </c>
    </row>
    <row r="1128" spans="1:12" ht="15" customHeight="1" x14ac:dyDescent="0.2">
      <c r="A1128" s="11"/>
      <c r="C1128" s="139">
        <v>2014</v>
      </c>
      <c r="D1128" s="139"/>
      <c r="E1128" s="142" t="s">
        <v>174</v>
      </c>
      <c r="F1128" s="142" t="s">
        <v>174</v>
      </c>
      <c r="G1128" s="142" t="s">
        <v>174</v>
      </c>
      <c r="H1128" s="142" t="s">
        <v>174</v>
      </c>
      <c r="I1128" s="142" t="s">
        <v>174</v>
      </c>
      <c r="J1128" s="142" t="s">
        <v>174</v>
      </c>
      <c r="K1128" s="142" t="s">
        <v>174</v>
      </c>
      <c r="L1128" s="141" t="s">
        <v>174</v>
      </c>
    </row>
    <row r="1129" spans="1:12" ht="15" customHeight="1" x14ac:dyDescent="0.2">
      <c r="A1129" s="11"/>
      <c r="C1129" s="175" t="s">
        <v>55</v>
      </c>
      <c r="D1129" s="175"/>
      <c r="E1129" s="175"/>
      <c r="F1129" s="175"/>
      <c r="G1129" s="176"/>
      <c r="H1129" s="176"/>
      <c r="I1129" s="176"/>
      <c r="J1129" s="176"/>
      <c r="K1129" s="176"/>
      <c r="L1129" s="177"/>
    </row>
    <row r="1130" spans="1:12" ht="15" customHeight="1" x14ac:dyDescent="0.2">
      <c r="A1130" s="11"/>
      <c r="C1130" s="136">
        <v>2024</v>
      </c>
      <c r="D1130" s="136"/>
      <c r="E1130" s="137">
        <v>6.8694336188401567E-2</v>
      </c>
      <c r="F1130" s="137">
        <v>1.4884184298029351E-2</v>
      </c>
      <c r="G1130" s="137">
        <v>5.1361090317368407E-2</v>
      </c>
      <c r="H1130" s="137">
        <v>9.104705294213028E-2</v>
      </c>
      <c r="I1130" s="137">
        <v>4.7546448654316148E-2</v>
      </c>
      <c r="J1130" s="137">
        <v>0.16851816258645039</v>
      </c>
      <c r="K1130" s="137">
        <v>0.55794872501330384</v>
      </c>
      <c r="L1130" s="138">
        <f t="shared" ref="L1130:L1131" si="272">(1*E1130+2*F1130+3*G1130+4*H1130+5*I1130)/SUM(E1130:I1130)</f>
        <v>3.1238135057169032</v>
      </c>
    </row>
    <row r="1131" spans="1:12" ht="15" customHeight="1" x14ac:dyDescent="0.2">
      <c r="A1131" s="11"/>
      <c r="C1131" s="139">
        <v>2021</v>
      </c>
      <c r="D1131" s="139"/>
      <c r="E1131" s="140">
        <v>5.7113900000000002E-2</v>
      </c>
      <c r="F1131" s="140">
        <v>1.2737E-2</v>
      </c>
      <c r="G1131" s="140">
        <v>4.6802700000000003E-2</v>
      </c>
      <c r="H1131" s="140">
        <v>9.6944504000000001E-2</v>
      </c>
      <c r="I1131" s="140">
        <v>4.5553200000000002E-2</v>
      </c>
      <c r="J1131" s="140">
        <v>0.15617805800000001</v>
      </c>
      <c r="K1131" s="140">
        <v>0.58467064300000005</v>
      </c>
      <c r="L1131" s="141">
        <f t="shared" si="272"/>
        <v>3.2357159815796255</v>
      </c>
    </row>
    <row r="1132" spans="1:12" ht="15" customHeight="1" x14ac:dyDescent="0.2">
      <c r="A1132" s="11"/>
      <c r="C1132" s="139">
        <v>2017</v>
      </c>
      <c r="D1132" s="139"/>
      <c r="E1132" s="142" t="s">
        <v>174</v>
      </c>
      <c r="F1132" s="142" t="s">
        <v>174</v>
      </c>
      <c r="G1132" s="142" t="s">
        <v>174</v>
      </c>
      <c r="H1132" s="142" t="s">
        <v>174</v>
      </c>
      <c r="I1132" s="142" t="s">
        <v>174</v>
      </c>
      <c r="J1132" s="142" t="s">
        <v>174</v>
      </c>
      <c r="K1132" s="142" t="s">
        <v>174</v>
      </c>
      <c r="L1132" s="141" t="s">
        <v>174</v>
      </c>
    </row>
    <row r="1133" spans="1:12" ht="15" customHeight="1" x14ac:dyDescent="0.2">
      <c r="A1133" s="11"/>
      <c r="C1133" s="139">
        <v>2014</v>
      </c>
      <c r="D1133" s="139"/>
      <c r="E1133" s="142" t="s">
        <v>174</v>
      </c>
      <c r="F1133" s="142" t="s">
        <v>174</v>
      </c>
      <c r="G1133" s="142" t="s">
        <v>174</v>
      </c>
      <c r="H1133" s="142" t="s">
        <v>174</v>
      </c>
      <c r="I1133" s="142" t="s">
        <v>174</v>
      </c>
      <c r="J1133" s="142" t="s">
        <v>174</v>
      </c>
      <c r="K1133" s="142" t="s">
        <v>174</v>
      </c>
      <c r="L1133" s="141" t="s">
        <v>174</v>
      </c>
    </row>
    <row r="1134" spans="1:12" ht="15" customHeight="1" x14ac:dyDescent="0.2">
      <c r="A1134" s="11"/>
      <c r="C1134" s="175" t="s">
        <v>110</v>
      </c>
      <c r="D1134" s="175"/>
      <c r="E1134" s="175"/>
      <c r="F1134" s="175"/>
      <c r="G1134" s="176"/>
      <c r="H1134" s="176"/>
      <c r="I1134" s="176"/>
      <c r="J1134" s="176"/>
      <c r="K1134" s="176"/>
      <c r="L1134" s="177"/>
    </row>
    <row r="1135" spans="1:12" ht="15" customHeight="1" x14ac:dyDescent="0.2">
      <c r="A1135" s="11"/>
      <c r="C1135" s="136">
        <v>2024</v>
      </c>
      <c r="D1135" s="136"/>
      <c r="E1135" s="137">
        <v>6.7269302270975911E-2</v>
      </c>
      <c r="F1135" s="137">
        <v>2.4939840045094572E-2</v>
      </c>
      <c r="G1135" s="137">
        <v>4.1626720235046974E-2</v>
      </c>
      <c r="H1135" s="137">
        <v>9.3361037980126446E-2</v>
      </c>
      <c r="I1135" s="137">
        <v>4.5780135387268758E-2</v>
      </c>
      <c r="J1135" s="137">
        <v>0.16818137157392887</v>
      </c>
      <c r="K1135" s="137">
        <v>0.55884159250755838</v>
      </c>
      <c r="L1135" s="138">
        <f t="shared" ref="L1135:L1136" si="273">(1*E1135+2*F1135+3*G1135+4*H1135+5*I1135)/SUM(E1135:I1135)</f>
        <v>3.0932051448284188</v>
      </c>
    </row>
    <row r="1136" spans="1:12" ht="15" customHeight="1" x14ac:dyDescent="0.2">
      <c r="A1136" s="11"/>
      <c r="C1136" s="139">
        <v>2021</v>
      </c>
      <c r="D1136" s="139"/>
      <c r="E1136" s="140">
        <v>5.5544200000000002E-2</v>
      </c>
      <c r="F1136" s="140">
        <v>1.34932E-2</v>
      </c>
      <c r="G1136" s="140">
        <v>4.7220900000000003E-2</v>
      </c>
      <c r="H1136" s="140">
        <v>9.7815558999999996E-2</v>
      </c>
      <c r="I1136" s="140">
        <v>4.4386799999999997E-2</v>
      </c>
      <c r="J1136" s="140">
        <v>0.16074582100000001</v>
      </c>
      <c r="K1136" s="140">
        <v>0.58079347800000003</v>
      </c>
      <c r="L1136" s="141">
        <f t="shared" si="273"/>
        <v>3.2399110148519741</v>
      </c>
    </row>
    <row r="1137" spans="1:12" ht="15" customHeight="1" x14ac:dyDescent="0.2">
      <c r="A1137" s="11"/>
      <c r="C1137" s="139">
        <v>2017</v>
      </c>
      <c r="D1137" s="139"/>
      <c r="E1137" s="142" t="s">
        <v>174</v>
      </c>
      <c r="F1137" s="142" t="s">
        <v>174</v>
      </c>
      <c r="G1137" s="142" t="s">
        <v>174</v>
      </c>
      <c r="H1137" s="142" t="s">
        <v>174</v>
      </c>
      <c r="I1137" s="142" t="s">
        <v>174</v>
      </c>
      <c r="J1137" s="142" t="s">
        <v>174</v>
      </c>
      <c r="K1137" s="142" t="s">
        <v>174</v>
      </c>
      <c r="L1137" s="141" t="s">
        <v>174</v>
      </c>
    </row>
    <row r="1138" spans="1:12" ht="15" customHeight="1" x14ac:dyDescent="0.2">
      <c r="A1138" s="11"/>
      <c r="C1138" s="139">
        <v>2014</v>
      </c>
      <c r="D1138" s="139"/>
      <c r="E1138" s="142" t="s">
        <v>174</v>
      </c>
      <c r="F1138" s="142" t="s">
        <v>174</v>
      </c>
      <c r="G1138" s="142" t="s">
        <v>174</v>
      </c>
      <c r="H1138" s="142" t="s">
        <v>174</v>
      </c>
      <c r="I1138" s="142" t="s">
        <v>174</v>
      </c>
      <c r="J1138" s="142" t="s">
        <v>174</v>
      </c>
      <c r="K1138" s="142" t="s">
        <v>174</v>
      </c>
      <c r="L1138" s="141" t="s">
        <v>174</v>
      </c>
    </row>
    <row r="1139" spans="1:12" ht="15" customHeight="1" x14ac:dyDescent="0.2">
      <c r="A1139" s="11"/>
      <c r="C1139" s="175" t="s">
        <v>56</v>
      </c>
      <c r="D1139" s="175"/>
      <c r="E1139" s="175"/>
      <c r="F1139" s="175"/>
      <c r="G1139" s="176"/>
      <c r="H1139" s="176"/>
      <c r="I1139" s="176"/>
      <c r="J1139" s="176"/>
      <c r="K1139" s="176"/>
      <c r="L1139" s="177"/>
    </row>
    <row r="1140" spans="1:12" ht="15" customHeight="1" x14ac:dyDescent="0.2">
      <c r="A1140" s="11"/>
      <c r="C1140" s="136">
        <v>2024</v>
      </c>
      <c r="D1140" s="136"/>
      <c r="E1140" s="137">
        <v>7.1013887589171279E-2</v>
      </c>
      <c r="F1140" s="137">
        <v>1.9555105306552543E-2</v>
      </c>
      <c r="G1140" s="137">
        <v>5.8944668434588801E-2</v>
      </c>
      <c r="H1140" s="137">
        <v>9.8209943000717725E-2</v>
      </c>
      <c r="I1140" s="137">
        <v>4.3148646087651552E-2</v>
      </c>
      <c r="J1140" s="137">
        <v>0.15461302795958956</v>
      </c>
      <c r="K1140" s="137">
        <v>0.55451472162172855</v>
      </c>
      <c r="L1140" s="138">
        <f t="shared" ref="L1140:L1141" si="274">(1*E1140+2*F1140+3*G1140+4*H1140+5*I1140)/SUM(E1140:I1140)</f>
        <v>3.0788124499952412</v>
      </c>
    </row>
    <row r="1141" spans="1:12" ht="15" customHeight="1" x14ac:dyDescent="0.2">
      <c r="A1141" s="11"/>
      <c r="C1141" s="139">
        <v>2021</v>
      </c>
      <c r="D1141" s="139"/>
      <c r="E1141" s="140">
        <v>5.5544200000000002E-2</v>
      </c>
      <c r="F1141" s="140">
        <v>1.42676E-2</v>
      </c>
      <c r="G1141" s="140">
        <v>4.5739299999999997E-2</v>
      </c>
      <c r="H1141" s="140">
        <v>9.9949279000000002E-2</v>
      </c>
      <c r="I1141" s="140">
        <v>5.3514199999999998E-2</v>
      </c>
      <c r="J1141" s="140">
        <v>0.16074582100000001</v>
      </c>
      <c r="K1141" s="140">
        <v>0.57023958399999997</v>
      </c>
      <c r="L1141" s="141">
        <f t="shared" si="274"/>
        <v>3.3034098720723977</v>
      </c>
    </row>
    <row r="1142" spans="1:12" ht="15" customHeight="1" x14ac:dyDescent="0.2">
      <c r="A1142" s="11"/>
      <c r="C1142" s="139">
        <v>2017</v>
      </c>
      <c r="D1142" s="139"/>
      <c r="E1142" s="142" t="s">
        <v>174</v>
      </c>
      <c r="F1142" s="142" t="s">
        <v>174</v>
      </c>
      <c r="G1142" s="142" t="s">
        <v>174</v>
      </c>
      <c r="H1142" s="142" t="s">
        <v>174</v>
      </c>
      <c r="I1142" s="142" t="s">
        <v>174</v>
      </c>
      <c r="J1142" s="142" t="s">
        <v>174</v>
      </c>
      <c r="K1142" s="142" t="s">
        <v>174</v>
      </c>
      <c r="L1142" s="141" t="s">
        <v>174</v>
      </c>
    </row>
    <row r="1143" spans="1:12" ht="15" customHeight="1" x14ac:dyDescent="0.2">
      <c r="A1143" s="11"/>
      <c r="C1143" s="139">
        <v>2014</v>
      </c>
      <c r="D1143" s="139"/>
      <c r="E1143" s="142" t="s">
        <v>174</v>
      </c>
      <c r="F1143" s="142" t="s">
        <v>174</v>
      </c>
      <c r="G1143" s="142" t="s">
        <v>174</v>
      </c>
      <c r="H1143" s="142" t="s">
        <v>174</v>
      </c>
      <c r="I1143" s="142" t="s">
        <v>174</v>
      </c>
      <c r="J1143" s="142" t="s">
        <v>174</v>
      </c>
      <c r="K1143" s="142" t="s">
        <v>174</v>
      </c>
      <c r="L1143" s="141" t="s">
        <v>174</v>
      </c>
    </row>
    <row r="1144" spans="1:12" ht="15" customHeight="1" x14ac:dyDescent="0.2">
      <c r="A1144" s="11"/>
      <c r="C1144" s="175" t="s">
        <v>111</v>
      </c>
      <c r="D1144" s="175"/>
      <c r="E1144" s="175"/>
      <c r="F1144" s="175"/>
      <c r="G1144" s="176"/>
      <c r="H1144" s="176"/>
      <c r="I1144" s="176"/>
      <c r="J1144" s="176"/>
      <c r="K1144" s="176"/>
      <c r="L1144" s="177"/>
    </row>
    <row r="1145" spans="1:12" ht="15" customHeight="1" x14ac:dyDescent="0.2">
      <c r="A1145" s="11"/>
      <c r="C1145" s="136">
        <v>2024</v>
      </c>
      <c r="D1145" s="136"/>
      <c r="E1145" s="137">
        <v>8.3221621331001708E-2</v>
      </c>
      <c r="F1145" s="137">
        <v>1.4403921356308452E-2</v>
      </c>
      <c r="G1145" s="137">
        <v>4.0478061952433669E-2</v>
      </c>
      <c r="H1145" s="137">
        <v>9.8209943000717725E-2</v>
      </c>
      <c r="I1145" s="137">
        <v>4.1382332820604162E-2</v>
      </c>
      <c r="J1145" s="137">
        <v>0.15787950409795387</v>
      </c>
      <c r="K1145" s="137">
        <v>0.56442461544098044</v>
      </c>
      <c r="L1145" s="138">
        <f t="shared" ref="L1145:L1146" si="275">(1*E1145+2*F1145+3*G1145+4*H1145+5*I1145)/SUM(E1145:I1145)</f>
        <v>3.0004589359532536</v>
      </c>
    </row>
    <row r="1146" spans="1:12" ht="15" customHeight="1" x14ac:dyDescent="0.2">
      <c r="A1146" s="11"/>
      <c r="C1146" s="139">
        <v>2021</v>
      </c>
      <c r="D1146" s="139"/>
      <c r="E1146" s="140">
        <v>6.4524453999999995E-2</v>
      </c>
      <c r="F1146" s="140">
        <v>1.43497E-2</v>
      </c>
      <c r="G1146" s="140">
        <v>4.5485299999999999E-2</v>
      </c>
      <c r="H1146" s="140">
        <v>0.100820335</v>
      </c>
      <c r="I1146" s="140">
        <v>5.2529100000000002E-2</v>
      </c>
      <c r="J1146" s="140">
        <v>0.16074582100000001</v>
      </c>
      <c r="K1146" s="140">
        <v>0.56154532099999999</v>
      </c>
      <c r="L1146" s="141">
        <f t="shared" si="275"/>
        <v>3.2249835330261969</v>
      </c>
    </row>
    <row r="1147" spans="1:12" ht="15" customHeight="1" x14ac:dyDescent="0.2">
      <c r="A1147" s="11"/>
      <c r="C1147" s="139">
        <v>2017</v>
      </c>
      <c r="D1147" s="139"/>
      <c r="E1147" s="142" t="s">
        <v>174</v>
      </c>
      <c r="F1147" s="142" t="s">
        <v>174</v>
      </c>
      <c r="G1147" s="142" t="s">
        <v>174</v>
      </c>
      <c r="H1147" s="142" t="s">
        <v>174</v>
      </c>
      <c r="I1147" s="142" t="s">
        <v>174</v>
      </c>
      <c r="J1147" s="142" t="s">
        <v>174</v>
      </c>
      <c r="K1147" s="142" t="s">
        <v>174</v>
      </c>
      <c r="L1147" s="141" t="s">
        <v>174</v>
      </c>
    </row>
    <row r="1148" spans="1:12" ht="15" customHeight="1" x14ac:dyDescent="0.2">
      <c r="A1148" s="11"/>
      <c r="C1148" s="139">
        <v>2014</v>
      </c>
      <c r="D1148" s="139"/>
      <c r="E1148" s="142" t="s">
        <v>174</v>
      </c>
      <c r="F1148" s="142" t="s">
        <v>174</v>
      </c>
      <c r="G1148" s="142" t="s">
        <v>174</v>
      </c>
      <c r="H1148" s="142" t="s">
        <v>174</v>
      </c>
      <c r="I1148" s="142" t="s">
        <v>174</v>
      </c>
      <c r="J1148" s="142" t="s">
        <v>174</v>
      </c>
      <c r="K1148" s="142" t="s">
        <v>174</v>
      </c>
      <c r="L1148" s="141" t="s">
        <v>174</v>
      </c>
    </row>
    <row r="1149" spans="1:12" ht="15" customHeight="1" x14ac:dyDescent="0.2">
      <c r="A1149" s="11"/>
      <c r="C1149" s="175" t="s">
        <v>57</v>
      </c>
      <c r="D1149" s="175"/>
      <c r="E1149" s="175"/>
      <c r="F1149" s="175"/>
      <c r="G1149" s="176"/>
      <c r="H1149" s="176"/>
      <c r="I1149" s="176"/>
      <c r="J1149" s="176"/>
      <c r="K1149" s="176"/>
      <c r="L1149" s="177"/>
    </row>
    <row r="1150" spans="1:12" ht="15" customHeight="1" x14ac:dyDescent="0.2">
      <c r="A1150" s="11"/>
      <c r="C1150" s="136">
        <v>2024</v>
      </c>
      <c r="D1150" s="136"/>
      <c r="E1150" s="137">
        <v>7.8401065803777259E-2</v>
      </c>
      <c r="F1150" s="137">
        <v>3.8472610993465099E-2</v>
      </c>
      <c r="G1150" s="137">
        <v>8.4014970092642915E-2</v>
      </c>
      <c r="H1150" s="137">
        <v>0.18190320929046849</v>
      </c>
      <c r="I1150" s="137">
        <v>6.557460333525704E-2</v>
      </c>
      <c r="J1150" s="137">
        <v>0.1336493448190286</v>
      </c>
      <c r="K1150" s="137">
        <v>0.41798419566536055</v>
      </c>
      <c r="L1150" s="138">
        <f t="shared" ref="L1150:L1151" si="276">(1*E1150+2*F1150+3*G1150+4*H1150+5*I1150)/SUM(E1150:I1150)</f>
        <v>3.2626817213027111</v>
      </c>
    </row>
    <row r="1151" spans="1:12" ht="15" customHeight="1" x14ac:dyDescent="0.2">
      <c r="A1151" s="11"/>
      <c r="C1151" s="139">
        <v>2021</v>
      </c>
      <c r="D1151" s="139"/>
      <c r="E1151" s="140">
        <v>6.1779000000000001E-2</v>
      </c>
      <c r="F1151" s="140">
        <v>1.7144099999999999E-2</v>
      </c>
      <c r="G1151" s="140">
        <v>0.121714884</v>
      </c>
      <c r="H1151" s="140">
        <v>0.19083256500000001</v>
      </c>
      <c r="I1151" s="140">
        <v>4.7632000000000001E-2</v>
      </c>
      <c r="J1151" s="140">
        <v>0.150910615</v>
      </c>
      <c r="K1151" s="140">
        <v>0.40998676899999997</v>
      </c>
      <c r="L1151" s="141">
        <f t="shared" si="276"/>
        <v>3.3311173331403272</v>
      </c>
    </row>
    <row r="1152" spans="1:12" ht="15" customHeight="1" x14ac:dyDescent="0.2">
      <c r="A1152" s="11"/>
      <c r="C1152" s="139">
        <v>2017</v>
      </c>
      <c r="D1152" s="139"/>
      <c r="E1152" s="142" t="s">
        <v>174</v>
      </c>
      <c r="F1152" s="142" t="s">
        <v>174</v>
      </c>
      <c r="G1152" s="142" t="s">
        <v>174</v>
      </c>
      <c r="H1152" s="142" t="s">
        <v>174</v>
      </c>
      <c r="I1152" s="142" t="s">
        <v>174</v>
      </c>
      <c r="J1152" s="142" t="s">
        <v>174</v>
      </c>
      <c r="K1152" s="142" t="s">
        <v>174</v>
      </c>
      <c r="L1152" s="141" t="s">
        <v>174</v>
      </c>
    </row>
    <row r="1153" spans="1:12" ht="15" customHeight="1" x14ac:dyDescent="0.2">
      <c r="A1153" s="11"/>
      <c r="C1153" s="139">
        <v>2014</v>
      </c>
      <c r="D1153" s="139"/>
      <c r="E1153" s="142" t="s">
        <v>174</v>
      </c>
      <c r="F1153" s="142" t="s">
        <v>174</v>
      </c>
      <c r="G1153" s="142" t="s">
        <v>174</v>
      </c>
      <c r="H1153" s="142" t="s">
        <v>174</v>
      </c>
      <c r="I1153" s="142" t="s">
        <v>174</v>
      </c>
      <c r="J1153" s="142" t="s">
        <v>174</v>
      </c>
      <c r="K1153" s="142" t="s">
        <v>174</v>
      </c>
      <c r="L1153" s="141" t="s">
        <v>174</v>
      </c>
    </row>
    <row r="1154" spans="1:12" ht="5.25" customHeight="1" thickBot="1" x14ac:dyDescent="0.25">
      <c r="A1154" s="11"/>
      <c r="C1154" s="115"/>
      <c r="D1154" s="115"/>
      <c r="E1154" s="116"/>
      <c r="F1154" s="116"/>
      <c r="G1154" s="116"/>
      <c r="H1154" s="116"/>
      <c r="I1154" s="116"/>
      <c r="J1154" s="116"/>
      <c r="K1154" s="116"/>
      <c r="L1154" s="116"/>
    </row>
    <row r="1155" spans="1:12" ht="5.25" customHeight="1" thickTop="1" x14ac:dyDescent="0.2">
      <c r="A1155" s="11"/>
      <c r="C1155" s="117"/>
      <c r="D1155" s="117"/>
      <c r="E1155" s="118"/>
      <c r="F1155" s="118"/>
      <c r="G1155" s="118"/>
      <c r="H1155" s="118"/>
      <c r="I1155" s="118"/>
      <c r="J1155" s="118"/>
      <c r="K1155" s="118"/>
      <c r="L1155" s="118"/>
    </row>
    <row r="1156" spans="1:12" x14ac:dyDescent="0.2">
      <c r="A1156" s="11"/>
    </row>
  </sheetData>
  <sheetProtection sheet="1" objects="1" scenarios="1"/>
  <mergeCells count="3">
    <mergeCell ref="C9:D9"/>
    <mergeCell ref="C2:K2"/>
    <mergeCell ref="C7:L7"/>
  </mergeCells>
  <hyperlinks>
    <hyperlink ref="A5" location="Índice!A1" display="&lt;&lt;" xr:uid="{489FE700-84EF-46E6-BC6C-5A8EB6944E1E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80" fitToHeight="7" orientation="portrait" r:id="rId1"/>
  <rowBreaks count="3" manualBreakCount="3">
    <brk id="315" min="2" max="11" man="1"/>
    <brk id="627" min="2" max="11" man="1"/>
    <brk id="924" min="2" max="11" man="1"/>
  </rowBreaks>
  <ignoredErrors>
    <ignoredError sqref="E15:K15" formula="1"/>
    <ignoredError sqref="L18:L168 L170:L1153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3">
    <tabColor rgb="FF1F4889"/>
  </sheetPr>
  <dimension ref="A1:M481"/>
  <sheetViews>
    <sheetView showGridLines="0" zoomScaleNormal="100" workbookViewId="0">
      <pane ySplit="10" topLeftCell="A11" activePane="bottomLeft" state="frozen"/>
      <selection activeCell="D29" sqref="D29:F29"/>
      <selection pane="bottomLeft" activeCell="C9" sqref="C9:D9"/>
    </sheetView>
  </sheetViews>
  <sheetFormatPr defaultColWidth="0" defaultRowHeight="11.25" zeroHeight="1" x14ac:dyDescent="0.2"/>
  <cols>
    <col min="1" max="1" width="5.83203125" style="2" customWidth="1"/>
    <col min="2" max="2" width="1.83203125" style="2" customWidth="1"/>
    <col min="3" max="3" width="7" style="2" customWidth="1"/>
    <col min="4" max="4" width="3.33203125" style="2" customWidth="1"/>
    <col min="5" max="12" width="12.1640625" style="2" customWidth="1"/>
    <col min="13" max="13" width="1.83203125" style="2" customWidth="1"/>
    <col min="14" max="16384" width="9.33203125" style="2" hidden="1"/>
  </cols>
  <sheetData>
    <row r="1" spans="1:13" ht="6.75" customHeight="1" x14ac:dyDescent="0.2">
      <c r="A1" s="14"/>
    </row>
    <row r="2" spans="1:13" ht="15.75" customHeight="1" x14ac:dyDescent="0.2">
      <c r="A2" s="14"/>
      <c r="C2" s="285" t="s">
        <v>184</v>
      </c>
      <c r="D2" s="285"/>
      <c r="E2" s="285"/>
      <c r="F2" s="285"/>
      <c r="G2" s="285"/>
      <c r="H2" s="285"/>
      <c r="I2" s="285"/>
      <c r="J2" s="285"/>
      <c r="K2" s="285"/>
    </row>
    <row r="3" spans="1:13" ht="8.25" customHeight="1" x14ac:dyDescent="0.2">
      <c r="A3" s="14"/>
    </row>
    <row r="4" spans="1:13" s="1" customFormat="1" ht="5.0999999999999996" customHeight="1" x14ac:dyDescent="0.2">
      <c r="A4" s="11"/>
    </row>
    <row r="5" spans="1:13" s="45" customFormat="1" ht="23.1" customHeight="1" x14ac:dyDescent="0.25">
      <c r="A5" s="65" t="s">
        <v>126</v>
      </c>
      <c r="C5" s="46" t="s">
        <v>143</v>
      </c>
      <c r="D5" s="46"/>
      <c r="E5" s="46"/>
      <c r="F5" s="46"/>
      <c r="G5" s="46"/>
      <c r="H5" s="46"/>
      <c r="I5" s="46"/>
      <c r="J5" s="46"/>
      <c r="K5" s="46"/>
      <c r="M5" s="44"/>
    </row>
    <row r="6" spans="1:13" s="1" customFormat="1" ht="5.0999999999999996" customHeight="1" x14ac:dyDescent="0.2">
      <c r="A6" s="11"/>
    </row>
    <row r="7" spans="1:13" s="1" customFormat="1" ht="30" customHeight="1" x14ac:dyDescent="0.2">
      <c r="A7" s="11"/>
      <c r="C7" s="283" t="s">
        <v>121</v>
      </c>
      <c r="D7" s="283"/>
      <c r="E7" s="283"/>
      <c r="F7" s="283"/>
      <c r="G7" s="283"/>
      <c r="H7" s="283"/>
      <c r="I7" s="283"/>
      <c r="J7" s="283"/>
      <c r="K7" s="283"/>
      <c r="L7" s="283"/>
    </row>
    <row r="8" spans="1:13" s="1" customFormat="1" ht="5.0999999999999996" customHeight="1" x14ac:dyDescent="0.2">
      <c r="A8" s="11"/>
    </row>
    <row r="9" spans="1:13" ht="39.75" customHeight="1" x14ac:dyDescent="0.2">
      <c r="A9" s="11"/>
      <c r="C9" s="281" t="s">
        <v>167</v>
      </c>
      <c r="D9" s="282"/>
      <c r="E9" s="206" t="s">
        <v>6</v>
      </c>
      <c r="F9" s="206" t="s">
        <v>7</v>
      </c>
      <c r="G9" s="206" t="s">
        <v>8</v>
      </c>
      <c r="H9" s="206" t="s">
        <v>9</v>
      </c>
      <c r="I9" s="206" t="s">
        <v>10</v>
      </c>
      <c r="J9" s="206" t="s">
        <v>173</v>
      </c>
      <c r="K9" s="206" t="s">
        <v>0</v>
      </c>
      <c r="L9" s="207" t="s">
        <v>86</v>
      </c>
    </row>
    <row r="10" spans="1:13" s="104" customFormat="1" ht="5.25" customHeight="1" x14ac:dyDescent="0.2">
      <c r="A10" s="11"/>
      <c r="C10" s="119"/>
      <c r="D10" s="119"/>
      <c r="E10" s="124"/>
      <c r="F10" s="125"/>
      <c r="G10" s="125"/>
      <c r="H10" s="125"/>
      <c r="I10" s="125"/>
      <c r="J10" s="126"/>
      <c r="K10" s="123"/>
      <c r="L10" s="120"/>
      <c r="M10" s="1"/>
    </row>
    <row r="11" spans="1:13" ht="15" customHeight="1" x14ac:dyDescent="0.2">
      <c r="A11" s="11"/>
      <c r="C11" s="157" t="s">
        <v>168</v>
      </c>
      <c r="D11" s="157"/>
      <c r="E11" s="187"/>
      <c r="F11" s="187"/>
      <c r="G11" s="187"/>
      <c r="H11" s="188"/>
      <c r="I11" s="188"/>
      <c r="J11" s="188"/>
      <c r="K11" s="188"/>
      <c r="L11" s="188"/>
    </row>
    <row r="12" spans="1:13" ht="15" customHeight="1" x14ac:dyDescent="0.2">
      <c r="A12" s="11"/>
      <c r="C12" s="182" t="s">
        <v>165</v>
      </c>
      <c r="D12" s="182"/>
      <c r="E12" s="183"/>
      <c r="F12" s="183"/>
      <c r="G12" s="183"/>
      <c r="H12" s="183"/>
      <c r="I12" s="183"/>
      <c r="J12" s="183"/>
      <c r="K12" s="183"/>
      <c r="L12" s="183"/>
    </row>
    <row r="13" spans="1:13" ht="15" customHeight="1" x14ac:dyDescent="0.2">
      <c r="A13" s="11"/>
      <c r="C13" s="136">
        <v>2024</v>
      </c>
      <c r="D13" s="136"/>
      <c r="E13" s="137">
        <f>AVERAGE(E18,E23,E28,E33,E38)</f>
        <v>0.13052391376256123</v>
      </c>
      <c r="F13" s="137">
        <f t="shared" ref="F13:K13" si="0">AVERAGE(F18,F23,F28,F33,F38)</f>
        <v>8.1495903477925152E-2</v>
      </c>
      <c r="G13" s="137">
        <f t="shared" si="0"/>
        <v>0.27311600149170956</v>
      </c>
      <c r="H13" s="137">
        <f t="shared" si="0"/>
        <v>0.27140610274636268</v>
      </c>
      <c r="I13" s="137">
        <f t="shared" si="0"/>
        <v>0.1447659224614774</v>
      </c>
      <c r="J13" s="137">
        <f t="shared" si="0"/>
        <v>3.974648166716107E-2</v>
      </c>
      <c r="K13" s="137">
        <f t="shared" si="0"/>
        <v>5.8945674392802884E-2</v>
      </c>
      <c r="L13" s="138">
        <f>(1*E13+2*F13+3*G13+4*H13+5*I13)/SUM(E13:I13)</f>
        <v>3.2423081282767581</v>
      </c>
      <c r="M13" s="3"/>
    </row>
    <row r="14" spans="1:13" ht="15" customHeight="1" x14ac:dyDescent="0.2">
      <c r="A14" s="11"/>
      <c r="C14" s="139">
        <v>2021</v>
      </c>
      <c r="D14" s="139"/>
      <c r="E14" s="140">
        <f t="shared" ref="E14:K14" si="1">AVERAGE(E19,E24,E29,E34,E39)</f>
        <v>0.14367617459999998</v>
      </c>
      <c r="F14" s="140">
        <f t="shared" si="1"/>
        <v>9.1745284799999993E-2</v>
      </c>
      <c r="G14" s="140">
        <f t="shared" si="1"/>
        <v>0.29145592480000004</v>
      </c>
      <c r="H14" s="140">
        <f t="shared" si="1"/>
        <v>0.24944520000000003</v>
      </c>
      <c r="I14" s="140">
        <f t="shared" si="1"/>
        <v>0.1105828504</v>
      </c>
      <c r="J14" s="140">
        <f t="shared" si="1"/>
        <v>3.9526242400000001E-2</v>
      </c>
      <c r="K14" s="140">
        <f t="shared" si="1"/>
        <v>7.3568306599999994E-2</v>
      </c>
      <c r="L14" s="141">
        <f t="shared" ref="L14:L16" si="2">(1*E14+2*F14+3*G14+4*H14+5*I14)/SUM(E14:I14)</f>
        <v>3.1031826655130064</v>
      </c>
      <c r="M14" s="3"/>
    </row>
    <row r="15" spans="1:13" ht="15" customHeight="1" x14ac:dyDescent="0.2">
      <c r="A15" s="11"/>
      <c r="C15" s="139">
        <v>2017</v>
      </c>
      <c r="D15" s="139"/>
      <c r="E15" s="140">
        <f t="shared" ref="E15:K15" si="3">AVERAGE(E20,E25,E30,E35,E40)</f>
        <v>0.17114099939999999</v>
      </c>
      <c r="F15" s="140">
        <f t="shared" si="3"/>
        <v>8.9795891600000011E-2</v>
      </c>
      <c r="G15" s="140">
        <f t="shared" si="3"/>
        <v>0.30341095679999996</v>
      </c>
      <c r="H15" s="140">
        <f t="shared" si="3"/>
        <v>0.23249561979999997</v>
      </c>
      <c r="I15" s="140">
        <f t="shared" si="3"/>
        <v>6.9096356400000003E-2</v>
      </c>
      <c r="J15" s="140">
        <f t="shared" si="3"/>
        <v>4.4466567400000004E-2</v>
      </c>
      <c r="K15" s="140">
        <f t="shared" si="3"/>
        <v>8.9593593200000016E-2</v>
      </c>
      <c r="L15" s="141">
        <f t="shared" si="2"/>
        <v>2.9291064389250221</v>
      </c>
      <c r="M15" s="3"/>
    </row>
    <row r="16" spans="1:13" ht="15" customHeight="1" x14ac:dyDescent="0.2">
      <c r="A16" s="11"/>
      <c r="C16" s="139">
        <v>2014</v>
      </c>
      <c r="D16" s="139"/>
      <c r="E16" s="140">
        <f t="shared" ref="E16:K16" si="4">AVERAGE(E21,E26,E31,E36,E41)</f>
        <v>0.18515302247880908</v>
      </c>
      <c r="F16" s="140">
        <f t="shared" si="4"/>
        <v>0.12875153896733066</v>
      </c>
      <c r="G16" s="140">
        <f t="shared" si="4"/>
        <v>0.30216309937054103</v>
      </c>
      <c r="H16" s="140">
        <f t="shared" si="4"/>
        <v>0.18687275516184068</v>
      </c>
      <c r="I16" s="140">
        <f t="shared" si="4"/>
        <v>5.2434751672366699E-2</v>
      </c>
      <c r="J16" s="140">
        <f t="shared" si="4"/>
        <v>4.2225819142424112E-2</v>
      </c>
      <c r="K16" s="140">
        <f t="shared" si="4"/>
        <v>0.10239901320668773</v>
      </c>
      <c r="L16" s="141">
        <f t="shared" si="2"/>
        <v>2.7576322843370309</v>
      </c>
      <c r="M16" s="3"/>
    </row>
    <row r="17" spans="1:13" ht="15" customHeight="1" x14ac:dyDescent="0.2">
      <c r="A17" s="11"/>
      <c r="C17" s="175" t="s">
        <v>59</v>
      </c>
      <c r="D17" s="175"/>
      <c r="E17" s="176"/>
      <c r="F17" s="176"/>
      <c r="G17" s="176"/>
      <c r="H17" s="176"/>
      <c r="I17" s="176"/>
      <c r="J17" s="177"/>
      <c r="K17" s="177"/>
      <c r="L17" s="177"/>
    </row>
    <row r="18" spans="1:13" ht="15" customHeight="1" x14ac:dyDescent="0.2">
      <c r="A18" s="11"/>
      <c r="C18" s="136">
        <v>2024</v>
      </c>
      <c r="D18" s="136"/>
      <c r="E18" s="137">
        <v>0.13188889994048508</v>
      </c>
      <c r="F18" s="137">
        <v>7.1377008193051664E-2</v>
      </c>
      <c r="G18" s="137">
        <v>0.25850494858128559</v>
      </c>
      <c r="H18" s="137">
        <v>0.29632758187278646</v>
      </c>
      <c r="I18" s="137">
        <v>0.17146622932867098</v>
      </c>
      <c r="J18" s="137">
        <v>2.7078916514626947E-2</v>
      </c>
      <c r="K18" s="137">
        <v>4.3356415569093289E-2</v>
      </c>
      <c r="L18" s="138">
        <f t="shared" ref="L18:L21" si="5">(1*E18+2*F18+3*G18+4*H18+5*I18)/SUM(E18:I18)</f>
        <v>3.3271480112704706</v>
      </c>
      <c r="M18" s="3"/>
    </row>
    <row r="19" spans="1:13" ht="15" customHeight="1" x14ac:dyDescent="0.2">
      <c r="A19" s="11"/>
      <c r="C19" s="139">
        <v>2021</v>
      </c>
      <c r="D19" s="139"/>
      <c r="E19" s="140">
        <v>0.14741949200000001</v>
      </c>
      <c r="F19" s="140">
        <v>8.9000686999999995E-2</v>
      </c>
      <c r="G19" s="140">
        <v>0.28205661700000001</v>
      </c>
      <c r="H19" s="140">
        <v>0.27924752400000002</v>
      </c>
      <c r="I19" s="140">
        <v>0.12124149200000001</v>
      </c>
      <c r="J19" s="140">
        <v>2.44914E-2</v>
      </c>
      <c r="K19" s="140">
        <v>5.6542799999999997E-2</v>
      </c>
      <c r="L19" s="141">
        <f t="shared" si="5"/>
        <v>3.1500500184004667</v>
      </c>
      <c r="M19" s="3"/>
    </row>
    <row r="20" spans="1:13" ht="15" customHeight="1" x14ac:dyDescent="0.2">
      <c r="A20" s="11"/>
      <c r="C20" s="139">
        <v>2017</v>
      </c>
      <c r="D20" s="139"/>
      <c r="E20" s="140">
        <v>0.19260840100000001</v>
      </c>
      <c r="F20" s="140">
        <v>9.1232877000000004E-2</v>
      </c>
      <c r="G20" s="140">
        <v>0.305594433</v>
      </c>
      <c r="H20" s="140">
        <v>0.239196826</v>
      </c>
      <c r="I20" s="140">
        <v>7.6693443E-2</v>
      </c>
      <c r="J20" s="140">
        <v>3.0248199999999999E-2</v>
      </c>
      <c r="K20" s="140">
        <v>6.4425778000000003E-2</v>
      </c>
      <c r="L20" s="141">
        <f t="shared" si="5"/>
        <v>2.9073637906646619</v>
      </c>
      <c r="M20" s="3"/>
    </row>
    <row r="21" spans="1:13" ht="15" customHeight="1" x14ac:dyDescent="0.2">
      <c r="A21" s="11"/>
      <c r="C21" s="139">
        <v>2014</v>
      </c>
      <c r="D21" s="139"/>
      <c r="E21" s="140">
        <v>0.22175784905603491</v>
      </c>
      <c r="F21" s="140">
        <v>0.11834250065654267</v>
      </c>
      <c r="G21" s="140">
        <v>0.36160927226638273</v>
      </c>
      <c r="H21" s="140">
        <v>0.15285882631614081</v>
      </c>
      <c r="I21" s="140">
        <v>3.8437518198719225E-2</v>
      </c>
      <c r="J21" s="140">
        <v>2.8863710359003893E-2</v>
      </c>
      <c r="K21" s="140">
        <v>7.8130323147175801E-2</v>
      </c>
      <c r="L21" s="141">
        <f t="shared" si="5"/>
        <v>2.6280827357077556</v>
      </c>
      <c r="M21" s="3"/>
    </row>
    <row r="22" spans="1:13" ht="15" customHeight="1" x14ac:dyDescent="0.2">
      <c r="A22" s="11"/>
      <c r="C22" s="175" t="s">
        <v>60</v>
      </c>
      <c r="D22" s="175"/>
      <c r="E22" s="176"/>
      <c r="F22" s="176"/>
      <c r="G22" s="176"/>
      <c r="H22" s="176"/>
      <c r="I22" s="176"/>
      <c r="J22" s="177"/>
      <c r="K22" s="177"/>
      <c r="L22" s="177"/>
    </row>
    <row r="23" spans="1:13" ht="15" customHeight="1" x14ac:dyDescent="0.2">
      <c r="A23" s="11"/>
      <c r="C23" s="136">
        <v>2024</v>
      </c>
      <c r="D23" s="136"/>
      <c r="E23" s="137">
        <v>0.12151015586685918</v>
      </c>
      <c r="F23" s="137">
        <v>8.1674964442449746E-2</v>
      </c>
      <c r="G23" s="137">
        <v>0.23045931184008553</v>
      </c>
      <c r="H23" s="137">
        <v>0.26642505520651205</v>
      </c>
      <c r="I23" s="137">
        <v>0.19950081889575719</v>
      </c>
      <c r="J23" s="137">
        <v>3.8043759629129252E-2</v>
      </c>
      <c r="K23" s="137">
        <v>6.2385934119207176E-2</v>
      </c>
      <c r="L23" s="138">
        <f t="shared" ref="L23:L26" si="6">(1*E23+2*F23+3*G23+4*H23+5*I23)/SUM(E23:I23)</f>
        <v>3.3787713027585586</v>
      </c>
      <c r="M23" s="3"/>
    </row>
    <row r="24" spans="1:13" ht="15" customHeight="1" x14ac:dyDescent="0.2">
      <c r="A24" s="11"/>
      <c r="C24" s="139">
        <v>2021</v>
      </c>
      <c r="D24" s="139"/>
      <c r="E24" s="140">
        <v>0.126833537</v>
      </c>
      <c r="F24" s="140">
        <v>8.7913347000000003E-2</v>
      </c>
      <c r="G24" s="140">
        <v>0.24147449400000001</v>
      </c>
      <c r="H24" s="140">
        <v>0.26268121</v>
      </c>
      <c r="I24" s="140">
        <v>0.16710445800000001</v>
      </c>
      <c r="J24" s="140">
        <v>3.54335E-2</v>
      </c>
      <c r="K24" s="140">
        <v>7.8559410999999996E-2</v>
      </c>
      <c r="L24" s="141">
        <f t="shared" si="6"/>
        <v>3.2881576463219235</v>
      </c>
      <c r="M24" s="3"/>
    </row>
    <row r="25" spans="1:13" ht="15" customHeight="1" x14ac:dyDescent="0.2">
      <c r="A25" s="11"/>
      <c r="C25" s="139">
        <v>2017</v>
      </c>
      <c r="D25" s="139"/>
      <c r="E25" s="140">
        <v>0.13982863000000001</v>
      </c>
      <c r="F25" s="140">
        <v>8.3145651000000001E-2</v>
      </c>
      <c r="G25" s="140">
        <v>0.24455638399999999</v>
      </c>
      <c r="H25" s="140">
        <v>0.27900608799999999</v>
      </c>
      <c r="I25" s="140">
        <v>0.114857309</v>
      </c>
      <c r="J25" s="140">
        <v>4.0230399999999999E-2</v>
      </c>
      <c r="K25" s="140">
        <v>9.8375506000000001E-2</v>
      </c>
      <c r="L25" s="141">
        <f t="shared" si="6"/>
        <v>3.1693972612966537</v>
      </c>
      <c r="M25" s="3"/>
    </row>
    <row r="26" spans="1:13" ht="15" customHeight="1" x14ac:dyDescent="0.2">
      <c r="A26" s="11"/>
      <c r="C26" s="139">
        <v>2014</v>
      </c>
      <c r="D26" s="139"/>
      <c r="E26" s="140">
        <v>0.1342287055871185</v>
      </c>
      <c r="F26" s="140">
        <v>0.13498993252678479</v>
      </c>
      <c r="G26" s="140">
        <v>0.20007159895166521</v>
      </c>
      <c r="H26" s="140">
        <v>0.26409096538796439</v>
      </c>
      <c r="I26" s="140">
        <v>0.11383165288974571</v>
      </c>
      <c r="J26" s="140">
        <v>3.5186445325016531E-2</v>
      </c>
      <c r="K26" s="140">
        <v>0.11760069933170485</v>
      </c>
      <c r="L26" s="141">
        <f t="shared" si="6"/>
        <v>3.1042322798922277</v>
      </c>
      <c r="M26" s="3"/>
    </row>
    <row r="27" spans="1:13" ht="15" customHeight="1" x14ac:dyDescent="0.2">
      <c r="A27" s="11"/>
      <c r="C27" s="175" t="s">
        <v>61</v>
      </c>
      <c r="D27" s="175"/>
      <c r="E27" s="176"/>
      <c r="F27" s="176"/>
      <c r="G27" s="176"/>
      <c r="H27" s="176"/>
      <c r="I27" s="176"/>
      <c r="J27" s="177"/>
      <c r="K27" s="177"/>
      <c r="L27" s="177"/>
    </row>
    <row r="28" spans="1:13" ht="15" customHeight="1" x14ac:dyDescent="0.2">
      <c r="A28" s="11"/>
      <c r="C28" s="136">
        <v>2024</v>
      </c>
      <c r="D28" s="136"/>
      <c r="E28" s="137">
        <v>0.1616877516556573</v>
      </c>
      <c r="F28" s="137">
        <v>9.9117908196461671E-2</v>
      </c>
      <c r="G28" s="137">
        <v>0.35820154583078229</v>
      </c>
      <c r="H28" s="137">
        <v>0.24332856539130315</v>
      </c>
      <c r="I28" s="137">
        <v>7.5410109658929372E-2</v>
      </c>
      <c r="J28" s="137">
        <v>2.5989951417463426E-2</v>
      </c>
      <c r="K28" s="137">
        <v>3.6264167849402708E-2</v>
      </c>
      <c r="L28" s="138">
        <f t="shared" ref="L28:L31" si="7">(1*E28+2*F28+3*G28+4*H28+5*I28)/SUM(E28:I28)</f>
        <v>2.9697736589613655</v>
      </c>
      <c r="M28" s="3"/>
    </row>
    <row r="29" spans="1:13" ht="15" customHeight="1" x14ac:dyDescent="0.2">
      <c r="A29" s="11"/>
      <c r="C29" s="139">
        <v>2021</v>
      </c>
      <c r="D29" s="139"/>
      <c r="E29" s="140">
        <v>0.18865273699999999</v>
      </c>
      <c r="F29" s="140">
        <v>9.7779341000000006E-2</v>
      </c>
      <c r="G29" s="140">
        <v>0.37403779700000001</v>
      </c>
      <c r="H29" s="140">
        <v>0.203638556</v>
      </c>
      <c r="I29" s="140">
        <v>6.00406E-2</v>
      </c>
      <c r="J29" s="140">
        <v>2.7491600000000001E-2</v>
      </c>
      <c r="K29" s="140">
        <v>4.8359399999999997E-2</v>
      </c>
      <c r="L29" s="141">
        <f t="shared" si="7"/>
        <v>2.8362114183724123</v>
      </c>
      <c r="M29" s="3"/>
    </row>
    <row r="30" spans="1:13" ht="15" customHeight="1" x14ac:dyDescent="0.2">
      <c r="A30" s="11"/>
      <c r="C30" s="139">
        <v>2017</v>
      </c>
      <c r="D30" s="139"/>
      <c r="E30" s="140">
        <v>0.20884164199999999</v>
      </c>
      <c r="F30" s="140">
        <v>0.100758097</v>
      </c>
      <c r="G30" s="140">
        <v>0.36423128999999999</v>
      </c>
      <c r="H30" s="140">
        <v>0.20194458200000001</v>
      </c>
      <c r="I30" s="140">
        <v>3.9872499999999998E-2</v>
      </c>
      <c r="J30" s="140">
        <v>3.1552200000000002E-2</v>
      </c>
      <c r="K30" s="140">
        <v>5.2799699999999998E-2</v>
      </c>
      <c r="L30" s="141">
        <f t="shared" si="7"/>
        <v>2.7414380086019747</v>
      </c>
      <c r="M30" s="3"/>
    </row>
    <row r="31" spans="1:13" ht="15" customHeight="1" x14ac:dyDescent="0.2">
      <c r="A31" s="11"/>
      <c r="C31" s="139">
        <v>2014</v>
      </c>
      <c r="D31" s="139"/>
      <c r="E31" s="140">
        <v>0.21927420435264197</v>
      </c>
      <c r="F31" s="140">
        <v>0.14899279961958634</v>
      </c>
      <c r="G31" s="140">
        <v>0.33032162648125396</v>
      </c>
      <c r="H31" s="140">
        <v>0.17677879398135765</v>
      </c>
      <c r="I31" s="140">
        <v>3.1709431571557235E-2</v>
      </c>
      <c r="J31" s="140">
        <v>3.1227641949354314E-2</v>
      </c>
      <c r="K31" s="140">
        <v>6.1695502044248444E-2</v>
      </c>
      <c r="L31" s="141">
        <f t="shared" si="7"/>
        <v>2.6170737364751497</v>
      </c>
      <c r="M31" s="3"/>
    </row>
    <row r="32" spans="1:13" ht="15" customHeight="1" x14ac:dyDescent="0.2">
      <c r="A32" s="11"/>
      <c r="C32" s="175" t="s">
        <v>62</v>
      </c>
      <c r="D32" s="175"/>
      <c r="E32" s="176"/>
      <c r="F32" s="176"/>
      <c r="G32" s="176"/>
      <c r="H32" s="176"/>
      <c r="I32" s="176"/>
      <c r="J32" s="177"/>
      <c r="K32" s="177"/>
      <c r="L32" s="177"/>
    </row>
    <row r="33" spans="1:13" ht="15" customHeight="1" x14ac:dyDescent="0.2">
      <c r="A33" s="11"/>
      <c r="C33" s="136">
        <v>2024</v>
      </c>
      <c r="D33" s="136"/>
      <c r="E33" s="137">
        <v>0.13359335767023189</v>
      </c>
      <c r="F33" s="137">
        <v>8.7009870590590607E-2</v>
      </c>
      <c r="G33" s="137">
        <v>0.30257443463608624</v>
      </c>
      <c r="H33" s="137">
        <v>0.24047444423617856</v>
      </c>
      <c r="I33" s="137">
        <v>8.1811315230587045E-2</v>
      </c>
      <c r="J33" s="137">
        <v>6.758054503578502E-2</v>
      </c>
      <c r="K33" s="137">
        <v>8.6956032600540772E-2</v>
      </c>
      <c r="L33" s="138">
        <f t="shared" ref="L33:L36" si="8">(1*E33+2*F33+3*G33+4*H33+5*I33)/SUM(E33:I33)</f>
        <v>3.0590214637870323</v>
      </c>
      <c r="M33" s="3"/>
    </row>
    <row r="34" spans="1:13" ht="15" customHeight="1" x14ac:dyDescent="0.2">
      <c r="A34" s="11"/>
      <c r="C34" s="139">
        <v>2021</v>
      </c>
      <c r="D34" s="139"/>
      <c r="E34" s="140">
        <v>0.14584550700000001</v>
      </c>
      <c r="F34" s="140">
        <v>9.7663296999999996E-2</v>
      </c>
      <c r="G34" s="140">
        <v>0.31742338199999998</v>
      </c>
      <c r="H34" s="140">
        <v>0.20695909000000001</v>
      </c>
      <c r="I34" s="140">
        <v>5.5227499999999999E-2</v>
      </c>
      <c r="J34" s="140">
        <v>7.1977111999999996E-2</v>
      </c>
      <c r="K34" s="140">
        <v>0.104904065</v>
      </c>
      <c r="L34" s="141">
        <f t="shared" si="8"/>
        <v>2.9126004373881513</v>
      </c>
      <c r="M34" s="3"/>
    </row>
    <row r="35" spans="1:13" ht="15" customHeight="1" x14ac:dyDescent="0.2">
      <c r="A35" s="11"/>
      <c r="C35" s="139">
        <v>2017</v>
      </c>
      <c r="D35" s="139"/>
      <c r="E35" s="140">
        <v>0.17166806600000001</v>
      </c>
      <c r="F35" s="140">
        <v>8.9849452999999996E-2</v>
      </c>
      <c r="G35" s="140">
        <v>0.31654195499999999</v>
      </c>
      <c r="H35" s="140">
        <v>0.18466692100000001</v>
      </c>
      <c r="I35" s="140">
        <v>3.2738200000000002E-2</v>
      </c>
      <c r="J35" s="140">
        <v>6.9274837000000006E-2</v>
      </c>
      <c r="K35" s="140">
        <v>0.13526054400000001</v>
      </c>
      <c r="L35" s="141">
        <f t="shared" si="8"/>
        <v>2.7698926323678803</v>
      </c>
      <c r="M35" s="3"/>
    </row>
    <row r="36" spans="1:13" ht="15" customHeight="1" x14ac:dyDescent="0.2">
      <c r="A36" s="11"/>
      <c r="C36" s="139">
        <v>2014</v>
      </c>
      <c r="D36" s="139"/>
      <c r="E36" s="140">
        <v>0.17460927750816538</v>
      </c>
      <c r="F36" s="140">
        <v>0.14951216819494242</v>
      </c>
      <c r="G36" s="140">
        <v>0.29790353328619651</v>
      </c>
      <c r="H36" s="140">
        <v>0.14133722446626126</v>
      </c>
      <c r="I36" s="140">
        <v>2.8764250699616033E-2</v>
      </c>
      <c r="J36" s="140">
        <v>6.6512513406493029E-2</v>
      </c>
      <c r="K36" s="140">
        <v>0.14136103243832548</v>
      </c>
      <c r="L36" s="141">
        <f t="shared" si="8"/>
        <v>2.62144302115804</v>
      </c>
      <c r="M36" s="3"/>
    </row>
    <row r="37" spans="1:13" ht="15" customHeight="1" x14ac:dyDescent="0.2">
      <c r="A37" s="11"/>
      <c r="C37" s="175" t="s">
        <v>63</v>
      </c>
      <c r="D37" s="175"/>
      <c r="E37" s="176"/>
      <c r="F37" s="176"/>
      <c r="G37" s="176"/>
      <c r="H37" s="176"/>
      <c r="I37" s="176"/>
      <c r="J37" s="177"/>
      <c r="K37" s="177"/>
      <c r="L37" s="177"/>
    </row>
    <row r="38" spans="1:13" ht="15" customHeight="1" x14ac:dyDescent="0.2">
      <c r="A38" s="11"/>
      <c r="C38" s="136">
        <v>2024</v>
      </c>
      <c r="D38" s="136"/>
      <c r="E38" s="137">
        <v>0.1039394036795728</v>
      </c>
      <c r="F38" s="137">
        <v>6.8299765967072046E-2</v>
      </c>
      <c r="G38" s="137">
        <v>0.21583976657030818</v>
      </c>
      <c r="H38" s="137">
        <v>0.3104748670250333</v>
      </c>
      <c r="I38" s="137">
        <v>0.19564113919344256</v>
      </c>
      <c r="J38" s="137">
        <v>4.0039235738800714E-2</v>
      </c>
      <c r="K38" s="137">
        <v>6.5765821825770468E-2</v>
      </c>
      <c r="L38" s="138">
        <f t="shared" ref="L38:L41" si="9">(1*E38+2*F38+3*G38+4*H38+5*I38)/SUM(E38:I38)</f>
        <v>3.4759348905805658</v>
      </c>
    </row>
    <row r="39" spans="1:13" ht="15" customHeight="1" x14ac:dyDescent="0.2">
      <c r="A39" s="11"/>
      <c r="C39" s="139">
        <v>2021</v>
      </c>
      <c r="D39" s="139"/>
      <c r="E39" s="140">
        <v>0.10962959999999999</v>
      </c>
      <c r="F39" s="140">
        <v>8.6369751999999994E-2</v>
      </c>
      <c r="G39" s="140">
        <v>0.24228733399999999</v>
      </c>
      <c r="H39" s="140">
        <v>0.29469962</v>
      </c>
      <c r="I39" s="140">
        <v>0.14930020199999999</v>
      </c>
      <c r="J39" s="140">
        <v>3.8237599999999997E-2</v>
      </c>
      <c r="K39" s="140">
        <v>7.9475856999999997E-2</v>
      </c>
      <c r="L39" s="141">
        <f t="shared" si="9"/>
        <v>3.3260517636749358</v>
      </c>
      <c r="M39" s="3"/>
    </row>
    <row r="40" spans="1:13" ht="15" customHeight="1" x14ac:dyDescent="0.2">
      <c r="A40" s="11"/>
      <c r="C40" s="139">
        <v>2017</v>
      </c>
      <c r="D40" s="139"/>
      <c r="E40" s="140">
        <v>0.142758258</v>
      </c>
      <c r="F40" s="140">
        <v>8.3993380000000006E-2</v>
      </c>
      <c r="G40" s="140">
        <v>0.286130722</v>
      </c>
      <c r="H40" s="140">
        <v>0.257663682</v>
      </c>
      <c r="I40" s="140">
        <v>8.1320329999999996E-2</v>
      </c>
      <c r="J40" s="140">
        <v>5.1027200000000002E-2</v>
      </c>
      <c r="K40" s="140">
        <v>9.7106438000000003E-2</v>
      </c>
      <c r="L40" s="141">
        <f t="shared" si="9"/>
        <v>3.0596272463259067</v>
      </c>
      <c r="M40" s="3"/>
    </row>
    <row r="41" spans="1:13" ht="15" customHeight="1" x14ac:dyDescent="0.2">
      <c r="A41" s="11"/>
      <c r="C41" s="139">
        <v>2014</v>
      </c>
      <c r="D41" s="139"/>
      <c r="E41" s="140">
        <v>0.17589507589008463</v>
      </c>
      <c r="F41" s="140">
        <v>9.1920293838797115E-2</v>
      </c>
      <c r="G41" s="140">
        <v>0.32090946586720687</v>
      </c>
      <c r="H41" s="140">
        <v>0.19929796565747926</v>
      </c>
      <c r="I41" s="140">
        <v>4.9430905002195276E-2</v>
      </c>
      <c r="J41" s="140">
        <v>4.9338784672252785E-2</v>
      </c>
      <c r="K41" s="140">
        <v>0.11320750907198415</v>
      </c>
      <c r="L41" s="141">
        <f t="shared" si="9"/>
        <v>2.8261985482065031</v>
      </c>
      <c r="M41" s="3"/>
    </row>
    <row r="42" spans="1:13" ht="15" customHeight="1" x14ac:dyDescent="0.2">
      <c r="A42" s="11"/>
      <c r="C42" s="157" t="s">
        <v>169</v>
      </c>
      <c r="D42" s="158"/>
      <c r="E42" s="158"/>
      <c r="F42" s="158"/>
      <c r="G42" s="158"/>
      <c r="H42" s="158"/>
      <c r="I42" s="158"/>
      <c r="J42" s="158"/>
      <c r="K42" s="158"/>
      <c r="L42" s="158"/>
      <c r="M42" s="3"/>
    </row>
    <row r="43" spans="1:13" ht="15" customHeight="1" x14ac:dyDescent="0.2">
      <c r="A43" s="11"/>
      <c r="C43" s="100" t="s">
        <v>15</v>
      </c>
      <c r="D43" s="100"/>
      <c r="E43" s="99"/>
      <c r="F43" s="99"/>
      <c r="G43" s="99"/>
      <c r="H43" s="99"/>
      <c r="I43" s="99"/>
      <c r="J43" s="99"/>
      <c r="K43" s="99"/>
      <c r="L43" s="99"/>
      <c r="M43" s="3"/>
    </row>
    <row r="44" spans="1:13" ht="15" customHeight="1" x14ac:dyDescent="0.2">
      <c r="A44" s="11"/>
      <c r="C44" s="97" t="s">
        <v>165</v>
      </c>
      <c r="D44" s="97"/>
      <c r="E44" s="96"/>
      <c r="F44" s="96"/>
      <c r="G44" s="96"/>
      <c r="H44" s="96"/>
      <c r="I44" s="96"/>
      <c r="J44" s="96"/>
      <c r="K44" s="96"/>
      <c r="L44" s="96"/>
      <c r="M44" s="3"/>
    </row>
    <row r="45" spans="1:13" ht="15" customHeight="1" x14ac:dyDescent="0.2">
      <c r="A45" s="11"/>
      <c r="C45" s="136">
        <v>2024</v>
      </c>
      <c r="D45" s="136"/>
      <c r="E45" s="137">
        <f>AVERAGE(E50,E55,E60,E65,E70)</f>
        <v>0.15002055745188481</v>
      </c>
      <c r="F45" s="137">
        <f t="shared" ref="F45:K45" si="10">AVERAGE(F50,F55,F60,F65,F70)</f>
        <v>8.7976689895228735E-2</v>
      </c>
      <c r="G45" s="137">
        <f t="shared" si="10"/>
        <v>0.31835780278317127</v>
      </c>
      <c r="H45" s="137">
        <f t="shared" si="10"/>
        <v>0.2690821176796937</v>
      </c>
      <c r="I45" s="137">
        <f t="shared" si="10"/>
        <v>0.12019438361194248</v>
      </c>
      <c r="J45" s="137">
        <f t="shared" si="10"/>
        <v>3.1686676348862838E-2</v>
      </c>
      <c r="K45" s="137">
        <f t="shared" si="10"/>
        <v>2.2681772229216066E-2</v>
      </c>
      <c r="L45" s="138">
        <f t="shared" ref="L45:L48" si="11">(1*E45+2*F45+3*G45+4*H45+5*I45)/SUM(E45:I45)</f>
        <v>3.1284359430710138</v>
      </c>
      <c r="M45" s="3"/>
    </row>
    <row r="46" spans="1:13" ht="15" customHeight="1" x14ac:dyDescent="0.2">
      <c r="A46" s="11"/>
      <c r="C46" s="139">
        <v>2021</v>
      </c>
      <c r="D46" s="139"/>
      <c r="E46" s="140">
        <f t="shared" ref="E46:K46" si="12">AVERAGE(E51,E56,E61,E66,E71)</f>
        <v>0.17083909139999998</v>
      </c>
      <c r="F46" s="140">
        <f t="shared" si="12"/>
        <v>9.8299707600000008E-2</v>
      </c>
      <c r="G46" s="140">
        <f t="shared" si="12"/>
        <v>0.30926191180000001</v>
      </c>
      <c r="H46" s="140">
        <f t="shared" si="12"/>
        <v>0.2504554028</v>
      </c>
      <c r="I46" s="140">
        <f t="shared" si="12"/>
        <v>9.9089413799999998E-2</v>
      </c>
      <c r="J46" s="140">
        <f t="shared" si="12"/>
        <v>3.125062E-2</v>
      </c>
      <c r="K46" s="140">
        <f t="shared" si="12"/>
        <v>4.0803856600000001E-2</v>
      </c>
      <c r="L46" s="141">
        <f t="shared" si="11"/>
        <v>3.0093285001591141</v>
      </c>
      <c r="M46" s="3"/>
    </row>
    <row r="47" spans="1:13" ht="15" customHeight="1" x14ac:dyDescent="0.2">
      <c r="A47" s="11"/>
      <c r="C47" s="139">
        <v>2017</v>
      </c>
      <c r="D47" s="139"/>
      <c r="E47" s="140">
        <f t="shared" ref="E47:K47" si="13">AVERAGE(E52,E57,E62,E67,E72)</f>
        <v>0.20634818020000001</v>
      </c>
      <c r="F47" s="140">
        <f t="shared" si="13"/>
        <v>0.1098947156</v>
      </c>
      <c r="G47" s="140">
        <f t="shared" si="13"/>
        <v>0.31551050180000001</v>
      </c>
      <c r="H47" s="140">
        <f t="shared" si="13"/>
        <v>0.2261625458</v>
      </c>
      <c r="I47" s="140">
        <f t="shared" si="13"/>
        <v>5.7660232600000007E-2</v>
      </c>
      <c r="J47" s="140">
        <f t="shared" si="13"/>
        <v>3.3250020000000005E-2</v>
      </c>
      <c r="K47" s="140">
        <f t="shared" si="13"/>
        <v>5.1173810799999997E-2</v>
      </c>
      <c r="L47" s="141">
        <f t="shared" si="11"/>
        <v>2.8021922481740065</v>
      </c>
      <c r="M47" s="3"/>
    </row>
    <row r="48" spans="1:13" ht="15" customHeight="1" x14ac:dyDescent="0.2">
      <c r="A48" s="11"/>
      <c r="C48" s="139">
        <v>2014</v>
      </c>
      <c r="D48" s="139"/>
      <c r="E48" s="140">
        <f t="shared" ref="E48:K48" si="14">AVERAGE(E53,E58,E63,E68,E73)</f>
        <v>0.19300652227682996</v>
      </c>
      <c r="F48" s="140">
        <f t="shared" si="14"/>
        <v>0.1699660280684834</v>
      </c>
      <c r="G48" s="140">
        <f t="shared" si="14"/>
        <v>0.32429862269753862</v>
      </c>
      <c r="H48" s="140">
        <f t="shared" si="14"/>
        <v>0.17495172910227111</v>
      </c>
      <c r="I48" s="140">
        <f t="shared" si="14"/>
        <v>4.117556734116163E-2</v>
      </c>
      <c r="J48" s="140">
        <f t="shared" si="14"/>
        <v>2.7254489527827247E-2</v>
      </c>
      <c r="K48" s="140">
        <f t="shared" si="14"/>
        <v>6.9347040985887981E-2</v>
      </c>
      <c r="L48" s="141">
        <f t="shared" si="11"/>
        <v>2.669385969839654</v>
      </c>
      <c r="M48" s="3"/>
    </row>
    <row r="49" spans="1:13" ht="15" customHeight="1" x14ac:dyDescent="0.2">
      <c r="A49" s="11"/>
      <c r="C49" s="175" t="s">
        <v>59</v>
      </c>
      <c r="D49" s="175"/>
      <c r="E49" s="176"/>
      <c r="F49" s="176"/>
      <c r="G49" s="176"/>
      <c r="H49" s="176"/>
      <c r="I49" s="176"/>
      <c r="J49" s="177"/>
      <c r="K49" s="177"/>
      <c r="L49" s="177"/>
      <c r="M49" s="3"/>
    </row>
    <row r="50" spans="1:13" ht="15" customHeight="1" x14ac:dyDescent="0.2">
      <c r="A50" s="11"/>
      <c r="C50" s="136">
        <v>2024</v>
      </c>
      <c r="D50" s="136"/>
      <c r="E50" s="137">
        <v>0.14975946103480556</v>
      </c>
      <c r="F50" s="137">
        <v>7.2282790354536386E-2</v>
      </c>
      <c r="G50" s="137">
        <v>0.31022918140977446</v>
      </c>
      <c r="H50" s="137">
        <v>0.30028585979091327</v>
      </c>
      <c r="I50" s="137">
        <v>0.13430050995603335</v>
      </c>
      <c r="J50" s="137">
        <v>2.2680665198863827E-2</v>
      </c>
      <c r="K50" s="137">
        <v>1.0461532255073227E-2</v>
      </c>
      <c r="L50" s="138">
        <f t="shared" ref="L50:L53" si="15">(1*E50+2*F50+3*G50+4*H50+5*I50)/SUM(E50:I50)</f>
        <v>3.2038409027261721</v>
      </c>
      <c r="M50" s="3"/>
    </row>
    <row r="51" spans="1:13" ht="15" customHeight="1" x14ac:dyDescent="0.2">
      <c r="A51" s="11"/>
      <c r="C51" s="139">
        <v>2021</v>
      </c>
      <c r="D51" s="139"/>
      <c r="E51" s="140">
        <v>0.183933815</v>
      </c>
      <c r="F51" s="140">
        <v>9.5531849000000002E-2</v>
      </c>
      <c r="G51" s="140">
        <v>0.30196052400000001</v>
      </c>
      <c r="H51" s="140">
        <v>0.272728517</v>
      </c>
      <c r="I51" s="140">
        <v>0.10306030100000001</v>
      </c>
      <c r="J51" s="140">
        <v>1.5234899999999999E-2</v>
      </c>
      <c r="K51" s="140">
        <v>2.7550100000000001E-2</v>
      </c>
      <c r="L51" s="141">
        <f t="shared" si="15"/>
        <v>3.0161401982868625</v>
      </c>
      <c r="M51" s="3"/>
    </row>
    <row r="52" spans="1:13" ht="15" customHeight="1" x14ac:dyDescent="0.2">
      <c r="A52" s="11"/>
      <c r="C52" s="139">
        <v>2017</v>
      </c>
      <c r="D52" s="139"/>
      <c r="E52" s="140">
        <v>0.23072448700000001</v>
      </c>
      <c r="F52" s="140">
        <v>9.7906020999999996E-2</v>
      </c>
      <c r="G52" s="140">
        <v>0.306206586</v>
      </c>
      <c r="H52" s="140">
        <v>0.235121367</v>
      </c>
      <c r="I52" s="140">
        <v>8.1760691999999996E-2</v>
      </c>
      <c r="J52" s="140">
        <v>2.0013300000000001E-2</v>
      </c>
      <c r="K52" s="140">
        <v>2.8267500000000001E-2</v>
      </c>
      <c r="L52" s="141">
        <f t="shared" si="15"/>
        <v>2.8311348011717485</v>
      </c>
      <c r="M52" s="3"/>
    </row>
    <row r="53" spans="1:13" ht="15" customHeight="1" x14ac:dyDescent="0.2">
      <c r="A53" s="11"/>
      <c r="C53" s="139">
        <v>2014</v>
      </c>
      <c r="D53" s="139"/>
      <c r="E53" s="140">
        <v>0.22226293663653882</v>
      </c>
      <c r="F53" s="140">
        <v>0.1236108611777719</v>
      </c>
      <c r="G53" s="140">
        <v>0.40678612304262013</v>
      </c>
      <c r="H53" s="140">
        <v>0.13627131059989278</v>
      </c>
      <c r="I53" s="140">
        <v>3.4005952000154216E-2</v>
      </c>
      <c r="J53" s="140">
        <v>1.8640662401786808E-2</v>
      </c>
      <c r="K53" s="140">
        <v>5.8422154141235333E-2</v>
      </c>
      <c r="L53" s="141">
        <f t="shared" si="15"/>
        <v>2.6057656724937783</v>
      </c>
      <c r="M53" s="3"/>
    </row>
    <row r="54" spans="1:13" ht="15" customHeight="1" x14ac:dyDescent="0.2">
      <c r="A54" s="11"/>
      <c r="C54" s="175" t="s">
        <v>60</v>
      </c>
      <c r="D54" s="175"/>
      <c r="E54" s="176"/>
      <c r="F54" s="176"/>
      <c r="G54" s="176"/>
      <c r="H54" s="176"/>
      <c r="I54" s="176"/>
      <c r="J54" s="177"/>
      <c r="K54" s="177"/>
      <c r="L54" s="177"/>
      <c r="M54" s="3"/>
    </row>
    <row r="55" spans="1:13" ht="15" customHeight="1" x14ac:dyDescent="0.2">
      <c r="A55" s="11"/>
      <c r="C55" s="136">
        <v>2024</v>
      </c>
      <c r="D55" s="136"/>
      <c r="E55" s="137">
        <v>0.13131902195450509</v>
      </c>
      <c r="F55" s="137">
        <v>9.1303437401359711E-2</v>
      </c>
      <c r="G55" s="137">
        <v>0.27319446803073166</v>
      </c>
      <c r="H55" s="137">
        <v>0.27730021500774049</v>
      </c>
      <c r="I55" s="137">
        <v>0.17276008499872572</v>
      </c>
      <c r="J55" s="137">
        <v>3.2216028626014206E-2</v>
      </c>
      <c r="K55" s="137">
        <v>2.190674398092304E-2</v>
      </c>
      <c r="L55" s="138">
        <f t="shared" ref="L55:L58" si="16">(1*E55+2*F55+3*G55+4*H55+5*I55)/SUM(E55:I55)</f>
        <v>3.2842640629332847</v>
      </c>
      <c r="M55" s="3"/>
    </row>
    <row r="56" spans="1:13" ht="15" customHeight="1" x14ac:dyDescent="0.2">
      <c r="A56" s="11"/>
      <c r="C56" s="139">
        <v>2021</v>
      </c>
      <c r="D56" s="139"/>
      <c r="E56" s="140">
        <v>0.15245134900000001</v>
      </c>
      <c r="F56" s="140">
        <v>8.0472063999999996E-2</v>
      </c>
      <c r="G56" s="140">
        <v>0.25451629100000001</v>
      </c>
      <c r="H56" s="140">
        <v>0.28185406299999999</v>
      </c>
      <c r="I56" s="140">
        <v>0.161435458</v>
      </c>
      <c r="J56" s="140">
        <v>3.01967E-2</v>
      </c>
      <c r="K56" s="140">
        <v>3.90741E-2</v>
      </c>
      <c r="L56" s="141">
        <f t="shared" si="16"/>
        <v>3.2356756520673344</v>
      </c>
      <c r="M56" s="3"/>
    </row>
    <row r="57" spans="1:13" ht="15" customHeight="1" x14ac:dyDescent="0.2">
      <c r="A57" s="11"/>
      <c r="C57" s="139">
        <v>2017</v>
      </c>
      <c r="D57" s="139"/>
      <c r="E57" s="140">
        <v>0.165322736</v>
      </c>
      <c r="F57" s="140">
        <v>0.101814534</v>
      </c>
      <c r="G57" s="140">
        <v>0.25563933500000002</v>
      </c>
      <c r="H57" s="140">
        <v>0.28740637200000002</v>
      </c>
      <c r="I57" s="140">
        <v>9.5752957E-2</v>
      </c>
      <c r="J57" s="140">
        <v>2.7886600000000001E-2</v>
      </c>
      <c r="K57" s="140">
        <v>6.6177493000000004E-2</v>
      </c>
      <c r="L57" s="141">
        <f t="shared" si="16"/>
        <v>3.0512754580722929</v>
      </c>
      <c r="M57" s="3"/>
    </row>
    <row r="58" spans="1:13" ht="15" customHeight="1" x14ac:dyDescent="0.2">
      <c r="A58" s="11"/>
      <c r="C58" s="139">
        <v>2014</v>
      </c>
      <c r="D58" s="139"/>
      <c r="E58" s="140">
        <v>0.12947227406334327</v>
      </c>
      <c r="F58" s="140">
        <v>0.19653744272385795</v>
      </c>
      <c r="G58" s="140">
        <v>0.19474271019176134</v>
      </c>
      <c r="H58" s="140">
        <v>0.27822950718083062</v>
      </c>
      <c r="I58" s="140">
        <v>9.8842010340663825E-2</v>
      </c>
      <c r="J58" s="140">
        <v>1.8919214727759044E-2</v>
      </c>
      <c r="K58" s="140">
        <v>8.3256840771783816E-2</v>
      </c>
      <c r="L58" s="141">
        <f t="shared" si="16"/>
        <v>3.0227567299098728</v>
      </c>
      <c r="M58" s="3"/>
    </row>
    <row r="59" spans="1:13" ht="15" customHeight="1" x14ac:dyDescent="0.2">
      <c r="A59" s="11"/>
      <c r="C59" s="175" t="s">
        <v>61</v>
      </c>
      <c r="D59" s="175"/>
      <c r="E59" s="176"/>
      <c r="F59" s="176"/>
      <c r="G59" s="176"/>
      <c r="H59" s="176"/>
      <c r="I59" s="176"/>
      <c r="J59" s="177"/>
      <c r="K59" s="177"/>
      <c r="L59" s="177"/>
      <c r="M59" s="3"/>
    </row>
    <row r="60" spans="1:13" ht="15" customHeight="1" x14ac:dyDescent="0.2">
      <c r="A60" s="11"/>
      <c r="C60" s="136">
        <v>2024</v>
      </c>
      <c r="D60" s="136"/>
      <c r="E60" s="137">
        <v>0.18854426428661974</v>
      </c>
      <c r="F60" s="137">
        <v>9.8557483330963994E-2</v>
      </c>
      <c r="G60" s="137">
        <v>0.37298424862083407</v>
      </c>
      <c r="H60" s="137">
        <v>0.24209632246825036</v>
      </c>
      <c r="I60" s="137">
        <v>6.5512228071784667E-2</v>
      </c>
      <c r="J60" s="137">
        <v>2.4318949731531321E-2</v>
      </c>
      <c r="K60" s="137">
        <v>7.9865034900157127E-3</v>
      </c>
      <c r="L60" s="138">
        <f t="shared" ref="L60:L63" si="17">(1*E60+2*F60+3*G60+4*H60+5*I60)/SUM(E60:I60)</f>
        <v>2.8940520708381583</v>
      </c>
      <c r="M60" s="3"/>
    </row>
    <row r="61" spans="1:13" ht="15" customHeight="1" x14ac:dyDescent="0.2">
      <c r="A61" s="11"/>
      <c r="C61" s="139">
        <v>2021</v>
      </c>
      <c r="D61" s="139"/>
      <c r="E61" s="140">
        <v>0.22889083399999999</v>
      </c>
      <c r="F61" s="140">
        <v>9.4579427999999993E-2</v>
      </c>
      <c r="G61" s="140">
        <v>0.383633528</v>
      </c>
      <c r="H61" s="140">
        <v>0.18601167699999999</v>
      </c>
      <c r="I61" s="140">
        <v>6.0955099999999998E-2</v>
      </c>
      <c r="J61" s="140">
        <v>2.0738300000000001E-2</v>
      </c>
      <c r="K61" s="140">
        <v>2.5191100000000001E-2</v>
      </c>
      <c r="L61" s="141">
        <f t="shared" si="17"/>
        <v>2.7437933550674138</v>
      </c>
      <c r="M61" s="3"/>
    </row>
    <row r="62" spans="1:13" ht="15" customHeight="1" x14ac:dyDescent="0.2">
      <c r="A62" s="11"/>
      <c r="C62" s="139">
        <v>2017</v>
      </c>
      <c r="D62" s="139"/>
      <c r="E62" s="140">
        <v>0.25575579799999998</v>
      </c>
      <c r="F62" s="140">
        <v>0.124293713</v>
      </c>
      <c r="G62" s="140">
        <v>0.362011737</v>
      </c>
      <c r="H62" s="140">
        <v>0.182319706</v>
      </c>
      <c r="I62" s="140">
        <v>2.8852599999999999E-2</v>
      </c>
      <c r="J62" s="140">
        <v>2.2011599999999999E-2</v>
      </c>
      <c r="K62" s="140">
        <v>2.47548E-2</v>
      </c>
      <c r="L62" s="141">
        <f t="shared" si="17"/>
        <v>2.5848022750151745</v>
      </c>
      <c r="M62" s="3"/>
    </row>
    <row r="63" spans="1:13" ht="15" customHeight="1" x14ac:dyDescent="0.2">
      <c r="A63" s="11"/>
      <c r="C63" s="139">
        <v>2014</v>
      </c>
      <c r="D63" s="139"/>
      <c r="E63" s="140">
        <v>0.24380365337728802</v>
      </c>
      <c r="F63" s="140">
        <v>0.19985952726634562</v>
      </c>
      <c r="G63" s="140">
        <v>0.31470014476910058</v>
      </c>
      <c r="H63" s="140">
        <v>0.15249120203172464</v>
      </c>
      <c r="I63" s="140">
        <v>1.9327043213668703E-2</v>
      </c>
      <c r="J63" s="140">
        <v>2.1350348611703044E-2</v>
      </c>
      <c r="K63" s="140">
        <v>4.8468080730169151E-2</v>
      </c>
      <c r="L63" s="141">
        <f t="shared" si="17"/>
        <v>2.4664250924572722</v>
      </c>
      <c r="M63" s="3"/>
    </row>
    <row r="64" spans="1:13" ht="15" customHeight="1" x14ac:dyDescent="0.2">
      <c r="A64" s="11"/>
      <c r="C64" s="175" t="s">
        <v>62</v>
      </c>
      <c r="D64" s="175"/>
      <c r="E64" s="176"/>
      <c r="F64" s="176"/>
      <c r="G64" s="176"/>
      <c r="H64" s="176"/>
      <c r="I64" s="176"/>
      <c r="J64" s="177"/>
      <c r="K64" s="177"/>
      <c r="L64" s="177"/>
      <c r="M64" s="3"/>
    </row>
    <row r="65" spans="1:13" ht="15" customHeight="1" x14ac:dyDescent="0.2">
      <c r="A65" s="11"/>
      <c r="C65" s="136">
        <v>2024</v>
      </c>
      <c r="D65" s="136"/>
      <c r="E65" s="137">
        <v>0.16197829506972639</v>
      </c>
      <c r="F65" s="137">
        <v>9.2668291700280542E-2</v>
      </c>
      <c r="G65" s="137">
        <v>0.35584414087810001</v>
      </c>
      <c r="H65" s="137">
        <v>0.23118424718787245</v>
      </c>
      <c r="I65" s="137">
        <v>6.0435701644423551E-2</v>
      </c>
      <c r="J65" s="137">
        <v>5.0096783530663366E-2</v>
      </c>
      <c r="K65" s="137">
        <v>4.7792539988933666E-2</v>
      </c>
      <c r="L65" s="138">
        <f t="shared" ref="L65:L68" si="18">(1*E65+2*F65+3*G65+4*H65+5*I65)/SUM(E65:I65)</f>
        <v>2.9284242687217366</v>
      </c>
      <c r="M65" s="3"/>
    </row>
    <row r="66" spans="1:13" ht="15" customHeight="1" x14ac:dyDescent="0.2">
      <c r="A66" s="11"/>
      <c r="C66" s="139">
        <v>2021</v>
      </c>
      <c r="D66" s="139"/>
      <c r="E66" s="140">
        <v>0.168526659</v>
      </c>
      <c r="F66" s="140">
        <v>0.10510861000000001</v>
      </c>
      <c r="G66" s="140">
        <v>0.348472638</v>
      </c>
      <c r="H66" s="140">
        <v>0.198643176</v>
      </c>
      <c r="I66" s="140">
        <v>4.8871199999999997E-2</v>
      </c>
      <c r="J66" s="140">
        <v>5.9334999999999999E-2</v>
      </c>
      <c r="K66" s="140">
        <v>7.1042782999999998E-2</v>
      </c>
      <c r="L66" s="141">
        <f t="shared" si="18"/>
        <v>2.8323681961125642</v>
      </c>
      <c r="M66" s="3"/>
    </row>
    <row r="67" spans="1:13" ht="15" customHeight="1" x14ac:dyDescent="0.2">
      <c r="A67" s="11"/>
      <c r="C67" s="139">
        <v>2017</v>
      </c>
      <c r="D67" s="139"/>
      <c r="E67" s="140">
        <v>0.20974475100000001</v>
      </c>
      <c r="F67" s="140">
        <v>0.115095832</v>
      </c>
      <c r="G67" s="140">
        <v>0.33327217199999998</v>
      </c>
      <c r="H67" s="140">
        <v>0.17448260099999999</v>
      </c>
      <c r="I67" s="140">
        <v>1.8123500000000001E-2</v>
      </c>
      <c r="J67" s="140">
        <v>5.5760499999999998E-2</v>
      </c>
      <c r="K67" s="140">
        <v>9.3520661000000005E-2</v>
      </c>
      <c r="L67" s="141">
        <f t="shared" si="18"/>
        <v>2.619315205351461</v>
      </c>
      <c r="M67" s="3"/>
    </row>
    <row r="68" spans="1:13" ht="15" customHeight="1" x14ac:dyDescent="0.2">
      <c r="A68" s="11"/>
      <c r="C68" s="139">
        <v>2014</v>
      </c>
      <c r="D68" s="139"/>
      <c r="E68" s="140">
        <v>0.18889731887337799</v>
      </c>
      <c r="F68" s="140">
        <v>0.21880582345348029</v>
      </c>
      <c r="G68" s="140">
        <v>0.31877406626259847</v>
      </c>
      <c r="H68" s="140">
        <v>0.11827591657455576</v>
      </c>
      <c r="I68" s="140">
        <v>1.644053043856903E-2</v>
      </c>
      <c r="J68" s="140">
        <v>4.7392788380408918E-2</v>
      </c>
      <c r="K68" s="140">
        <v>9.1413556017009429E-2</v>
      </c>
      <c r="L68" s="141">
        <f t="shared" si="18"/>
        <v>2.4827603746838292</v>
      </c>
      <c r="M68" s="3"/>
    </row>
    <row r="69" spans="1:13" ht="15" customHeight="1" x14ac:dyDescent="0.2">
      <c r="A69" s="11"/>
      <c r="C69" s="175" t="s">
        <v>63</v>
      </c>
      <c r="D69" s="175"/>
      <c r="E69" s="176"/>
      <c r="F69" s="176"/>
      <c r="G69" s="176"/>
      <c r="H69" s="176"/>
      <c r="I69" s="176"/>
      <c r="J69" s="177"/>
      <c r="K69" s="177"/>
      <c r="L69" s="177"/>
      <c r="M69" s="3"/>
    </row>
    <row r="70" spans="1:13" ht="15" customHeight="1" x14ac:dyDescent="0.2">
      <c r="A70" s="11"/>
      <c r="C70" s="136">
        <v>2024</v>
      </c>
      <c r="D70" s="136"/>
      <c r="E70" s="137">
        <v>0.11850174491376718</v>
      </c>
      <c r="F70" s="137">
        <v>8.5071446689002989E-2</v>
      </c>
      <c r="G70" s="137">
        <v>0.27953697497641622</v>
      </c>
      <c r="H70" s="137">
        <v>0.29454394394369215</v>
      </c>
      <c r="I70" s="137">
        <v>0.16796339338874516</v>
      </c>
      <c r="J70" s="137">
        <v>2.9120954657241474E-2</v>
      </c>
      <c r="K70" s="137">
        <v>2.5261541431134682E-2</v>
      </c>
      <c r="L70" s="138">
        <f t="shared" ref="L70:L73" si="19">(1*E70+2*F70+3*G70+4*H70+5*I70)/SUM(E70:I70)</f>
        <v>3.3261316472346807</v>
      </c>
      <c r="M70" s="3"/>
    </row>
    <row r="71" spans="1:13" ht="15" customHeight="1" x14ac:dyDescent="0.2">
      <c r="A71" s="11"/>
      <c r="C71" s="139">
        <v>2021</v>
      </c>
      <c r="D71" s="139"/>
      <c r="E71" s="140">
        <v>0.12039279999999999</v>
      </c>
      <c r="F71" s="140">
        <v>0.115806587</v>
      </c>
      <c r="G71" s="140">
        <v>0.25772657799999998</v>
      </c>
      <c r="H71" s="140">
        <v>0.31303958100000001</v>
      </c>
      <c r="I71" s="140">
        <v>0.12112501000000001</v>
      </c>
      <c r="J71" s="140">
        <v>3.07482E-2</v>
      </c>
      <c r="K71" s="140">
        <v>4.1161200000000002E-2</v>
      </c>
      <c r="L71" s="141">
        <f t="shared" si="19"/>
        <v>3.2140927011006024</v>
      </c>
      <c r="M71" s="3"/>
    </row>
    <row r="72" spans="1:13" ht="15" customHeight="1" x14ac:dyDescent="0.2">
      <c r="A72" s="11"/>
      <c r="C72" s="139">
        <v>2017</v>
      </c>
      <c r="D72" s="139"/>
      <c r="E72" s="140">
        <v>0.170193129</v>
      </c>
      <c r="F72" s="140">
        <v>0.110363478</v>
      </c>
      <c r="G72" s="140">
        <v>0.32042267899999999</v>
      </c>
      <c r="H72" s="140">
        <v>0.25148268299999998</v>
      </c>
      <c r="I72" s="140">
        <v>6.3811413999999997E-2</v>
      </c>
      <c r="J72" s="140">
        <v>4.0578099999999999E-2</v>
      </c>
      <c r="K72" s="140">
        <v>4.3148600000000002E-2</v>
      </c>
      <c r="L72" s="141">
        <f t="shared" si="19"/>
        <v>2.9218091168757652</v>
      </c>
      <c r="M72" s="3"/>
    </row>
    <row r="73" spans="1:13" ht="15" customHeight="1" x14ac:dyDescent="0.2">
      <c r="A73" s="11"/>
      <c r="C73" s="139">
        <v>2014</v>
      </c>
      <c r="D73" s="139"/>
      <c r="E73" s="140">
        <v>0.18059642843360155</v>
      </c>
      <c r="F73" s="140">
        <v>0.11101648572096122</v>
      </c>
      <c r="G73" s="140">
        <v>0.38649006922161255</v>
      </c>
      <c r="H73" s="140">
        <v>0.1894907091243517</v>
      </c>
      <c r="I73" s="140">
        <v>3.726230071275239E-2</v>
      </c>
      <c r="J73" s="140">
        <v>2.9969433517478425E-2</v>
      </c>
      <c r="K73" s="140">
        <v>6.5174573269242142E-2</v>
      </c>
      <c r="L73" s="141">
        <f t="shared" si="19"/>
        <v>2.7699147338362873</v>
      </c>
      <c r="M73" s="3"/>
    </row>
    <row r="74" spans="1:13" ht="15" customHeight="1" x14ac:dyDescent="0.2">
      <c r="A74" s="11"/>
      <c r="C74" s="100" t="s">
        <v>17</v>
      </c>
      <c r="D74" s="100"/>
      <c r="E74" s="99"/>
      <c r="F74" s="99"/>
      <c r="G74" s="99"/>
      <c r="H74" s="99"/>
      <c r="I74" s="99"/>
      <c r="J74" s="99"/>
      <c r="K74" s="99"/>
      <c r="L74" s="99"/>
      <c r="M74" s="3"/>
    </row>
    <row r="75" spans="1:13" ht="15" customHeight="1" x14ac:dyDescent="0.2">
      <c r="A75" s="11"/>
      <c r="C75" s="97" t="s">
        <v>165</v>
      </c>
      <c r="D75" s="97"/>
      <c r="E75" s="96"/>
      <c r="F75" s="96"/>
      <c r="G75" s="96"/>
      <c r="H75" s="96"/>
      <c r="I75" s="96"/>
      <c r="J75" s="96"/>
      <c r="K75" s="96"/>
      <c r="L75" s="96"/>
      <c r="M75" s="3"/>
    </row>
    <row r="76" spans="1:13" s="3" customFormat="1" ht="15" customHeight="1" x14ac:dyDescent="0.2">
      <c r="A76" s="11"/>
      <c r="C76" s="136">
        <v>2024</v>
      </c>
      <c r="D76" s="136"/>
      <c r="E76" s="137">
        <f>AVERAGE(E81,E86,E91,E96,E101)</f>
        <v>9.435435054257893E-2</v>
      </c>
      <c r="F76" s="137">
        <f t="shared" ref="F76:K76" si="20">AVERAGE(F81,F86,F91,F96,F101)</f>
        <v>7.9425737635955354E-2</v>
      </c>
      <c r="G76" s="137">
        <f t="shared" si="20"/>
        <v>0.2520489153980362</v>
      </c>
      <c r="H76" s="137">
        <f t="shared" si="20"/>
        <v>0.29660830285398021</v>
      </c>
      <c r="I76" s="137">
        <f t="shared" si="20"/>
        <v>0.18196278605336602</v>
      </c>
      <c r="J76" s="137">
        <f t="shared" si="20"/>
        <v>4.2410715209175734E-2</v>
      </c>
      <c r="K76" s="137">
        <f t="shared" si="20"/>
        <v>5.3189192306907662E-2</v>
      </c>
      <c r="L76" s="138">
        <f t="shared" ref="L76:L79" si="21">(1*E76+2*F76+3*G76+4*H76+5*I76)/SUM(E76:I76)</f>
        <v>3.4338781469624595</v>
      </c>
    </row>
    <row r="77" spans="1:13" s="3" customFormat="1" ht="15" customHeight="1" x14ac:dyDescent="0.2">
      <c r="A77" s="11"/>
      <c r="C77" s="139">
        <v>2021</v>
      </c>
      <c r="D77" s="139"/>
      <c r="E77" s="140">
        <f t="shared" ref="E77:K77" si="22">AVERAGE(E82,E87,E92,E97,E102)</f>
        <v>0.1083944698</v>
      </c>
      <c r="F77" s="140">
        <f t="shared" si="22"/>
        <v>8.8927487200000016E-2</v>
      </c>
      <c r="G77" s="140">
        <f t="shared" si="22"/>
        <v>0.30327711140000002</v>
      </c>
      <c r="H77" s="140">
        <f t="shared" si="22"/>
        <v>0.27812172419999998</v>
      </c>
      <c r="I77" s="140">
        <f t="shared" si="22"/>
        <v>0.1251195162</v>
      </c>
      <c r="J77" s="140">
        <f t="shared" si="22"/>
        <v>4.2798949399999994E-2</v>
      </c>
      <c r="K77" s="140">
        <f t="shared" si="22"/>
        <v>5.3360730199999998E-2</v>
      </c>
      <c r="L77" s="141">
        <f t="shared" si="21"/>
        <v>3.2463314897911535</v>
      </c>
    </row>
    <row r="78" spans="1:13" s="3" customFormat="1" ht="15" customHeight="1" x14ac:dyDescent="0.2">
      <c r="A78" s="11"/>
      <c r="C78" s="139">
        <v>2017</v>
      </c>
      <c r="D78" s="139"/>
      <c r="E78" s="140">
        <f t="shared" ref="E78:K78" si="23">AVERAGE(E83,E88,E93,E98,E103)</f>
        <v>0.13476073899999999</v>
      </c>
      <c r="F78" s="140">
        <f t="shared" si="23"/>
        <v>8.2283679400000004E-2</v>
      </c>
      <c r="G78" s="140">
        <f t="shared" si="23"/>
        <v>0.32346992620000004</v>
      </c>
      <c r="H78" s="140">
        <f t="shared" si="23"/>
        <v>0.25491548879999998</v>
      </c>
      <c r="I78" s="140">
        <f t="shared" si="23"/>
        <v>8.9423172000000009E-2</v>
      </c>
      <c r="J78" s="140">
        <f t="shared" si="23"/>
        <v>4.7146067999999999E-2</v>
      </c>
      <c r="K78" s="140">
        <f t="shared" si="23"/>
        <v>6.8000886400000002E-2</v>
      </c>
      <c r="L78" s="141">
        <f t="shared" si="21"/>
        <v>3.092621796953666</v>
      </c>
    </row>
    <row r="79" spans="1:13" s="3" customFormat="1" ht="15" customHeight="1" x14ac:dyDescent="0.2">
      <c r="A79" s="11"/>
      <c r="C79" s="139">
        <v>2014</v>
      </c>
      <c r="D79" s="139"/>
      <c r="E79" s="140">
        <f t="shared" ref="E79:K79" si="24">AVERAGE(E84,E89,E94,E99,E104)</f>
        <v>0.1762900611100956</v>
      </c>
      <c r="F79" s="140">
        <f t="shared" si="24"/>
        <v>9.9694773764141403E-2</v>
      </c>
      <c r="G79" s="140">
        <f t="shared" si="24"/>
        <v>0.31991534333236959</v>
      </c>
      <c r="H79" s="140">
        <f t="shared" si="24"/>
        <v>0.21504262675829117</v>
      </c>
      <c r="I79" s="140">
        <f t="shared" si="24"/>
        <v>6.5355616334841118E-2</v>
      </c>
      <c r="J79" s="140">
        <f t="shared" si="24"/>
        <v>4.4878577503112631E-2</v>
      </c>
      <c r="K79" s="140">
        <f t="shared" si="24"/>
        <v>7.8823001197148412E-2</v>
      </c>
      <c r="L79" s="141">
        <f t="shared" si="21"/>
        <v>2.878442053566221</v>
      </c>
    </row>
    <row r="80" spans="1:13" s="3" customFormat="1" ht="15" customHeight="1" x14ac:dyDescent="0.2">
      <c r="A80" s="11"/>
      <c r="C80" s="175" t="s">
        <v>59</v>
      </c>
      <c r="D80" s="175"/>
      <c r="E80" s="176"/>
      <c r="F80" s="176"/>
      <c r="G80" s="176"/>
      <c r="H80" s="176"/>
      <c r="I80" s="176"/>
      <c r="J80" s="177"/>
      <c r="K80" s="177"/>
      <c r="L80" s="177"/>
    </row>
    <row r="81" spans="1:13" ht="15" customHeight="1" x14ac:dyDescent="0.2">
      <c r="A81" s="11"/>
      <c r="C81" s="136">
        <v>2024</v>
      </c>
      <c r="D81" s="136"/>
      <c r="E81" s="137">
        <v>9.4372084721716903E-2</v>
      </c>
      <c r="F81" s="137">
        <v>7.2498639250756641E-2</v>
      </c>
      <c r="G81" s="137">
        <v>0.22365785528444546</v>
      </c>
      <c r="H81" s="137">
        <v>0.31868862618277416</v>
      </c>
      <c r="I81" s="137">
        <v>0.22997281623219129</v>
      </c>
      <c r="J81" s="137">
        <v>2.7646475335261655E-2</v>
      </c>
      <c r="K81" s="137">
        <v>3.3163502992853935E-2</v>
      </c>
      <c r="L81" s="138">
        <f t="shared" ref="L81:L84" si="25">(1*E81+2*F81+3*G81+4*H81+5*I81)/SUM(E81:I81)</f>
        <v>3.5508911274759285</v>
      </c>
      <c r="M81" s="3"/>
    </row>
    <row r="82" spans="1:13" ht="15" customHeight="1" x14ac:dyDescent="0.2">
      <c r="A82" s="11"/>
      <c r="C82" s="139">
        <v>2021</v>
      </c>
      <c r="D82" s="139"/>
      <c r="E82" s="140">
        <v>0.100936601</v>
      </c>
      <c r="F82" s="140">
        <v>8.4785187999999997E-2</v>
      </c>
      <c r="G82" s="140">
        <v>0.286435997</v>
      </c>
      <c r="H82" s="140">
        <v>0.32416582399999999</v>
      </c>
      <c r="I82" s="140">
        <v>0.141022858</v>
      </c>
      <c r="J82" s="140">
        <v>2.8797799999999998E-2</v>
      </c>
      <c r="K82" s="140">
        <v>3.3855700000000002E-2</v>
      </c>
      <c r="L82" s="141">
        <f t="shared" si="25"/>
        <v>3.3409125237136967</v>
      </c>
      <c r="M82" s="3"/>
    </row>
    <row r="83" spans="1:13" ht="15" customHeight="1" x14ac:dyDescent="0.2">
      <c r="A83" s="11"/>
      <c r="C83" s="139">
        <v>2017</v>
      </c>
      <c r="D83" s="139"/>
      <c r="E83" s="140">
        <v>0.15201878499999999</v>
      </c>
      <c r="F83" s="140">
        <v>9.7888707000000005E-2</v>
      </c>
      <c r="G83" s="140">
        <v>0.33479143900000002</v>
      </c>
      <c r="H83" s="140">
        <v>0.259989682</v>
      </c>
      <c r="I83" s="140">
        <v>8.5326431999999994E-2</v>
      </c>
      <c r="J83" s="140">
        <v>3.1278500000000001E-2</v>
      </c>
      <c r="K83" s="140">
        <v>3.8706400000000002E-2</v>
      </c>
      <c r="L83" s="141">
        <f t="shared" si="25"/>
        <v>3.0308772090885912</v>
      </c>
      <c r="M83" s="3"/>
    </row>
    <row r="84" spans="1:13" ht="15" customHeight="1" x14ac:dyDescent="0.2">
      <c r="A84" s="11"/>
      <c r="C84" s="139">
        <v>2014</v>
      </c>
      <c r="D84" s="139"/>
      <c r="E84" s="140">
        <v>0.22218806558231191</v>
      </c>
      <c r="F84" s="140">
        <v>0.12072083677845886</v>
      </c>
      <c r="G84" s="140">
        <v>0.36500149076790372</v>
      </c>
      <c r="H84" s="140">
        <v>0.18129702870630185</v>
      </c>
      <c r="I84" s="140">
        <v>4.2028747511936151E-2</v>
      </c>
      <c r="J84" s="140">
        <v>2.8440861965677969E-2</v>
      </c>
      <c r="K84" s="140">
        <v>4.0322968687409477E-2</v>
      </c>
      <c r="L84" s="141">
        <f t="shared" si="25"/>
        <v>2.6781241385596934</v>
      </c>
      <c r="M84" s="3"/>
    </row>
    <row r="85" spans="1:13" ht="15" customHeight="1" x14ac:dyDescent="0.2">
      <c r="A85" s="11"/>
      <c r="C85" s="175" t="s">
        <v>60</v>
      </c>
      <c r="D85" s="175"/>
      <c r="E85" s="176"/>
      <c r="F85" s="176"/>
      <c r="G85" s="176"/>
      <c r="H85" s="176"/>
      <c r="I85" s="176"/>
      <c r="J85" s="177"/>
      <c r="K85" s="177"/>
      <c r="L85" s="177"/>
      <c r="M85" s="3"/>
    </row>
    <row r="86" spans="1:13" ht="15" customHeight="1" x14ac:dyDescent="0.2">
      <c r="A86" s="11"/>
      <c r="C86" s="136">
        <v>2024</v>
      </c>
      <c r="D86" s="136"/>
      <c r="E86" s="137">
        <v>9.533685077477351E-2</v>
      </c>
      <c r="F86" s="137">
        <v>8.1416021559862398E-2</v>
      </c>
      <c r="G86" s="137">
        <v>0.20556767369162929</v>
      </c>
      <c r="H86" s="137">
        <v>0.28334279724233941</v>
      </c>
      <c r="I86" s="137">
        <v>0.23909402725457593</v>
      </c>
      <c r="J86" s="137">
        <v>3.8439774736119502E-2</v>
      </c>
      <c r="K86" s="137">
        <v>5.6802854740699904E-2</v>
      </c>
      <c r="L86" s="138">
        <f t="shared" ref="L86:L89" si="26">(1*E86+2*F86+3*G86+4*H86+5*I86)/SUM(E86:I86)</f>
        <v>3.5409639585020019</v>
      </c>
      <c r="M86" s="3"/>
    </row>
    <row r="87" spans="1:13" ht="15" customHeight="1" x14ac:dyDescent="0.2">
      <c r="A87" s="11"/>
      <c r="C87" s="139">
        <v>2021</v>
      </c>
      <c r="D87" s="139"/>
      <c r="E87" s="140">
        <v>9.3942261999999999E-2</v>
      </c>
      <c r="F87" s="140">
        <v>9.8191731000000004E-2</v>
      </c>
      <c r="G87" s="140">
        <v>0.25516160300000001</v>
      </c>
      <c r="H87" s="140">
        <v>0.28267030199999998</v>
      </c>
      <c r="I87" s="140">
        <v>0.18156802899999999</v>
      </c>
      <c r="J87" s="140">
        <v>3.5122800000000003E-2</v>
      </c>
      <c r="K87" s="140">
        <v>5.3343300000000003E-2</v>
      </c>
      <c r="L87" s="141">
        <f t="shared" si="26"/>
        <v>3.3946425847076562</v>
      </c>
      <c r="M87" s="3"/>
    </row>
    <row r="88" spans="1:13" ht="15" customHeight="1" x14ac:dyDescent="0.2">
      <c r="A88" s="11"/>
      <c r="C88" s="139">
        <v>2017</v>
      </c>
      <c r="D88" s="139"/>
      <c r="E88" s="140">
        <v>0.108702111</v>
      </c>
      <c r="F88" s="140">
        <v>7.4320686999999996E-2</v>
      </c>
      <c r="G88" s="140">
        <v>0.26486029300000002</v>
      </c>
      <c r="H88" s="140">
        <v>0.29490575299999999</v>
      </c>
      <c r="I88" s="140">
        <v>0.14890805600000001</v>
      </c>
      <c r="J88" s="140">
        <v>4.1401100000000003E-2</v>
      </c>
      <c r="K88" s="140">
        <v>6.6901958999999997E-2</v>
      </c>
      <c r="L88" s="141">
        <f t="shared" si="26"/>
        <v>3.33755523429542</v>
      </c>
      <c r="M88" s="3"/>
    </row>
    <row r="89" spans="1:13" ht="15" customHeight="1" x14ac:dyDescent="0.2">
      <c r="A89" s="11"/>
      <c r="C89" s="139">
        <v>2014</v>
      </c>
      <c r="D89" s="139"/>
      <c r="E89" s="140">
        <v>0.13599480108743464</v>
      </c>
      <c r="F89" s="140">
        <v>9.0405525654346897E-2</v>
      </c>
      <c r="G89" s="140">
        <v>0.23283116930855233</v>
      </c>
      <c r="H89" s="140">
        <v>0.28464620073774827</v>
      </c>
      <c r="I89" s="140">
        <v>0.13840771653477588</v>
      </c>
      <c r="J89" s="140">
        <v>3.8038783099511246E-2</v>
      </c>
      <c r="K89" s="140">
        <v>7.9675803577630655E-2</v>
      </c>
      <c r="L89" s="141">
        <f t="shared" si="26"/>
        <v>3.2256259742846263</v>
      </c>
      <c r="M89" s="3"/>
    </row>
    <row r="90" spans="1:13" ht="15" customHeight="1" x14ac:dyDescent="0.2">
      <c r="A90" s="11"/>
      <c r="C90" s="175" t="s">
        <v>61</v>
      </c>
      <c r="D90" s="175"/>
      <c r="E90" s="176"/>
      <c r="F90" s="176"/>
      <c r="G90" s="176"/>
      <c r="H90" s="176"/>
      <c r="I90" s="176"/>
      <c r="J90" s="177"/>
      <c r="K90" s="177"/>
      <c r="L90" s="177"/>
      <c r="M90" s="3"/>
    </row>
    <row r="91" spans="1:13" ht="15" customHeight="1" x14ac:dyDescent="0.2">
      <c r="A91" s="11"/>
      <c r="C91" s="136">
        <v>2024</v>
      </c>
      <c r="D91" s="136"/>
      <c r="E91" s="137">
        <v>0.12001984816339431</v>
      </c>
      <c r="F91" s="137">
        <v>0.10097258946336511</v>
      </c>
      <c r="G91" s="137">
        <v>0.38113527759973725</v>
      </c>
      <c r="H91" s="137">
        <v>0.25657788491417394</v>
      </c>
      <c r="I91" s="137">
        <v>8.7246928942802768E-2</v>
      </c>
      <c r="J91" s="137">
        <v>2.3048120903067515E-2</v>
      </c>
      <c r="K91" s="137">
        <v>3.099935001345917E-2</v>
      </c>
      <c r="L91" s="138">
        <f t="shared" ref="L91:L94" si="27">(1*E91+2*F91+3*G91+4*H91+5*I91)/SUM(E91:I91)</f>
        <v>3.0952050491337908</v>
      </c>
      <c r="M91" s="3"/>
    </row>
    <row r="92" spans="1:13" ht="15" customHeight="1" x14ac:dyDescent="0.2">
      <c r="A92" s="11"/>
      <c r="C92" s="139">
        <v>2021</v>
      </c>
      <c r="D92" s="139"/>
      <c r="E92" s="140">
        <v>0.14650922599999999</v>
      </c>
      <c r="F92" s="140">
        <v>0.101575833</v>
      </c>
      <c r="G92" s="140">
        <v>0.39338816399999998</v>
      </c>
      <c r="H92" s="140">
        <v>0.24154192599999999</v>
      </c>
      <c r="I92" s="140">
        <v>5.8697199999999998E-2</v>
      </c>
      <c r="J92" s="140">
        <v>2.9365700000000002E-2</v>
      </c>
      <c r="K92" s="140">
        <v>2.89219E-2</v>
      </c>
      <c r="L92" s="141">
        <f t="shared" si="27"/>
        <v>2.9621349778009547</v>
      </c>
      <c r="M92" s="3"/>
    </row>
    <row r="93" spans="1:13" ht="15" customHeight="1" x14ac:dyDescent="0.2">
      <c r="A93" s="11"/>
      <c r="C93" s="139">
        <v>2017</v>
      </c>
      <c r="D93" s="139"/>
      <c r="E93" s="140">
        <v>0.16500599299999999</v>
      </c>
      <c r="F93" s="140">
        <v>9.3196429999999997E-2</v>
      </c>
      <c r="G93" s="140">
        <v>0.39145176300000001</v>
      </c>
      <c r="H93" s="140">
        <v>0.232852901</v>
      </c>
      <c r="I93" s="140">
        <v>5.13775E-2</v>
      </c>
      <c r="J93" s="140">
        <v>3.21269E-2</v>
      </c>
      <c r="K93" s="140">
        <v>3.3988400000000002E-2</v>
      </c>
      <c r="L93" s="141">
        <f t="shared" si="27"/>
        <v>2.9061977077045387</v>
      </c>
      <c r="M93" s="3"/>
    </row>
    <row r="94" spans="1:13" ht="15" customHeight="1" x14ac:dyDescent="0.2">
      <c r="A94" s="11"/>
      <c r="C94" s="139">
        <v>2014</v>
      </c>
      <c r="D94" s="139"/>
      <c r="E94" s="140">
        <v>0.19194864287806246</v>
      </c>
      <c r="F94" s="140">
        <v>0.11296916061148952</v>
      </c>
      <c r="G94" s="140">
        <v>0.38329675741288766</v>
      </c>
      <c r="H94" s="140">
        <v>0.2050517635696365</v>
      </c>
      <c r="I94" s="140">
        <v>4.159666122334086E-2</v>
      </c>
      <c r="J94" s="140">
        <v>3.0985068165957533E-2</v>
      </c>
      <c r="K94" s="140">
        <v>3.4151946138625391E-2</v>
      </c>
      <c r="L94" s="141">
        <f t="shared" si="27"/>
        <v>2.7768428491196402</v>
      </c>
      <c r="M94" s="3"/>
    </row>
    <row r="95" spans="1:13" ht="15" customHeight="1" x14ac:dyDescent="0.2">
      <c r="A95" s="11"/>
      <c r="C95" s="175" t="s">
        <v>62</v>
      </c>
      <c r="D95" s="175"/>
      <c r="E95" s="176"/>
      <c r="F95" s="176"/>
      <c r="G95" s="176"/>
      <c r="H95" s="176"/>
      <c r="I95" s="176"/>
      <c r="J95" s="177"/>
      <c r="K95" s="177"/>
      <c r="L95" s="177"/>
      <c r="M95" s="3"/>
    </row>
    <row r="96" spans="1:13" ht="15" customHeight="1" x14ac:dyDescent="0.2">
      <c r="A96" s="11"/>
      <c r="C96" s="136">
        <v>2024</v>
      </c>
      <c r="D96" s="136"/>
      <c r="E96" s="137">
        <v>9.2944811908797428E-2</v>
      </c>
      <c r="F96" s="137">
        <v>8.6589900265117592E-2</v>
      </c>
      <c r="G96" s="137">
        <v>0.27826603678022749</v>
      </c>
      <c r="H96" s="137">
        <v>0.26985534003772299</v>
      </c>
      <c r="I96" s="137">
        <v>0.10826160775618897</v>
      </c>
      <c r="J96" s="137">
        <v>7.9679870010817666E-2</v>
      </c>
      <c r="K96" s="137">
        <v>8.4402433241127783E-2</v>
      </c>
      <c r="L96" s="138">
        <f t="shared" ref="L96:L99" si="28">(1*E96+2*F96+3*G96+4*H96+5*I96)/SUM(E96:I96)</f>
        <v>3.2558852771026539</v>
      </c>
      <c r="M96" s="3"/>
    </row>
    <row r="97" spans="1:13" ht="15" customHeight="1" x14ac:dyDescent="0.2">
      <c r="A97" s="11"/>
      <c r="C97" s="139">
        <v>2021</v>
      </c>
      <c r="D97" s="139"/>
      <c r="E97" s="140">
        <v>0.11562024899999999</v>
      </c>
      <c r="F97" s="140">
        <v>9.6474294000000002E-2</v>
      </c>
      <c r="G97" s="140">
        <v>0.330018598</v>
      </c>
      <c r="H97" s="140">
        <v>0.23237438899999999</v>
      </c>
      <c r="I97" s="140">
        <v>5.6207E-2</v>
      </c>
      <c r="J97" s="140">
        <v>8.0065147000000003E-2</v>
      </c>
      <c r="K97" s="140">
        <v>8.9240350999999996E-2</v>
      </c>
      <c r="L97" s="141">
        <f t="shared" si="28"/>
        <v>3.0205534000566976</v>
      </c>
      <c r="M97" s="3"/>
    </row>
    <row r="98" spans="1:13" ht="15" customHeight="1" x14ac:dyDescent="0.2">
      <c r="A98" s="11"/>
      <c r="C98" s="139">
        <v>2017</v>
      </c>
      <c r="D98" s="139"/>
      <c r="E98" s="140">
        <v>0.13583609099999999</v>
      </c>
      <c r="F98" s="140">
        <v>7.6725838000000005E-2</v>
      </c>
      <c r="G98" s="140">
        <v>0.33965040899999999</v>
      </c>
      <c r="H98" s="140">
        <v>0.20296446500000001</v>
      </c>
      <c r="I98" s="140">
        <v>4.9047199999999999E-2</v>
      </c>
      <c r="J98" s="140">
        <v>7.556554E-2</v>
      </c>
      <c r="K98" s="140">
        <v>0.12021045599999999</v>
      </c>
      <c r="L98" s="141">
        <f t="shared" si="28"/>
        <v>2.9411368538822393</v>
      </c>
      <c r="M98" s="3"/>
    </row>
    <row r="99" spans="1:13" ht="15" customHeight="1" x14ac:dyDescent="0.2">
      <c r="A99" s="11"/>
      <c r="C99" s="139">
        <v>2014</v>
      </c>
      <c r="D99" s="139"/>
      <c r="E99" s="140">
        <v>0.16184150200541098</v>
      </c>
      <c r="F99" s="140">
        <v>9.7538419019220959E-2</v>
      </c>
      <c r="G99" s="140">
        <v>0.31712258802199211</v>
      </c>
      <c r="H99" s="140">
        <v>0.17176095159988955</v>
      </c>
      <c r="I99" s="140">
        <v>4.0167957513807521E-2</v>
      </c>
      <c r="J99" s="140">
        <v>7.355809336954422E-2</v>
      </c>
      <c r="K99" s="140">
        <v>0.13801048847013458</v>
      </c>
      <c r="L99" s="141">
        <f t="shared" si="28"/>
        <v>2.785492368128653</v>
      </c>
      <c r="M99" s="3"/>
    </row>
    <row r="100" spans="1:13" ht="15" customHeight="1" x14ac:dyDescent="0.2">
      <c r="A100" s="11"/>
      <c r="C100" s="175" t="s">
        <v>63</v>
      </c>
      <c r="D100" s="175"/>
      <c r="E100" s="176"/>
      <c r="F100" s="176"/>
      <c r="G100" s="176"/>
      <c r="H100" s="176"/>
      <c r="I100" s="176"/>
      <c r="J100" s="177"/>
      <c r="K100" s="177"/>
      <c r="L100" s="177"/>
      <c r="M100" s="3"/>
    </row>
    <row r="101" spans="1:13" ht="15" customHeight="1" x14ac:dyDescent="0.2">
      <c r="A101" s="11"/>
      <c r="C101" s="136">
        <v>2024</v>
      </c>
      <c r="D101" s="136"/>
      <c r="E101" s="137">
        <v>6.9098157144212441E-2</v>
      </c>
      <c r="F101" s="137">
        <v>5.5651537640675014E-2</v>
      </c>
      <c r="G101" s="137">
        <v>0.17161773363414132</v>
      </c>
      <c r="H101" s="137">
        <v>0.35457686589289028</v>
      </c>
      <c r="I101" s="137">
        <v>0.2452385500810712</v>
      </c>
      <c r="J101" s="137">
        <v>4.3239335060612331E-2</v>
      </c>
      <c r="K101" s="137">
        <v>6.0577820546397508E-2</v>
      </c>
      <c r="L101" s="138">
        <f t="shared" ref="L101:L104" si="29">(1*E101+2*F101+3*G101+4*H101+5*I101)/SUM(E101:I101)</f>
        <v>3.7266442536813038</v>
      </c>
      <c r="M101" s="3"/>
    </row>
    <row r="102" spans="1:13" ht="15" customHeight="1" x14ac:dyDescent="0.2">
      <c r="A102" s="11"/>
      <c r="C102" s="139">
        <v>2021</v>
      </c>
      <c r="D102" s="139"/>
      <c r="E102" s="140">
        <v>8.4964011000000006E-2</v>
      </c>
      <c r="F102" s="140">
        <v>6.3610390000000003E-2</v>
      </c>
      <c r="G102" s="140">
        <v>0.251381195</v>
      </c>
      <c r="H102" s="140">
        <v>0.30985617999999998</v>
      </c>
      <c r="I102" s="140">
        <v>0.18810249400000001</v>
      </c>
      <c r="J102" s="140">
        <v>4.06433E-2</v>
      </c>
      <c r="K102" s="140">
        <v>6.1442400000000001E-2</v>
      </c>
      <c r="L102" s="141">
        <f t="shared" si="29"/>
        <v>3.5039710038242293</v>
      </c>
      <c r="M102" s="3"/>
    </row>
    <row r="103" spans="1:13" ht="15" customHeight="1" x14ac:dyDescent="0.2">
      <c r="A103" s="11"/>
      <c r="C103" s="139">
        <v>2017</v>
      </c>
      <c r="D103" s="139"/>
      <c r="E103" s="140">
        <v>0.112240715</v>
      </c>
      <c r="F103" s="140">
        <v>6.9286735000000002E-2</v>
      </c>
      <c r="G103" s="140">
        <v>0.28659572700000002</v>
      </c>
      <c r="H103" s="140">
        <v>0.28386464300000003</v>
      </c>
      <c r="I103" s="140">
        <v>0.11245667199999999</v>
      </c>
      <c r="J103" s="140">
        <v>5.5358299999999999E-2</v>
      </c>
      <c r="K103" s="140">
        <v>8.0197217000000001E-2</v>
      </c>
      <c r="L103" s="141">
        <f t="shared" si="29"/>
        <v>3.2487260014839681</v>
      </c>
      <c r="M103" s="3"/>
    </row>
    <row r="104" spans="1:13" ht="15" customHeight="1" x14ac:dyDescent="0.2">
      <c r="A104" s="11"/>
      <c r="C104" s="139">
        <v>2014</v>
      </c>
      <c r="D104" s="139"/>
      <c r="E104" s="140">
        <v>0.16947729399725811</v>
      </c>
      <c r="F104" s="140">
        <v>7.683992675719073E-2</v>
      </c>
      <c r="G104" s="140">
        <v>0.30132471115051218</v>
      </c>
      <c r="H104" s="140">
        <v>0.23245718917787972</v>
      </c>
      <c r="I104" s="140">
        <v>6.4576998890345197E-2</v>
      </c>
      <c r="J104" s="140">
        <v>5.3370080914872192E-2</v>
      </c>
      <c r="K104" s="140">
        <v>0.10195379911194195</v>
      </c>
      <c r="L104" s="141">
        <f t="shared" si="29"/>
        <v>2.9358531317366277</v>
      </c>
      <c r="M104" s="3"/>
    </row>
    <row r="105" spans="1:13" s="3" customFormat="1" ht="15" customHeight="1" x14ac:dyDescent="0.2">
      <c r="A105" s="11"/>
      <c r="C105" s="100" t="s">
        <v>16</v>
      </c>
      <c r="D105" s="100"/>
      <c r="E105" s="99"/>
      <c r="F105" s="99"/>
      <c r="G105" s="99"/>
      <c r="H105" s="99"/>
      <c r="I105" s="99"/>
      <c r="J105" s="99"/>
      <c r="K105" s="99"/>
      <c r="L105" s="99"/>
    </row>
    <row r="106" spans="1:13" ht="15" customHeight="1" x14ac:dyDescent="0.2">
      <c r="A106" s="11"/>
      <c r="C106" s="182" t="s">
        <v>165</v>
      </c>
      <c r="D106" s="182"/>
      <c r="E106" s="183"/>
      <c r="F106" s="183"/>
      <c r="G106" s="183"/>
      <c r="H106" s="183"/>
      <c r="I106" s="183"/>
      <c r="J106" s="183"/>
      <c r="K106" s="183"/>
      <c r="L106" s="183"/>
      <c r="M106" s="3"/>
    </row>
    <row r="107" spans="1:13" s="3" customFormat="1" ht="15" customHeight="1" x14ac:dyDescent="0.2">
      <c r="A107" s="11"/>
      <c r="C107" s="136">
        <v>2024</v>
      </c>
      <c r="D107" s="136"/>
      <c r="E107" s="137">
        <f>AVERAGE(E112,E117,E122,E127,E132)</f>
        <v>0.16034554930747075</v>
      </c>
      <c r="F107" s="137">
        <f t="shared" ref="F107:K107" si="30">AVERAGE(F112,F117,F122,F127,F132)</f>
        <v>6.6731750758192321E-2</v>
      </c>
      <c r="G107" s="137">
        <f t="shared" si="30"/>
        <v>0.1894437425182367</v>
      </c>
      <c r="H107" s="137">
        <f t="shared" si="30"/>
        <v>0.21632821170517708</v>
      </c>
      <c r="I107" s="137">
        <f t="shared" si="30"/>
        <v>0.12742025797368045</v>
      </c>
      <c r="J107" s="137">
        <f t="shared" si="30"/>
        <v>5.7790803907425456E-2</v>
      </c>
      <c r="K107" s="137">
        <f t="shared" si="30"/>
        <v>0.18193968382981723</v>
      </c>
      <c r="L107" s="138">
        <f t="shared" ref="L107:L110" si="31">(1*E107+2*F107+3*G107+4*H107+5*I107)/SUM(E107:I107)</f>
        <v>3.1101528825352402</v>
      </c>
    </row>
    <row r="108" spans="1:13" s="3" customFormat="1" ht="15" customHeight="1" x14ac:dyDescent="0.2">
      <c r="A108" s="11"/>
      <c r="C108" s="139">
        <v>2021</v>
      </c>
      <c r="D108" s="139"/>
      <c r="E108" s="140">
        <f t="shared" ref="E108:K108" si="32">AVERAGE(E113,E118,E123,E128,E133)</f>
        <v>0.15822167240000001</v>
      </c>
      <c r="F108" s="140">
        <f t="shared" si="32"/>
        <v>8.1391961600000007E-2</v>
      </c>
      <c r="G108" s="140">
        <f t="shared" si="32"/>
        <v>0.21592537639999998</v>
      </c>
      <c r="H108" s="140">
        <f t="shared" si="32"/>
        <v>0.17699456859999999</v>
      </c>
      <c r="I108" s="140">
        <f t="shared" si="32"/>
        <v>0.1053826234</v>
      </c>
      <c r="J108" s="140">
        <f t="shared" si="32"/>
        <v>5.3292231400000001E-2</v>
      </c>
      <c r="K108" s="140">
        <f t="shared" si="32"/>
        <v>0.20879160039999997</v>
      </c>
      <c r="L108" s="141">
        <f t="shared" si="31"/>
        <v>2.9863460228041738</v>
      </c>
    </row>
    <row r="109" spans="1:13" s="3" customFormat="1" ht="15" customHeight="1" x14ac:dyDescent="0.2">
      <c r="A109" s="11"/>
      <c r="C109" s="139">
        <v>2017</v>
      </c>
      <c r="D109" s="139"/>
      <c r="E109" s="140">
        <f t="shared" ref="E109:K109" si="33">AVERAGE(E114,E119,E124,E129,E134)</f>
        <v>0.16171635320000002</v>
      </c>
      <c r="F109" s="140">
        <f t="shared" si="33"/>
        <v>5.0205E-2</v>
      </c>
      <c r="G109" s="140">
        <f t="shared" si="33"/>
        <v>0.21613986579999994</v>
      </c>
      <c r="H109" s="140">
        <f t="shared" si="33"/>
        <v>0.19322016659999999</v>
      </c>
      <c r="I109" s="140">
        <f t="shared" si="33"/>
        <v>5.01968042E-2</v>
      </c>
      <c r="J109" s="140">
        <f t="shared" si="33"/>
        <v>7.04653056E-2</v>
      </c>
      <c r="K109" s="140">
        <f t="shared" si="33"/>
        <v>0.25805648679999998</v>
      </c>
      <c r="L109" s="141">
        <f t="shared" si="31"/>
        <v>2.8808242283731729</v>
      </c>
    </row>
    <row r="110" spans="1:13" s="3" customFormat="1" ht="15" customHeight="1" x14ac:dyDescent="0.2">
      <c r="A110" s="11"/>
      <c r="C110" s="139">
        <v>2014</v>
      </c>
      <c r="D110" s="139"/>
      <c r="E110" s="140">
        <f t="shared" ref="E110:K110" si="34">AVERAGE(E115,E120,E125,E130,E135)</f>
        <v>0.18396878493005681</v>
      </c>
      <c r="F110" s="140">
        <f t="shared" si="34"/>
        <v>7.6060406720148049E-2</v>
      </c>
      <c r="G110" s="140">
        <f t="shared" si="34"/>
        <v>0.18504465014497898</v>
      </c>
      <c r="H110" s="140">
        <f t="shared" si="34"/>
        <v>0.14948611745302715</v>
      </c>
      <c r="I110" s="140">
        <f t="shared" si="34"/>
        <v>5.3561505656383235E-2</v>
      </c>
      <c r="J110" s="140">
        <f t="shared" si="34"/>
        <v>8.2406514230027719E-2</v>
      </c>
      <c r="K110" s="140">
        <f t="shared" si="34"/>
        <v>0.26947202086537814</v>
      </c>
      <c r="L110" s="141">
        <f t="shared" si="31"/>
        <v>2.7108738747881898</v>
      </c>
    </row>
    <row r="111" spans="1:13" s="3" customFormat="1" ht="15" customHeight="1" x14ac:dyDescent="0.2">
      <c r="A111" s="11"/>
      <c r="C111" s="95" t="s">
        <v>59</v>
      </c>
      <c r="D111" s="95"/>
      <c r="E111" s="94"/>
      <c r="F111" s="94"/>
      <c r="G111" s="94"/>
      <c r="H111" s="94"/>
      <c r="I111" s="94"/>
      <c r="J111" s="112"/>
      <c r="K111" s="112"/>
      <c r="L111" s="112"/>
    </row>
    <row r="112" spans="1:13" ht="15" customHeight="1" x14ac:dyDescent="0.2">
      <c r="A112" s="11"/>
      <c r="C112" s="136">
        <v>2024</v>
      </c>
      <c r="D112" s="136"/>
      <c r="E112" s="137">
        <v>0.16885757325956599</v>
      </c>
      <c r="F112" s="137">
        <v>6.5410102380059315E-2</v>
      </c>
      <c r="G112" s="137">
        <v>0.18860779950038095</v>
      </c>
      <c r="H112" s="137">
        <v>0.23032426523950311</v>
      </c>
      <c r="I112" s="137">
        <v>0.14036275116444577</v>
      </c>
      <c r="J112" s="137">
        <v>3.9295188225566761E-2</v>
      </c>
      <c r="K112" s="137">
        <v>0.16714232023047815</v>
      </c>
      <c r="L112" s="138">
        <f t="shared" ref="L112:L115" si="35">(1*E112+2*F112+3*G112+4*H112+5*I112)/SUM(E112:I112)</f>
        <v>3.1360000249750031</v>
      </c>
      <c r="M112" s="3"/>
    </row>
    <row r="113" spans="1:13" ht="15" customHeight="1" x14ac:dyDescent="0.2">
      <c r="A113" s="11"/>
      <c r="C113" s="139">
        <v>2021</v>
      </c>
      <c r="D113" s="139"/>
      <c r="E113" s="140">
        <v>0.16467178499999999</v>
      </c>
      <c r="F113" s="140">
        <v>8.2110410999999994E-2</v>
      </c>
      <c r="G113" s="140">
        <v>0.219130133</v>
      </c>
      <c r="H113" s="140">
        <v>0.187036391</v>
      </c>
      <c r="I113" s="140">
        <v>0.120837584</v>
      </c>
      <c r="J113" s="140">
        <v>3.83171E-2</v>
      </c>
      <c r="K113" s="140">
        <v>0.18789663400000001</v>
      </c>
      <c r="L113" s="141">
        <f t="shared" si="35"/>
        <v>3.0223027700423084</v>
      </c>
      <c r="M113" s="3"/>
    </row>
    <row r="114" spans="1:13" ht="15" customHeight="1" x14ac:dyDescent="0.2">
      <c r="A114" s="11"/>
      <c r="C114" s="139">
        <v>2017</v>
      </c>
      <c r="D114" s="139"/>
      <c r="E114" s="140">
        <v>0.18551102</v>
      </c>
      <c r="F114" s="140">
        <v>5.4474500000000002E-2</v>
      </c>
      <c r="G114" s="140">
        <v>0.228449185</v>
      </c>
      <c r="H114" s="140">
        <v>0.19749550199999999</v>
      </c>
      <c r="I114" s="140">
        <v>3.9544999999999997E-2</v>
      </c>
      <c r="J114" s="140">
        <v>5.7622600000000003E-2</v>
      </c>
      <c r="K114" s="140">
        <v>0.23690217799999999</v>
      </c>
      <c r="L114" s="141">
        <f t="shared" si="35"/>
        <v>2.7889209478625947</v>
      </c>
      <c r="M114" s="3"/>
    </row>
    <row r="115" spans="1:13" ht="15" customHeight="1" x14ac:dyDescent="0.2">
      <c r="A115" s="11"/>
      <c r="C115" s="139">
        <v>2014</v>
      </c>
      <c r="D115" s="139"/>
      <c r="E115" s="140">
        <v>0.21901848965450363</v>
      </c>
      <c r="F115" s="140">
        <v>9.5384982459745832E-2</v>
      </c>
      <c r="G115" s="140">
        <v>0.21001593539046229</v>
      </c>
      <c r="H115" s="140">
        <v>0.12948342775324581</v>
      </c>
      <c r="I115" s="140">
        <v>4.2859896689173019E-2</v>
      </c>
      <c r="J115" s="140">
        <v>6.2249697878479122E-2</v>
      </c>
      <c r="K115" s="140">
        <v>0.24098757017439029</v>
      </c>
      <c r="L115" s="141">
        <f t="shared" si="35"/>
        <v>2.5432896651233245</v>
      </c>
      <c r="M115" s="3"/>
    </row>
    <row r="116" spans="1:13" ht="15" customHeight="1" x14ac:dyDescent="0.2">
      <c r="A116" s="11"/>
      <c r="C116" s="175" t="s">
        <v>60</v>
      </c>
      <c r="D116" s="175"/>
      <c r="E116" s="176"/>
      <c r="F116" s="176"/>
      <c r="G116" s="176"/>
      <c r="H116" s="176"/>
      <c r="I116" s="176"/>
      <c r="J116" s="177"/>
      <c r="K116" s="177"/>
      <c r="L116" s="177"/>
    </row>
    <row r="117" spans="1:13" ht="15" customHeight="1" x14ac:dyDescent="0.2">
      <c r="A117" s="11"/>
      <c r="C117" s="136">
        <v>2024</v>
      </c>
      <c r="D117" s="136"/>
      <c r="E117" s="137">
        <v>0.15694861683606046</v>
      </c>
      <c r="F117" s="137">
        <v>5.2711473909822011E-2</v>
      </c>
      <c r="G117" s="137">
        <v>0.16454936101969608</v>
      </c>
      <c r="H117" s="137">
        <v>0.19124798904006099</v>
      </c>
      <c r="I117" s="137">
        <v>0.1819880737114179</v>
      </c>
      <c r="J117" s="137">
        <v>5.4913066117259463E-2</v>
      </c>
      <c r="K117" s="137">
        <v>0.19764141936568311</v>
      </c>
      <c r="L117" s="138">
        <f t="shared" ref="L117:L120" si="36">(1*E117+2*F117+3*G117+4*H117+5*I117)/SUM(E117:I117)</f>
        <v>3.2523467265742076</v>
      </c>
    </row>
    <row r="118" spans="1:13" ht="15" customHeight="1" x14ac:dyDescent="0.2">
      <c r="A118" s="11"/>
      <c r="C118" s="139">
        <v>2021</v>
      </c>
      <c r="D118" s="139"/>
      <c r="E118" s="140">
        <v>0.139618204</v>
      </c>
      <c r="F118" s="140">
        <v>8.2436679999999998E-2</v>
      </c>
      <c r="G118" s="140">
        <v>0.17391299599999999</v>
      </c>
      <c r="H118" s="140">
        <v>0.16368084899999999</v>
      </c>
      <c r="I118" s="140">
        <v>0.14678718900000001</v>
      </c>
      <c r="J118" s="140">
        <v>4.9941699999999999E-2</v>
      </c>
      <c r="K118" s="140">
        <v>0.24362240600000001</v>
      </c>
      <c r="L118" s="141">
        <f t="shared" si="36"/>
        <v>3.1353019241583917</v>
      </c>
      <c r="M118" s="3"/>
    </row>
    <row r="119" spans="1:13" ht="15" customHeight="1" x14ac:dyDescent="0.2">
      <c r="A119" s="11"/>
      <c r="C119" s="139">
        <v>2017</v>
      </c>
      <c r="D119" s="139"/>
      <c r="E119" s="140">
        <v>0.145347528</v>
      </c>
      <c r="F119" s="140">
        <v>5.1138599999999999E-2</v>
      </c>
      <c r="G119" s="140">
        <v>0.159636257</v>
      </c>
      <c r="H119" s="140">
        <v>0.21332401200000001</v>
      </c>
      <c r="I119" s="140">
        <v>8.3041821000000002E-2</v>
      </c>
      <c r="J119" s="140">
        <v>7.3430831000000002E-2</v>
      </c>
      <c r="K119" s="140">
        <v>0.27408096799999998</v>
      </c>
      <c r="L119" s="141">
        <f t="shared" si="36"/>
        <v>3.0575857110725635</v>
      </c>
      <c r="M119" s="3"/>
    </row>
    <row r="120" spans="1:13" ht="15" customHeight="1" x14ac:dyDescent="0.2">
      <c r="A120" s="11"/>
      <c r="C120" s="139">
        <v>2014</v>
      </c>
      <c r="D120" s="139"/>
      <c r="E120" s="140">
        <v>0.1445358280761091</v>
      </c>
      <c r="F120" s="140">
        <v>5.9479202103145334E-2</v>
      </c>
      <c r="G120" s="140">
        <v>0.12966213768777954</v>
      </c>
      <c r="H120" s="140">
        <v>0.16474476894705192</v>
      </c>
      <c r="I120" s="140">
        <v>9.5697272535249539E-2</v>
      </c>
      <c r="J120" s="140">
        <v>7.8925120006792956E-2</v>
      </c>
      <c r="K120" s="140">
        <v>0.32695567064387171</v>
      </c>
      <c r="L120" s="141">
        <f t="shared" si="36"/>
        <v>3.0127726147257521</v>
      </c>
      <c r="M120" s="3"/>
    </row>
    <row r="121" spans="1:13" ht="15" customHeight="1" x14ac:dyDescent="0.2">
      <c r="A121" s="11"/>
      <c r="C121" s="175" t="s">
        <v>61</v>
      </c>
      <c r="D121" s="175"/>
      <c r="E121" s="176"/>
      <c r="F121" s="176"/>
      <c r="G121" s="176"/>
      <c r="H121" s="176"/>
      <c r="I121" s="176"/>
      <c r="J121" s="177"/>
      <c r="K121" s="177"/>
      <c r="L121" s="177"/>
      <c r="M121" s="3"/>
    </row>
    <row r="122" spans="1:13" ht="15" customHeight="1" x14ac:dyDescent="0.2">
      <c r="A122" s="11"/>
      <c r="C122" s="136">
        <v>2024</v>
      </c>
      <c r="D122" s="136"/>
      <c r="E122" s="137">
        <v>0.18268306515408567</v>
      </c>
      <c r="F122" s="137">
        <v>9.6996462323648419E-2</v>
      </c>
      <c r="G122" s="137">
        <v>0.25803444504469031</v>
      </c>
      <c r="H122" s="137">
        <v>0.21378003924488367</v>
      </c>
      <c r="I122" s="137">
        <v>7.5803412942465967E-2</v>
      </c>
      <c r="J122" s="137">
        <v>3.856706297600114E-2</v>
      </c>
      <c r="K122" s="137">
        <v>0.13413551231422469</v>
      </c>
      <c r="L122" s="138">
        <f t="shared" ref="L122:L125" si="37">(1*E122+2*F122+3*G122+4*H122+5*I122)/SUM(E122:I122)</f>
        <v>2.8827800926178102</v>
      </c>
      <c r="M122" s="3"/>
    </row>
    <row r="123" spans="1:13" ht="15" customHeight="1" x14ac:dyDescent="0.2">
      <c r="A123" s="11"/>
      <c r="C123" s="139">
        <v>2021</v>
      </c>
      <c r="D123" s="139"/>
      <c r="E123" s="140">
        <v>0.18556456099999999</v>
      </c>
      <c r="F123" s="140">
        <v>9.6941680000000002E-2</v>
      </c>
      <c r="G123" s="140">
        <v>0.30174137400000001</v>
      </c>
      <c r="H123" s="140">
        <v>0.157670583</v>
      </c>
      <c r="I123" s="140">
        <v>6.0909100000000001E-2</v>
      </c>
      <c r="J123" s="140">
        <v>4.0663999999999999E-2</v>
      </c>
      <c r="K123" s="140">
        <v>0.15650876899999999</v>
      </c>
      <c r="L123" s="141">
        <f t="shared" si="37"/>
        <v>2.7651026323223005</v>
      </c>
    </row>
    <row r="124" spans="1:13" ht="15" customHeight="1" x14ac:dyDescent="0.2">
      <c r="A124" s="11"/>
      <c r="C124" s="139">
        <v>2017</v>
      </c>
      <c r="D124" s="139"/>
      <c r="E124" s="140">
        <v>0.18430438900000001</v>
      </c>
      <c r="F124" s="140">
        <v>5.1209999999999999E-2</v>
      </c>
      <c r="G124" s="140">
        <v>0.30049621599999998</v>
      </c>
      <c r="H124" s="140">
        <v>0.17976620200000001</v>
      </c>
      <c r="I124" s="140">
        <v>4.2518100000000003E-2</v>
      </c>
      <c r="J124" s="140">
        <v>5.8064699999999997E-2</v>
      </c>
      <c r="K124" s="140">
        <v>0.18364040400000001</v>
      </c>
      <c r="L124" s="141">
        <f t="shared" si="37"/>
        <v>2.7955724421079355</v>
      </c>
      <c r="M124" s="3"/>
    </row>
    <row r="125" spans="1:13" ht="15" customHeight="1" x14ac:dyDescent="0.2">
      <c r="A125" s="11"/>
      <c r="C125" s="139">
        <v>2014</v>
      </c>
      <c r="D125" s="139"/>
      <c r="E125" s="140">
        <v>0.21462532210078594</v>
      </c>
      <c r="F125" s="140">
        <v>8.4392771789482429E-2</v>
      </c>
      <c r="G125" s="140">
        <v>0.2385659039107022</v>
      </c>
      <c r="H125" s="140">
        <v>0.17814190251488435</v>
      </c>
      <c r="I125" s="140">
        <v>4.4457935964896285E-2</v>
      </c>
      <c r="J125" s="140">
        <v>6.3042559151417515E-2</v>
      </c>
      <c r="K125" s="140">
        <v>0.17677360456783131</v>
      </c>
      <c r="L125" s="141">
        <f t="shared" si="37"/>
        <v>2.6756236718307327</v>
      </c>
      <c r="M125" s="3"/>
    </row>
    <row r="126" spans="1:13" ht="15" customHeight="1" x14ac:dyDescent="0.2">
      <c r="A126" s="11"/>
      <c r="C126" s="175" t="s">
        <v>62</v>
      </c>
      <c r="D126" s="175"/>
      <c r="E126" s="176"/>
      <c r="F126" s="176"/>
      <c r="G126" s="176"/>
      <c r="H126" s="176"/>
      <c r="I126" s="176"/>
      <c r="J126" s="177"/>
      <c r="K126" s="177"/>
      <c r="L126" s="177"/>
      <c r="M126" s="3"/>
    </row>
    <row r="127" spans="1:13" ht="15" customHeight="1" x14ac:dyDescent="0.2">
      <c r="A127" s="11"/>
      <c r="C127" s="136">
        <v>2024</v>
      </c>
      <c r="D127" s="136"/>
      <c r="E127" s="137">
        <v>0.14760152993930611</v>
      </c>
      <c r="F127" s="137">
        <v>7.037258044049155E-2</v>
      </c>
      <c r="G127" s="137">
        <v>0.20297742174438943</v>
      </c>
      <c r="H127" s="137">
        <v>0.19653454596466066</v>
      </c>
      <c r="I127" s="137">
        <v>8.1054430909829653E-2</v>
      </c>
      <c r="J127" s="137">
        <v>9.0788379670683594E-2</v>
      </c>
      <c r="K127" s="137">
        <v>0.21067111133063898</v>
      </c>
      <c r="L127" s="138">
        <f t="shared" ref="L127:L130" si="38">(1*E127+2*F127+3*G127+4*H127+5*I127)/SUM(E127:I127)</f>
        <v>2.9900761195013286</v>
      </c>
      <c r="M127" s="3"/>
    </row>
    <row r="128" spans="1:13" ht="15" customHeight="1" x14ac:dyDescent="0.2">
      <c r="A128" s="11"/>
      <c r="C128" s="139">
        <v>2021</v>
      </c>
      <c r="D128" s="139"/>
      <c r="E128" s="140">
        <v>0.15985276500000001</v>
      </c>
      <c r="F128" s="140">
        <v>8.1006078999999995E-2</v>
      </c>
      <c r="G128" s="140">
        <v>0.20523234600000001</v>
      </c>
      <c r="H128" s="140">
        <v>0.16693635800000001</v>
      </c>
      <c r="I128" s="140">
        <v>6.9535341000000001E-2</v>
      </c>
      <c r="J128" s="140">
        <v>8.5489056999999993E-2</v>
      </c>
      <c r="K128" s="140">
        <v>0.23194805399999999</v>
      </c>
      <c r="L128" s="141">
        <f t="shared" si="38"/>
        <v>2.8612515117270019</v>
      </c>
      <c r="M128" s="3"/>
    </row>
    <row r="129" spans="1:13" ht="15" customHeight="1" x14ac:dyDescent="0.2">
      <c r="A129" s="11"/>
      <c r="C129" s="139">
        <v>2017</v>
      </c>
      <c r="D129" s="139"/>
      <c r="E129" s="140">
        <v>0.15240821900000001</v>
      </c>
      <c r="F129" s="140">
        <v>4.9634999999999999E-2</v>
      </c>
      <c r="G129" s="140">
        <v>0.20781285399999999</v>
      </c>
      <c r="H129" s="140">
        <v>0.16733103199999999</v>
      </c>
      <c r="I129" s="140">
        <v>3.3534700000000001E-2</v>
      </c>
      <c r="J129" s="140">
        <v>9.2696724999999994E-2</v>
      </c>
      <c r="K129" s="140">
        <v>0.296581386</v>
      </c>
      <c r="L129" s="141">
        <f t="shared" si="38"/>
        <v>2.8034276735869947</v>
      </c>
      <c r="M129" s="3"/>
    </row>
    <row r="130" spans="1:13" ht="15" customHeight="1" x14ac:dyDescent="0.2">
      <c r="A130" s="11"/>
      <c r="C130" s="139">
        <v>2014</v>
      </c>
      <c r="D130" s="139"/>
      <c r="E130" s="140">
        <v>0.16351696983036962</v>
      </c>
      <c r="F130" s="140">
        <v>6.9232322108435732E-2</v>
      </c>
      <c r="G130" s="140">
        <v>0.18087139847145556</v>
      </c>
      <c r="H130" s="140">
        <v>0.13310404495145328</v>
      </c>
      <c r="I130" s="140">
        <v>3.7289857324840858E-2</v>
      </c>
      <c r="J130" s="140">
        <v>0.10808769101081413</v>
      </c>
      <c r="K130" s="140">
        <v>0.30789771630263102</v>
      </c>
      <c r="L130" s="141">
        <f t="shared" si="38"/>
        <v>2.677092825197172</v>
      </c>
      <c r="M130" s="3"/>
    </row>
    <row r="131" spans="1:13" ht="15" customHeight="1" x14ac:dyDescent="0.2">
      <c r="A131" s="11"/>
      <c r="C131" s="175" t="s">
        <v>63</v>
      </c>
      <c r="D131" s="175"/>
      <c r="E131" s="176"/>
      <c r="F131" s="176"/>
      <c r="G131" s="176"/>
      <c r="H131" s="176"/>
      <c r="I131" s="176"/>
      <c r="J131" s="177"/>
      <c r="K131" s="177"/>
      <c r="L131" s="177"/>
      <c r="M131" s="3"/>
    </row>
    <row r="132" spans="1:13" ht="15" customHeight="1" x14ac:dyDescent="0.2">
      <c r="A132" s="11"/>
      <c r="C132" s="136">
        <v>2024</v>
      </c>
      <c r="D132" s="136"/>
      <c r="E132" s="137">
        <v>0.14563696134833559</v>
      </c>
      <c r="F132" s="137">
        <v>4.8168134736940323E-2</v>
      </c>
      <c r="G132" s="137">
        <v>0.13304968528202668</v>
      </c>
      <c r="H132" s="137">
        <v>0.24975421903677686</v>
      </c>
      <c r="I132" s="137">
        <v>0.15789262114024305</v>
      </c>
      <c r="J132" s="137">
        <v>6.5390322547616342E-2</v>
      </c>
      <c r="K132" s="137">
        <v>0.20010805590806116</v>
      </c>
      <c r="L132" s="138">
        <f t="shared" ref="L132:L135" si="39">(1*E132+2*F132+3*G132+4*H132+5*I132)/SUM(E132:I132)</f>
        <v>3.3078242406167488</v>
      </c>
      <c r="M132" s="3"/>
    </row>
    <row r="133" spans="1:13" ht="15" customHeight="1" x14ac:dyDescent="0.2">
      <c r="A133" s="11"/>
      <c r="C133" s="139">
        <v>2021</v>
      </c>
      <c r="D133" s="139"/>
      <c r="E133" s="140">
        <v>0.141401047</v>
      </c>
      <c r="F133" s="140">
        <v>6.4464958000000003E-2</v>
      </c>
      <c r="G133" s="140">
        <v>0.179610033</v>
      </c>
      <c r="H133" s="140">
        <v>0.20964866200000001</v>
      </c>
      <c r="I133" s="140">
        <v>0.12884390300000001</v>
      </c>
      <c r="J133" s="140">
        <v>5.20493E-2</v>
      </c>
      <c r="K133" s="140">
        <v>0.223982139</v>
      </c>
      <c r="L133" s="141">
        <f t="shared" si="39"/>
        <v>3.165848927014864</v>
      </c>
      <c r="M133" s="3"/>
    </row>
    <row r="134" spans="1:13" ht="15" customHeight="1" x14ac:dyDescent="0.2">
      <c r="A134" s="11"/>
      <c r="C134" s="139">
        <v>2017</v>
      </c>
      <c r="D134" s="139"/>
      <c r="E134" s="140">
        <v>0.14101061000000001</v>
      </c>
      <c r="F134" s="140">
        <v>4.45669E-2</v>
      </c>
      <c r="G134" s="140">
        <v>0.18430481700000001</v>
      </c>
      <c r="H134" s="140">
        <v>0.20818408499999999</v>
      </c>
      <c r="I134" s="140">
        <v>5.2344399999999999E-2</v>
      </c>
      <c r="J134" s="140">
        <v>7.0511671999999997E-2</v>
      </c>
      <c r="K134" s="140">
        <v>0.299077498</v>
      </c>
      <c r="L134" s="141">
        <f t="shared" si="39"/>
        <v>2.9782439724399907</v>
      </c>
      <c r="M134" s="3"/>
    </row>
    <row r="135" spans="1:13" ht="15" customHeight="1" x14ac:dyDescent="0.2">
      <c r="A135" s="11"/>
      <c r="C135" s="139">
        <v>2014</v>
      </c>
      <c r="D135" s="139"/>
      <c r="E135" s="140">
        <v>0.17814731498851574</v>
      </c>
      <c r="F135" s="140">
        <v>7.1812755139930934E-2</v>
      </c>
      <c r="G135" s="140">
        <v>0.16610787526449519</v>
      </c>
      <c r="H135" s="140">
        <v>0.14195644309850033</v>
      </c>
      <c r="I135" s="140">
        <v>4.750256576775648E-2</v>
      </c>
      <c r="J135" s="140">
        <v>9.9727503102634812E-2</v>
      </c>
      <c r="K135" s="140">
        <v>0.29474554263816649</v>
      </c>
      <c r="L135" s="141">
        <f t="shared" si="39"/>
        <v>2.6843314585115428</v>
      </c>
      <c r="M135" s="3"/>
    </row>
    <row r="136" spans="1:13" ht="15" customHeight="1" x14ac:dyDescent="0.2">
      <c r="A136" s="11"/>
      <c r="C136" s="157" t="s">
        <v>170</v>
      </c>
      <c r="D136" s="157"/>
      <c r="E136" s="158"/>
      <c r="F136" s="158"/>
      <c r="G136" s="158"/>
      <c r="H136" s="158"/>
      <c r="I136" s="158"/>
      <c r="J136" s="158"/>
      <c r="K136" s="158"/>
      <c r="L136" s="158"/>
      <c r="M136" s="3"/>
    </row>
    <row r="137" spans="1:13" ht="15" customHeight="1" x14ac:dyDescent="0.2">
      <c r="A137" s="11"/>
      <c r="C137" s="100" t="s">
        <v>18</v>
      </c>
      <c r="D137" s="100"/>
      <c r="E137" s="99"/>
      <c r="F137" s="99"/>
      <c r="G137" s="99"/>
      <c r="H137" s="99"/>
      <c r="I137" s="99"/>
      <c r="J137" s="99"/>
      <c r="K137" s="99"/>
      <c r="L137" s="99"/>
      <c r="M137" s="3"/>
    </row>
    <row r="138" spans="1:13" ht="15" customHeight="1" x14ac:dyDescent="0.2">
      <c r="A138" s="11"/>
      <c r="C138" s="182" t="s">
        <v>165</v>
      </c>
      <c r="D138" s="182"/>
      <c r="E138" s="183"/>
      <c r="F138" s="183"/>
      <c r="G138" s="183"/>
      <c r="H138" s="183"/>
      <c r="I138" s="183"/>
      <c r="J138" s="183"/>
      <c r="K138" s="183"/>
      <c r="L138" s="183"/>
      <c r="M138" s="3"/>
    </row>
    <row r="139" spans="1:13" ht="15" customHeight="1" x14ac:dyDescent="0.2">
      <c r="A139" s="11"/>
      <c r="C139" s="136">
        <v>2024</v>
      </c>
      <c r="D139" s="136"/>
      <c r="E139" s="137">
        <f>AVERAGE(E144,E149,E154,E159,E164)</f>
        <v>0.10173056861743328</v>
      </c>
      <c r="F139" s="137">
        <f t="shared" ref="F139:K139" si="40">AVERAGE(F144,F149,F154,F159,F164)</f>
        <v>9.2392469972414681E-2</v>
      </c>
      <c r="G139" s="137">
        <f t="shared" si="40"/>
        <v>0.22748200454444095</v>
      </c>
      <c r="H139" s="137">
        <f t="shared" si="40"/>
        <v>0.27747859110421491</v>
      </c>
      <c r="I139" s="137">
        <f t="shared" si="40"/>
        <v>0.14090741566582271</v>
      </c>
      <c r="J139" s="137">
        <f t="shared" si="40"/>
        <v>5.8562915779734402E-2</v>
      </c>
      <c r="K139" s="137">
        <f t="shared" si="40"/>
        <v>0.10144603431593908</v>
      </c>
      <c r="L139" s="138">
        <f t="shared" ref="L139:L142" si="41">(1*E139+2*F139+3*G139+4*H139+5*I139)/SUM(E139:I139)</f>
        <v>3.3136221692583319</v>
      </c>
      <c r="M139" s="3"/>
    </row>
    <row r="140" spans="1:13" ht="15" customHeight="1" x14ac:dyDescent="0.2">
      <c r="A140" s="11"/>
      <c r="C140" s="139">
        <v>2021</v>
      </c>
      <c r="D140" s="139"/>
      <c r="E140" s="140">
        <f t="shared" ref="E140:K140" si="42">AVERAGE(E145,E150,E155,E160,E165)</f>
        <v>0.12231784180000001</v>
      </c>
      <c r="F140" s="140">
        <f t="shared" si="42"/>
        <v>6.743525639999999E-2</v>
      </c>
      <c r="G140" s="140">
        <f t="shared" si="42"/>
        <v>0.23257894439999999</v>
      </c>
      <c r="H140" s="140">
        <f t="shared" si="42"/>
        <v>0.28747470620000004</v>
      </c>
      <c r="I140" s="140">
        <f t="shared" si="42"/>
        <v>0.14471450740000003</v>
      </c>
      <c r="J140" s="140">
        <f t="shared" si="42"/>
        <v>5.9943524800000002E-2</v>
      </c>
      <c r="K140" s="140">
        <f t="shared" si="42"/>
        <v>8.5535202399999996E-2</v>
      </c>
      <c r="L140" s="141">
        <f t="shared" si="41"/>
        <v>3.3099194772259892</v>
      </c>
      <c r="M140" s="3"/>
    </row>
    <row r="141" spans="1:13" ht="15" customHeight="1" x14ac:dyDescent="0.2">
      <c r="A141" s="11"/>
      <c r="C141" s="139">
        <v>2017</v>
      </c>
      <c r="D141" s="139"/>
      <c r="E141" s="140">
        <f t="shared" ref="E141:K141" si="43">AVERAGE(E146,E151,E156,E161,E166)</f>
        <v>0.1187283326</v>
      </c>
      <c r="F141" s="140">
        <f t="shared" si="43"/>
        <v>4.8083072999999997E-2</v>
      </c>
      <c r="G141" s="140">
        <f t="shared" si="43"/>
        <v>0.32306057659999998</v>
      </c>
      <c r="H141" s="140">
        <f t="shared" si="43"/>
        <v>0.24962980839999999</v>
      </c>
      <c r="I141" s="140">
        <f t="shared" si="43"/>
        <v>7.0832127199999997E-2</v>
      </c>
      <c r="J141" s="140">
        <f t="shared" si="43"/>
        <v>5.3794714E-2</v>
      </c>
      <c r="K141" s="140">
        <f t="shared" si="43"/>
        <v>0.13587138579999997</v>
      </c>
      <c r="L141" s="141">
        <f t="shared" si="41"/>
        <v>3.1305070937757562</v>
      </c>
      <c r="M141" s="3"/>
    </row>
    <row r="142" spans="1:13" ht="15" customHeight="1" x14ac:dyDescent="0.2">
      <c r="A142" s="11"/>
      <c r="C142" s="139">
        <v>2014</v>
      </c>
      <c r="D142" s="139"/>
      <c r="E142" s="140">
        <f t="shared" ref="E142:K142" si="44">AVERAGE(E147,E152,E157,E162,E167)</f>
        <v>0.15760731347320397</v>
      </c>
      <c r="F142" s="140">
        <f t="shared" si="44"/>
        <v>6.1167448532923774E-2</v>
      </c>
      <c r="G142" s="140">
        <f t="shared" si="44"/>
        <v>0.27348711613964177</v>
      </c>
      <c r="H142" s="140">
        <f t="shared" si="44"/>
        <v>0.23748263460833163</v>
      </c>
      <c r="I142" s="140">
        <f t="shared" si="44"/>
        <v>7.2710171462249146E-2</v>
      </c>
      <c r="J142" s="140">
        <f t="shared" si="44"/>
        <v>7.8193524702833847E-2</v>
      </c>
      <c r="K142" s="140">
        <f t="shared" si="44"/>
        <v>0.11935179108081587</v>
      </c>
      <c r="L142" s="141">
        <f t="shared" si="41"/>
        <v>3.0081261935181627</v>
      </c>
      <c r="M142" s="3"/>
    </row>
    <row r="143" spans="1:13" ht="15" customHeight="1" x14ac:dyDescent="0.2">
      <c r="A143" s="11"/>
      <c r="C143" s="95" t="s">
        <v>59</v>
      </c>
      <c r="D143" s="95"/>
      <c r="E143" s="94"/>
      <c r="F143" s="94"/>
      <c r="G143" s="94"/>
      <c r="H143" s="94"/>
      <c r="I143" s="94"/>
      <c r="J143" s="112"/>
      <c r="K143" s="112"/>
      <c r="L143" s="112"/>
      <c r="M143" s="3"/>
    </row>
    <row r="144" spans="1:13" ht="15" customHeight="1" x14ac:dyDescent="0.2">
      <c r="A144" s="11"/>
      <c r="C144" s="136">
        <v>2024</v>
      </c>
      <c r="D144" s="136"/>
      <c r="E144" s="137">
        <v>0.10884311261703018</v>
      </c>
      <c r="F144" s="137">
        <v>7.2018054663535946E-2</v>
      </c>
      <c r="G144" s="137">
        <v>0.22059126488183051</v>
      </c>
      <c r="H144" s="137">
        <v>0.32046445965230391</v>
      </c>
      <c r="I144" s="137">
        <v>0.16700524113420276</v>
      </c>
      <c r="J144" s="137">
        <v>3.9693987143097069E-2</v>
      </c>
      <c r="K144" s="137">
        <v>7.1383879907999617E-2</v>
      </c>
      <c r="L144" s="138">
        <f t="shared" ref="L144:L147" si="45">(1*E144+2*F144+3*G144+4*H144+5*I144)/SUM(E144:I144)</f>
        <v>3.410351647801845</v>
      </c>
      <c r="M144" s="3"/>
    </row>
    <row r="145" spans="1:13" ht="15" customHeight="1" x14ac:dyDescent="0.2">
      <c r="A145" s="11"/>
      <c r="C145" s="139">
        <v>2021</v>
      </c>
      <c r="D145" s="139"/>
      <c r="E145" s="140">
        <v>0.109001477</v>
      </c>
      <c r="F145" s="140">
        <v>6.2233700000000003E-2</v>
      </c>
      <c r="G145" s="140">
        <v>0.18405579799999999</v>
      </c>
      <c r="H145" s="140">
        <v>0.32134601600000001</v>
      </c>
      <c r="I145" s="140">
        <v>0.21648427000000001</v>
      </c>
      <c r="J145" s="140">
        <v>3.9785599999999997E-2</v>
      </c>
      <c r="K145" s="140">
        <v>6.7093167999999995E-2</v>
      </c>
      <c r="L145" s="141">
        <f t="shared" si="45"/>
        <v>3.5308102300343731</v>
      </c>
      <c r="M145" s="3"/>
    </row>
    <row r="146" spans="1:13" ht="15" customHeight="1" x14ac:dyDescent="0.2">
      <c r="A146" s="11"/>
      <c r="C146" s="139">
        <v>2017</v>
      </c>
      <c r="D146" s="139"/>
      <c r="E146" s="140">
        <v>0.127389791</v>
      </c>
      <c r="F146" s="140">
        <v>4.7885200000000003E-2</v>
      </c>
      <c r="G146" s="140">
        <v>0.32387553800000002</v>
      </c>
      <c r="H146" s="140">
        <v>0.25381241599999999</v>
      </c>
      <c r="I146" s="140">
        <v>9.7505225000000001E-2</v>
      </c>
      <c r="J146" s="140">
        <v>3.9235600000000002E-2</v>
      </c>
      <c r="K146" s="140">
        <v>0.110296275</v>
      </c>
      <c r="L146" s="141">
        <f t="shared" si="45"/>
        <v>3.1718560307789065</v>
      </c>
      <c r="M146" s="3"/>
    </row>
    <row r="147" spans="1:13" ht="15" customHeight="1" x14ac:dyDescent="0.2">
      <c r="A147" s="11"/>
      <c r="C147" s="139">
        <v>2014</v>
      </c>
      <c r="D147" s="139"/>
      <c r="E147" s="140">
        <v>0.1701639691906838</v>
      </c>
      <c r="F147" s="140">
        <v>7.8143455226831901E-2</v>
      </c>
      <c r="G147" s="140">
        <v>0.34909160516222665</v>
      </c>
      <c r="H147" s="140">
        <v>0.22708012355154236</v>
      </c>
      <c r="I147" s="140">
        <v>5.1246518605513623E-2</v>
      </c>
      <c r="J147" s="140">
        <v>3.8217525450093159E-2</v>
      </c>
      <c r="K147" s="140">
        <v>8.6056802813108485E-2</v>
      </c>
      <c r="L147" s="141">
        <f t="shared" si="45"/>
        <v>2.898486208963909</v>
      </c>
      <c r="M147" s="3"/>
    </row>
    <row r="148" spans="1:13" ht="15" customHeight="1" x14ac:dyDescent="0.2">
      <c r="A148" s="11"/>
      <c r="C148" s="175" t="s">
        <v>60</v>
      </c>
      <c r="D148" s="175"/>
      <c r="E148" s="176"/>
      <c r="F148" s="176"/>
      <c r="G148" s="176"/>
      <c r="H148" s="176"/>
      <c r="I148" s="176"/>
      <c r="J148" s="177"/>
      <c r="K148" s="177"/>
      <c r="L148" s="177"/>
      <c r="M148" s="3"/>
    </row>
    <row r="149" spans="1:13" ht="15" customHeight="1" x14ac:dyDescent="0.2">
      <c r="A149" s="11"/>
      <c r="C149" s="136">
        <v>2024</v>
      </c>
      <c r="D149" s="136"/>
      <c r="E149" s="137">
        <v>0.10559216963812397</v>
      </c>
      <c r="F149" s="137">
        <v>8.9484478858277525E-2</v>
      </c>
      <c r="G149" s="137">
        <v>0.20700212885061212</v>
      </c>
      <c r="H149" s="137">
        <v>0.26059552324096952</v>
      </c>
      <c r="I149" s="137">
        <v>0.18309094135323981</v>
      </c>
      <c r="J149" s="137">
        <v>5.4031763471754646E-2</v>
      </c>
      <c r="K149" s="137">
        <v>0.1002029945870225</v>
      </c>
      <c r="L149" s="138">
        <f t="shared" ref="L149:L152" si="46">(1*E149+2*F149+3*G149+4*H149+5*I149)/SUM(E149:I149)</f>
        <v>3.3855781387568378</v>
      </c>
      <c r="M149" s="3"/>
    </row>
    <row r="150" spans="1:13" ht="15" customHeight="1" x14ac:dyDescent="0.2">
      <c r="A150" s="11"/>
      <c r="C150" s="139">
        <v>2021</v>
      </c>
      <c r="D150" s="139"/>
      <c r="E150" s="140">
        <v>0.128508279</v>
      </c>
      <c r="F150" s="140">
        <v>7.8666267999999998E-2</v>
      </c>
      <c r="G150" s="140">
        <v>0.21999719200000001</v>
      </c>
      <c r="H150" s="140">
        <v>0.26279027799999999</v>
      </c>
      <c r="I150" s="140">
        <v>0.154149341</v>
      </c>
      <c r="J150" s="140">
        <v>6.4320249999999995E-2</v>
      </c>
      <c r="K150" s="140">
        <v>9.1568391999999998E-2</v>
      </c>
      <c r="L150" s="141">
        <f t="shared" si="46"/>
        <v>3.278880424684441</v>
      </c>
      <c r="M150" s="3"/>
    </row>
    <row r="151" spans="1:13" ht="15" customHeight="1" x14ac:dyDescent="0.2">
      <c r="A151" s="11"/>
      <c r="C151" s="139">
        <v>2017</v>
      </c>
      <c r="D151" s="139"/>
      <c r="E151" s="140">
        <v>0.10397279800000001</v>
      </c>
      <c r="F151" s="140">
        <v>6.2894064999999999E-2</v>
      </c>
      <c r="G151" s="140">
        <v>0.30012433599999999</v>
      </c>
      <c r="H151" s="140">
        <v>0.21890293</v>
      </c>
      <c r="I151" s="140">
        <v>0.118899248</v>
      </c>
      <c r="J151" s="140">
        <v>5.0782099999999997E-2</v>
      </c>
      <c r="K151" s="140">
        <v>0.14442449299999999</v>
      </c>
      <c r="L151" s="141">
        <f t="shared" si="46"/>
        <v>3.2309434574285767</v>
      </c>
      <c r="M151" s="3"/>
    </row>
    <row r="152" spans="1:13" ht="15" customHeight="1" x14ac:dyDescent="0.2">
      <c r="A152" s="11"/>
      <c r="C152" s="139">
        <v>2014</v>
      </c>
      <c r="D152" s="139"/>
      <c r="E152" s="140">
        <v>0.1602763919750711</v>
      </c>
      <c r="F152" s="140">
        <v>4.4735211164734348E-2</v>
      </c>
      <c r="G152" s="140">
        <v>0.20411616826621556</v>
      </c>
      <c r="H152" s="140">
        <v>0.25368891091165341</v>
      </c>
      <c r="I152" s="140">
        <v>0.14184949887888412</v>
      </c>
      <c r="J152" s="140">
        <v>7.1628958649121666E-2</v>
      </c>
      <c r="K152" s="140">
        <v>0.12370486015431979</v>
      </c>
      <c r="L152" s="141">
        <f t="shared" si="46"/>
        <v>3.2138774035446946</v>
      </c>
      <c r="M152" s="3"/>
    </row>
    <row r="153" spans="1:13" ht="15" customHeight="1" x14ac:dyDescent="0.2">
      <c r="A153" s="11"/>
      <c r="C153" s="175" t="s">
        <v>61</v>
      </c>
      <c r="D153" s="175"/>
      <c r="E153" s="176"/>
      <c r="F153" s="176"/>
      <c r="G153" s="176"/>
      <c r="H153" s="176"/>
      <c r="I153" s="176"/>
      <c r="J153" s="177"/>
      <c r="K153" s="177"/>
      <c r="L153" s="177"/>
      <c r="M153" s="3"/>
    </row>
    <row r="154" spans="1:13" ht="15" customHeight="1" x14ac:dyDescent="0.2">
      <c r="A154" s="11"/>
      <c r="C154" s="136">
        <v>2024</v>
      </c>
      <c r="D154" s="136"/>
      <c r="E154" s="137">
        <v>0.10787467867629366</v>
      </c>
      <c r="F154" s="137">
        <v>0.12659802723132518</v>
      </c>
      <c r="G154" s="137">
        <v>0.29905841769470648</v>
      </c>
      <c r="H154" s="137">
        <v>0.28188962048509958</v>
      </c>
      <c r="I154" s="137">
        <v>7.1635952811389819E-2</v>
      </c>
      <c r="J154" s="137">
        <v>4.5333067950054921E-2</v>
      </c>
      <c r="K154" s="137">
        <v>6.7610235151130349E-2</v>
      </c>
      <c r="L154" s="138">
        <f t="shared" ref="L154:L157" si="47">(1*E154+2*F154+3*G154+4*H154+5*I154)/SUM(E154:I154)</f>
        <v>3.0933583409194569</v>
      </c>
      <c r="M154" s="3"/>
    </row>
    <row r="155" spans="1:13" ht="15" customHeight="1" x14ac:dyDescent="0.2">
      <c r="A155" s="11"/>
      <c r="C155" s="139">
        <v>2021</v>
      </c>
      <c r="D155" s="139"/>
      <c r="E155" s="140">
        <v>0.13322383500000001</v>
      </c>
      <c r="F155" s="140">
        <v>8.4267713999999994E-2</v>
      </c>
      <c r="G155" s="140">
        <v>0.31246732199999999</v>
      </c>
      <c r="H155" s="140">
        <v>0.29280366000000002</v>
      </c>
      <c r="I155" s="140">
        <v>8.0991646E-2</v>
      </c>
      <c r="J155" s="140">
        <v>3.7517799999999997E-2</v>
      </c>
      <c r="K155" s="140">
        <v>5.8728000000000002E-2</v>
      </c>
      <c r="L155" s="141">
        <f t="shared" si="47"/>
        <v>3.1151547297357611</v>
      </c>
      <c r="M155" s="3"/>
    </row>
    <row r="156" spans="1:13" ht="15" customHeight="1" x14ac:dyDescent="0.2">
      <c r="A156" s="11"/>
      <c r="C156" s="139">
        <v>2017</v>
      </c>
      <c r="D156" s="139"/>
      <c r="E156" s="140">
        <v>0.11611316000000001</v>
      </c>
      <c r="F156" s="140">
        <v>4.9854099999999998E-2</v>
      </c>
      <c r="G156" s="140">
        <v>0.35215844299999999</v>
      </c>
      <c r="H156" s="140">
        <v>0.29546401100000003</v>
      </c>
      <c r="I156" s="140">
        <v>3.3775899999999998E-2</v>
      </c>
      <c r="J156" s="140">
        <v>4.2338199999999999E-2</v>
      </c>
      <c r="K156" s="140">
        <v>0.110296275</v>
      </c>
      <c r="L156" s="141">
        <f t="shared" si="47"/>
        <v>3.0955141318727155</v>
      </c>
      <c r="M156" s="3"/>
    </row>
    <row r="157" spans="1:13" ht="15" customHeight="1" x14ac:dyDescent="0.2">
      <c r="A157" s="11"/>
      <c r="C157" s="139">
        <v>2014</v>
      </c>
      <c r="D157" s="139"/>
      <c r="E157" s="140">
        <v>0.16450982698032293</v>
      </c>
      <c r="F157" s="140">
        <v>7.1084551496016765E-2</v>
      </c>
      <c r="G157" s="140">
        <v>0.2879388266591853</v>
      </c>
      <c r="H157" s="140">
        <v>0.30094275885882876</v>
      </c>
      <c r="I157" s="140">
        <v>4.5870958245567112E-2</v>
      </c>
      <c r="J157" s="140">
        <v>5.9732523437603019E-2</v>
      </c>
      <c r="K157" s="140">
        <v>6.9920554322476083E-2</v>
      </c>
      <c r="L157" s="141">
        <f t="shared" si="47"/>
        <v>2.9914752038329673</v>
      </c>
      <c r="M157" s="3"/>
    </row>
    <row r="158" spans="1:13" ht="15" customHeight="1" x14ac:dyDescent="0.2">
      <c r="A158" s="11"/>
      <c r="C158" s="175" t="s">
        <v>62</v>
      </c>
      <c r="D158" s="175"/>
      <c r="E158" s="176"/>
      <c r="F158" s="176"/>
      <c r="G158" s="176"/>
      <c r="H158" s="176"/>
      <c r="I158" s="176"/>
      <c r="J158" s="177"/>
      <c r="K158" s="177"/>
      <c r="L158" s="177"/>
      <c r="M158" s="3"/>
    </row>
    <row r="159" spans="1:13" ht="15" customHeight="1" x14ac:dyDescent="0.2">
      <c r="A159" s="11"/>
      <c r="C159" s="136">
        <v>2024</v>
      </c>
      <c r="D159" s="136"/>
      <c r="E159" s="137">
        <v>9.6066361727315835E-2</v>
      </c>
      <c r="F159" s="137">
        <v>0.10360846831280285</v>
      </c>
      <c r="G159" s="137">
        <v>0.21939318497500143</v>
      </c>
      <c r="H159" s="137">
        <v>0.24507487089524196</v>
      </c>
      <c r="I159" s="137">
        <v>9.6034806864446515E-2</v>
      </c>
      <c r="J159" s="137">
        <v>9.6408911047106804E-2</v>
      </c>
      <c r="K159" s="137">
        <v>0.1434133961780846</v>
      </c>
      <c r="L159" s="138">
        <f t="shared" ref="L159:L162" si="48">(1*E159+2*F159+3*G159+4*H159+5*I159)/SUM(E159:I159)</f>
        <v>3.1860134731664496</v>
      </c>
      <c r="M159" s="3"/>
    </row>
    <row r="160" spans="1:13" ht="15" customHeight="1" x14ac:dyDescent="0.2">
      <c r="A160" s="11"/>
      <c r="C160" s="139">
        <v>2021</v>
      </c>
      <c r="D160" s="139"/>
      <c r="E160" s="140">
        <v>0.125225542</v>
      </c>
      <c r="F160" s="140">
        <v>5.4627000000000002E-2</v>
      </c>
      <c r="G160" s="140">
        <v>0.24643879199999999</v>
      </c>
      <c r="H160" s="140">
        <v>0.27203677500000001</v>
      </c>
      <c r="I160" s="140">
        <v>7.4901406000000004E-2</v>
      </c>
      <c r="J160" s="140">
        <v>0.10223497400000001</v>
      </c>
      <c r="K160" s="140">
        <v>0.124535469</v>
      </c>
      <c r="L160" s="141">
        <f t="shared" si="48"/>
        <v>3.1510049742475239</v>
      </c>
      <c r="M160" s="3"/>
    </row>
    <row r="161" spans="1:13" ht="15" customHeight="1" x14ac:dyDescent="0.2">
      <c r="A161" s="11"/>
      <c r="C161" s="139">
        <v>2017</v>
      </c>
      <c r="D161" s="139"/>
      <c r="E161" s="140">
        <v>0.123217906</v>
      </c>
      <c r="F161" s="140">
        <v>4.3173499999999997E-2</v>
      </c>
      <c r="G161" s="140">
        <v>0.32136130899999998</v>
      </c>
      <c r="H161" s="140">
        <v>0.221262929</v>
      </c>
      <c r="I161" s="140">
        <v>3.0403400000000001E-2</v>
      </c>
      <c r="J161" s="140">
        <v>9.1176969999999996E-2</v>
      </c>
      <c r="K161" s="140">
        <v>0.16940402299999999</v>
      </c>
      <c r="L161" s="141">
        <f t="shared" si="48"/>
        <v>2.9898033691975079</v>
      </c>
      <c r="M161" s="3"/>
    </row>
    <row r="162" spans="1:13" ht="15" customHeight="1" x14ac:dyDescent="0.2">
      <c r="A162" s="11"/>
      <c r="C162" s="139">
        <v>2014</v>
      </c>
      <c r="D162" s="139"/>
      <c r="E162" s="140">
        <v>0.13819192587867937</v>
      </c>
      <c r="F162" s="140">
        <v>6.6838359943041117E-2</v>
      </c>
      <c r="G162" s="140">
        <v>0.24716803606008128</v>
      </c>
      <c r="H162" s="140">
        <v>0.1837278020884163</v>
      </c>
      <c r="I162" s="140">
        <v>5.6628457239322041E-2</v>
      </c>
      <c r="J162" s="140">
        <v>0.12654263328793622</v>
      </c>
      <c r="K162" s="140">
        <v>0.1809027855025237</v>
      </c>
      <c r="L162" s="141">
        <f t="shared" si="48"/>
        <v>2.9332363161144843</v>
      </c>
      <c r="M162" s="3"/>
    </row>
    <row r="163" spans="1:13" ht="15" customHeight="1" x14ac:dyDescent="0.2">
      <c r="A163" s="11"/>
      <c r="C163" s="175" t="s">
        <v>63</v>
      </c>
      <c r="D163" s="175"/>
      <c r="E163" s="176"/>
      <c r="F163" s="176"/>
      <c r="G163" s="176"/>
      <c r="H163" s="176"/>
      <c r="I163" s="176"/>
      <c r="J163" s="177"/>
      <c r="K163" s="177"/>
      <c r="L163" s="177"/>
      <c r="M163" s="3"/>
    </row>
    <row r="164" spans="1:13" ht="15" customHeight="1" x14ac:dyDescent="0.2">
      <c r="A164" s="11"/>
      <c r="C164" s="136">
        <v>2024</v>
      </c>
      <c r="D164" s="136"/>
      <c r="E164" s="137">
        <v>9.0276520428402771E-2</v>
      </c>
      <c r="F164" s="137">
        <v>7.0253320796131891E-2</v>
      </c>
      <c r="G164" s="137">
        <v>0.19136502632005417</v>
      </c>
      <c r="H164" s="137">
        <v>0.27936848124745955</v>
      </c>
      <c r="I164" s="137">
        <v>0.18677013616583465</v>
      </c>
      <c r="J164" s="137">
        <v>5.7346849286658542E-2</v>
      </c>
      <c r="K164" s="137">
        <v>0.12461966575545841</v>
      </c>
      <c r="L164" s="138">
        <f t="shared" ref="L164:L167" si="49">(1*E164+2*F164+3*G164+4*H164+5*I164)/SUM(E164:I164)</f>
        <v>3.4915475947135506</v>
      </c>
      <c r="M164" s="3"/>
    </row>
    <row r="165" spans="1:13" ht="15" customHeight="1" x14ac:dyDescent="0.2">
      <c r="A165" s="11"/>
      <c r="C165" s="139">
        <v>2021</v>
      </c>
      <c r="D165" s="139"/>
      <c r="E165" s="140">
        <v>0.115630076</v>
      </c>
      <c r="F165" s="140">
        <v>5.7381599999999998E-2</v>
      </c>
      <c r="G165" s="140">
        <v>0.19993561800000001</v>
      </c>
      <c r="H165" s="140">
        <v>0.28839680200000001</v>
      </c>
      <c r="I165" s="140">
        <v>0.19704587400000001</v>
      </c>
      <c r="J165" s="140">
        <v>5.5858999999999999E-2</v>
      </c>
      <c r="K165" s="140">
        <v>8.5750983000000003E-2</v>
      </c>
      <c r="L165" s="141">
        <f t="shared" si="49"/>
        <v>3.4588203634299215</v>
      </c>
      <c r="M165" s="3"/>
    </row>
    <row r="166" spans="1:13" ht="15" customHeight="1" x14ac:dyDescent="0.2">
      <c r="A166" s="11"/>
      <c r="C166" s="139">
        <v>2017</v>
      </c>
      <c r="D166" s="139"/>
      <c r="E166" s="140">
        <v>0.122948008</v>
      </c>
      <c r="F166" s="140">
        <v>3.6608500000000002E-2</v>
      </c>
      <c r="G166" s="140">
        <v>0.31778325699999999</v>
      </c>
      <c r="H166" s="140">
        <v>0.25870675599999998</v>
      </c>
      <c r="I166" s="140">
        <v>7.3576863000000006E-2</v>
      </c>
      <c r="J166" s="140">
        <v>4.5440700000000001E-2</v>
      </c>
      <c r="K166" s="140">
        <v>0.144935863</v>
      </c>
      <c r="L166" s="141">
        <f t="shared" si="49"/>
        <v>3.1523621580574304</v>
      </c>
      <c r="M166" s="3"/>
    </row>
    <row r="167" spans="1:13" ht="15" customHeight="1" x14ac:dyDescent="0.2">
      <c r="A167" s="11"/>
      <c r="C167" s="139">
        <v>2014</v>
      </c>
      <c r="D167" s="139"/>
      <c r="E167" s="140">
        <v>0.15489445334126267</v>
      </c>
      <c r="F167" s="140">
        <v>4.503566483399471E-2</v>
      </c>
      <c r="G167" s="140">
        <v>0.27912094455050002</v>
      </c>
      <c r="H167" s="140">
        <v>0.22197357763121736</v>
      </c>
      <c r="I167" s="140">
        <v>6.7955424341958837E-2</v>
      </c>
      <c r="J167" s="140">
        <v>9.4845982689415201E-2</v>
      </c>
      <c r="K167" s="140">
        <v>0.13617395261165127</v>
      </c>
      <c r="L167" s="141">
        <f t="shared" si="49"/>
        <v>3.0039791080927607</v>
      </c>
      <c r="M167" s="3"/>
    </row>
    <row r="168" spans="1:13" s="3" customFormat="1" ht="15" customHeight="1" x14ac:dyDescent="0.2">
      <c r="A168" s="11"/>
      <c r="C168" s="100" t="s">
        <v>19</v>
      </c>
      <c r="D168" s="100"/>
      <c r="E168" s="99"/>
      <c r="F168" s="99"/>
      <c r="G168" s="99"/>
      <c r="H168" s="99"/>
      <c r="I168" s="99"/>
      <c r="J168" s="99"/>
      <c r="K168" s="99"/>
      <c r="L168" s="99"/>
    </row>
    <row r="169" spans="1:13" ht="15" customHeight="1" x14ac:dyDescent="0.2">
      <c r="A169" s="11"/>
      <c r="C169" s="182" t="s">
        <v>165</v>
      </c>
      <c r="D169" s="182"/>
      <c r="E169" s="183"/>
      <c r="F169" s="183"/>
      <c r="G169" s="183"/>
      <c r="H169" s="183"/>
      <c r="I169" s="183"/>
      <c r="J169" s="183"/>
      <c r="K169" s="183"/>
      <c r="L169" s="183"/>
      <c r="M169" s="3"/>
    </row>
    <row r="170" spans="1:13" s="3" customFormat="1" ht="15" customHeight="1" x14ac:dyDescent="0.2">
      <c r="A170" s="11"/>
      <c r="C170" s="136">
        <v>2024</v>
      </c>
      <c r="D170" s="136"/>
      <c r="E170" s="137">
        <f>AVERAGE(E175,E180,E185,E190,E195)</f>
        <v>0.10265558436229252</v>
      </c>
      <c r="F170" s="137">
        <f t="shared" ref="F170:K170" si="50">AVERAGE(F175,F180,F185,F190,F195)</f>
        <v>8.0356904292775228E-2</v>
      </c>
      <c r="G170" s="137">
        <f t="shared" si="50"/>
        <v>0.30492248769563474</v>
      </c>
      <c r="H170" s="137">
        <f t="shared" si="50"/>
        <v>0.30268905132645979</v>
      </c>
      <c r="I170" s="137">
        <f t="shared" si="50"/>
        <v>0.14407992348860293</v>
      </c>
      <c r="J170" s="137">
        <f t="shared" si="50"/>
        <v>3.5606350475096846E-2</v>
      </c>
      <c r="K170" s="137">
        <f t="shared" si="50"/>
        <v>2.9689698359138029E-2</v>
      </c>
      <c r="L170" s="138">
        <f t="shared" ref="L170:L173" si="51">(1*E170+2*F170+3*G170+4*H170+5*I170)/SUM(E170:I170)</f>
        <v>3.3264999841989353</v>
      </c>
    </row>
    <row r="171" spans="1:13" s="3" customFormat="1" ht="15" customHeight="1" x14ac:dyDescent="0.2">
      <c r="A171" s="11"/>
      <c r="C171" s="139">
        <v>2021</v>
      </c>
      <c r="D171" s="139"/>
      <c r="E171" s="140">
        <f t="shared" ref="E171:K171" si="52">AVERAGE(E176,E181,E186,E191,E196)</f>
        <v>0.11646665600000002</v>
      </c>
      <c r="F171" s="140">
        <f t="shared" si="52"/>
        <v>6.8048725199999993E-2</v>
      </c>
      <c r="G171" s="140">
        <f t="shared" si="52"/>
        <v>0.31595525400000002</v>
      </c>
      <c r="H171" s="140">
        <f t="shared" si="52"/>
        <v>0.2969179294</v>
      </c>
      <c r="I171" s="140">
        <f t="shared" si="52"/>
        <v>0.12519789139999998</v>
      </c>
      <c r="J171" s="140">
        <f t="shared" si="52"/>
        <v>4.33071794E-2</v>
      </c>
      <c r="K171" s="140">
        <f t="shared" si="52"/>
        <v>3.4106360000000002E-2</v>
      </c>
      <c r="L171" s="141">
        <f t="shared" si="51"/>
        <v>3.267001182813809</v>
      </c>
    </row>
    <row r="172" spans="1:13" s="3" customFormat="1" ht="15" customHeight="1" x14ac:dyDescent="0.2">
      <c r="A172" s="11"/>
      <c r="C172" s="139">
        <v>2017</v>
      </c>
      <c r="D172" s="139"/>
      <c r="E172" s="140">
        <f t="shared" ref="E172:K172" si="53">AVERAGE(E177,E182,E187,E192,E197)</f>
        <v>0.14295276959999997</v>
      </c>
      <c r="F172" s="140">
        <f t="shared" si="53"/>
        <v>0.1067633268</v>
      </c>
      <c r="G172" s="140">
        <f t="shared" si="53"/>
        <v>0.3197017016</v>
      </c>
      <c r="H172" s="140">
        <f t="shared" si="53"/>
        <v>0.28014217839999994</v>
      </c>
      <c r="I172" s="140">
        <f t="shared" si="53"/>
        <v>7.5278637200000012E-2</v>
      </c>
      <c r="J172" s="140">
        <f t="shared" si="53"/>
        <v>3.5598759999999993E-2</v>
      </c>
      <c r="K172" s="140">
        <f t="shared" si="53"/>
        <v>3.9562621199999995E-2</v>
      </c>
      <c r="L172" s="141">
        <f t="shared" si="51"/>
        <v>3.0411213224023625</v>
      </c>
    </row>
    <row r="173" spans="1:13" s="3" customFormat="1" ht="15" customHeight="1" x14ac:dyDescent="0.2">
      <c r="A173" s="11"/>
      <c r="C173" s="139">
        <v>2014</v>
      </c>
      <c r="D173" s="139"/>
      <c r="E173" s="140">
        <f t="shared" ref="E173:K173" si="54">AVERAGE(E178,E183,E188,E193,E198)</f>
        <v>0.14563968662403731</v>
      </c>
      <c r="F173" s="140">
        <f t="shared" si="54"/>
        <v>0.17185798957739998</v>
      </c>
      <c r="G173" s="140">
        <f t="shared" si="54"/>
        <v>0.3433163445955314</v>
      </c>
      <c r="H173" s="140">
        <f t="shared" si="54"/>
        <v>0.20890512694666277</v>
      </c>
      <c r="I173" s="140">
        <f t="shared" si="54"/>
        <v>5.6768992168130764E-2</v>
      </c>
      <c r="J173" s="140">
        <f t="shared" si="54"/>
        <v>3.5164565286016906E-2</v>
      </c>
      <c r="K173" s="140">
        <f t="shared" si="54"/>
        <v>3.8347294802220863E-2</v>
      </c>
      <c r="L173" s="141">
        <f t="shared" si="51"/>
        <v>2.8481424149088945</v>
      </c>
    </row>
    <row r="174" spans="1:13" s="3" customFormat="1" ht="15" customHeight="1" x14ac:dyDescent="0.2">
      <c r="A174" s="11"/>
      <c r="C174" s="95" t="s">
        <v>59</v>
      </c>
      <c r="D174" s="95"/>
      <c r="E174" s="94"/>
      <c r="F174" s="94"/>
      <c r="G174" s="94"/>
      <c r="H174" s="94"/>
      <c r="I174" s="94"/>
      <c r="J174" s="112"/>
      <c r="K174" s="112"/>
      <c r="L174" s="112"/>
    </row>
    <row r="175" spans="1:13" ht="15" customHeight="1" x14ac:dyDescent="0.2">
      <c r="A175" s="11"/>
      <c r="C175" s="136">
        <v>2024</v>
      </c>
      <c r="D175" s="136"/>
      <c r="E175" s="137">
        <v>0.11202033008127923</v>
      </c>
      <c r="F175" s="137">
        <v>7.1217791938998937E-2</v>
      </c>
      <c r="G175" s="137">
        <v>0.2876846217105079</v>
      </c>
      <c r="H175" s="137">
        <v>0.32590443374187755</v>
      </c>
      <c r="I175" s="137">
        <v>0.16088411747520959</v>
      </c>
      <c r="J175" s="137">
        <v>2.2590634266137343E-2</v>
      </c>
      <c r="K175" s="137">
        <v>1.9698070785989431E-2</v>
      </c>
      <c r="L175" s="138">
        <f t="shared" ref="L175:L178" si="55">(1*E175+2*F175+3*G175+4*H175+5*I175)/SUM(E175:I175)</f>
        <v>3.3679754206197603</v>
      </c>
      <c r="M175" s="3"/>
    </row>
    <row r="176" spans="1:13" ht="15" customHeight="1" x14ac:dyDescent="0.2">
      <c r="A176" s="11"/>
      <c r="C176" s="139">
        <v>2021</v>
      </c>
      <c r="D176" s="139"/>
      <c r="E176" s="140">
        <v>0.117691637</v>
      </c>
      <c r="F176" s="140">
        <v>6.0496300000000003E-2</v>
      </c>
      <c r="G176" s="140">
        <v>0.335407128</v>
      </c>
      <c r="H176" s="140">
        <v>0.30655055399999998</v>
      </c>
      <c r="I176" s="140">
        <v>0.134828432</v>
      </c>
      <c r="J176" s="140">
        <v>2.6635900000000001E-2</v>
      </c>
      <c r="K176" s="140">
        <v>1.839E-2</v>
      </c>
      <c r="L176" s="141">
        <f t="shared" si="55"/>
        <v>3.2935449855485128</v>
      </c>
      <c r="M176" s="3"/>
    </row>
    <row r="177" spans="1:13" ht="15" customHeight="1" x14ac:dyDescent="0.2">
      <c r="A177" s="11"/>
      <c r="C177" s="139">
        <v>2017</v>
      </c>
      <c r="D177" s="139"/>
      <c r="E177" s="140">
        <v>0.162589016</v>
      </c>
      <c r="F177" s="140">
        <v>9.1385940999999998E-2</v>
      </c>
      <c r="G177" s="140">
        <v>0.340760862</v>
      </c>
      <c r="H177" s="140">
        <v>0.27381542599999997</v>
      </c>
      <c r="I177" s="140">
        <v>8.9356106000000005E-2</v>
      </c>
      <c r="J177" s="140">
        <v>2.02974E-2</v>
      </c>
      <c r="K177" s="140">
        <v>2.1795200000000001E-2</v>
      </c>
      <c r="L177" s="141">
        <f t="shared" si="55"/>
        <v>3.0375439910367694</v>
      </c>
      <c r="M177" s="3"/>
    </row>
    <row r="178" spans="1:13" ht="15" customHeight="1" x14ac:dyDescent="0.2">
      <c r="A178" s="11"/>
      <c r="C178" s="139">
        <v>2014</v>
      </c>
      <c r="D178" s="139"/>
      <c r="E178" s="140">
        <v>0.19442160539967701</v>
      </c>
      <c r="F178" s="140">
        <v>0.10915282473103334</v>
      </c>
      <c r="G178" s="140">
        <v>0.46259110930680059</v>
      </c>
      <c r="H178" s="140">
        <v>0.16344741450426481</v>
      </c>
      <c r="I178" s="140">
        <v>3.2775071724876696E-2</v>
      </c>
      <c r="J178" s="140">
        <v>2.2118116983575742E-2</v>
      </c>
      <c r="K178" s="140">
        <v>1.5493857349771814E-2</v>
      </c>
      <c r="L178" s="141">
        <f t="shared" si="55"/>
        <v>2.7204885447426133</v>
      </c>
      <c r="M178" s="3"/>
    </row>
    <row r="179" spans="1:13" ht="15" customHeight="1" x14ac:dyDescent="0.2">
      <c r="A179" s="11"/>
      <c r="C179" s="175" t="s">
        <v>60</v>
      </c>
      <c r="D179" s="175"/>
      <c r="E179" s="176"/>
      <c r="F179" s="176"/>
      <c r="G179" s="176"/>
      <c r="H179" s="176"/>
      <c r="I179" s="176"/>
      <c r="J179" s="177"/>
      <c r="K179" s="177"/>
      <c r="L179" s="177"/>
      <c r="M179" s="3"/>
    </row>
    <row r="180" spans="1:13" ht="15" customHeight="1" x14ac:dyDescent="0.2">
      <c r="A180" s="11"/>
      <c r="C180" s="136">
        <v>2024</v>
      </c>
      <c r="D180" s="136"/>
      <c r="E180" s="137">
        <v>9.5414455304494675E-2</v>
      </c>
      <c r="F180" s="137">
        <v>8.1792027646927196E-2</v>
      </c>
      <c r="G180" s="137">
        <v>0.25114769781444879</v>
      </c>
      <c r="H180" s="137">
        <v>0.30471529557973559</v>
      </c>
      <c r="I180" s="137">
        <v>0.20363843670193763</v>
      </c>
      <c r="J180" s="137">
        <v>3.2870320574655151E-2</v>
      </c>
      <c r="K180" s="137">
        <v>3.0421766377801036E-2</v>
      </c>
      <c r="L180" s="138">
        <f t="shared" ref="L180:L183" si="56">(1*E180+2*F180+3*G180+4*H180+5*I180)/SUM(E180:I180)</f>
        <v>3.4690589506159037</v>
      </c>
      <c r="M180" s="3"/>
    </row>
    <row r="181" spans="1:13" ht="15" customHeight="1" x14ac:dyDescent="0.2">
      <c r="A181" s="11"/>
      <c r="C181" s="139">
        <v>2021</v>
      </c>
      <c r="D181" s="139"/>
      <c r="E181" s="140">
        <v>9.7906187000000006E-2</v>
      </c>
      <c r="F181" s="140">
        <v>6.2003900000000001E-2</v>
      </c>
      <c r="G181" s="140">
        <v>0.26307651300000001</v>
      </c>
      <c r="H181" s="140">
        <v>0.32311429600000002</v>
      </c>
      <c r="I181" s="140">
        <v>0.170663905</v>
      </c>
      <c r="J181" s="140">
        <v>4.3256799999999998E-2</v>
      </c>
      <c r="K181" s="140">
        <v>3.9978300000000001E-2</v>
      </c>
      <c r="L181" s="141">
        <f t="shared" si="56"/>
        <v>3.4435443328064688</v>
      </c>
      <c r="M181" s="3"/>
    </row>
    <row r="182" spans="1:13" ht="15" customHeight="1" x14ac:dyDescent="0.2">
      <c r="A182" s="11"/>
      <c r="C182" s="139">
        <v>2017</v>
      </c>
      <c r="D182" s="139"/>
      <c r="E182" s="140">
        <v>0.121517478</v>
      </c>
      <c r="F182" s="140">
        <v>0.112353858</v>
      </c>
      <c r="G182" s="140">
        <v>0.25412004199999999</v>
      </c>
      <c r="H182" s="140">
        <v>0.31628393100000002</v>
      </c>
      <c r="I182" s="140">
        <v>0.11769014899999999</v>
      </c>
      <c r="J182" s="140">
        <v>3.20328E-2</v>
      </c>
      <c r="K182" s="140">
        <v>4.6001800000000002E-2</v>
      </c>
      <c r="L182" s="141">
        <f t="shared" si="56"/>
        <v>3.2128880353346165</v>
      </c>
      <c r="M182" s="3"/>
    </row>
    <row r="183" spans="1:13" ht="15" customHeight="1" x14ac:dyDescent="0.2">
      <c r="A183" s="11"/>
      <c r="C183" s="139">
        <v>2014</v>
      </c>
      <c r="D183" s="139"/>
      <c r="E183" s="140">
        <v>0.11090013975077001</v>
      </c>
      <c r="F183" s="140">
        <v>0.21783370454665402</v>
      </c>
      <c r="G183" s="140">
        <v>0.20770426419270099</v>
      </c>
      <c r="H183" s="140">
        <v>0.28287186181170454</v>
      </c>
      <c r="I183" s="140">
        <v>0.10699655049042535</v>
      </c>
      <c r="J183" s="140">
        <v>2.6416347817312343E-2</v>
      </c>
      <c r="K183" s="140">
        <v>4.7277131390432568E-2</v>
      </c>
      <c r="L183" s="141">
        <f t="shared" si="56"/>
        <v>3.0617840611716867</v>
      </c>
      <c r="M183" s="3"/>
    </row>
    <row r="184" spans="1:13" ht="15" customHeight="1" x14ac:dyDescent="0.2">
      <c r="A184" s="11"/>
      <c r="C184" s="175" t="s">
        <v>61</v>
      </c>
      <c r="D184" s="175"/>
      <c r="E184" s="176"/>
      <c r="F184" s="176"/>
      <c r="G184" s="176"/>
      <c r="H184" s="176"/>
      <c r="I184" s="176"/>
      <c r="J184" s="177"/>
      <c r="K184" s="177"/>
      <c r="L184" s="177"/>
      <c r="M184" s="3"/>
    </row>
    <row r="185" spans="1:13" ht="15" customHeight="1" x14ac:dyDescent="0.2">
      <c r="A185" s="11"/>
      <c r="C185" s="136">
        <v>2024</v>
      </c>
      <c r="D185" s="136"/>
      <c r="E185" s="137">
        <v>0.13823112193628453</v>
      </c>
      <c r="F185" s="137">
        <v>8.1546021029225341E-2</v>
      </c>
      <c r="G185" s="137">
        <v>0.39371685522712374</v>
      </c>
      <c r="H185" s="137">
        <v>0.27107013826315146</v>
      </c>
      <c r="I185" s="137">
        <v>7.7351044861642071E-2</v>
      </c>
      <c r="J185" s="137">
        <v>2.250878060419273E-2</v>
      </c>
      <c r="K185" s="137">
        <v>1.557603807838027E-2</v>
      </c>
      <c r="L185" s="138">
        <f t="shared" ref="L185:L188" si="57">(1*E185+2*F185+3*G185+4*H185+5*I185)/SUM(E185:I185)</f>
        <v>3.0704469213094567</v>
      </c>
      <c r="M185" s="3"/>
    </row>
    <row r="186" spans="1:13" ht="15" customHeight="1" x14ac:dyDescent="0.2">
      <c r="A186" s="11"/>
      <c r="C186" s="139">
        <v>2021</v>
      </c>
      <c r="D186" s="139"/>
      <c r="E186" s="140">
        <v>0.17054824099999999</v>
      </c>
      <c r="F186" s="140">
        <v>7.5401816999999996E-2</v>
      </c>
      <c r="G186" s="140">
        <v>0.394102165</v>
      </c>
      <c r="H186" s="140">
        <v>0.24393891700000001</v>
      </c>
      <c r="I186" s="140">
        <v>7.0414325999999999E-2</v>
      </c>
      <c r="J186" s="140">
        <v>3.03369E-2</v>
      </c>
      <c r="K186" s="140">
        <v>1.5257700000000001E-2</v>
      </c>
      <c r="L186" s="141">
        <f t="shared" si="57"/>
        <v>2.9667534070891417</v>
      </c>
      <c r="M186" s="3"/>
    </row>
    <row r="187" spans="1:13" ht="15" customHeight="1" x14ac:dyDescent="0.2">
      <c r="A187" s="11"/>
      <c r="C187" s="139">
        <v>2017</v>
      </c>
      <c r="D187" s="139"/>
      <c r="E187" s="140">
        <v>0.177901749</v>
      </c>
      <c r="F187" s="140">
        <v>0.122748177</v>
      </c>
      <c r="G187" s="140">
        <v>0.38398657200000003</v>
      </c>
      <c r="H187" s="140">
        <v>0.23198492300000001</v>
      </c>
      <c r="I187" s="140">
        <v>4.3695499999999998E-2</v>
      </c>
      <c r="J187" s="140">
        <v>2.08209E-2</v>
      </c>
      <c r="K187" s="140">
        <v>1.8862199999999999E-2</v>
      </c>
      <c r="L187" s="141">
        <f t="shared" si="57"/>
        <v>2.8342466444991445</v>
      </c>
      <c r="M187" s="3"/>
    </row>
    <row r="188" spans="1:13" ht="15" customHeight="1" x14ac:dyDescent="0.2">
      <c r="A188" s="11"/>
      <c r="C188" s="139">
        <v>2014</v>
      </c>
      <c r="D188" s="139"/>
      <c r="E188" s="140">
        <v>0.1618245420118932</v>
      </c>
      <c r="F188" s="140">
        <v>0.23628910710091999</v>
      </c>
      <c r="G188" s="140">
        <v>0.33469946172832676</v>
      </c>
      <c r="H188" s="140">
        <v>0.19483499792590891</v>
      </c>
      <c r="I188" s="140">
        <v>3.6036811238345456E-2</v>
      </c>
      <c r="J188" s="140">
        <v>2.4867670615983887E-2</v>
      </c>
      <c r="K188" s="140">
        <v>1.1447409378621921E-2</v>
      </c>
      <c r="L188" s="141">
        <f t="shared" si="57"/>
        <v>2.695928031414597</v>
      </c>
      <c r="M188" s="3"/>
    </row>
    <row r="189" spans="1:13" ht="15" customHeight="1" x14ac:dyDescent="0.2">
      <c r="A189" s="11"/>
      <c r="C189" s="175" t="s">
        <v>62</v>
      </c>
      <c r="D189" s="175"/>
      <c r="E189" s="176"/>
      <c r="F189" s="176"/>
      <c r="G189" s="176"/>
      <c r="H189" s="176"/>
      <c r="I189" s="176"/>
      <c r="J189" s="177"/>
      <c r="K189" s="177"/>
      <c r="L189" s="177"/>
      <c r="M189" s="3"/>
    </row>
    <row r="190" spans="1:13" ht="15" customHeight="1" x14ac:dyDescent="0.2">
      <c r="A190" s="11"/>
      <c r="C190" s="136">
        <v>2024</v>
      </c>
      <c r="D190" s="136"/>
      <c r="E190" s="137">
        <v>0.1201723838658908</v>
      </c>
      <c r="F190" s="137">
        <v>7.9930011790651789E-2</v>
      </c>
      <c r="G190" s="137">
        <v>0.35499684326824227</v>
      </c>
      <c r="H190" s="137">
        <v>0.26080807088774249</v>
      </c>
      <c r="I190" s="137">
        <v>6.895991078327382E-2</v>
      </c>
      <c r="J190" s="137">
        <v>6.4462138079238521E-2</v>
      </c>
      <c r="K190" s="137">
        <v>5.0670641324960415E-2</v>
      </c>
      <c r="L190" s="138">
        <f t="shared" ref="L190:L193" si="58">(1*E190+2*F190+3*G190+4*H190+5*I190)/SUM(E190:I190)</f>
        <v>3.0886608873125989</v>
      </c>
      <c r="M190" s="3"/>
    </row>
    <row r="191" spans="1:13" ht="15" customHeight="1" x14ac:dyDescent="0.2">
      <c r="A191" s="11"/>
      <c r="C191" s="139">
        <v>2021</v>
      </c>
      <c r="D191" s="139"/>
      <c r="E191" s="140">
        <v>0.13113396099999999</v>
      </c>
      <c r="F191" s="140">
        <v>6.9009188999999999E-2</v>
      </c>
      <c r="G191" s="140">
        <v>0.35082674600000002</v>
      </c>
      <c r="H191" s="140">
        <v>0.254387062</v>
      </c>
      <c r="I191" s="140">
        <v>5.1912600000000003E-2</v>
      </c>
      <c r="J191" s="140">
        <v>8.0983896999999999E-2</v>
      </c>
      <c r="K191" s="140">
        <v>6.1746599999999999E-2</v>
      </c>
      <c r="L191" s="141">
        <f t="shared" si="58"/>
        <v>3.0314196984468214</v>
      </c>
      <c r="M191" s="3"/>
    </row>
    <row r="192" spans="1:13" ht="15" customHeight="1" x14ac:dyDescent="0.2">
      <c r="A192" s="11"/>
      <c r="C192" s="139">
        <v>2017</v>
      </c>
      <c r="D192" s="139"/>
      <c r="E192" s="140">
        <v>0.16004452299999999</v>
      </c>
      <c r="F192" s="140">
        <v>0.11790821999999999</v>
      </c>
      <c r="G192" s="140">
        <v>0.32986270600000001</v>
      </c>
      <c r="H192" s="140">
        <v>0.231455091</v>
      </c>
      <c r="I192" s="140">
        <v>2.6853100000000001E-2</v>
      </c>
      <c r="J192" s="140">
        <v>6.2044200000000001E-2</v>
      </c>
      <c r="K192" s="140">
        <v>7.1832106000000007E-2</v>
      </c>
      <c r="L192" s="141">
        <f t="shared" si="58"/>
        <v>2.823540233816964</v>
      </c>
      <c r="M192" s="3"/>
    </row>
    <row r="193" spans="1:13" ht="15" customHeight="1" x14ac:dyDescent="0.2">
      <c r="A193" s="11"/>
      <c r="C193" s="139">
        <v>2014</v>
      </c>
      <c r="D193" s="139"/>
      <c r="E193" s="140">
        <v>0.13594059252944884</v>
      </c>
      <c r="F193" s="140">
        <v>0.21858996230065569</v>
      </c>
      <c r="G193" s="140">
        <v>0.30142835902421605</v>
      </c>
      <c r="H193" s="140">
        <v>0.16754606040358097</v>
      </c>
      <c r="I193" s="140">
        <v>3.4030046213706193E-2</v>
      </c>
      <c r="J193" s="140">
        <v>6.7469734677628623E-2</v>
      </c>
      <c r="K193" s="140">
        <v>7.4995244850763629E-2</v>
      </c>
      <c r="L193" s="141">
        <f t="shared" si="58"/>
        <v>2.7027934854620921</v>
      </c>
      <c r="M193" s="3"/>
    </row>
    <row r="194" spans="1:13" ht="15" customHeight="1" x14ac:dyDescent="0.2">
      <c r="A194" s="11"/>
      <c r="C194" s="175" t="s">
        <v>63</v>
      </c>
      <c r="D194" s="175"/>
      <c r="E194" s="176"/>
      <c r="F194" s="176"/>
      <c r="G194" s="176"/>
      <c r="H194" s="176"/>
      <c r="I194" s="176"/>
      <c r="J194" s="177"/>
      <c r="K194" s="177"/>
      <c r="L194" s="177"/>
      <c r="M194" s="3"/>
    </row>
    <row r="195" spans="1:13" ht="15" customHeight="1" x14ac:dyDescent="0.2">
      <c r="A195" s="11"/>
      <c r="C195" s="136">
        <v>2024</v>
      </c>
      <c r="D195" s="136"/>
      <c r="E195" s="137">
        <v>4.7439630623513307E-2</v>
      </c>
      <c r="F195" s="137">
        <v>8.7298669058072889E-2</v>
      </c>
      <c r="G195" s="137">
        <v>0.23706642045785103</v>
      </c>
      <c r="H195" s="137">
        <v>0.35094731815979174</v>
      </c>
      <c r="I195" s="137">
        <v>0.20956610762095157</v>
      </c>
      <c r="J195" s="137">
        <v>3.559987885126048E-2</v>
      </c>
      <c r="K195" s="137">
        <v>3.2081975228559004E-2</v>
      </c>
      <c r="L195" s="138">
        <f t="shared" ref="L195:L198" si="59">(1*E195+2*F195+3*G195+4*H195+5*I195)/SUM(E195:I195)</f>
        <v>3.6305804576144416</v>
      </c>
      <c r="M195" s="3"/>
    </row>
    <row r="196" spans="1:13" ht="15" customHeight="1" x14ac:dyDescent="0.2">
      <c r="A196" s="11"/>
      <c r="C196" s="139">
        <v>2021</v>
      </c>
      <c r="D196" s="139"/>
      <c r="E196" s="140">
        <v>6.5053254000000005E-2</v>
      </c>
      <c r="F196" s="140">
        <v>7.3332419999999995E-2</v>
      </c>
      <c r="G196" s="140">
        <v>0.236363718</v>
      </c>
      <c r="H196" s="140">
        <v>0.35659881799999998</v>
      </c>
      <c r="I196" s="140">
        <v>0.19817019399999999</v>
      </c>
      <c r="J196" s="140">
        <v>3.5322399999999997E-2</v>
      </c>
      <c r="K196" s="140">
        <v>3.5159200000000002E-2</v>
      </c>
      <c r="L196" s="141">
        <f t="shared" si="59"/>
        <v>3.5911666467660388</v>
      </c>
      <c r="M196" s="3"/>
    </row>
    <row r="197" spans="1:13" ht="15" customHeight="1" x14ac:dyDescent="0.2">
      <c r="A197" s="11"/>
      <c r="C197" s="139">
        <v>2017</v>
      </c>
      <c r="D197" s="139"/>
      <c r="E197" s="140">
        <v>9.2711082E-2</v>
      </c>
      <c r="F197" s="140">
        <v>8.9420438000000005E-2</v>
      </c>
      <c r="G197" s="140">
        <v>0.28977832599999997</v>
      </c>
      <c r="H197" s="140">
        <v>0.34717152099999998</v>
      </c>
      <c r="I197" s="140">
        <v>9.8798331000000003E-2</v>
      </c>
      <c r="J197" s="140">
        <v>4.2798500000000003E-2</v>
      </c>
      <c r="K197" s="140">
        <v>3.9321799999999997E-2</v>
      </c>
      <c r="L197" s="141">
        <f t="shared" si="59"/>
        <v>3.2940751185456549</v>
      </c>
      <c r="M197" s="3"/>
    </row>
    <row r="198" spans="1:13" ht="15" customHeight="1" x14ac:dyDescent="0.2">
      <c r="A198" s="11"/>
      <c r="C198" s="139">
        <v>2014</v>
      </c>
      <c r="D198" s="139"/>
      <c r="E198" s="140">
        <v>0.12511155342839761</v>
      </c>
      <c r="F198" s="140">
        <v>7.7424349207736803E-2</v>
      </c>
      <c r="G198" s="140">
        <v>0.41015852872561254</v>
      </c>
      <c r="H198" s="140">
        <v>0.23582530008785454</v>
      </c>
      <c r="I198" s="140">
        <v>7.4006481173300095E-2</v>
      </c>
      <c r="J198" s="140">
        <v>3.4950956335583962E-2</v>
      </c>
      <c r="K198" s="140">
        <v>4.2522831041514365E-2</v>
      </c>
      <c r="L198" s="141">
        <f t="shared" si="59"/>
        <v>3.0609097124841171</v>
      </c>
      <c r="M198" s="3"/>
    </row>
    <row r="199" spans="1:13" s="3" customFormat="1" ht="15" customHeight="1" x14ac:dyDescent="0.2">
      <c r="A199" s="11"/>
      <c r="C199" s="100" t="s">
        <v>20</v>
      </c>
      <c r="D199" s="100"/>
      <c r="E199" s="99"/>
      <c r="F199" s="99"/>
      <c r="G199" s="99"/>
      <c r="H199" s="99"/>
      <c r="I199" s="99"/>
      <c r="J199" s="99"/>
      <c r="K199" s="99"/>
      <c r="L199" s="99"/>
    </row>
    <row r="200" spans="1:13" ht="15" customHeight="1" x14ac:dyDescent="0.2">
      <c r="A200" s="11"/>
      <c r="C200" s="182" t="s">
        <v>165</v>
      </c>
      <c r="D200" s="182"/>
      <c r="E200" s="183"/>
      <c r="F200" s="183"/>
      <c r="G200" s="183"/>
      <c r="H200" s="183"/>
      <c r="I200" s="183"/>
      <c r="J200" s="183"/>
      <c r="K200" s="183"/>
      <c r="L200" s="183"/>
      <c r="M200" s="3"/>
    </row>
    <row r="201" spans="1:13" s="3" customFormat="1" ht="15" customHeight="1" x14ac:dyDescent="0.2">
      <c r="A201" s="11"/>
      <c r="C201" s="136">
        <v>2024</v>
      </c>
      <c r="D201" s="136"/>
      <c r="E201" s="137">
        <f>AVERAGE(E206,E211,E216,E221,E226)</f>
        <v>0.26201171643990617</v>
      </c>
      <c r="F201" s="137">
        <f t="shared" ref="F201:K201" si="60">AVERAGE(F206,F211,F216,F221,F226)</f>
        <v>6.3514912913849406E-2</v>
      </c>
      <c r="G201" s="137">
        <f t="shared" si="60"/>
        <v>0.29224569137106027</v>
      </c>
      <c r="H201" s="137">
        <f t="shared" si="60"/>
        <v>0.21193062955455882</v>
      </c>
      <c r="I201" s="137">
        <f t="shared" si="60"/>
        <v>5.0433044053700062E-2</v>
      </c>
      <c r="J201" s="137">
        <f t="shared" si="60"/>
        <v>1.0757603701047185E-2</v>
      </c>
      <c r="K201" s="137">
        <f t="shared" si="60"/>
        <v>0.10910640196587806</v>
      </c>
      <c r="L201" s="138">
        <f t="shared" ref="L201:L204" si="61">(1*E201+2*F201+3*G201+4*H201+5*I201)/SUM(E201:I201)</f>
        <v>2.6878418450095438</v>
      </c>
    </row>
    <row r="202" spans="1:13" s="3" customFormat="1" ht="15" customHeight="1" x14ac:dyDescent="0.2">
      <c r="A202" s="11"/>
      <c r="C202" s="139">
        <v>2021</v>
      </c>
      <c r="D202" s="139"/>
      <c r="E202" s="140">
        <f t="shared" ref="E202:K202" si="62">AVERAGE(E207,E212,E217,E222,E227)</f>
        <v>0.2316326548</v>
      </c>
      <c r="F202" s="140">
        <f t="shared" si="62"/>
        <v>6.0498821199999997E-2</v>
      </c>
      <c r="G202" s="140">
        <f t="shared" si="62"/>
        <v>0.25652719680000002</v>
      </c>
      <c r="H202" s="140">
        <f t="shared" si="62"/>
        <v>0.19430938839999998</v>
      </c>
      <c r="I202" s="140">
        <f t="shared" si="62"/>
        <v>5.0429230800000002E-2</v>
      </c>
      <c r="J202" s="140">
        <f t="shared" si="62"/>
        <v>1.4795742000000001E-2</v>
      </c>
      <c r="K202" s="140">
        <f t="shared" si="62"/>
        <v>0.19180692840000002</v>
      </c>
      <c r="L202" s="141">
        <f t="shared" si="61"/>
        <v>2.7118766561154328</v>
      </c>
    </row>
    <row r="203" spans="1:13" s="3" customFormat="1" ht="15" customHeight="1" x14ac:dyDescent="0.2">
      <c r="A203" s="11"/>
      <c r="C203" s="139">
        <v>2017</v>
      </c>
      <c r="D203" s="139"/>
      <c r="E203" s="140">
        <f t="shared" ref="E203:K203" si="63">AVERAGE(E208,E213,E218,E223,E228)</f>
        <v>0.26634110500000002</v>
      </c>
      <c r="F203" s="140">
        <f t="shared" si="63"/>
        <v>8.2968448E-2</v>
      </c>
      <c r="G203" s="140">
        <f t="shared" si="63"/>
        <v>0.20172306820000002</v>
      </c>
      <c r="H203" s="140">
        <f t="shared" si="63"/>
        <v>0.1622375412</v>
      </c>
      <c r="I203" s="140">
        <f t="shared" si="63"/>
        <v>4.1760838600000003E-2</v>
      </c>
      <c r="J203" s="140">
        <f t="shared" si="63"/>
        <v>1.4523456000000001E-2</v>
      </c>
      <c r="K203" s="140">
        <f t="shared" si="63"/>
        <v>0.23044554079999999</v>
      </c>
      <c r="L203" s="141">
        <f t="shared" si="61"/>
        <v>2.5100976792872109</v>
      </c>
    </row>
    <row r="204" spans="1:13" s="3" customFormat="1" ht="15" customHeight="1" x14ac:dyDescent="0.2">
      <c r="A204" s="11"/>
      <c r="C204" s="139">
        <v>2014</v>
      </c>
      <c r="D204" s="139"/>
      <c r="E204" s="140">
        <f t="shared" ref="E204:K204" si="64">AVERAGE(E209,E214,E219,E224,E229)</f>
        <v>0.1545220735622905</v>
      </c>
      <c r="F204" s="140">
        <f t="shared" si="64"/>
        <v>0.189978047324704</v>
      </c>
      <c r="G204" s="140">
        <f t="shared" si="64"/>
        <v>0.22284199981436276</v>
      </c>
      <c r="H204" s="140">
        <f t="shared" si="64"/>
        <v>7.19784571415156E-2</v>
      </c>
      <c r="I204" s="140">
        <f t="shared" si="64"/>
        <v>1.8771454684528739E-2</v>
      </c>
      <c r="J204" s="140">
        <f t="shared" si="64"/>
        <v>1.0229940515979547E-2</v>
      </c>
      <c r="K204" s="140">
        <f t="shared" si="64"/>
        <v>0.3316780269566188</v>
      </c>
      <c r="L204" s="141">
        <f t="shared" si="61"/>
        <v>2.4081362352271087</v>
      </c>
    </row>
    <row r="205" spans="1:13" s="3" customFormat="1" ht="15" customHeight="1" x14ac:dyDescent="0.2">
      <c r="A205" s="11"/>
      <c r="C205" s="95" t="s">
        <v>59</v>
      </c>
      <c r="D205" s="95"/>
      <c r="E205" s="94"/>
      <c r="F205" s="94"/>
      <c r="G205" s="94"/>
      <c r="H205" s="94"/>
      <c r="I205" s="94"/>
      <c r="J205" s="112"/>
      <c r="K205" s="112"/>
      <c r="L205" s="112"/>
    </row>
    <row r="206" spans="1:13" ht="15" customHeight="1" x14ac:dyDescent="0.2">
      <c r="A206" s="11"/>
      <c r="C206" s="136">
        <v>2024</v>
      </c>
      <c r="D206" s="136"/>
      <c r="E206" s="137">
        <v>0.2348706964082013</v>
      </c>
      <c r="F206" s="137">
        <v>5.0713280953716085E-2</v>
      </c>
      <c r="G206" s="137">
        <v>0.35292426019408901</v>
      </c>
      <c r="H206" s="137">
        <v>0.2203698463659364</v>
      </c>
      <c r="I206" s="137">
        <v>3.2512840116165294E-2</v>
      </c>
      <c r="J206" s="137">
        <v>7.1220975694297976E-3</v>
      </c>
      <c r="K206" s="137">
        <v>0.10148697839246207</v>
      </c>
      <c r="L206" s="138">
        <f t="shared" ref="L206:L209" si="65">(1*E206+2*F206+3*G206+4*H206+5*I206)/SUM(E206:I206)</f>
        <v>2.7363007174147502</v>
      </c>
      <c r="M206" s="3"/>
    </row>
    <row r="207" spans="1:13" ht="15" customHeight="1" x14ac:dyDescent="0.2">
      <c r="A207" s="11"/>
      <c r="C207" s="139">
        <v>2021</v>
      </c>
      <c r="D207" s="139"/>
      <c r="E207" s="140">
        <v>0.22803924</v>
      </c>
      <c r="F207" s="140">
        <v>7.2045368999999998E-2</v>
      </c>
      <c r="G207" s="140">
        <v>0.29350275199999998</v>
      </c>
      <c r="H207" s="140">
        <v>0.16525118999999999</v>
      </c>
      <c r="I207" s="140">
        <v>4.9602500000000001E-2</v>
      </c>
      <c r="J207" s="140">
        <v>7.2265000000000003E-4</v>
      </c>
      <c r="K207" s="140">
        <v>0.190836266</v>
      </c>
      <c r="L207" s="141">
        <f t="shared" si="65"/>
        <v>2.6738566668851655</v>
      </c>
      <c r="M207" s="3"/>
    </row>
    <row r="208" spans="1:13" ht="15" customHeight="1" x14ac:dyDescent="0.2">
      <c r="A208" s="11"/>
      <c r="C208" s="139">
        <v>2017</v>
      </c>
      <c r="D208" s="139"/>
      <c r="E208" s="140">
        <v>0.30709056800000001</v>
      </c>
      <c r="F208" s="140">
        <v>8.2854764999999997E-2</v>
      </c>
      <c r="G208" s="140">
        <v>0.15495705200000001</v>
      </c>
      <c r="H208" s="140">
        <v>0.206531411</v>
      </c>
      <c r="I208" s="140">
        <v>4.7891000000000003E-2</v>
      </c>
      <c r="J208" s="140">
        <v>5.2516899999999998E-3</v>
      </c>
      <c r="K208" s="140">
        <v>0.19542353200000001</v>
      </c>
      <c r="L208" s="141">
        <f t="shared" si="65"/>
        <v>2.5061801010361755</v>
      </c>
      <c r="M208" s="3"/>
    </row>
    <row r="209" spans="1:13" ht="15" customHeight="1" x14ac:dyDescent="0.2">
      <c r="A209" s="11"/>
      <c r="C209" s="139">
        <v>2014</v>
      </c>
      <c r="D209" s="139"/>
      <c r="E209" s="140">
        <v>0.21582226334606242</v>
      </c>
      <c r="F209" s="140">
        <v>0.1049804551596662</v>
      </c>
      <c r="G209" s="140">
        <v>0.29687598143984961</v>
      </c>
      <c r="H209" s="140">
        <v>5.0639942804209692E-2</v>
      </c>
      <c r="I209" s="140">
        <v>2.2439934634911431E-2</v>
      </c>
      <c r="J209" s="140">
        <v>1.2133440184751191E-2</v>
      </c>
      <c r="K209" s="140">
        <v>0.29710798243054942</v>
      </c>
      <c r="L209" s="141">
        <f t="shared" si="65"/>
        <v>2.3614191930155406</v>
      </c>
      <c r="M209" s="3"/>
    </row>
    <row r="210" spans="1:13" ht="15" customHeight="1" x14ac:dyDescent="0.2">
      <c r="A210" s="11"/>
      <c r="C210" s="175" t="s">
        <v>60</v>
      </c>
      <c r="D210" s="175"/>
      <c r="E210" s="176"/>
      <c r="F210" s="176"/>
      <c r="G210" s="176"/>
      <c r="H210" s="176"/>
      <c r="I210" s="176"/>
      <c r="J210" s="177"/>
      <c r="K210" s="177"/>
      <c r="L210" s="177"/>
      <c r="M210" s="3"/>
    </row>
    <row r="211" spans="1:13" ht="15" customHeight="1" x14ac:dyDescent="0.2">
      <c r="A211" s="11"/>
      <c r="C211" s="136">
        <v>2024</v>
      </c>
      <c r="D211" s="136"/>
      <c r="E211" s="137">
        <v>0.26517290226769147</v>
      </c>
      <c r="F211" s="137">
        <v>8.2574681956453733E-2</v>
      </c>
      <c r="G211" s="137">
        <v>0.23675669783968101</v>
      </c>
      <c r="H211" s="137">
        <v>0.18046413682676957</v>
      </c>
      <c r="I211" s="137">
        <v>8.5958560862155128E-2</v>
      </c>
      <c r="J211" s="137">
        <v>1.4434808426909251E-2</v>
      </c>
      <c r="K211" s="137">
        <v>0.1346382118203398</v>
      </c>
      <c r="L211" s="138">
        <f t="shared" ref="L211:L214" si="66">(1*E211+2*F211+3*G211+4*H211+5*I211)/SUM(E211:I211)</f>
        <v>2.6938171733414067</v>
      </c>
      <c r="M211" s="3"/>
    </row>
    <row r="212" spans="1:13" ht="15" customHeight="1" x14ac:dyDescent="0.2">
      <c r="A212" s="11"/>
      <c r="C212" s="139">
        <v>2021</v>
      </c>
      <c r="D212" s="139"/>
      <c r="E212" s="140">
        <v>0.249643013</v>
      </c>
      <c r="F212" s="140">
        <v>5.4317699999999997E-2</v>
      </c>
      <c r="G212" s="140">
        <v>0.166655742</v>
      </c>
      <c r="H212" s="140">
        <v>0.22863188500000001</v>
      </c>
      <c r="I212" s="140">
        <v>7.0476214999999995E-2</v>
      </c>
      <c r="J212" s="140">
        <v>3.89206E-2</v>
      </c>
      <c r="K212" s="140">
        <v>0.19135476100000001</v>
      </c>
      <c r="L212" s="141">
        <f t="shared" si="66"/>
        <v>2.7609282310085583</v>
      </c>
      <c r="M212" s="3"/>
    </row>
    <row r="213" spans="1:13" ht="15" customHeight="1" x14ac:dyDescent="0.2">
      <c r="A213" s="11"/>
      <c r="C213" s="139">
        <v>2017</v>
      </c>
      <c r="D213" s="139"/>
      <c r="E213" s="140">
        <v>0.217502642</v>
      </c>
      <c r="F213" s="140">
        <v>9.8974000000000006E-3</v>
      </c>
      <c r="G213" s="140">
        <v>0.12826642199999999</v>
      </c>
      <c r="H213" s="140">
        <v>0.144043476</v>
      </c>
      <c r="I213" s="140">
        <v>7.8021706999999996E-2</v>
      </c>
      <c r="J213" s="140">
        <v>3.7672600000000001E-2</v>
      </c>
      <c r="K213" s="140">
        <v>0.38459573400000002</v>
      </c>
      <c r="L213" s="141">
        <f t="shared" si="66"/>
        <v>2.749337266268884</v>
      </c>
      <c r="M213" s="3"/>
    </row>
    <row r="214" spans="1:13" ht="15" customHeight="1" x14ac:dyDescent="0.2">
      <c r="A214" s="11"/>
      <c r="C214" s="139">
        <v>2014</v>
      </c>
      <c r="D214" s="139"/>
      <c r="E214" s="140">
        <v>0.10875458003801287</v>
      </c>
      <c r="F214" s="140">
        <v>0.1974252783029877</v>
      </c>
      <c r="G214" s="140">
        <v>4.6683160374202261E-2</v>
      </c>
      <c r="H214" s="140">
        <v>0.13645015943382946</v>
      </c>
      <c r="I214" s="140">
        <v>4.3913623609556848E-2</v>
      </c>
      <c r="J214" s="140">
        <v>1.2533770862817418E-2</v>
      </c>
      <c r="K214" s="140">
        <v>0.45423942737859352</v>
      </c>
      <c r="L214" s="141">
        <f t="shared" si="66"/>
        <v>2.6424466454100193</v>
      </c>
      <c r="M214" s="3"/>
    </row>
    <row r="215" spans="1:13" ht="15" customHeight="1" x14ac:dyDescent="0.2">
      <c r="A215" s="11"/>
      <c r="C215" s="175" t="s">
        <v>61</v>
      </c>
      <c r="D215" s="175"/>
      <c r="E215" s="176"/>
      <c r="F215" s="176"/>
      <c r="G215" s="176"/>
      <c r="H215" s="176"/>
      <c r="I215" s="176"/>
      <c r="J215" s="177"/>
      <c r="K215" s="177"/>
      <c r="L215" s="177"/>
      <c r="M215" s="3"/>
    </row>
    <row r="216" spans="1:13" ht="15" customHeight="1" x14ac:dyDescent="0.2">
      <c r="A216" s="11"/>
      <c r="C216" s="136">
        <v>2024</v>
      </c>
      <c r="D216" s="136"/>
      <c r="E216" s="137">
        <v>0.31875634159583782</v>
      </c>
      <c r="F216" s="137">
        <v>8.9195645514292696E-2</v>
      </c>
      <c r="G216" s="137">
        <v>0.22451192223185287</v>
      </c>
      <c r="H216" s="137">
        <v>0.21489415553859853</v>
      </c>
      <c r="I216" s="137">
        <v>4.2303698272249786E-2</v>
      </c>
      <c r="J216" s="137">
        <v>9.7283911957246755E-3</v>
      </c>
      <c r="K216" s="137">
        <v>0.10060984565144372</v>
      </c>
      <c r="L216" s="138">
        <f t="shared" ref="L216:L219" si="67">(1*E216+2*F216+3*G216+4*H216+5*I216)/SUM(E216:I216)</f>
        <v>2.5198098936961042</v>
      </c>
      <c r="M216" s="3"/>
    </row>
    <row r="217" spans="1:13" ht="15" customHeight="1" x14ac:dyDescent="0.2">
      <c r="A217" s="11"/>
      <c r="C217" s="139">
        <v>2021</v>
      </c>
      <c r="D217" s="139"/>
      <c r="E217" s="140">
        <v>0.28496610999999999</v>
      </c>
      <c r="F217" s="140">
        <v>7.2461136999999995E-2</v>
      </c>
      <c r="G217" s="140">
        <v>0.26379837299999997</v>
      </c>
      <c r="H217" s="140">
        <v>0.13775959199999999</v>
      </c>
      <c r="I217" s="140">
        <v>4.7900600000000002E-2</v>
      </c>
      <c r="J217" s="140">
        <v>7.2265000000000003E-4</v>
      </c>
      <c r="K217" s="140">
        <v>0.19239149799999999</v>
      </c>
      <c r="L217" s="141">
        <f t="shared" si="67"/>
        <v>2.4933204191722735</v>
      </c>
      <c r="M217" s="3"/>
    </row>
    <row r="218" spans="1:13" ht="15" customHeight="1" x14ac:dyDescent="0.2">
      <c r="A218" s="11"/>
      <c r="C218" s="139">
        <v>2017</v>
      </c>
      <c r="D218" s="139"/>
      <c r="E218" s="140">
        <v>0.37607623299999998</v>
      </c>
      <c r="F218" s="140">
        <v>7.9143465999999996E-2</v>
      </c>
      <c r="G218" s="140">
        <v>0.201914287</v>
      </c>
      <c r="H218" s="140">
        <v>0.13139094300000001</v>
      </c>
      <c r="I218" s="140">
        <v>4.1609E-2</v>
      </c>
      <c r="J218" s="140">
        <v>5.2516899999999998E-3</v>
      </c>
      <c r="K218" s="140">
        <v>0.16461436099999999</v>
      </c>
      <c r="L218" s="141">
        <f t="shared" si="67"/>
        <v>2.2571234984421413</v>
      </c>
      <c r="M218" s="3"/>
    </row>
    <row r="219" spans="1:13" ht="15" customHeight="1" x14ac:dyDescent="0.2">
      <c r="A219" s="11"/>
      <c r="C219" s="139">
        <v>2014</v>
      </c>
      <c r="D219" s="139"/>
      <c r="E219" s="140">
        <v>0.18123357668619655</v>
      </c>
      <c r="F219" s="140">
        <v>0.23311367187249149</v>
      </c>
      <c r="G219" s="140">
        <v>0.19111563468845935</v>
      </c>
      <c r="H219" s="140">
        <v>9.0648284860241554E-2</v>
      </c>
      <c r="I219" s="140">
        <v>6.4286226246128867E-3</v>
      </c>
      <c r="J219" s="140">
        <v>8.390024982279233E-3</v>
      </c>
      <c r="K219" s="140">
        <v>0.2890701842857189</v>
      </c>
      <c r="L219" s="141">
        <f t="shared" si="67"/>
        <v>2.2995766195353777</v>
      </c>
      <c r="M219" s="3"/>
    </row>
    <row r="220" spans="1:13" ht="15" customHeight="1" x14ac:dyDescent="0.2">
      <c r="A220" s="11"/>
      <c r="C220" s="175" t="s">
        <v>62</v>
      </c>
      <c r="D220" s="175"/>
      <c r="E220" s="176"/>
      <c r="F220" s="176"/>
      <c r="G220" s="176"/>
      <c r="H220" s="176"/>
      <c r="I220" s="176"/>
      <c r="J220" s="177"/>
      <c r="K220" s="177"/>
      <c r="L220" s="177"/>
      <c r="M220" s="3"/>
    </row>
    <row r="221" spans="1:13" ht="15" customHeight="1" x14ac:dyDescent="0.2">
      <c r="A221" s="11"/>
      <c r="C221" s="136">
        <v>2024</v>
      </c>
      <c r="D221" s="136"/>
      <c r="E221" s="137">
        <v>0.28442555691071841</v>
      </c>
      <c r="F221" s="137">
        <v>4.3101670902599289E-2</v>
      </c>
      <c r="G221" s="137">
        <v>0.33505900760179597</v>
      </c>
      <c r="H221" s="137">
        <v>0.20188969674328291</v>
      </c>
      <c r="I221" s="137">
        <v>1.5732087005957865E-2</v>
      </c>
      <c r="J221" s="137">
        <v>1.3231414776136442E-2</v>
      </c>
      <c r="K221" s="137">
        <v>0.10656056605950907</v>
      </c>
      <c r="L221" s="138">
        <f t="shared" ref="L221:L224" si="68">(1*E221+2*F221+3*G221+4*H221+5*I221)/SUM(E221:I221)</f>
        <v>2.5698756365247966</v>
      </c>
      <c r="M221" s="3"/>
    </row>
    <row r="222" spans="1:13" ht="15" customHeight="1" x14ac:dyDescent="0.2">
      <c r="A222" s="11"/>
      <c r="C222" s="139">
        <v>2021</v>
      </c>
      <c r="D222" s="139"/>
      <c r="E222" s="140">
        <v>0.203723085</v>
      </c>
      <c r="F222" s="140">
        <v>5.6449199999999998E-2</v>
      </c>
      <c r="G222" s="140">
        <v>0.30773050099999999</v>
      </c>
      <c r="H222" s="140">
        <v>0.18701891200000001</v>
      </c>
      <c r="I222" s="140">
        <v>1.9812300000000001E-2</v>
      </c>
      <c r="J222" s="140">
        <v>3.1921499999999998E-2</v>
      </c>
      <c r="K222" s="140">
        <v>0.19334446799999999</v>
      </c>
      <c r="L222" s="141">
        <f t="shared" si="68"/>
        <v>2.6937634612493153</v>
      </c>
      <c r="M222" s="3"/>
    </row>
    <row r="223" spans="1:13" ht="15" customHeight="1" x14ac:dyDescent="0.2">
      <c r="A223" s="11"/>
      <c r="C223" s="139">
        <v>2017</v>
      </c>
      <c r="D223" s="139"/>
      <c r="E223" s="140">
        <v>0.27851699099999999</v>
      </c>
      <c r="F223" s="140">
        <v>4.7913200000000003E-2</v>
      </c>
      <c r="G223" s="140">
        <v>0.27946996699999999</v>
      </c>
      <c r="H223" s="140">
        <v>0.14230369100000001</v>
      </c>
      <c r="I223" s="140">
        <v>8.0908599999999998E-4</v>
      </c>
      <c r="J223" s="140">
        <v>1.18218E-2</v>
      </c>
      <c r="K223" s="140">
        <v>0.23916527700000001</v>
      </c>
      <c r="L223" s="141">
        <f t="shared" si="68"/>
        <v>2.3844895095169485</v>
      </c>
      <c r="M223" s="3"/>
    </row>
    <row r="224" spans="1:13" ht="15" customHeight="1" x14ac:dyDescent="0.2">
      <c r="A224" s="11"/>
      <c r="C224" s="139">
        <v>2014</v>
      </c>
      <c r="D224" s="139"/>
      <c r="E224" s="140">
        <v>0.15147343447261197</v>
      </c>
      <c r="F224" s="140">
        <v>0.28660731297543685</v>
      </c>
      <c r="G224" s="140">
        <v>0.19939243724651406</v>
      </c>
      <c r="H224" s="140">
        <v>2.5267931250395486E-2</v>
      </c>
      <c r="I224" s="140">
        <v>6.4286226246128859E-3</v>
      </c>
      <c r="J224" s="140">
        <v>9.3612714148646747E-3</v>
      </c>
      <c r="K224" s="140">
        <v>0.32146899001556406</v>
      </c>
      <c r="L224" s="141">
        <f t="shared" si="68"/>
        <v>2.1759504746885541</v>
      </c>
      <c r="M224" s="3"/>
    </row>
    <row r="225" spans="1:13" ht="15" customHeight="1" x14ac:dyDescent="0.2">
      <c r="A225" s="11"/>
      <c r="C225" s="175" t="s">
        <v>63</v>
      </c>
      <c r="D225" s="175"/>
      <c r="E225" s="176"/>
      <c r="F225" s="176"/>
      <c r="G225" s="176"/>
      <c r="H225" s="176"/>
      <c r="I225" s="176"/>
      <c r="J225" s="177"/>
      <c r="K225" s="177"/>
      <c r="L225" s="177"/>
      <c r="M225" s="3"/>
    </row>
    <row r="226" spans="1:13" ht="15" customHeight="1" x14ac:dyDescent="0.2">
      <c r="A226" s="11"/>
      <c r="C226" s="136">
        <v>2024</v>
      </c>
      <c r="D226" s="136"/>
      <c r="E226" s="137">
        <v>0.20683308501708186</v>
      </c>
      <c r="F226" s="137">
        <v>5.1989285242185192E-2</v>
      </c>
      <c r="G226" s="137">
        <v>0.3119765689878824</v>
      </c>
      <c r="H226" s="137">
        <v>0.2420353122982068</v>
      </c>
      <c r="I226" s="137">
        <v>7.5658034011972228E-2</v>
      </c>
      <c r="J226" s="137">
        <v>9.2713065370357579E-3</v>
      </c>
      <c r="K226" s="137">
        <v>0.10223640790563567</v>
      </c>
      <c r="L226" s="138">
        <f t="shared" ref="L226:L229" si="69">(1*E226+2*F226+3*G226+4*H226+5*I226)/SUM(E226:I226)</f>
        <v>2.9186216063667407</v>
      </c>
      <c r="M226" s="3"/>
    </row>
    <row r="227" spans="1:13" ht="15" customHeight="1" x14ac:dyDescent="0.2">
      <c r="A227" s="11"/>
      <c r="C227" s="139">
        <v>2021</v>
      </c>
      <c r="D227" s="139"/>
      <c r="E227" s="140">
        <v>0.191791826</v>
      </c>
      <c r="F227" s="140">
        <v>4.7220699999999997E-2</v>
      </c>
      <c r="G227" s="140">
        <v>0.25094861600000001</v>
      </c>
      <c r="H227" s="140">
        <v>0.25288536299999997</v>
      </c>
      <c r="I227" s="140">
        <v>6.4354539000000002E-2</v>
      </c>
      <c r="J227" s="140">
        <v>1.6913099999999999E-3</v>
      </c>
      <c r="K227" s="140">
        <v>0.19110764899999999</v>
      </c>
      <c r="L227" s="141">
        <f t="shared" si="69"/>
        <v>2.939036363535724</v>
      </c>
      <c r="M227" s="3"/>
    </row>
    <row r="228" spans="1:13" ht="15" customHeight="1" x14ac:dyDescent="0.2">
      <c r="A228" s="11"/>
      <c r="C228" s="139">
        <v>2017</v>
      </c>
      <c r="D228" s="139"/>
      <c r="E228" s="140">
        <v>0.152519091</v>
      </c>
      <c r="F228" s="140">
        <v>0.19503340899999999</v>
      </c>
      <c r="G228" s="140">
        <v>0.24400761300000001</v>
      </c>
      <c r="H228" s="140">
        <v>0.18691818499999999</v>
      </c>
      <c r="I228" s="140">
        <v>4.04734E-2</v>
      </c>
      <c r="J228" s="140">
        <v>1.2619500000000001E-2</v>
      </c>
      <c r="K228" s="140">
        <v>0.16842879999999999</v>
      </c>
      <c r="L228" s="141">
        <f t="shared" si="69"/>
        <v>2.7164587281922947</v>
      </c>
      <c r="M228" s="3"/>
    </row>
    <row r="229" spans="1:13" ht="15" customHeight="1" x14ac:dyDescent="0.2">
      <c r="A229" s="11"/>
      <c r="C229" s="139">
        <v>2014</v>
      </c>
      <c r="D229" s="139"/>
      <c r="E229" s="140">
        <v>0.11532651326856878</v>
      </c>
      <c r="F229" s="140">
        <v>0.12776351831293789</v>
      </c>
      <c r="G229" s="140">
        <v>0.38014278532278839</v>
      </c>
      <c r="H229" s="140">
        <v>5.6885967358901862E-2</v>
      </c>
      <c r="I229" s="140">
        <v>1.4646469928949638E-2</v>
      </c>
      <c r="J229" s="140">
        <v>8.7311951351852161E-3</v>
      </c>
      <c r="K229" s="140">
        <v>0.29650355067266815</v>
      </c>
      <c r="L229" s="141">
        <f t="shared" si="69"/>
        <v>2.6081588191254261</v>
      </c>
      <c r="M229" s="3"/>
    </row>
    <row r="230" spans="1:13" s="3" customFormat="1" ht="15" customHeight="1" x14ac:dyDescent="0.2">
      <c r="A230" s="11"/>
      <c r="C230" s="100" t="s">
        <v>21</v>
      </c>
      <c r="D230" s="100"/>
      <c r="E230" s="99"/>
      <c r="F230" s="99"/>
      <c r="G230" s="99"/>
      <c r="H230" s="99"/>
      <c r="I230" s="99"/>
      <c r="J230" s="99"/>
      <c r="K230" s="99"/>
      <c r="L230" s="99"/>
    </row>
    <row r="231" spans="1:13" ht="15" customHeight="1" x14ac:dyDescent="0.2">
      <c r="A231" s="11"/>
      <c r="C231" s="182" t="s">
        <v>165</v>
      </c>
      <c r="D231" s="182"/>
      <c r="E231" s="183"/>
      <c r="F231" s="183"/>
      <c r="G231" s="183"/>
      <c r="H231" s="183"/>
      <c r="I231" s="183"/>
      <c r="J231" s="183"/>
      <c r="K231" s="183"/>
      <c r="L231" s="183"/>
      <c r="M231" s="3"/>
    </row>
    <row r="232" spans="1:13" s="3" customFormat="1" ht="15" customHeight="1" x14ac:dyDescent="0.2">
      <c r="A232" s="11"/>
      <c r="C232" s="136">
        <v>2024</v>
      </c>
      <c r="D232" s="136"/>
      <c r="E232" s="137">
        <f>AVERAGE(E237,E242,E247,E252,E257)</f>
        <v>0.12632877708244711</v>
      </c>
      <c r="F232" s="137">
        <f t="shared" ref="F232:K232" si="70">AVERAGE(F237,F242,F247,F252,F257)</f>
        <v>6.6687818030939011E-2</v>
      </c>
      <c r="G232" s="137">
        <f t="shared" si="70"/>
        <v>0.19944813066571826</v>
      </c>
      <c r="H232" s="137">
        <f t="shared" si="70"/>
        <v>0.27560100698485174</v>
      </c>
      <c r="I232" s="137">
        <f t="shared" si="70"/>
        <v>0.16108595862858208</v>
      </c>
      <c r="J232" s="137">
        <f t="shared" si="70"/>
        <v>3.0993756658308214E-2</v>
      </c>
      <c r="K232" s="137">
        <f t="shared" si="70"/>
        <v>0.13985455194915364</v>
      </c>
      <c r="L232" s="138">
        <f t="shared" ref="L232:L235" si="71">(1*E232+2*F232+3*G232+4*H232+5*I232)/SUM(E232:I232)</f>
        <v>3.3357980872939801</v>
      </c>
    </row>
    <row r="233" spans="1:13" s="3" customFormat="1" ht="15" customHeight="1" x14ac:dyDescent="0.2">
      <c r="A233" s="11"/>
      <c r="C233" s="139">
        <v>2021</v>
      </c>
      <c r="D233" s="139"/>
      <c r="E233" s="140">
        <f t="shared" ref="E233:K233" si="72">AVERAGE(E238,E243,E248,E253,E258)</f>
        <v>0.13717392940000001</v>
      </c>
      <c r="F233" s="140">
        <f t="shared" si="72"/>
        <v>6.6468488199999981E-2</v>
      </c>
      <c r="G233" s="140">
        <f t="shared" si="72"/>
        <v>0.23481377760000002</v>
      </c>
      <c r="H233" s="140">
        <f t="shared" si="72"/>
        <v>0.2498950674</v>
      </c>
      <c r="I233" s="140">
        <f t="shared" si="72"/>
        <v>0.11844297479999999</v>
      </c>
      <c r="J233" s="140">
        <f t="shared" si="72"/>
        <v>4.1668286799999996E-2</v>
      </c>
      <c r="K233" s="140">
        <f t="shared" si="72"/>
        <v>0.151537481</v>
      </c>
      <c r="L233" s="141">
        <f t="shared" si="71"/>
        <v>3.1809193264324622</v>
      </c>
    </row>
    <row r="234" spans="1:13" s="3" customFormat="1" ht="15" customHeight="1" x14ac:dyDescent="0.2">
      <c r="A234" s="11"/>
      <c r="C234" s="139">
        <v>2017</v>
      </c>
      <c r="D234" s="139"/>
      <c r="E234" s="140">
        <f t="shared" ref="E234:K234" si="73">AVERAGE(E239,E244,E249,E254,E259)</f>
        <v>0.12576160279999998</v>
      </c>
      <c r="F234" s="140">
        <f t="shared" si="73"/>
        <v>6.8934923399999987E-2</v>
      </c>
      <c r="G234" s="140">
        <f t="shared" si="73"/>
        <v>0.2802522294</v>
      </c>
      <c r="H234" s="140">
        <f t="shared" si="73"/>
        <v>0.245362994</v>
      </c>
      <c r="I234" s="140">
        <f t="shared" si="73"/>
        <v>8.6408555600000006E-2</v>
      </c>
      <c r="J234" s="140">
        <f t="shared" si="73"/>
        <v>4.4415315600000005E-2</v>
      </c>
      <c r="K234" s="140">
        <f t="shared" si="73"/>
        <v>0.14886437879999997</v>
      </c>
      <c r="L234" s="141">
        <f t="shared" si="71"/>
        <v>3.1211348909530332</v>
      </c>
    </row>
    <row r="235" spans="1:13" s="3" customFormat="1" ht="15" customHeight="1" x14ac:dyDescent="0.2">
      <c r="A235" s="11"/>
      <c r="C235" s="139">
        <v>2014</v>
      </c>
      <c r="D235" s="139"/>
      <c r="E235" s="140">
        <f t="shared" ref="E235:K235" si="74">AVERAGE(E240,E245,E250,E255,E260)</f>
        <v>0.14770322320187479</v>
      </c>
      <c r="F235" s="140">
        <f t="shared" si="74"/>
        <v>0.10803343603983655</v>
      </c>
      <c r="G235" s="140">
        <f t="shared" si="74"/>
        <v>0.28686275315926418</v>
      </c>
      <c r="H235" s="140">
        <f t="shared" si="74"/>
        <v>0.21844932625769559</v>
      </c>
      <c r="I235" s="140">
        <f t="shared" si="74"/>
        <v>6.2341250447496652E-2</v>
      </c>
      <c r="J235" s="140">
        <f t="shared" si="74"/>
        <v>4.7884944459098508E-2</v>
      </c>
      <c r="K235" s="140">
        <f t="shared" si="74"/>
        <v>0.12872506643473383</v>
      </c>
      <c r="L235" s="141">
        <f t="shared" si="71"/>
        <v>2.9267563899381819</v>
      </c>
    </row>
    <row r="236" spans="1:13" s="3" customFormat="1" ht="15" customHeight="1" x14ac:dyDescent="0.2">
      <c r="A236" s="11"/>
      <c r="C236" s="95" t="s">
        <v>59</v>
      </c>
      <c r="D236" s="95"/>
      <c r="E236" s="94"/>
      <c r="F236" s="94"/>
      <c r="G236" s="94"/>
      <c r="H236" s="94"/>
      <c r="I236" s="94"/>
      <c r="J236" s="112"/>
      <c r="K236" s="112"/>
      <c r="L236" s="112"/>
    </row>
    <row r="237" spans="1:13" ht="15" customHeight="1" x14ac:dyDescent="0.2">
      <c r="A237" s="11"/>
      <c r="C237" s="136">
        <v>2024</v>
      </c>
      <c r="D237" s="136"/>
      <c r="E237" s="137">
        <v>0.1151334826676581</v>
      </c>
      <c r="F237" s="137">
        <v>5.1288023186271632E-2</v>
      </c>
      <c r="G237" s="137">
        <v>0.17572537094274884</v>
      </c>
      <c r="H237" s="137">
        <v>0.28487963702044145</v>
      </c>
      <c r="I237" s="137">
        <v>0.23144011561823621</v>
      </c>
      <c r="J237" s="137">
        <v>2.0873176211951054E-2</v>
      </c>
      <c r="K237" s="137">
        <v>0.12066019435269273</v>
      </c>
      <c r="L237" s="138">
        <f t="shared" ref="L237:L240" si="75">(1*E237+2*F237+3*G237+4*H237+5*I237)/SUM(E237:I237)</f>
        <v>3.5430669798335268</v>
      </c>
      <c r="M237" s="3"/>
    </row>
    <row r="238" spans="1:13" ht="15" customHeight="1" x14ac:dyDescent="0.2">
      <c r="A238" s="11"/>
      <c r="C238" s="139">
        <v>2021</v>
      </c>
      <c r="D238" s="139"/>
      <c r="E238" s="140">
        <v>0.13374355299999999</v>
      </c>
      <c r="F238" s="140">
        <v>6.4353357E-2</v>
      </c>
      <c r="G238" s="140">
        <v>0.22428488499999999</v>
      </c>
      <c r="H238" s="140">
        <v>0.261371927</v>
      </c>
      <c r="I238" s="140">
        <v>0.160930569</v>
      </c>
      <c r="J238" s="140">
        <v>2.4528500000000002E-2</v>
      </c>
      <c r="K238" s="140">
        <v>0.13078724799999999</v>
      </c>
      <c r="L238" s="141">
        <f t="shared" si="75"/>
        <v>3.297617233655882</v>
      </c>
      <c r="M238" s="3"/>
    </row>
    <row r="239" spans="1:13" ht="15" customHeight="1" x14ac:dyDescent="0.2">
      <c r="A239" s="11"/>
      <c r="C239" s="139">
        <v>2017</v>
      </c>
      <c r="D239" s="139"/>
      <c r="E239" s="140">
        <v>0.14475666400000001</v>
      </c>
      <c r="F239" s="140">
        <v>9.5643425000000004E-2</v>
      </c>
      <c r="G239" s="140">
        <v>0.25756489999999999</v>
      </c>
      <c r="H239" s="140">
        <v>0.26058389100000001</v>
      </c>
      <c r="I239" s="140">
        <v>7.4685842000000002E-2</v>
      </c>
      <c r="J239" s="140">
        <v>2.9418E-2</v>
      </c>
      <c r="K239" s="140">
        <v>0.13734727699999999</v>
      </c>
      <c r="L239" s="141">
        <f t="shared" si="75"/>
        <v>3.0297621082574131</v>
      </c>
      <c r="M239" s="3"/>
    </row>
    <row r="240" spans="1:13" ht="15" customHeight="1" x14ac:dyDescent="0.2">
      <c r="A240" s="11"/>
      <c r="C240" s="139">
        <v>2014</v>
      </c>
      <c r="D240" s="139"/>
      <c r="E240" s="140">
        <v>0.22473245950159731</v>
      </c>
      <c r="F240" s="140">
        <v>0.13798891517789355</v>
      </c>
      <c r="G240" s="140">
        <v>0.31203806384953725</v>
      </c>
      <c r="H240" s="140">
        <v>0.14484323675411012</v>
      </c>
      <c r="I240" s="140">
        <v>3.558409213275663E-2</v>
      </c>
      <c r="J240" s="140">
        <v>3.1483152301637327E-2</v>
      </c>
      <c r="K240" s="140">
        <v>0.11333008028246783</v>
      </c>
      <c r="L240" s="141">
        <f t="shared" si="75"/>
        <v>2.5656593070495619</v>
      </c>
      <c r="M240" s="3"/>
    </row>
    <row r="241" spans="1:13" ht="15" customHeight="1" x14ac:dyDescent="0.2">
      <c r="A241" s="11"/>
      <c r="C241" s="175" t="s">
        <v>60</v>
      </c>
      <c r="D241" s="175"/>
      <c r="E241" s="176"/>
      <c r="F241" s="176"/>
      <c r="G241" s="176"/>
      <c r="H241" s="176"/>
      <c r="I241" s="176"/>
      <c r="J241" s="177"/>
      <c r="K241" s="177"/>
      <c r="L241" s="177"/>
      <c r="M241" s="3"/>
    </row>
    <row r="242" spans="1:13" ht="15" customHeight="1" x14ac:dyDescent="0.2">
      <c r="A242" s="11"/>
      <c r="C242" s="136">
        <v>2024</v>
      </c>
      <c r="D242" s="136"/>
      <c r="E242" s="137">
        <v>0.12022713928635606</v>
      </c>
      <c r="F242" s="137">
        <v>6.7921190615748347E-2</v>
      </c>
      <c r="G242" s="137">
        <v>0.19884789657367224</v>
      </c>
      <c r="H242" s="137">
        <v>0.26473098739613582</v>
      </c>
      <c r="I242" s="137">
        <v>0.16010414741057449</v>
      </c>
      <c r="J242" s="137">
        <v>3.3453538886332762E-2</v>
      </c>
      <c r="K242" s="137">
        <v>0.15471509983118023</v>
      </c>
      <c r="L242" s="138">
        <f t="shared" ref="L242:L245" si="76">(1*E242+2*F242+3*G242+4*H242+5*I242)/SUM(E242:I242)</f>
        <v>3.3406665795614541</v>
      </c>
      <c r="M242" s="3"/>
    </row>
    <row r="243" spans="1:13" ht="15" customHeight="1" x14ac:dyDescent="0.2">
      <c r="A243" s="11"/>
      <c r="C243" s="139">
        <v>2021</v>
      </c>
      <c r="D243" s="139"/>
      <c r="E243" s="140">
        <v>0.11660419399999999</v>
      </c>
      <c r="F243" s="140">
        <v>6.4503985E-2</v>
      </c>
      <c r="G243" s="140">
        <v>0.202270856</v>
      </c>
      <c r="H243" s="140">
        <v>0.28907824799999998</v>
      </c>
      <c r="I243" s="140">
        <v>0.129165009</v>
      </c>
      <c r="J243" s="140">
        <v>3.2956800000000001E-2</v>
      </c>
      <c r="K243" s="140">
        <v>0.16542093399999999</v>
      </c>
      <c r="L243" s="141">
        <f t="shared" si="76"/>
        <v>3.3114882102106011</v>
      </c>
      <c r="M243" s="3"/>
    </row>
    <row r="244" spans="1:13" ht="15" customHeight="1" x14ac:dyDescent="0.2">
      <c r="A244" s="11"/>
      <c r="C244" s="139">
        <v>2017</v>
      </c>
      <c r="D244" s="139"/>
      <c r="E244" s="140">
        <v>0.10018682299999999</v>
      </c>
      <c r="F244" s="140">
        <v>6.7876598999999996E-2</v>
      </c>
      <c r="G244" s="140">
        <v>0.232197394</v>
      </c>
      <c r="H244" s="140">
        <v>0.25091602200000002</v>
      </c>
      <c r="I244" s="140">
        <v>0.13429960399999999</v>
      </c>
      <c r="J244" s="140">
        <v>4.3794899999999998E-2</v>
      </c>
      <c r="K244" s="140">
        <v>0.17072868299999999</v>
      </c>
      <c r="L244" s="141">
        <f t="shared" si="76"/>
        <v>3.3198886326370562</v>
      </c>
      <c r="M244" s="3"/>
    </row>
    <row r="245" spans="1:13" ht="15" customHeight="1" x14ac:dyDescent="0.2">
      <c r="A245" s="11"/>
      <c r="C245" s="139">
        <v>2014</v>
      </c>
      <c r="D245" s="139"/>
      <c r="E245" s="140">
        <v>0.1026791494115209</v>
      </c>
      <c r="F245" s="140">
        <v>0.10958535301277067</v>
      </c>
      <c r="G245" s="140">
        <v>0.19830880768615519</v>
      </c>
      <c r="H245" s="140">
        <v>0.30283729556488892</v>
      </c>
      <c r="I245" s="140">
        <v>0.12277588275501272</v>
      </c>
      <c r="J245" s="140">
        <v>3.7201446065202468E-2</v>
      </c>
      <c r="K245" s="140">
        <v>0.12661206550444917</v>
      </c>
      <c r="L245" s="141">
        <f t="shared" si="76"/>
        <v>3.2791786431245926</v>
      </c>
      <c r="M245" s="3"/>
    </row>
    <row r="246" spans="1:13" ht="15" customHeight="1" x14ac:dyDescent="0.2">
      <c r="A246" s="11"/>
      <c r="C246" s="175" t="s">
        <v>61</v>
      </c>
      <c r="D246" s="175"/>
      <c r="E246" s="176"/>
      <c r="F246" s="176"/>
      <c r="G246" s="176"/>
      <c r="H246" s="176"/>
      <c r="I246" s="176"/>
      <c r="J246" s="177"/>
      <c r="K246" s="177"/>
      <c r="L246" s="177"/>
      <c r="M246" s="3"/>
    </row>
    <row r="247" spans="1:13" ht="15" customHeight="1" x14ac:dyDescent="0.2">
      <c r="A247" s="11"/>
      <c r="C247" s="136">
        <v>2024</v>
      </c>
      <c r="D247" s="136"/>
      <c r="E247" s="137">
        <v>0.17195090657272588</v>
      </c>
      <c r="F247" s="137">
        <v>8.0944615142388349E-2</v>
      </c>
      <c r="G247" s="137">
        <v>0.27340929170660494</v>
      </c>
      <c r="H247" s="137">
        <v>0.26801968111320296</v>
      </c>
      <c r="I247" s="137">
        <v>7.2442288735342364E-2</v>
      </c>
      <c r="J247" s="137">
        <v>2.2444801326721484E-2</v>
      </c>
      <c r="K247" s="137">
        <v>0.11078841540301396</v>
      </c>
      <c r="L247" s="138">
        <f t="shared" ref="L247:L250" si="77">(1*E247+2*F247+3*G247+4*H247+5*I247)/SUM(E247:I247)</f>
        <v>2.9862221650224114</v>
      </c>
      <c r="M247" s="3"/>
    </row>
    <row r="248" spans="1:13" ht="15" customHeight="1" x14ac:dyDescent="0.2">
      <c r="A248" s="11"/>
      <c r="C248" s="139">
        <v>2021</v>
      </c>
      <c r="D248" s="139"/>
      <c r="E248" s="140">
        <v>0.18098968300000001</v>
      </c>
      <c r="F248" s="140">
        <v>8.391084E-2</v>
      </c>
      <c r="G248" s="140">
        <v>0.309095591</v>
      </c>
      <c r="H248" s="140">
        <v>0.22015104899999999</v>
      </c>
      <c r="I248" s="140">
        <v>5.4784100000000002E-2</v>
      </c>
      <c r="J248" s="140">
        <v>2.4019499999999999E-2</v>
      </c>
      <c r="K248" s="140">
        <v>0.12704915899999999</v>
      </c>
      <c r="L248" s="141">
        <f t="shared" si="77"/>
        <v>2.8631562270548634</v>
      </c>
      <c r="M248" s="3"/>
    </row>
    <row r="249" spans="1:13" ht="15" customHeight="1" x14ac:dyDescent="0.2">
      <c r="A249" s="11"/>
      <c r="C249" s="139">
        <v>2017</v>
      </c>
      <c r="D249" s="139"/>
      <c r="E249" s="140">
        <v>0.158647752</v>
      </c>
      <c r="F249" s="140">
        <v>6.7437292999999995E-2</v>
      </c>
      <c r="G249" s="140">
        <v>0.35817885999999999</v>
      </c>
      <c r="H249" s="140">
        <v>0.19700526900000001</v>
      </c>
      <c r="I249" s="140">
        <v>6.9097057000000003E-2</v>
      </c>
      <c r="J249" s="140">
        <v>3.0524699999999998E-2</v>
      </c>
      <c r="K249" s="140">
        <v>0.11910908200000001</v>
      </c>
      <c r="L249" s="141">
        <f t="shared" si="77"/>
        <v>2.9417504926768427</v>
      </c>
      <c r="M249" s="3"/>
    </row>
    <row r="250" spans="1:13" ht="15" customHeight="1" x14ac:dyDescent="0.2">
      <c r="A250" s="11"/>
      <c r="C250" s="139">
        <v>2014</v>
      </c>
      <c r="D250" s="139"/>
      <c r="E250" s="140">
        <v>0.16651106369966273</v>
      </c>
      <c r="F250" s="140">
        <v>0.11169394761917592</v>
      </c>
      <c r="G250" s="140">
        <v>0.31683965925875829</v>
      </c>
      <c r="H250" s="140">
        <v>0.23036293663549806</v>
      </c>
      <c r="I250" s="140">
        <v>4.6925300560342803E-2</v>
      </c>
      <c r="J250" s="140">
        <v>3.4556983030754669E-2</v>
      </c>
      <c r="K250" s="140">
        <v>9.3110109195807478E-2</v>
      </c>
      <c r="L250" s="141">
        <f t="shared" si="77"/>
        <v>2.8618617546254321</v>
      </c>
      <c r="M250" s="3"/>
    </row>
    <row r="251" spans="1:13" ht="15" customHeight="1" x14ac:dyDescent="0.2">
      <c r="A251" s="11"/>
      <c r="C251" s="175" t="s">
        <v>62</v>
      </c>
      <c r="D251" s="175"/>
      <c r="E251" s="176"/>
      <c r="F251" s="176"/>
      <c r="G251" s="176"/>
      <c r="H251" s="176"/>
      <c r="I251" s="176"/>
      <c r="J251" s="177"/>
      <c r="K251" s="177"/>
      <c r="L251" s="177"/>
      <c r="M251" s="3"/>
    </row>
    <row r="252" spans="1:13" ht="15" customHeight="1" x14ac:dyDescent="0.2">
      <c r="A252" s="11"/>
      <c r="C252" s="136">
        <v>2024</v>
      </c>
      <c r="D252" s="136"/>
      <c r="E252" s="137">
        <v>0.13087231730557353</v>
      </c>
      <c r="F252" s="137">
        <v>7.7997756309121591E-2</v>
      </c>
      <c r="G252" s="137">
        <v>0.20403654345086858</v>
      </c>
      <c r="H252" s="137">
        <v>0.26902397348949708</v>
      </c>
      <c r="I252" s="137">
        <v>9.60759172905086E-2</v>
      </c>
      <c r="J252" s="137">
        <v>5.3210343879240056E-2</v>
      </c>
      <c r="K252" s="137">
        <v>0.16878314827519059</v>
      </c>
      <c r="L252" s="138">
        <f t="shared" ref="L252:L255" si="78">(1*E252+2*F252+3*G252+4*H252+5*I252)/SUM(E252:I252)</f>
        <v>3.1560827781332002</v>
      </c>
      <c r="M252" s="3"/>
    </row>
    <row r="253" spans="1:13" ht="15" customHeight="1" x14ac:dyDescent="0.2">
      <c r="A253" s="11"/>
      <c r="C253" s="139">
        <v>2021</v>
      </c>
      <c r="D253" s="139"/>
      <c r="E253" s="140">
        <v>0.13647478900000001</v>
      </c>
      <c r="F253" s="140">
        <v>7.9993158999999994E-2</v>
      </c>
      <c r="G253" s="140">
        <v>0.24218627000000001</v>
      </c>
      <c r="H253" s="140">
        <v>0.203784733</v>
      </c>
      <c r="I253" s="140">
        <v>7.2926933999999999E-2</v>
      </c>
      <c r="J253" s="140">
        <v>8.2313334000000002E-2</v>
      </c>
      <c r="K253" s="140">
        <v>0.18232077999999999</v>
      </c>
      <c r="L253" s="141">
        <f t="shared" si="78"/>
        <v>2.9955068135911693</v>
      </c>
      <c r="M253" s="3"/>
    </row>
    <row r="254" spans="1:13" ht="15" customHeight="1" x14ac:dyDescent="0.2">
      <c r="A254" s="11"/>
      <c r="C254" s="139">
        <v>2017</v>
      </c>
      <c r="D254" s="139"/>
      <c r="E254" s="140">
        <v>0.115027955</v>
      </c>
      <c r="F254" s="140">
        <v>5.1281399999999998E-2</v>
      </c>
      <c r="G254" s="140">
        <v>0.29613885600000001</v>
      </c>
      <c r="H254" s="140">
        <v>0.221731016</v>
      </c>
      <c r="I254" s="140">
        <v>6.3378194999999998E-2</v>
      </c>
      <c r="J254" s="140">
        <v>7.8766578000000004E-2</v>
      </c>
      <c r="K254" s="140">
        <v>0.17367600699999999</v>
      </c>
      <c r="L254" s="141">
        <f t="shared" si="78"/>
        <v>3.0898260040283572</v>
      </c>
      <c r="M254" s="3"/>
    </row>
    <row r="255" spans="1:13" ht="15" customHeight="1" x14ac:dyDescent="0.2">
      <c r="A255" s="11"/>
      <c r="C255" s="139">
        <v>2014</v>
      </c>
      <c r="D255" s="139"/>
      <c r="E255" s="140">
        <v>0.12312617682193983</v>
      </c>
      <c r="F255" s="140">
        <v>9.3410792648135163E-2</v>
      </c>
      <c r="G255" s="140">
        <v>0.30869012725707312</v>
      </c>
      <c r="H255" s="140">
        <v>0.18978665180947352</v>
      </c>
      <c r="I255" s="140">
        <v>4.22269821812081E-2</v>
      </c>
      <c r="J255" s="140">
        <v>7.7056755604763411E-2</v>
      </c>
      <c r="K255" s="140">
        <v>0.16570251367740685</v>
      </c>
      <c r="L255" s="141">
        <f t="shared" si="78"/>
        <v>2.9136040528906735</v>
      </c>
      <c r="M255" s="3"/>
    </row>
    <row r="256" spans="1:13" ht="15" customHeight="1" x14ac:dyDescent="0.2">
      <c r="A256" s="11"/>
      <c r="C256" s="175" t="s">
        <v>63</v>
      </c>
      <c r="D256" s="175"/>
      <c r="E256" s="176"/>
      <c r="F256" s="176"/>
      <c r="G256" s="176"/>
      <c r="H256" s="176"/>
      <c r="I256" s="176"/>
      <c r="J256" s="177"/>
      <c r="K256" s="177"/>
      <c r="L256" s="177"/>
      <c r="M256" s="3"/>
    </row>
    <row r="257" spans="1:13" ht="15" customHeight="1" x14ac:dyDescent="0.2">
      <c r="A257" s="11"/>
      <c r="C257" s="136">
        <v>2024</v>
      </c>
      <c r="D257" s="136"/>
      <c r="E257" s="137">
        <v>9.3460039579921828E-2</v>
      </c>
      <c r="F257" s="137">
        <v>5.5287504901165137E-2</v>
      </c>
      <c r="G257" s="137">
        <v>0.14522155065469666</v>
      </c>
      <c r="H257" s="137">
        <v>0.29135075590498155</v>
      </c>
      <c r="I257" s="137">
        <v>0.24536732408824866</v>
      </c>
      <c r="J257" s="137">
        <v>2.4986922987295716E-2</v>
      </c>
      <c r="K257" s="137">
        <v>0.1443259018836906</v>
      </c>
      <c r="L257" s="138">
        <f t="shared" ref="L257:L260" si="79">(1*E257+2*F257+3*G257+4*H257+5*I257)/SUM(E257:I257)</f>
        <v>3.6499171242611541</v>
      </c>
      <c r="M257" s="3"/>
    </row>
    <row r="258" spans="1:13" ht="15" customHeight="1" x14ac:dyDescent="0.2">
      <c r="A258" s="11"/>
      <c r="C258" s="139">
        <v>2021</v>
      </c>
      <c r="D258" s="139"/>
      <c r="E258" s="140">
        <v>0.11805742800000001</v>
      </c>
      <c r="F258" s="140">
        <v>3.9581100000000001E-2</v>
      </c>
      <c r="G258" s="140">
        <v>0.196231286</v>
      </c>
      <c r="H258" s="140">
        <v>0.27508937999999999</v>
      </c>
      <c r="I258" s="140">
        <v>0.17440826200000001</v>
      </c>
      <c r="J258" s="140">
        <v>4.4523300000000002E-2</v>
      </c>
      <c r="K258" s="140">
        <v>0.15210928400000001</v>
      </c>
      <c r="L258" s="141">
        <f t="shared" si="79"/>
        <v>3.4334379559432886</v>
      </c>
      <c r="M258" s="3"/>
    </row>
    <row r="259" spans="1:13" ht="15" customHeight="1" x14ac:dyDescent="0.2">
      <c r="A259" s="11"/>
      <c r="C259" s="139">
        <v>2017</v>
      </c>
      <c r="D259" s="139"/>
      <c r="E259" s="140">
        <v>0.11018882000000001</v>
      </c>
      <c r="F259" s="140">
        <v>6.2435900000000003E-2</v>
      </c>
      <c r="G259" s="140">
        <v>0.257181137</v>
      </c>
      <c r="H259" s="140">
        <v>0.29657877199999999</v>
      </c>
      <c r="I259" s="140">
        <v>9.0582079999999995E-2</v>
      </c>
      <c r="J259" s="140">
        <v>3.9572400000000001E-2</v>
      </c>
      <c r="K259" s="140">
        <v>0.143460845</v>
      </c>
      <c r="L259" s="141">
        <f t="shared" si="79"/>
        <v>3.2386013895702082</v>
      </c>
      <c r="M259" s="3"/>
    </row>
    <row r="260" spans="1:13" ht="15" customHeight="1" x14ac:dyDescent="0.2">
      <c r="A260" s="11"/>
      <c r="C260" s="139">
        <v>2014</v>
      </c>
      <c r="D260" s="139"/>
      <c r="E260" s="140">
        <v>0.12146726657465312</v>
      </c>
      <c r="F260" s="140">
        <v>8.7488171741207377E-2</v>
      </c>
      <c r="G260" s="140">
        <v>0.29843710774479681</v>
      </c>
      <c r="H260" s="140">
        <v>0.22441651052450731</v>
      </c>
      <c r="I260" s="140">
        <v>6.4193994608163052E-2</v>
      </c>
      <c r="J260" s="140">
        <v>5.9126385293134687E-2</v>
      </c>
      <c r="K260" s="140">
        <v>0.14487056351353778</v>
      </c>
      <c r="L260" s="141">
        <f t="shared" si="79"/>
        <v>3.028117724946866</v>
      </c>
      <c r="M260" s="3"/>
    </row>
    <row r="261" spans="1:13" s="3" customFormat="1" ht="15" customHeight="1" x14ac:dyDescent="0.2">
      <c r="A261" s="11"/>
      <c r="C261" s="100" t="s">
        <v>22</v>
      </c>
      <c r="D261" s="100"/>
      <c r="E261" s="100"/>
      <c r="F261" s="100"/>
      <c r="G261" s="100"/>
      <c r="H261" s="100"/>
      <c r="I261" s="100"/>
      <c r="J261" s="100"/>
      <c r="K261" s="100"/>
      <c r="L261" s="100"/>
    </row>
    <row r="262" spans="1:13" ht="15" customHeight="1" x14ac:dyDescent="0.2">
      <c r="A262" s="11"/>
      <c r="C262" s="182" t="s">
        <v>165</v>
      </c>
      <c r="D262" s="182"/>
      <c r="E262" s="183"/>
      <c r="F262" s="183"/>
      <c r="G262" s="183"/>
      <c r="H262" s="183"/>
      <c r="I262" s="183"/>
      <c r="J262" s="183"/>
      <c r="K262" s="183"/>
      <c r="L262" s="183"/>
      <c r="M262" s="3"/>
    </row>
    <row r="263" spans="1:13" s="3" customFormat="1" ht="15" customHeight="1" x14ac:dyDescent="0.2">
      <c r="A263" s="11"/>
      <c r="C263" s="136">
        <v>2024</v>
      </c>
      <c r="D263" s="136"/>
      <c r="E263" s="137">
        <f>AVERAGE(E268,E273,E278,E283,E288)</f>
        <v>0.13080279403501258</v>
      </c>
      <c r="F263" s="137">
        <f t="shared" ref="F263:K263" si="80">AVERAGE(F268,F273,F278,F283,F288)</f>
        <v>9.660322334796792E-2</v>
      </c>
      <c r="G263" s="137">
        <f t="shared" si="80"/>
        <v>0.28394505667772779</v>
      </c>
      <c r="H263" s="137">
        <f t="shared" si="80"/>
        <v>0.24720483687071085</v>
      </c>
      <c r="I263" s="137">
        <f t="shared" si="80"/>
        <v>0.1434023663440121</v>
      </c>
      <c r="J263" s="137">
        <f t="shared" si="80"/>
        <v>4.7412939890848577E-2</v>
      </c>
      <c r="K263" s="137">
        <f t="shared" si="80"/>
        <v>5.0628782833720229E-2</v>
      </c>
      <c r="L263" s="138">
        <f t="shared" ref="L263:L266" si="81">(1*E263+2*F263+3*G263+4*H263+5*I263)/SUM(E263:I263)</f>
        <v>3.1949100779603548</v>
      </c>
    </row>
    <row r="264" spans="1:13" s="3" customFormat="1" ht="15" customHeight="1" x14ac:dyDescent="0.2">
      <c r="A264" s="11"/>
      <c r="C264" s="139">
        <v>2021</v>
      </c>
      <c r="D264" s="139"/>
      <c r="E264" s="140">
        <f t="shared" ref="E264:K264" si="82">AVERAGE(E269,E274,E279,E284,E289)</f>
        <v>0.1409023194</v>
      </c>
      <c r="F264" s="140">
        <f t="shared" si="82"/>
        <v>0.1164729878</v>
      </c>
      <c r="G264" s="140">
        <f t="shared" si="82"/>
        <v>0.30465198420000006</v>
      </c>
      <c r="H264" s="140">
        <f t="shared" si="82"/>
        <v>0.22645046780000003</v>
      </c>
      <c r="I264" s="140">
        <f t="shared" si="82"/>
        <v>0.10532750560000001</v>
      </c>
      <c r="J264" s="140">
        <f t="shared" si="82"/>
        <v>3.5858226E-2</v>
      </c>
      <c r="K264" s="140">
        <f t="shared" si="82"/>
        <v>7.0336506399999998E-2</v>
      </c>
      <c r="L264" s="141">
        <f t="shared" si="81"/>
        <v>3.0434410647700632</v>
      </c>
    </row>
    <row r="265" spans="1:13" s="3" customFormat="1" ht="15" customHeight="1" x14ac:dyDescent="0.2">
      <c r="A265" s="11"/>
      <c r="C265" s="139">
        <v>2017</v>
      </c>
      <c r="D265" s="139"/>
      <c r="E265" s="140">
        <f t="shared" ref="E265:K265" si="83">AVERAGE(E270,E275,E280,E285,E290)</f>
        <v>0.1811684348</v>
      </c>
      <c r="F265" s="140">
        <f t="shared" si="83"/>
        <v>9.413412639999999E-2</v>
      </c>
      <c r="G265" s="140">
        <f t="shared" si="83"/>
        <v>0.31473048920000002</v>
      </c>
      <c r="H265" s="140">
        <f t="shared" si="83"/>
        <v>0.20874628080000002</v>
      </c>
      <c r="I265" s="140">
        <f t="shared" si="83"/>
        <v>5.6712392799999997E-2</v>
      </c>
      <c r="J265" s="140">
        <f t="shared" si="83"/>
        <v>5.2134376199999999E-2</v>
      </c>
      <c r="K265" s="140">
        <f t="shared" si="83"/>
        <v>9.2373940800000012E-2</v>
      </c>
      <c r="L265" s="141">
        <f t="shared" si="81"/>
        <v>2.8430143438769258</v>
      </c>
    </row>
    <row r="266" spans="1:13" s="3" customFormat="1" ht="15" customHeight="1" x14ac:dyDescent="0.2">
      <c r="A266" s="11"/>
      <c r="C266" s="139">
        <v>2014</v>
      </c>
      <c r="D266" s="139"/>
      <c r="E266" s="140">
        <f t="shared" ref="E266:K266" si="84">AVERAGE(E271,E276,E281,E286,E291)</f>
        <v>0.22245500644480637</v>
      </c>
      <c r="F266" s="140">
        <f t="shared" si="84"/>
        <v>0.10974595547002441</v>
      </c>
      <c r="G266" s="140">
        <f t="shared" si="84"/>
        <v>0.29214335037537331</v>
      </c>
      <c r="H266" s="140">
        <f t="shared" si="84"/>
        <v>0.16863331773215931</v>
      </c>
      <c r="I266" s="140">
        <f t="shared" si="84"/>
        <v>4.6585497916529141E-2</v>
      </c>
      <c r="J266" s="140">
        <f t="shared" si="84"/>
        <v>4.9661475190236032E-2</v>
      </c>
      <c r="K266" s="140">
        <f t="shared" si="84"/>
        <v>0.11077539687087139</v>
      </c>
      <c r="L266" s="141">
        <f t="shared" si="81"/>
        <v>2.6511856642473526</v>
      </c>
    </row>
    <row r="267" spans="1:13" s="3" customFormat="1" ht="15" customHeight="1" x14ac:dyDescent="0.2">
      <c r="A267" s="11"/>
      <c r="C267" s="95" t="s">
        <v>59</v>
      </c>
      <c r="D267" s="95"/>
      <c r="E267" s="94"/>
      <c r="F267" s="94"/>
      <c r="G267" s="94"/>
      <c r="H267" s="94"/>
      <c r="I267" s="94"/>
      <c r="J267" s="112"/>
      <c r="K267" s="112"/>
      <c r="L267" s="112"/>
    </row>
    <row r="268" spans="1:13" ht="15" customHeight="1" x14ac:dyDescent="0.2">
      <c r="A268" s="11"/>
      <c r="C268" s="136">
        <v>2024</v>
      </c>
      <c r="D268" s="136"/>
      <c r="E268" s="137">
        <v>0.13799733299289529</v>
      </c>
      <c r="F268" s="137">
        <v>9.1439299848934855E-2</v>
      </c>
      <c r="G268" s="137">
        <v>0.27228603181908323</v>
      </c>
      <c r="H268" s="137">
        <v>0.27667049006536043</v>
      </c>
      <c r="I268" s="137">
        <v>0.15332370647455187</v>
      </c>
      <c r="J268" s="137">
        <v>3.6573155904183439E-2</v>
      </c>
      <c r="K268" s="137">
        <v>3.1709982894990899E-2</v>
      </c>
      <c r="L268" s="138">
        <f t="shared" ref="L268:L271" si="85">(1*E268+2*F268+3*G268+4*H268+5*I268)/SUM(E268:I268)</f>
        <v>3.2317055171691331</v>
      </c>
      <c r="M268" s="3"/>
    </row>
    <row r="269" spans="1:13" ht="15" customHeight="1" x14ac:dyDescent="0.2">
      <c r="A269" s="11"/>
      <c r="C269" s="139">
        <v>2021</v>
      </c>
      <c r="D269" s="139"/>
      <c r="E269" s="140">
        <v>0.145754455</v>
      </c>
      <c r="F269" s="140">
        <v>0.12240482799999999</v>
      </c>
      <c r="G269" s="140">
        <v>0.28251417099999998</v>
      </c>
      <c r="H269" s="140">
        <v>0.28221976300000001</v>
      </c>
      <c r="I269" s="140">
        <v>9.4958603000000003E-2</v>
      </c>
      <c r="J269" s="140">
        <v>2.10353E-2</v>
      </c>
      <c r="K269" s="140">
        <v>5.1112900000000003E-2</v>
      </c>
      <c r="L269" s="141">
        <f t="shared" si="85"/>
        <v>3.0627505704520783</v>
      </c>
      <c r="M269" s="3"/>
    </row>
    <row r="270" spans="1:13" ht="15" customHeight="1" x14ac:dyDescent="0.2">
      <c r="A270" s="11"/>
      <c r="C270" s="139">
        <v>2017</v>
      </c>
      <c r="D270" s="139"/>
      <c r="E270" s="140">
        <v>0.198965167</v>
      </c>
      <c r="F270" s="140">
        <v>0.109060647</v>
      </c>
      <c r="G270" s="140">
        <v>0.31503273599999998</v>
      </c>
      <c r="H270" s="140">
        <v>0.21694703300000001</v>
      </c>
      <c r="I270" s="140">
        <v>6.1497999999999997E-2</v>
      </c>
      <c r="J270" s="140">
        <v>3.9153199999999999E-2</v>
      </c>
      <c r="K270" s="140">
        <v>5.9343300000000002E-2</v>
      </c>
      <c r="L270" s="141">
        <f t="shared" si="85"/>
        <v>2.8147007386880234</v>
      </c>
      <c r="M270" s="3"/>
    </row>
    <row r="271" spans="1:13" ht="15" customHeight="1" x14ac:dyDescent="0.2">
      <c r="A271" s="11"/>
      <c r="C271" s="139">
        <v>2014</v>
      </c>
      <c r="D271" s="139"/>
      <c r="E271" s="140">
        <v>0.23965498492576917</v>
      </c>
      <c r="F271" s="140">
        <v>0.13671601746501286</v>
      </c>
      <c r="G271" s="140">
        <v>0.33416061649890932</v>
      </c>
      <c r="H271" s="140">
        <v>0.14081554163039114</v>
      </c>
      <c r="I271" s="140">
        <v>3.1415879915846719E-2</v>
      </c>
      <c r="J271" s="140">
        <v>3.4747492539635112E-2</v>
      </c>
      <c r="K271" s="140">
        <v>8.248946702443577E-2</v>
      </c>
      <c r="L271" s="141">
        <f t="shared" si="85"/>
        <v>2.5328546088077903</v>
      </c>
      <c r="M271" s="3"/>
    </row>
    <row r="272" spans="1:13" ht="15" customHeight="1" x14ac:dyDescent="0.2">
      <c r="A272" s="11"/>
      <c r="C272" s="175" t="s">
        <v>60</v>
      </c>
      <c r="D272" s="175"/>
      <c r="E272" s="176"/>
      <c r="F272" s="176"/>
      <c r="G272" s="176"/>
      <c r="H272" s="176"/>
      <c r="I272" s="176"/>
      <c r="J272" s="177"/>
      <c r="K272" s="177"/>
      <c r="L272" s="177"/>
      <c r="M272" s="3"/>
    </row>
    <row r="273" spans="1:13" ht="15" customHeight="1" x14ac:dyDescent="0.2">
      <c r="A273" s="11"/>
      <c r="C273" s="136">
        <v>2024</v>
      </c>
      <c r="D273" s="136"/>
      <c r="E273" s="137">
        <v>0.11422554517936072</v>
      </c>
      <c r="F273" s="137">
        <v>9.7104817472351765E-2</v>
      </c>
      <c r="G273" s="137">
        <v>0.23288472672335175</v>
      </c>
      <c r="H273" s="137">
        <v>0.24558053821453135</v>
      </c>
      <c r="I273" s="137">
        <v>0.21625205047050863</v>
      </c>
      <c r="J273" s="137">
        <v>4.6281071720118992E-2</v>
      </c>
      <c r="K273" s="137">
        <v>4.7671250219776778E-2</v>
      </c>
      <c r="L273" s="138">
        <f t="shared" ref="L273:L276" si="86">(1*E273+2*F273+3*G273+4*H273+5*I273)/SUM(E273:I273)</f>
        <v>3.3890840844923948</v>
      </c>
      <c r="M273" s="3"/>
    </row>
    <row r="274" spans="1:13" ht="15" customHeight="1" x14ac:dyDescent="0.2">
      <c r="A274" s="11"/>
      <c r="C274" s="139">
        <v>2021</v>
      </c>
      <c r="D274" s="139"/>
      <c r="E274" s="140">
        <v>0.117123501</v>
      </c>
      <c r="F274" s="140">
        <v>0.113407999</v>
      </c>
      <c r="G274" s="140">
        <v>0.26199449600000002</v>
      </c>
      <c r="H274" s="140">
        <v>0.214026674</v>
      </c>
      <c r="I274" s="140">
        <v>0.19571081000000001</v>
      </c>
      <c r="J274" s="140">
        <v>2.3613599999999998E-2</v>
      </c>
      <c r="K274" s="140">
        <v>7.4122960000000002E-2</v>
      </c>
      <c r="L274" s="141">
        <f t="shared" si="86"/>
        <v>3.2857184167533857</v>
      </c>
      <c r="M274" s="3"/>
    </row>
    <row r="275" spans="1:13" ht="15" customHeight="1" x14ac:dyDescent="0.2">
      <c r="A275" s="11"/>
      <c r="C275" s="139">
        <v>2017</v>
      </c>
      <c r="D275" s="139"/>
      <c r="E275" s="140">
        <v>0.13756047599999999</v>
      </c>
      <c r="F275" s="140">
        <v>9.1216109000000004E-2</v>
      </c>
      <c r="G275" s="140">
        <v>0.249322658</v>
      </c>
      <c r="H275" s="140">
        <v>0.29442436799999999</v>
      </c>
      <c r="I275" s="140">
        <v>0.10237123099999999</v>
      </c>
      <c r="J275" s="140">
        <v>4.2166799999999997E-2</v>
      </c>
      <c r="K275" s="140">
        <v>8.2938405000000007E-2</v>
      </c>
      <c r="L275" s="141">
        <f t="shared" si="86"/>
        <v>3.1518236965443207</v>
      </c>
      <c r="M275" s="3"/>
    </row>
    <row r="276" spans="1:13" ht="15" customHeight="1" x14ac:dyDescent="0.2">
      <c r="A276" s="11"/>
      <c r="C276" s="139">
        <v>2014</v>
      </c>
      <c r="D276" s="139"/>
      <c r="E276" s="140">
        <v>0.14846852544316899</v>
      </c>
      <c r="F276" s="140">
        <v>0.10677335116784221</v>
      </c>
      <c r="G276" s="140">
        <v>0.2071524201125215</v>
      </c>
      <c r="H276" s="140">
        <v>0.25897314542913824</v>
      </c>
      <c r="I276" s="140">
        <v>0.1177753880890075</v>
      </c>
      <c r="J276" s="140">
        <v>4.1154394610141976E-2</v>
      </c>
      <c r="K276" s="140">
        <v>0.11970277514817944</v>
      </c>
      <c r="L276" s="141">
        <f t="shared" si="86"/>
        <v>3.1082217666411065</v>
      </c>
      <c r="M276" s="3"/>
    </row>
    <row r="277" spans="1:13" ht="15" customHeight="1" x14ac:dyDescent="0.2">
      <c r="A277" s="11"/>
      <c r="C277" s="175" t="s">
        <v>61</v>
      </c>
      <c r="D277" s="175"/>
      <c r="E277" s="176"/>
      <c r="F277" s="176"/>
      <c r="G277" s="176"/>
      <c r="H277" s="176"/>
      <c r="I277" s="176"/>
      <c r="J277" s="177"/>
      <c r="K277" s="177"/>
      <c r="L277" s="177"/>
      <c r="M277" s="3"/>
    </row>
    <row r="278" spans="1:13" ht="15" customHeight="1" x14ac:dyDescent="0.2">
      <c r="A278" s="11"/>
      <c r="C278" s="136">
        <v>2024</v>
      </c>
      <c r="D278" s="136"/>
      <c r="E278" s="137">
        <v>0.14450698064420267</v>
      </c>
      <c r="F278" s="137">
        <v>0.12286604079096755</v>
      </c>
      <c r="G278" s="137">
        <v>0.38259872921201066</v>
      </c>
      <c r="H278" s="137">
        <v>0.22050976629520944</v>
      </c>
      <c r="I278" s="137">
        <v>7.656175478571714E-2</v>
      </c>
      <c r="J278" s="137">
        <v>2.9997340962524623E-2</v>
      </c>
      <c r="K278" s="137">
        <v>2.2959387309367963E-2</v>
      </c>
      <c r="L278" s="138">
        <f t="shared" ref="L278:L281" si="87">(1*E278+2*F278+3*G278+4*H278+5*I278)/SUM(E278:I278)</f>
        <v>2.9596145948611841</v>
      </c>
      <c r="M278" s="3"/>
    </row>
    <row r="279" spans="1:13" ht="15" customHeight="1" x14ac:dyDescent="0.2">
      <c r="A279" s="11"/>
      <c r="C279" s="139">
        <v>2021</v>
      </c>
      <c r="D279" s="139"/>
      <c r="E279" s="140">
        <v>0.172450724</v>
      </c>
      <c r="F279" s="140">
        <v>0.118702852</v>
      </c>
      <c r="G279" s="140">
        <v>0.40889049399999999</v>
      </c>
      <c r="H279" s="140">
        <v>0.18179258300000001</v>
      </c>
      <c r="I279" s="140">
        <v>5.6876599999999999E-2</v>
      </c>
      <c r="J279" s="140">
        <v>2.3903299999999999E-2</v>
      </c>
      <c r="K279" s="140">
        <v>3.7383399999999997E-2</v>
      </c>
      <c r="L279" s="141">
        <f t="shared" si="87"/>
        <v>2.8209692720722672</v>
      </c>
      <c r="M279" s="3"/>
    </row>
    <row r="280" spans="1:13" ht="15" customHeight="1" x14ac:dyDescent="0.2">
      <c r="A280" s="11"/>
      <c r="C280" s="139">
        <v>2017</v>
      </c>
      <c r="D280" s="139"/>
      <c r="E280" s="140">
        <v>0.20606722799999999</v>
      </c>
      <c r="F280" s="140">
        <v>0.105612655</v>
      </c>
      <c r="G280" s="140">
        <v>0.38798237499999999</v>
      </c>
      <c r="H280" s="140">
        <v>0.19103710300000001</v>
      </c>
      <c r="I280" s="140">
        <v>2.66383E-2</v>
      </c>
      <c r="J280" s="140">
        <v>4.0570799999999997E-2</v>
      </c>
      <c r="K280" s="140">
        <v>4.20916E-2</v>
      </c>
      <c r="L280" s="141">
        <f t="shared" si="87"/>
        <v>2.7019271969037799</v>
      </c>
      <c r="M280" s="3"/>
    </row>
    <row r="281" spans="1:13" ht="15" customHeight="1" x14ac:dyDescent="0.2">
      <c r="A281" s="11"/>
      <c r="C281" s="139">
        <v>2014</v>
      </c>
      <c r="D281" s="139"/>
      <c r="E281" s="140">
        <v>0.26536187126796162</v>
      </c>
      <c r="F281" s="140">
        <v>0.10948280604134597</v>
      </c>
      <c r="G281" s="140">
        <v>0.35241196923896517</v>
      </c>
      <c r="H281" s="140">
        <v>0.15079924860985863</v>
      </c>
      <c r="I281" s="140">
        <v>2.8482097934016661E-2</v>
      </c>
      <c r="J281" s="140">
        <v>3.7439987842468082E-2</v>
      </c>
      <c r="K281" s="140">
        <v>5.6022019065383968E-2</v>
      </c>
      <c r="L281" s="141">
        <f t="shared" si="87"/>
        <v>2.5229729946294479</v>
      </c>
      <c r="M281" s="3"/>
    </row>
    <row r="282" spans="1:13" ht="15" customHeight="1" x14ac:dyDescent="0.2">
      <c r="A282" s="11"/>
      <c r="C282" s="175" t="s">
        <v>62</v>
      </c>
      <c r="D282" s="175"/>
      <c r="E282" s="176"/>
      <c r="F282" s="176"/>
      <c r="G282" s="176"/>
      <c r="H282" s="176"/>
      <c r="I282" s="176"/>
      <c r="J282" s="177"/>
      <c r="K282" s="177"/>
      <c r="L282" s="177"/>
      <c r="M282" s="3"/>
    </row>
    <row r="283" spans="1:13" ht="15" customHeight="1" x14ac:dyDescent="0.2">
      <c r="A283" s="11"/>
      <c r="C283" s="136">
        <v>2024</v>
      </c>
      <c r="D283" s="136"/>
      <c r="E283" s="137">
        <v>0.12443270970374158</v>
      </c>
      <c r="F283" s="137">
        <v>0.10061347080521647</v>
      </c>
      <c r="G283" s="137">
        <v>0.30383298978793299</v>
      </c>
      <c r="H283" s="137">
        <v>0.21364039048833228</v>
      </c>
      <c r="I283" s="137">
        <v>8.9057117416729198E-2</v>
      </c>
      <c r="J283" s="137">
        <v>7.851896151134298E-2</v>
      </c>
      <c r="K283" s="137">
        <v>8.9904360286704607E-2</v>
      </c>
      <c r="L283" s="138">
        <f t="shared" ref="L283:L286" si="88">(1*E283+2*F283+3*G283+4*H283+5*I283)/SUM(E283:I283)</f>
        <v>3.050838048032444</v>
      </c>
      <c r="M283" s="3"/>
    </row>
    <row r="284" spans="1:13" ht="15" customHeight="1" x14ac:dyDescent="0.2">
      <c r="A284" s="11"/>
      <c r="C284" s="139">
        <v>2021</v>
      </c>
      <c r="D284" s="139"/>
      <c r="E284" s="140">
        <v>0.15032261</v>
      </c>
      <c r="F284" s="140">
        <v>0.11107326300000001</v>
      </c>
      <c r="G284" s="140">
        <v>0.31566569100000003</v>
      </c>
      <c r="H284" s="140">
        <v>0.18717472399999999</v>
      </c>
      <c r="I284" s="140">
        <v>5.40898E-2</v>
      </c>
      <c r="J284" s="140">
        <v>7.2501930000000006E-2</v>
      </c>
      <c r="K284" s="140">
        <v>0.109171982</v>
      </c>
      <c r="L284" s="141">
        <f t="shared" si="88"/>
        <v>2.8578022127042346</v>
      </c>
      <c r="M284" s="3"/>
    </row>
    <row r="285" spans="1:13" ht="15" customHeight="1" x14ac:dyDescent="0.2">
      <c r="A285" s="11"/>
      <c r="C285" s="139">
        <v>2017</v>
      </c>
      <c r="D285" s="139"/>
      <c r="E285" s="140">
        <v>0.17946620599999999</v>
      </c>
      <c r="F285" s="140">
        <v>9.1706705999999999E-2</v>
      </c>
      <c r="G285" s="140">
        <v>0.319804741</v>
      </c>
      <c r="H285" s="140">
        <v>0.143186165</v>
      </c>
      <c r="I285" s="140">
        <v>2.8628799999999999E-2</v>
      </c>
      <c r="J285" s="140">
        <v>7.6259276000000001E-2</v>
      </c>
      <c r="K285" s="140">
        <v>0.16094812</v>
      </c>
      <c r="L285" s="141">
        <f t="shared" si="88"/>
        <v>2.6720008202806182</v>
      </c>
      <c r="M285" s="3"/>
    </row>
    <row r="286" spans="1:13" ht="15" customHeight="1" x14ac:dyDescent="0.2">
      <c r="A286" s="11"/>
      <c r="C286" s="139">
        <v>2014</v>
      </c>
      <c r="D286" s="139"/>
      <c r="E286" s="140">
        <v>0.21925645423391676</v>
      </c>
      <c r="F286" s="140">
        <v>0.10213580621271635</v>
      </c>
      <c r="G286" s="140">
        <v>0.29888564086064451</v>
      </c>
      <c r="H286" s="140">
        <v>0.12276770185559771</v>
      </c>
      <c r="I286" s="140">
        <v>2.2236881569522634E-2</v>
      </c>
      <c r="J286" s="140">
        <v>7.294027144213247E-2</v>
      </c>
      <c r="K286" s="140">
        <v>0.16177724382546954</v>
      </c>
      <c r="L286" s="141">
        <f t="shared" si="88"/>
        <v>2.5120661231172967</v>
      </c>
      <c r="M286" s="3"/>
    </row>
    <row r="287" spans="1:13" ht="15" customHeight="1" x14ac:dyDescent="0.2">
      <c r="A287" s="11"/>
      <c r="C287" s="175" t="s">
        <v>63</v>
      </c>
      <c r="D287" s="175"/>
      <c r="E287" s="176"/>
      <c r="F287" s="176"/>
      <c r="G287" s="176"/>
      <c r="H287" s="176"/>
      <c r="I287" s="176"/>
      <c r="J287" s="177"/>
      <c r="K287" s="177"/>
      <c r="L287" s="177"/>
      <c r="M287" s="3"/>
    </row>
    <row r="288" spans="1:13" ht="15" customHeight="1" x14ac:dyDescent="0.2">
      <c r="A288" s="11"/>
      <c r="C288" s="136">
        <v>2024</v>
      </c>
      <c r="D288" s="136"/>
      <c r="E288" s="137">
        <v>0.1328514016548627</v>
      </c>
      <c r="F288" s="137">
        <v>7.0992487822368958E-2</v>
      </c>
      <c r="G288" s="137">
        <v>0.22812280584626024</v>
      </c>
      <c r="H288" s="137">
        <v>0.27962299929012063</v>
      </c>
      <c r="I288" s="137">
        <v>0.18181720257255377</v>
      </c>
      <c r="J288" s="137">
        <v>4.5694169356072845E-2</v>
      </c>
      <c r="K288" s="137">
        <v>6.0898933457760929E-2</v>
      </c>
      <c r="L288" s="138">
        <f t="shared" ref="L288:L291" si="89">(1*E288+2*F288+3*G288+4*H288+5*I288)/SUM(E288:I288)</f>
        <v>3.3431382881290355</v>
      </c>
      <c r="M288" s="3"/>
    </row>
    <row r="289" spans="1:13" ht="15" customHeight="1" x14ac:dyDescent="0.2">
      <c r="A289" s="11"/>
      <c r="C289" s="139">
        <v>2021</v>
      </c>
      <c r="D289" s="139"/>
      <c r="E289" s="140">
        <v>0.118860307</v>
      </c>
      <c r="F289" s="140">
        <v>0.11677599700000001</v>
      </c>
      <c r="G289" s="140">
        <v>0.254195069</v>
      </c>
      <c r="H289" s="140">
        <v>0.26703859499999999</v>
      </c>
      <c r="I289" s="140">
        <v>0.12500171500000001</v>
      </c>
      <c r="J289" s="140">
        <v>3.8237E-2</v>
      </c>
      <c r="K289" s="140">
        <v>7.9891290000000004E-2</v>
      </c>
      <c r="L289" s="141">
        <f t="shared" si="89"/>
        <v>3.1843186680482178</v>
      </c>
      <c r="M289" s="3"/>
    </row>
    <row r="290" spans="1:13" ht="15" customHeight="1" x14ac:dyDescent="0.2">
      <c r="A290" s="11"/>
      <c r="C290" s="139">
        <v>2017</v>
      </c>
      <c r="D290" s="139"/>
      <c r="E290" s="140">
        <v>0.18378309700000001</v>
      </c>
      <c r="F290" s="140">
        <v>7.3074515000000007E-2</v>
      </c>
      <c r="G290" s="140">
        <v>0.30150993599999998</v>
      </c>
      <c r="H290" s="140">
        <v>0.19813673500000001</v>
      </c>
      <c r="I290" s="140">
        <v>6.4425632999999996E-2</v>
      </c>
      <c r="J290" s="140">
        <v>6.2521805E-2</v>
      </c>
      <c r="K290" s="140">
        <v>0.116548279</v>
      </c>
      <c r="L290" s="141">
        <f t="shared" si="89"/>
        <v>2.8615561380028938</v>
      </c>
      <c r="M290" s="3"/>
    </row>
    <row r="291" spans="1:13" ht="15" customHeight="1" x14ac:dyDescent="0.2">
      <c r="A291" s="11"/>
      <c r="C291" s="139">
        <v>2014</v>
      </c>
      <c r="D291" s="139"/>
      <c r="E291" s="140">
        <v>0.23953319635321527</v>
      </c>
      <c r="F291" s="140">
        <v>9.3621796463204662E-2</v>
      </c>
      <c r="G291" s="140">
        <v>0.26810610516582623</v>
      </c>
      <c r="H291" s="140">
        <v>0.16981095113581077</v>
      </c>
      <c r="I291" s="140">
        <v>3.3017242074252183E-2</v>
      </c>
      <c r="J291" s="140">
        <v>6.2025229516802532E-2</v>
      </c>
      <c r="K291" s="140">
        <v>0.13388547929088823</v>
      </c>
      <c r="L291" s="141">
        <f t="shared" si="89"/>
        <v>2.581087874723655</v>
      </c>
      <c r="M291" s="3"/>
    </row>
    <row r="292" spans="1:13" s="3" customFormat="1" ht="15" customHeight="1" x14ac:dyDescent="0.2">
      <c r="A292" s="11"/>
      <c r="C292" s="100" t="s">
        <v>23</v>
      </c>
      <c r="D292" s="100"/>
      <c r="E292" s="100"/>
      <c r="F292" s="100"/>
      <c r="G292" s="100"/>
      <c r="H292" s="100"/>
      <c r="I292" s="100"/>
      <c r="J292" s="100"/>
      <c r="K292" s="100"/>
      <c r="L292" s="100"/>
    </row>
    <row r="293" spans="1:13" ht="15" customHeight="1" x14ac:dyDescent="0.2">
      <c r="A293" s="11"/>
      <c r="C293" s="182" t="s">
        <v>165</v>
      </c>
      <c r="D293" s="182"/>
      <c r="E293" s="183"/>
      <c r="F293" s="183"/>
      <c r="G293" s="183"/>
      <c r="H293" s="183"/>
      <c r="I293" s="183"/>
      <c r="J293" s="183"/>
      <c r="K293" s="183"/>
      <c r="L293" s="183"/>
      <c r="M293" s="3"/>
    </row>
    <row r="294" spans="1:13" s="3" customFormat="1" ht="15" customHeight="1" x14ac:dyDescent="0.2">
      <c r="A294" s="11"/>
      <c r="C294" s="136">
        <v>2024</v>
      </c>
      <c r="D294" s="136"/>
      <c r="E294" s="137">
        <f>AVERAGE(E299,E304,E309,E314,E319)</f>
        <v>0.10765994492760853</v>
      </c>
      <c r="F294" s="137">
        <f t="shared" ref="F294:K294" si="90">AVERAGE(F299,F304,F309,F314,F319)</f>
        <v>6.4643718276534395E-2</v>
      </c>
      <c r="G294" s="137">
        <f t="shared" si="90"/>
        <v>0.26883500544985373</v>
      </c>
      <c r="H294" s="137">
        <f t="shared" si="90"/>
        <v>0.29551948121712018</v>
      </c>
      <c r="I294" s="137">
        <f t="shared" si="90"/>
        <v>0.16302147882775211</v>
      </c>
      <c r="J294" s="137">
        <f t="shared" si="90"/>
        <v>4.585696529656752E-2</v>
      </c>
      <c r="K294" s="137">
        <f t="shared" si="90"/>
        <v>5.4463406004563564E-2</v>
      </c>
      <c r="L294" s="138">
        <f t="shared" ref="L294:L297" si="91">(1*E294+2*F294+3*G294+4*H294+5*I294)/SUM(E294:I294)</f>
        <v>3.3796894137026294</v>
      </c>
    </row>
    <row r="295" spans="1:13" s="3" customFormat="1" ht="15" customHeight="1" x14ac:dyDescent="0.2">
      <c r="A295" s="11"/>
      <c r="C295" s="139">
        <v>2021</v>
      </c>
      <c r="D295" s="139"/>
      <c r="E295" s="140">
        <f t="shared" ref="E295:K295" si="92">AVERAGE(E300,E305,E310,E315,E320)</f>
        <v>0.11831175400000001</v>
      </c>
      <c r="F295" s="140">
        <f t="shared" si="92"/>
        <v>8.8496697400000005E-2</v>
      </c>
      <c r="G295" s="140">
        <f t="shared" si="92"/>
        <v>0.25769022159999999</v>
      </c>
      <c r="H295" s="140">
        <f t="shared" si="92"/>
        <v>0.26122925299999999</v>
      </c>
      <c r="I295" s="140">
        <f t="shared" si="92"/>
        <v>0.1407922674</v>
      </c>
      <c r="J295" s="140">
        <f t="shared" si="92"/>
        <v>6.7362046199999998E-2</v>
      </c>
      <c r="K295" s="140">
        <f t="shared" si="92"/>
        <v>6.6117756599999994E-2</v>
      </c>
      <c r="L295" s="141">
        <f t="shared" si="91"/>
        <v>3.2512273621066199</v>
      </c>
    </row>
    <row r="296" spans="1:13" s="3" customFormat="1" ht="15" customHeight="1" x14ac:dyDescent="0.2">
      <c r="A296" s="11"/>
      <c r="C296" s="139">
        <v>2017</v>
      </c>
      <c r="D296" s="139"/>
      <c r="E296" s="140">
        <f t="shared" ref="E296:K296" si="93">AVERAGE(E301,E306,E311,E316,E321)</f>
        <v>0.1210363018</v>
      </c>
      <c r="F296" s="140">
        <f t="shared" si="93"/>
        <v>7.3336523200000003E-2</v>
      </c>
      <c r="G296" s="140">
        <f t="shared" si="93"/>
        <v>0.25487710620000004</v>
      </c>
      <c r="H296" s="140">
        <f t="shared" si="93"/>
        <v>0.26284995220000001</v>
      </c>
      <c r="I296" s="140">
        <f t="shared" si="93"/>
        <v>0.13644291520000001</v>
      </c>
      <c r="J296" s="140">
        <f t="shared" si="93"/>
        <v>5.4414449000000011E-2</v>
      </c>
      <c r="K296" s="140">
        <f t="shared" si="93"/>
        <v>9.7042753800000006E-2</v>
      </c>
      <c r="L296" s="141">
        <f t="shared" si="91"/>
        <v>3.2596529676093109</v>
      </c>
    </row>
    <row r="297" spans="1:13" s="3" customFormat="1" ht="15" customHeight="1" x14ac:dyDescent="0.2">
      <c r="A297" s="11"/>
      <c r="C297" s="139">
        <v>2014</v>
      </c>
      <c r="D297" s="139"/>
      <c r="E297" s="140">
        <f t="shared" ref="E297:K297" si="94">AVERAGE(E302,E307,E312,E317,E322)</f>
        <v>0.13229972670961243</v>
      </c>
      <c r="F297" s="140">
        <f t="shared" si="94"/>
        <v>8.1638179485255799E-2</v>
      </c>
      <c r="G297" s="140">
        <f t="shared" si="94"/>
        <v>0.26557086674320746</v>
      </c>
      <c r="H297" s="140">
        <f t="shared" si="94"/>
        <v>0.28404420364392935</v>
      </c>
      <c r="I297" s="140">
        <f t="shared" si="94"/>
        <v>6.3282268394621519E-2</v>
      </c>
      <c r="J297" s="140">
        <f t="shared" si="94"/>
        <v>5.7480249883814505E-2</v>
      </c>
      <c r="K297" s="140">
        <f t="shared" si="94"/>
        <v>0.11568450513955886</v>
      </c>
      <c r="L297" s="141">
        <f t="shared" si="91"/>
        <v>3.0778523991566318</v>
      </c>
    </row>
    <row r="298" spans="1:13" s="3" customFormat="1" ht="15" customHeight="1" x14ac:dyDescent="0.2">
      <c r="A298" s="11"/>
      <c r="C298" s="95" t="s">
        <v>59</v>
      </c>
      <c r="D298" s="95"/>
      <c r="E298" s="94"/>
      <c r="F298" s="94"/>
      <c r="G298" s="94"/>
      <c r="H298" s="94"/>
      <c r="I298" s="94"/>
      <c r="J298" s="112"/>
      <c r="K298" s="112"/>
      <c r="L298" s="112"/>
    </row>
    <row r="299" spans="1:13" ht="15" customHeight="1" x14ac:dyDescent="0.2">
      <c r="A299" s="11"/>
      <c r="C299" s="136">
        <v>2024</v>
      </c>
      <c r="D299" s="136"/>
      <c r="E299" s="137">
        <v>9.398304204967077E-2</v>
      </c>
      <c r="F299" s="137">
        <v>4.6294946122165108E-2</v>
      </c>
      <c r="G299" s="137">
        <v>0.23865741521530054</v>
      </c>
      <c r="H299" s="137">
        <v>0.30068309577307722</v>
      </c>
      <c r="I299" s="137">
        <v>0.25974839473646494</v>
      </c>
      <c r="J299" s="137">
        <v>2.9503699510614621E-2</v>
      </c>
      <c r="K299" s="137">
        <v>3.1129406592706813E-2</v>
      </c>
      <c r="L299" s="138">
        <f t="shared" ref="L299:L302" si="95">(1*E299+2*F299+3*G299+4*H299+5*I299)/SUM(E299:I299)</f>
        <v>3.6237380291251204</v>
      </c>
      <c r="M299" s="3"/>
    </row>
    <row r="300" spans="1:13" ht="15" customHeight="1" x14ac:dyDescent="0.2">
      <c r="A300" s="11"/>
      <c r="C300" s="139">
        <v>2021</v>
      </c>
      <c r="D300" s="139"/>
      <c r="E300" s="140">
        <v>0.10673700999999999</v>
      </c>
      <c r="F300" s="140">
        <v>5.4751500000000002E-2</v>
      </c>
      <c r="G300" s="140">
        <v>0.25889892799999997</v>
      </c>
      <c r="H300" s="140">
        <v>0.27904411000000001</v>
      </c>
      <c r="I300" s="140">
        <v>0.20727961</v>
      </c>
      <c r="J300" s="140">
        <v>5.79169E-2</v>
      </c>
      <c r="K300" s="140">
        <v>3.5371899999999998E-2</v>
      </c>
      <c r="L300" s="141">
        <f t="shared" si="95"/>
        <v>3.4691436807045442</v>
      </c>
      <c r="M300" s="3"/>
    </row>
    <row r="301" spans="1:13" ht="15" customHeight="1" x14ac:dyDescent="0.2">
      <c r="A301" s="11"/>
      <c r="C301" s="139">
        <v>2017</v>
      </c>
      <c r="D301" s="139"/>
      <c r="E301" s="140">
        <v>0.134659899</v>
      </c>
      <c r="F301" s="140">
        <v>5.5005199999999997E-2</v>
      </c>
      <c r="G301" s="140">
        <v>0.23424183600000001</v>
      </c>
      <c r="H301" s="140">
        <v>0.31426395099999999</v>
      </c>
      <c r="I301" s="140">
        <v>0.158596139</v>
      </c>
      <c r="J301" s="140">
        <v>3.2363299999999998E-2</v>
      </c>
      <c r="K301" s="140">
        <v>7.0869690999999999E-2</v>
      </c>
      <c r="L301" s="141">
        <f t="shared" si="95"/>
        <v>3.342487203964708</v>
      </c>
      <c r="M301" s="3"/>
    </row>
    <row r="302" spans="1:13" ht="15" customHeight="1" x14ac:dyDescent="0.2">
      <c r="A302" s="11"/>
      <c r="C302" s="139">
        <v>2014</v>
      </c>
      <c r="D302" s="139"/>
      <c r="E302" s="140">
        <v>0.16354503182268335</v>
      </c>
      <c r="F302" s="140">
        <v>8.9760114572107072E-2</v>
      </c>
      <c r="G302" s="140">
        <v>0.28310098030884184</v>
      </c>
      <c r="H302" s="140">
        <v>0.29930947554353199</v>
      </c>
      <c r="I302" s="140">
        <v>4.4099665238801988E-2</v>
      </c>
      <c r="J302" s="140">
        <v>3.4644865673714186E-2</v>
      </c>
      <c r="K302" s="140">
        <v>8.5539866840319542E-2</v>
      </c>
      <c r="L302" s="141">
        <f t="shared" si="95"/>
        <v>2.9666505307640558</v>
      </c>
      <c r="M302" s="3"/>
    </row>
    <row r="303" spans="1:13" ht="15" customHeight="1" x14ac:dyDescent="0.2">
      <c r="A303" s="11"/>
      <c r="C303" s="175" t="s">
        <v>60</v>
      </c>
      <c r="D303" s="175"/>
      <c r="E303" s="176"/>
      <c r="F303" s="176"/>
      <c r="G303" s="176"/>
      <c r="H303" s="176"/>
      <c r="I303" s="176"/>
      <c r="J303" s="177"/>
      <c r="K303" s="177"/>
      <c r="L303" s="177"/>
      <c r="M303" s="3"/>
    </row>
    <row r="304" spans="1:13" ht="15" customHeight="1" x14ac:dyDescent="0.2">
      <c r="A304" s="11"/>
      <c r="C304" s="136">
        <v>2024</v>
      </c>
      <c r="D304" s="136"/>
      <c r="E304" s="137">
        <v>0.1147897851940156</v>
      </c>
      <c r="F304" s="137">
        <v>5.2005244654806423E-2</v>
      </c>
      <c r="G304" s="137">
        <v>0.24614854976738099</v>
      </c>
      <c r="H304" s="137">
        <v>0.2786822001731693</v>
      </c>
      <c r="I304" s="137">
        <v>0.21521408369186287</v>
      </c>
      <c r="J304" s="137">
        <v>3.8190794254310774E-2</v>
      </c>
      <c r="K304" s="137">
        <v>5.4969342264454039E-2</v>
      </c>
      <c r="L304" s="138">
        <f t="shared" ref="L304:L307" si="96">(1*E304+2*F304+3*G304+4*H304+5*I304)/SUM(E304:I304)</f>
        <v>3.4714454775651844</v>
      </c>
      <c r="M304" s="3"/>
    </row>
    <row r="305" spans="1:13" ht="15" customHeight="1" x14ac:dyDescent="0.2">
      <c r="A305" s="11"/>
      <c r="C305" s="139">
        <v>2021</v>
      </c>
      <c r="D305" s="139"/>
      <c r="E305" s="140">
        <v>0.124474592</v>
      </c>
      <c r="F305" s="140">
        <v>9.7359547000000005E-2</v>
      </c>
      <c r="G305" s="140">
        <v>0.22441813499999999</v>
      </c>
      <c r="H305" s="140">
        <v>0.25326916300000002</v>
      </c>
      <c r="I305" s="140">
        <v>0.19192129399999999</v>
      </c>
      <c r="J305" s="140">
        <v>6.4980528999999995E-2</v>
      </c>
      <c r="K305" s="140">
        <v>4.3576700000000003E-2</v>
      </c>
      <c r="L305" s="141">
        <f t="shared" si="96"/>
        <v>3.3262161548771441</v>
      </c>
      <c r="M305" s="3"/>
    </row>
    <row r="306" spans="1:13" ht="15" customHeight="1" x14ac:dyDescent="0.2">
      <c r="A306" s="11"/>
      <c r="C306" s="139">
        <v>2017</v>
      </c>
      <c r="D306" s="139"/>
      <c r="E306" s="140">
        <v>9.9776124999999993E-2</v>
      </c>
      <c r="F306" s="140">
        <v>5.5949699999999998E-2</v>
      </c>
      <c r="G306" s="140">
        <v>0.21902789</v>
      </c>
      <c r="H306" s="140">
        <v>0.277086159</v>
      </c>
      <c r="I306" s="140">
        <v>0.21531429699999999</v>
      </c>
      <c r="J306" s="140">
        <v>3.62846E-2</v>
      </c>
      <c r="K306" s="140">
        <v>9.6561311999999996E-2</v>
      </c>
      <c r="L306" s="141">
        <f t="shared" si="96"/>
        <v>3.5214906623565096</v>
      </c>
      <c r="M306" s="3"/>
    </row>
    <row r="307" spans="1:13" ht="15" customHeight="1" x14ac:dyDescent="0.2">
      <c r="A307" s="11"/>
      <c r="C307" s="139">
        <v>2014</v>
      </c>
      <c r="D307" s="139"/>
      <c r="E307" s="140">
        <v>0.11060027700267991</v>
      </c>
      <c r="F307" s="140">
        <v>6.7904671558504298E-2</v>
      </c>
      <c r="G307" s="140">
        <v>0.20301124676134774</v>
      </c>
      <c r="H307" s="140">
        <v>0.31292775585556476</v>
      </c>
      <c r="I307" s="140">
        <v>0.15211655266529328</v>
      </c>
      <c r="J307" s="140">
        <v>3.9416273300290579E-2</v>
      </c>
      <c r="K307" s="140">
        <v>0.11402322285631944</v>
      </c>
      <c r="L307" s="141">
        <f t="shared" si="96"/>
        <v>3.3875158764588154</v>
      </c>
      <c r="M307" s="3"/>
    </row>
    <row r="308" spans="1:13" ht="15" customHeight="1" x14ac:dyDescent="0.2">
      <c r="A308" s="11"/>
      <c r="C308" s="175" t="s">
        <v>61</v>
      </c>
      <c r="D308" s="175"/>
      <c r="E308" s="176"/>
      <c r="F308" s="176"/>
      <c r="G308" s="176"/>
      <c r="H308" s="176"/>
      <c r="I308" s="176"/>
      <c r="J308" s="177"/>
      <c r="K308" s="177"/>
      <c r="L308" s="177"/>
      <c r="M308" s="3"/>
    </row>
    <row r="309" spans="1:13" ht="15" customHeight="1" x14ac:dyDescent="0.2">
      <c r="A309" s="11"/>
      <c r="C309" s="136">
        <v>2024</v>
      </c>
      <c r="D309" s="136"/>
      <c r="E309" s="137">
        <v>0.13405316190397648</v>
      </c>
      <c r="F309" s="137">
        <v>9.4877136659228645E-2</v>
      </c>
      <c r="G309" s="137">
        <v>0.37016086953262933</v>
      </c>
      <c r="H309" s="137">
        <v>0.27612338469792319</v>
      </c>
      <c r="I309" s="137">
        <v>7.4497502550650185E-2</v>
      </c>
      <c r="J309" s="137">
        <v>2.7212511542317346E-2</v>
      </c>
      <c r="K309" s="137">
        <v>2.3075433113274816E-2</v>
      </c>
      <c r="L309" s="138">
        <f t="shared" ref="L309:L312" si="97">(1*E309+2*F309+3*G309+4*H309+5*I309)/SUM(E309:I309)</f>
        <v>3.065425019070132</v>
      </c>
      <c r="M309" s="3"/>
    </row>
    <row r="310" spans="1:13" ht="15" customHeight="1" x14ac:dyDescent="0.2">
      <c r="A310" s="11"/>
      <c r="C310" s="139">
        <v>2021</v>
      </c>
      <c r="D310" s="139"/>
      <c r="E310" s="140">
        <v>0.13227330900000001</v>
      </c>
      <c r="F310" s="140">
        <v>0.126885733</v>
      </c>
      <c r="G310" s="140">
        <v>0.30714416900000002</v>
      </c>
      <c r="H310" s="140">
        <v>0.26977379099999999</v>
      </c>
      <c r="I310" s="140">
        <v>8.6854352999999995E-2</v>
      </c>
      <c r="J310" s="140">
        <v>5.4766200000000001E-2</v>
      </c>
      <c r="K310" s="140">
        <v>2.2302499999999999E-2</v>
      </c>
      <c r="L310" s="141">
        <f t="shared" si="97"/>
        <v>3.0563965518323948</v>
      </c>
      <c r="M310" s="3"/>
    </row>
    <row r="311" spans="1:13" ht="15" customHeight="1" x14ac:dyDescent="0.2">
      <c r="A311" s="11"/>
      <c r="C311" s="139">
        <v>2017</v>
      </c>
      <c r="D311" s="139"/>
      <c r="E311" s="140">
        <v>0.13829065199999999</v>
      </c>
      <c r="F311" s="140">
        <v>9.1580309999999998E-2</v>
      </c>
      <c r="G311" s="140">
        <v>0.351932407</v>
      </c>
      <c r="H311" s="140">
        <v>0.22752910700000001</v>
      </c>
      <c r="I311" s="140">
        <v>9.7616968999999998E-2</v>
      </c>
      <c r="J311" s="140">
        <v>3.5757400000000002E-2</v>
      </c>
      <c r="K311" s="140">
        <v>5.72931E-2</v>
      </c>
      <c r="L311" s="141">
        <f t="shared" si="97"/>
        <v>3.0602033898372363</v>
      </c>
      <c r="M311" s="3"/>
    </row>
    <row r="312" spans="1:13" ht="15" customHeight="1" x14ac:dyDescent="0.2">
      <c r="A312" s="11"/>
      <c r="C312" s="139">
        <v>2014</v>
      </c>
      <c r="D312" s="139"/>
      <c r="E312" s="140">
        <v>0.14585306955602556</v>
      </c>
      <c r="F312" s="140">
        <v>8.5637967012812247E-2</v>
      </c>
      <c r="G312" s="140">
        <v>0.33937679201535909</v>
      </c>
      <c r="H312" s="140">
        <v>0.30760045316253659</v>
      </c>
      <c r="I312" s="140">
        <v>2.579977609251274E-2</v>
      </c>
      <c r="J312" s="140">
        <v>3.8720330732594163E-2</v>
      </c>
      <c r="K312" s="140">
        <v>5.7011611428159727E-2</v>
      </c>
      <c r="L312" s="141">
        <f t="shared" si="97"/>
        <v>2.979935041805351</v>
      </c>
      <c r="M312" s="3"/>
    </row>
    <row r="313" spans="1:13" ht="15" customHeight="1" x14ac:dyDescent="0.2">
      <c r="A313" s="11"/>
      <c r="C313" s="175" t="s">
        <v>62</v>
      </c>
      <c r="D313" s="175"/>
      <c r="E313" s="176"/>
      <c r="F313" s="176"/>
      <c r="G313" s="176"/>
      <c r="H313" s="176"/>
      <c r="I313" s="176"/>
      <c r="J313" s="177"/>
      <c r="K313" s="177"/>
      <c r="L313" s="177"/>
      <c r="M313" s="3"/>
    </row>
    <row r="314" spans="1:13" ht="15" customHeight="1" x14ac:dyDescent="0.2">
      <c r="A314" s="11"/>
      <c r="C314" s="136">
        <v>2024</v>
      </c>
      <c r="D314" s="136"/>
      <c r="E314" s="137">
        <v>0.10917761184276985</v>
      </c>
      <c r="F314" s="137">
        <v>9.2116268026554551E-2</v>
      </c>
      <c r="G314" s="137">
        <v>0.29604993842759769</v>
      </c>
      <c r="H314" s="137">
        <v>0.28582210782825118</v>
      </c>
      <c r="I314" s="137">
        <v>6.751481472908856E-2</v>
      </c>
      <c r="J314" s="137">
        <v>7.6410696655003746E-2</v>
      </c>
      <c r="K314" s="137">
        <v>7.2908562490734435E-2</v>
      </c>
      <c r="L314" s="138">
        <f t="shared" ref="L314:L317" si="98">(1*E314+2*F314+3*G314+4*H314+5*I314)/SUM(E314:I314)</f>
        <v>3.1297551951904881</v>
      </c>
      <c r="M314" s="3"/>
    </row>
    <row r="315" spans="1:13" ht="15" customHeight="1" x14ac:dyDescent="0.2">
      <c r="A315" s="11"/>
      <c r="C315" s="139">
        <v>2021</v>
      </c>
      <c r="D315" s="139"/>
      <c r="E315" s="140">
        <v>0.112171405</v>
      </c>
      <c r="F315" s="140">
        <v>9.4271483000000003E-2</v>
      </c>
      <c r="G315" s="140">
        <v>0.29542434899999997</v>
      </c>
      <c r="H315" s="140">
        <v>0.21812889499999999</v>
      </c>
      <c r="I315" s="140">
        <v>6.4318920000000002E-2</v>
      </c>
      <c r="J315" s="140">
        <v>9.9867202000000002E-2</v>
      </c>
      <c r="K315" s="140">
        <v>0.115817748</v>
      </c>
      <c r="L315" s="141">
        <f t="shared" si="98"/>
        <v>3.035894302841966</v>
      </c>
      <c r="M315" s="3"/>
    </row>
    <row r="316" spans="1:13" ht="15" customHeight="1" x14ac:dyDescent="0.2">
      <c r="A316" s="11"/>
      <c r="C316" s="139">
        <v>2017</v>
      </c>
      <c r="D316" s="139"/>
      <c r="E316" s="140">
        <v>0.122666841</v>
      </c>
      <c r="F316" s="140">
        <v>9.8839789999999997E-2</v>
      </c>
      <c r="G316" s="140">
        <v>0.25554028499999998</v>
      </c>
      <c r="H316" s="140">
        <v>0.22577035000000001</v>
      </c>
      <c r="I316" s="140">
        <v>5.7647700000000003E-2</v>
      </c>
      <c r="J316" s="140">
        <v>9.3575684000000006E-2</v>
      </c>
      <c r="K316" s="140">
        <v>0.14595931400000001</v>
      </c>
      <c r="L316" s="141">
        <f t="shared" si="98"/>
        <v>2.9959133922811114</v>
      </c>
      <c r="M316" s="3"/>
    </row>
    <row r="317" spans="1:13" ht="15" customHeight="1" x14ac:dyDescent="0.2">
      <c r="A317" s="11"/>
      <c r="C317" s="139">
        <v>2014</v>
      </c>
      <c r="D317" s="139"/>
      <c r="E317" s="140">
        <v>0.11667555407658416</v>
      </c>
      <c r="F317" s="140">
        <v>8.4111383688939528E-2</v>
      </c>
      <c r="G317" s="140">
        <v>0.26011917525774519</v>
      </c>
      <c r="H317" s="140">
        <v>0.2247391240034903</v>
      </c>
      <c r="I317" s="140">
        <v>2.9875241151392715E-2</v>
      </c>
      <c r="J317" s="140">
        <v>0.11343429598239031</v>
      </c>
      <c r="K317" s="140">
        <v>0.17104522583945778</v>
      </c>
      <c r="L317" s="141">
        <f t="shared" si="98"/>
        <v>2.9539176214497909</v>
      </c>
      <c r="M317" s="3"/>
    </row>
    <row r="318" spans="1:13" ht="15" customHeight="1" x14ac:dyDescent="0.2">
      <c r="A318" s="11"/>
      <c r="C318" s="175" t="s">
        <v>63</v>
      </c>
      <c r="D318" s="175"/>
      <c r="E318" s="176"/>
      <c r="F318" s="176"/>
      <c r="G318" s="176"/>
      <c r="H318" s="176"/>
      <c r="I318" s="176"/>
      <c r="J318" s="177"/>
      <c r="K318" s="177"/>
      <c r="L318" s="177"/>
      <c r="M318" s="3"/>
    </row>
    <row r="319" spans="1:13" ht="15" customHeight="1" x14ac:dyDescent="0.2">
      <c r="A319" s="11"/>
      <c r="C319" s="136">
        <v>2024</v>
      </c>
      <c r="D319" s="136"/>
      <c r="E319" s="137">
        <v>8.6296123647609954E-2</v>
      </c>
      <c r="F319" s="137">
        <v>3.7924995919917256E-2</v>
      </c>
      <c r="G319" s="137">
        <v>0.19315825430635986</v>
      </c>
      <c r="H319" s="137">
        <v>0.33628661761318007</v>
      </c>
      <c r="I319" s="137">
        <v>0.19813259843069397</v>
      </c>
      <c r="J319" s="137">
        <v>5.79671245205911E-2</v>
      </c>
      <c r="K319" s="137">
        <v>9.0234285561647753E-2</v>
      </c>
      <c r="L319" s="138">
        <f t="shared" ref="L319:L322" si="99">(1*E319+2*F319+3*G319+4*H319+5*I319)/SUM(E319:I319)</f>
        <v>3.6128615114399665</v>
      </c>
      <c r="M319" s="3"/>
    </row>
    <row r="320" spans="1:13" ht="15" customHeight="1" x14ac:dyDescent="0.2">
      <c r="A320" s="11"/>
      <c r="C320" s="139">
        <v>2021</v>
      </c>
      <c r="D320" s="139"/>
      <c r="E320" s="140">
        <v>0.115902454</v>
      </c>
      <c r="F320" s="140">
        <v>6.9215224000000006E-2</v>
      </c>
      <c r="G320" s="140">
        <v>0.202565527</v>
      </c>
      <c r="H320" s="140">
        <v>0.28593030600000002</v>
      </c>
      <c r="I320" s="140">
        <v>0.15358716</v>
      </c>
      <c r="J320" s="140">
        <v>5.9279400000000003E-2</v>
      </c>
      <c r="K320" s="140">
        <v>0.113519935</v>
      </c>
      <c r="L320" s="141">
        <f t="shared" si="99"/>
        <v>3.3530999239240225</v>
      </c>
      <c r="M320" s="3"/>
    </row>
    <row r="321" spans="1:13" ht="15" customHeight="1" x14ac:dyDescent="0.2">
      <c r="A321" s="11"/>
      <c r="C321" s="139">
        <v>2017</v>
      </c>
      <c r="D321" s="139"/>
      <c r="E321" s="140">
        <v>0.109787992</v>
      </c>
      <c r="F321" s="140">
        <v>6.5307615999999999E-2</v>
      </c>
      <c r="G321" s="140">
        <v>0.213643113</v>
      </c>
      <c r="H321" s="140">
        <v>0.26960019400000002</v>
      </c>
      <c r="I321" s="140">
        <v>0.15303947100000001</v>
      </c>
      <c r="J321" s="140">
        <v>7.4091261000000005E-2</v>
      </c>
      <c r="K321" s="140">
        <v>0.114530352</v>
      </c>
      <c r="L321" s="141">
        <f t="shared" si="99"/>
        <v>3.3583969465018506</v>
      </c>
      <c r="M321" s="3"/>
    </row>
    <row r="322" spans="1:13" ht="15" customHeight="1" x14ac:dyDescent="0.2">
      <c r="A322" s="11"/>
      <c r="C322" s="139">
        <v>2014</v>
      </c>
      <c r="D322" s="139"/>
      <c r="E322" s="140">
        <v>0.12482470109008918</v>
      </c>
      <c r="F322" s="140">
        <v>8.0776760593915919E-2</v>
      </c>
      <c r="G322" s="140">
        <v>0.24224613937274356</v>
      </c>
      <c r="H322" s="140">
        <v>0.27564420965452341</v>
      </c>
      <c r="I322" s="140">
        <v>6.4520106825106893E-2</v>
      </c>
      <c r="J322" s="140">
        <v>6.1185483730083291E-2</v>
      </c>
      <c r="K322" s="140">
        <v>0.15080259873353771</v>
      </c>
      <c r="L322" s="141">
        <f t="shared" si="99"/>
        <v>3.0942349460434584</v>
      </c>
      <c r="M322" s="3"/>
    </row>
    <row r="323" spans="1:13" s="3" customFormat="1" ht="15" customHeight="1" x14ac:dyDescent="0.2">
      <c r="A323" s="11"/>
      <c r="C323" s="100" t="s">
        <v>114</v>
      </c>
      <c r="D323" s="100"/>
      <c r="E323" s="100"/>
      <c r="F323" s="100"/>
      <c r="G323" s="100"/>
      <c r="H323" s="100"/>
      <c r="I323" s="100"/>
      <c r="J323" s="100"/>
      <c r="K323" s="100"/>
      <c r="L323" s="100"/>
    </row>
    <row r="324" spans="1:13" ht="15" customHeight="1" x14ac:dyDescent="0.2">
      <c r="A324" s="11"/>
      <c r="C324" s="182" t="s">
        <v>165</v>
      </c>
      <c r="D324" s="182"/>
      <c r="E324" s="183"/>
      <c r="F324" s="183"/>
      <c r="G324" s="183"/>
      <c r="H324" s="183"/>
      <c r="I324" s="183"/>
      <c r="J324" s="183"/>
      <c r="K324" s="183"/>
      <c r="L324" s="183"/>
      <c r="M324" s="3"/>
    </row>
    <row r="325" spans="1:13" s="3" customFormat="1" ht="15" customHeight="1" x14ac:dyDescent="0.2">
      <c r="A325" s="11"/>
      <c r="C325" s="136">
        <v>2024</v>
      </c>
      <c r="D325" s="136"/>
      <c r="E325" s="137">
        <f>AVERAGE(E330,E335,E340,E345,E350)</f>
        <v>0.13471992745449446</v>
      </c>
      <c r="F325" s="137">
        <f t="shared" ref="F325:K325" si="100">AVERAGE(F330,F335,F340,F345,F350)</f>
        <v>7.2705697896936886E-2</v>
      </c>
      <c r="G325" s="137">
        <f t="shared" si="100"/>
        <v>0.28316126667656466</v>
      </c>
      <c r="H325" s="137">
        <f t="shared" si="100"/>
        <v>0.2709051725163204</v>
      </c>
      <c r="I325" s="137">
        <f t="shared" si="100"/>
        <v>0.15156913572485556</v>
      </c>
      <c r="J325" s="137">
        <f t="shared" si="100"/>
        <v>4.6067348305819308E-2</v>
      </c>
      <c r="K325" s="137">
        <f t="shared" si="100"/>
        <v>4.087145142500874E-2</v>
      </c>
      <c r="L325" s="138">
        <f t="shared" ref="L325:L328" si="101">(1*E325+2*F325+3*G325+4*H325+5*I325)/SUM(E325:I325)</f>
        <v>3.2539784749277945</v>
      </c>
      <c r="M325" s="2"/>
    </row>
    <row r="326" spans="1:13" s="3" customFormat="1" ht="15" customHeight="1" x14ac:dyDescent="0.2">
      <c r="A326" s="11"/>
      <c r="C326" s="139">
        <v>2021</v>
      </c>
      <c r="D326" s="139"/>
      <c r="E326" s="140">
        <f t="shared" ref="E326:K326" si="102">AVERAGE(E331,E336,E341,E346,E351)</f>
        <v>0.20944176039999998</v>
      </c>
      <c r="F326" s="140">
        <f t="shared" si="102"/>
        <v>9.5267647799999994E-2</v>
      </c>
      <c r="G326" s="140">
        <f t="shared" si="102"/>
        <v>0.29397791140000001</v>
      </c>
      <c r="H326" s="140">
        <f t="shared" si="102"/>
        <v>0.23164131199999999</v>
      </c>
      <c r="I326" s="140">
        <f t="shared" si="102"/>
        <v>9.0822948599999995E-2</v>
      </c>
      <c r="J326" s="140">
        <f t="shared" si="102"/>
        <v>3.6443259999999998E-2</v>
      </c>
      <c r="K326" s="140">
        <f t="shared" si="102"/>
        <v>4.2405200800000001E-2</v>
      </c>
      <c r="L326" s="141">
        <f t="shared" si="101"/>
        <v>2.890502321693786</v>
      </c>
    </row>
    <row r="327" spans="1:13" s="3" customFormat="1" ht="15" customHeight="1" x14ac:dyDescent="0.2">
      <c r="A327" s="11"/>
      <c r="C327" s="139">
        <v>2017</v>
      </c>
      <c r="D327" s="139"/>
      <c r="E327" s="140">
        <f t="shared" ref="E327:K327" si="103">AVERAGE(E332,E337,E342,E347,E352)</f>
        <v>0.20519340019999999</v>
      </c>
      <c r="F327" s="140">
        <f t="shared" si="103"/>
        <v>7.974782779999999E-2</v>
      </c>
      <c r="G327" s="140">
        <f t="shared" si="103"/>
        <v>0.31729046520000004</v>
      </c>
      <c r="H327" s="140">
        <f t="shared" si="103"/>
        <v>0.23061162880000002</v>
      </c>
      <c r="I327" s="140">
        <f t="shared" si="103"/>
        <v>6.8430569800000007E-2</v>
      </c>
      <c r="J327" s="140">
        <f t="shared" si="103"/>
        <v>4.616035319999999E-2</v>
      </c>
      <c r="K327" s="140">
        <f t="shared" si="103"/>
        <v>5.2565753400000005E-2</v>
      </c>
      <c r="L327" s="141">
        <f t="shared" si="101"/>
        <v>2.8639016830333084</v>
      </c>
      <c r="M327" s="2"/>
    </row>
    <row r="328" spans="1:13" s="3" customFormat="1" ht="15" customHeight="1" x14ac:dyDescent="0.2">
      <c r="A328" s="11"/>
      <c r="C328" s="139">
        <v>2014</v>
      </c>
      <c r="D328" s="139"/>
      <c r="E328" s="140">
        <f t="shared" ref="E328:K328" si="104">AVERAGE(E333,E338,E343,E348,E353)</f>
        <v>0.2221933815211492</v>
      </c>
      <c r="F328" s="140">
        <f t="shared" si="104"/>
        <v>0.10430356951314534</v>
      </c>
      <c r="G328" s="140">
        <f t="shared" si="104"/>
        <v>0.3322309082424158</v>
      </c>
      <c r="H328" s="140">
        <f t="shared" si="104"/>
        <v>0.19927475784544874</v>
      </c>
      <c r="I328" s="140">
        <f t="shared" si="104"/>
        <v>5.7778622413242477E-2</v>
      </c>
      <c r="J328" s="140">
        <f t="shared" si="104"/>
        <v>4.3463066658264479E-2</v>
      </c>
      <c r="K328" s="140">
        <f t="shared" si="104"/>
        <v>4.075569380633396E-2</v>
      </c>
      <c r="L328" s="141">
        <f t="shared" si="101"/>
        <v>2.7446351598093965</v>
      </c>
    </row>
    <row r="329" spans="1:13" s="3" customFormat="1" ht="15" customHeight="1" x14ac:dyDescent="0.2">
      <c r="A329" s="11"/>
      <c r="C329" s="95" t="s">
        <v>59</v>
      </c>
      <c r="D329" s="95"/>
      <c r="E329" s="94"/>
      <c r="F329" s="94"/>
      <c r="G329" s="94"/>
      <c r="H329" s="94"/>
      <c r="I329" s="94"/>
      <c r="J329" s="112"/>
      <c r="K329" s="112"/>
      <c r="L329" s="112"/>
    </row>
    <row r="330" spans="1:13" ht="15" customHeight="1" x14ac:dyDescent="0.2">
      <c r="A330" s="11"/>
      <c r="C330" s="136">
        <v>2024</v>
      </c>
      <c r="D330" s="136"/>
      <c r="E330" s="137">
        <v>0.14050898550083502</v>
      </c>
      <c r="F330" s="137">
        <v>5.4870379075473985E-2</v>
      </c>
      <c r="G330" s="137">
        <v>0.26321066569753748</v>
      </c>
      <c r="H330" s="137">
        <v>0.29000528577715901</v>
      </c>
      <c r="I330" s="137">
        <v>0.2028283601013684</v>
      </c>
      <c r="J330" s="137">
        <v>2.5546617408416575E-2</v>
      </c>
      <c r="K330" s="137">
        <v>2.3029706439209693E-2</v>
      </c>
      <c r="L330" s="138">
        <f t="shared" ref="L330:L333" si="105">(1*E330+2*F330+3*G330+4*H330+5*I330)/SUM(E330:I330)</f>
        <v>3.3781424247898713</v>
      </c>
      <c r="M330" s="3"/>
    </row>
    <row r="331" spans="1:13" ht="15" customHeight="1" x14ac:dyDescent="0.2">
      <c r="A331" s="11"/>
      <c r="C331" s="139">
        <v>2021</v>
      </c>
      <c r="D331" s="139"/>
      <c r="E331" s="140">
        <v>0.245720091</v>
      </c>
      <c r="F331" s="140">
        <v>5.6095300000000001E-2</v>
      </c>
      <c r="G331" s="140">
        <v>0.25105587200000001</v>
      </c>
      <c r="H331" s="140">
        <v>0.27891138900000001</v>
      </c>
      <c r="I331" s="140">
        <v>0.116509155</v>
      </c>
      <c r="J331" s="140">
        <v>2.1318299999999998E-2</v>
      </c>
      <c r="K331" s="140">
        <v>3.0389900000000001E-2</v>
      </c>
      <c r="L331" s="141">
        <f t="shared" si="105"/>
        <v>2.962452714726449</v>
      </c>
      <c r="M331" s="3"/>
    </row>
    <row r="332" spans="1:13" ht="15" customHeight="1" x14ac:dyDescent="0.2">
      <c r="A332" s="11"/>
      <c r="C332" s="139">
        <v>2017</v>
      </c>
      <c r="D332" s="139"/>
      <c r="E332" s="140">
        <v>0.23903355000000001</v>
      </c>
      <c r="F332" s="140">
        <v>6.1495399999999999E-2</v>
      </c>
      <c r="G332" s="140">
        <v>0.32784332900000002</v>
      </c>
      <c r="H332" s="140">
        <v>0.21581478400000001</v>
      </c>
      <c r="I332" s="140">
        <v>9.6755194000000003E-2</v>
      </c>
      <c r="J332" s="140">
        <v>2.4666E-2</v>
      </c>
      <c r="K332" s="140">
        <v>3.43918E-2</v>
      </c>
      <c r="L332" s="141">
        <f t="shared" si="105"/>
        <v>2.8615883950039245</v>
      </c>
      <c r="M332" s="3"/>
    </row>
    <row r="333" spans="1:13" ht="15" customHeight="1" x14ac:dyDescent="0.2">
      <c r="A333" s="11"/>
      <c r="C333" s="139">
        <v>2014</v>
      </c>
      <c r="D333" s="139"/>
      <c r="E333" s="140">
        <v>0.26921978031711985</v>
      </c>
      <c r="F333" s="140">
        <v>8.9845114364244028E-2</v>
      </c>
      <c r="G333" s="140">
        <v>0.34073431822916828</v>
      </c>
      <c r="H333" s="140">
        <v>0.15812615734661833</v>
      </c>
      <c r="I333" s="140">
        <v>7.6197532576580226E-2</v>
      </c>
      <c r="J333" s="140">
        <v>3.3015001915743469E-2</v>
      </c>
      <c r="K333" s="140">
        <v>3.2862095250525691E-2</v>
      </c>
      <c r="L333" s="141">
        <f t="shared" si="105"/>
        <v>2.6598269333352751</v>
      </c>
    </row>
    <row r="334" spans="1:13" ht="15" customHeight="1" x14ac:dyDescent="0.2">
      <c r="A334" s="11"/>
      <c r="C334" s="175" t="s">
        <v>60</v>
      </c>
      <c r="D334" s="175"/>
      <c r="E334" s="176"/>
      <c r="F334" s="176"/>
      <c r="G334" s="176"/>
      <c r="H334" s="176"/>
      <c r="I334" s="176"/>
      <c r="J334" s="177"/>
      <c r="K334" s="177"/>
      <c r="L334" s="177"/>
    </row>
    <row r="335" spans="1:13" ht="15" customHeight="1" x14ac:dyDescent="0.2">
      <c r="A335" s="11"/>
      <c r="C335" s="136">
        <v>2024</v>
      </c>
      <c r="D335" s="136"/>
      <c r="E335" s="137">
        <v>0.13385383385218572</v>
      </c>
      <c r="F335" s="137">
        <v>5.1568616567059744E-2</v>
      </c>
      <c r="G335" s="137">
        <v>0.24349556421059504</v>
      </c>
      <c r="H335" s="137">
        <v>0.28336535036404381</v>
      </c>
      <c r="I335" s="137">
        <v>0.19950994336337555</v>
      </c>
      <c r="J335" s="137">
        <v>4.2716384119850605E-2</v>
      </c>
      <c r="K335" s="137">
        <v>4.5490307522889677E-2</v>
      </c>
      <c r="L335" s="138">
        <f t="shared" ref="L335:L338" si="106">(1*E335+2*F335+3*G335+4*H335+5*I335)/SUM(E335:I335)</f>
        <v>3.398236036052471</v>
      </c>
    </row>
    <row r="336" spans="1:13" ht="15" customHeight="1" x14ac:dyDescent="0.2">
      <c r="A336" s="11"/>
      <c r="C336" s="139">
        <v>2021</v>
      </c>
      <c r="D336" s="139"/>
      <c r="E336" s="140">
        <v>0.20593641500000001</v>
      </c>
      <c r="F336" s="140">
        <v>8.1739984000000002E-2</v>
      </c>
      <c r="G336" s="140">
        <v>0.22362009399999999</v>
      </c>
      <c r="H336" s="140">
        <v>0.27613943899999999</v>
      </c>
      <c r="I336" s="140">
        <v>0.133960143</v>
      </c>
      <c r="J336" s="140">
        <v>2.8691399999999999E-2</v>
      </c>
      <c r="K336" s="140">
        <v>4.9912499999999999E-2</v>
      </c>
      <c r="L336" s="141">
        <f t="shared" si="106"/>
        <v>3.0547505164920521</v>
      </c>
    </row>
    <row r="337" spans="1:13" ht="15" customHeight="1" x14ac:dyDescent="0.2">
      <c r="A337" s="11"/>
      <c r="C337" s="139">
        <v>2017</v>
      </c>
      <c r="D337" s="139"/>
      <c r="E337" s="140">
        <v>0.18864693299999999</v>
      </c>
      <c r="F337" s="140">
        <v>6.3329208999999997E-2</v>
      </c>
      <c r="G337" s="140">
        <v>0.27815820600000002</v>
      </c>
      <c r="H337" s="140">
        <v>0.27899305299999999</v>
      </c>
      <c r="I337" s="140">
        <v>0.101544722</v>
      </c>
      <c r="J337" s="140">
        <v>4.1896700000000002E-2</v>
      </c>
      <c r="K337" s="140">
        <v>4.7431099999999997E-2</v>
      </c>
      <c r="L337" s="141">
        <f t="shared" si="106"/>
        <v>3.0455261789099479</v>
      </c>
    </row>
    <row r="338" spans="1:13" ht="15" customHeight="1" x14ac:dyDescent="0.2">
      <c r="A338" s="11"/>
      <c r="C338" s="139">
        <v>2014</v>
      </c>
      <c r="D338" s="139"/>
      <c r="E338" s="140">
        <v>0.1901917184099278</v>
      </c>
      <c r="F338" s="140">
        <v>6.9020496794020572E-2</v>
      </c>
      <c r="G338" s="140">
        <v>0.25107295246917699</v>
      </c>
      <c r="H338" s="140">
        <v>0.29074550121886522</v>
      </c>
      <c r="I338" s="140">
        <v>0.11251851240758676</v>
      </c>
      <c r="J338" s="140">
        <v>3.8883788788417188E-2</v>
      </c>
      <c r="K338" s="140">
        <v>4.7567029912005655E-2</v>
      </c>
      <c r="L338" s="141">
        <f t="shared" si="106"/>
        <v>3.0726601192129963</v>
      </c>
    </row>
    <row r="339" spans="1:13" ht="15" customHeight="1" x14ac:dyDescent="0.2">
      <c r="A339" s="11"/>
      <c r="C339" s="175" t="s">
        <v>61</v>
      </c>
      <c r="D339" s="175"/>
      <c r="E339" s="176"/>
      <c r="F339" s="176"/>
      <c r="G339" s="176"/>
      <c r="H339" s="176"/>
      <c r="I339" s="176"/>
      <c r="J339" s="177"/>
      <c r="K339" s="177"/>
      <c r="L339" s="177"/>
    </row>
    <row r="340" spans="1:13" ht="15" customHeight="1" x14ac:dyDescent="0.2">
      <c r="A340" s="11"/>
      <c r="C340" s="136">
        <v>2024</v>
      </c>
      <c r="D340" s="136"/>
      <c r="E340" s="137">
        <v>0.1863831605500989</v>
      </c>
      <c r="F340" s="137">
        <v>8.5604012828068329E-2</v>
      </c>
      <c r="G340" s="137">
        <v>0.38317181136924056</v>
      </c>
      <c r="H340" s="137">
        <v>0.22939028017160526</v>
      </c>
      <c r="I340" s="137">
        <v>6.0640795410787388E-2</v>
      </c>
      <c r="J340" s="137">
        <v>3.3920912877794182E-2</v>
      </c>
      <c r="K340" s="137">
        <v>2.0889026792405306E-2</v>
      </c>
      <c r="L340" s="138">
        <f t="shared" ref="L340:L343" si="107">(1*E340+2*F340+3*G340+4*H340+5*I340)/SUM(E340:I340)</f>
        <v>2.8860562891472776</v>
      </c>
    </row>
    <row r="341" spans="1:13" ht="15" customHeight="1" x14ac:dyDescent="0.2">
      <c r="A341" s="11"/>
      <c r="C341" s="139">
        <v>2021</v>
      </c>
      <c r="D341" s="139"/>
      <c r="E341" s="140">
        <v>0.30143202800000002</v>
      </c>
      <c r="F341" s="140">
        <v>8.8286440999999993E-2</v>
      </c>
      <c r="G341" s="140">
        <v>0.35205715500000001</v>
      </c>
      <c r="H341" s="140">
        <v>0.17216695000000001</v>
      </c>
      <c r="I341" s="140">
        <v>2.6154799999999999E-2</v>
      </c>
      <c r="J341" s="140">
        <v>3.0594699999999999E-2</v>
      </c>
      <c r="K341" s="140">
        <v>2.9308000000000001E-2</v>
      </c>
      <c r="L341" s="141">
        <f t="shared" si="107"/>
        <v>2.5035897770734548</v>
      </c>
    </row>
    <row r="342" spans="1:13" ht="15" customHeight="1" x14ac:dyDescent="0.2">
      <c r="A342" s="11"/>
      <c r="C342" s="139">
        <v>2017</v>
      </c>
      <c r="D342" s="139"/>
      <c r="E342" s="140">
        <v>0.27501627899999997</v>
      </c>
      <c r="F342" s="140">
        <v>9.3125875999999996E-2</v>
      </c>
      <c r="G342" s="140">
        <v>0.338149808</v>
      </c>
      <c r="H342" s="140">
        <v>0.19798861600000001</v>
      </c>
      <c r="I342" s="140">
        <v>2.87567E-2</v>
      </c>
      <c r="J342" s="140">
        <v>3.2092299999999997E-2</v>
      </c>
      <c r="K342" s="140">
        <v>3.4870499999999999E-2</v>
      </c>
      <c r="L342" s="141">
        <f t="shared" si="107"/>
        <v>2.5845220478055517</v>
      </c>
    </row>
    <row r="343" spans="1:13" ht="15" customHeight="1" x14ac:dyDescent="0.2">
      <c r="A343" s="11"/>
      <c r="C343" s="139">
        <v>2014</v>
      </c>
      <c r="D343" s="139"/>
      <c r="E343" s="140">
        <v>0.28100957144501343</v>
      </c>
      <c r="F343" s="140">
        <v>9.6322548010678577E-2</v>
      </c>
      <c r="G343" s="140">
        <v>0.36997357593035129</v>
      </c>
      <c r="H343" s="140">
        <v>0.17717325854622637</v>
      </c>
      <c r="I343" s="140">
        <v>2.4528079418523564E-2</v>
      </c>
      <c r="J343" s="140">
        <v>3.2501975172552829E-2</v>
      </c>
      <c r="K343" s="140">
        <v>1.8490991476653867E-2</v>
      </c>
      <c r="L343" s="141">
        <f t="shared" si="107"/>
        <v>2.5446690505636069</v>
      </c>
    </row>
    <row r="344" spans="1:13" ht="15" customHeight="1" x14ac:dyDescent="0.2">
      <c r="A344" s="11"/>
      <c r="C344" s="175" t="s">
        <v>62</v>
      </c>
      <c r="D344" s="175"/>
      <c r="E344" s="176"/>
      <c r="F344" s="176"/>
      <c r="G344" s="176"/>
      <c r="H344" s="176"/>
      <c r="I344" s="176"/>
      <c r="J344" s="177"/>
      <c r="K344" s="177"/>
      <c r="L344" s="177"/>
    </row>
    <row r="345" spans="1:13" ht="15" customHeight="1" x14ac:dyDescent="0.2">
      <c r="A345" s="11"/>
      <c r="C345" s="136">
        <v>2024</v>
      </c>
      <c r="D345" s="136"/>
      <c r="E345" s="137">
        <v>0.12924136865841118</v>
      </c>
      <c r="F345" s="137">
        <v>9.9188473574370828E-2</v>
      </c>
      <c r="G345" s="137">
        <v>0.29194980608826926</v>
      </c>
      <c r="H345" s="137">
        <v>0.24588414533371744</v>
      </c>
      <c r="I345" s="137">
        <v>8.9276145892325007E-2</v>
      </c>
      <c r="J345" s="137">
        <v>7.1571413623785773E-2</v>
      </c>
      <c r="K345" s="137">
        <v>7.288864682912044E-2</v>
      </c>
      <c r="L345" s="138">
        <f t="shared" ref="L345:L348" si="108">(1*E345+2*F345+3*G345+4*H345+5*I345)/SUM(E345:I345)</f>
        <v>3.078038701808028</v>
      </c>
    </row>
    <row r="346" spans="1:13" ht="15" customHeight="1" x14ac:dyDescent="0.2">
      <c r="A346" s="11"/>
      <c r="C346" s="139">
        <v>2021</v>
      </c>
      <c r="D346" s="139"/>
      <c r="E346" s="140">
        <v>0.162817354</v>
      </c>
      <c r="F346" s="140">
        <v>0.150798665</v>
      </c>
      <c r="G346" s="140">
        <v>0.35145416800000001</v>
      </c>
      <c r="H346" s="140">
        <v>0.159896696</v>
      </c>
      <c r="I346" s="140">
        <v>5.1941099999999997E-2</v>
      </c>
      <c r="J346" s="140">
        <v>5.4136400000000001E-2</v>
      </c>
      <c r="K346" s="140">
        <v>6.8955704000000007E-2</v>
      </c>
      <c r="L346" s="141">
        <f t="shared" si="108"/>
        <v>2.7574951065304649</v>
      </c>
    </row>
    <row r="347" spans="1:13" ht="15" customHeight="1" x14ac:dyDescent="0.2">
      <c r="A347" s="11"/>
      <c r="C347" s="139">
        <v>2017</v>
      </c>
      <c r="D347" s="139"/>
      <c r="E347" s="140">
        <v>0.174074748</v>
      </c>
      <c r="F347" s="140">
        <v>0.100026954</v>
      </c>
      <c r="G347" s="140">
        <v>0.33492942399999998</v>
      </c>
      <c r="H347" s="140">
        <v>0.197139801</v>
      </c>
      <c r="I347" s="140">
        <v>3.1498400000000003E-2</v>
      </c>
      <c r="J347" s="140">
        <v>7.5799565999999999E-2</v>
      </c>
      <c r="K347" s="140">
        <v>8.6531067000000003E-2</v>
      </c>
      <c r="L347" s="141">
        <f t="shared" si="108"/>
        <v>2.775520192826638</v>
      </c>
    </row>
    <row r="348" spans="1:13" ht="15" customHeight="1" x14ac:dyDescent="0.2">
      <c r="A348" s="11"/>
      <c r="C348" s="139">
        <v>2014</v>
      </c>
      <c r="D348" s="139"/>
      <c r="E348" s="140">
        <v>0.19429097119229988</v>
      </c>
      <c r="F348" s="140">
        <v>0.16070634538896764</v>
      </c>
      <c r="G348" s="140">
        <v>0.36365794386823763</v>
      </c>
      <c r="H348" s="140">
        <v>0.12956117786675386</v>
      </c>
      <c r="I348" s="140">
        <v>2.6500335616673504E-2</v>
      </c>
      <c r="J348" s="140">
        <v>5.9837961349691833E-2</v>
      </c>
      <c r="K348" s="140">
        <v>6.5445264717375509E-2</v>
      </c>
      <c r="L348" s="141">
        <f t="shared" si="108"/>
        <v>2.5807483638108621</v>
      </c>
    </row>
    <row r="349" spans="1:13" ht="15" customHeight="1" x14ac:dyDescent="0.2">
      <c r="A349" s="11"/>
      <c r="C349" s="175" t="s">
        <v>63</v>
      </c>
      <c r="D349" s="175"/>
      <c r="E349" s="176"/>
      <c r="F349" s="176"/>
      <c r="G349" s="176"/>
      <c r="H349" s="176"/>
      <c r="I349" s="176"/>
      <c r="J349" s="177"/>
      <c r="K349" s="177"/>
      <c r="L349" s="177"/>
    </row>
    <row r="350" spans="1:13" ht="15" customHeight="1" x14ac:dyDescent="0.2">
      <c r="A350" s="11"/>
      <c r="C350" s="136">
        <v>2024</v>
      </c>
      <c r="D350" s="136"/>
      <c r="E350" s="137">
        <v>8.3612288710941507E-2</v>
      </c>
      <c r="F350" s="137">
        <v>7.2297007439711514E-2</v>
      </c>
      <c r="G350" s="137">
        <v>0.23397848601718099</v>
      </c>
      <c r="H350" s="137">
        <v>0.30588080093507664</v>
      </c>
      <c r="I350" s="137">
        <v>0.2055904338564214</v>
      </c>
      <c r="J350" s="137">
        <v>5.6581413499249431E-2</v>
      </c>
      <c r="K350" s="137">
        <v>4.2059569541418602E-2</v>
      </c>
      <c r="L350" s="138">
        <f t="shared" ref="L350:L353" si="109">(1*E350+2*F350+3*G350+4*H350+5*I350)/SUM(E350:I350)</f>
        <v>3.5298000849841955</v>
      </c>
    </row>
    <row r="351" spans="1:13" ht="15" customHeight="1" x14ac:dyDescent="0.2">
      <c r="A351" s="11"/>
      <c r="C351" s="139">
        <v>2021</v>
      </c>
      <c r="D351" s="139"/>
      <c r="E351" s="140">
        <v>0.13130291399999999</v>
      </c>
      <c r="F351" s="140">
        <v>9.9417849000000003E-2</v>
      </c>
      <c r="G351" s="140">
        <v>0.29170226799999999</v>
      </c>
      <c r="H351" s="140">
        <v>0.27109208600000001</v>
      </c>
      <c r="I351" s="140">
        <v>0.12554954500000001</v>
      </c>
      <c r="J351" s="140">
        <v>4.7475499999999997E-2</v>
      </c>
      <c r="K351" s="140">
        <v>3.3459900000000001E-2</v>
      </c>
      <c r="L351" s="141">
        <f t="shared" si="109"/>
        <v>3.1742722853160901</v>
      </c>
    </row>
    <row r="352" spans="1:13" ht="15" customHeight="1" x14ac:dyDescent="0.2">
      <c r="A352" s="11"/>
      <c r="C352" s="139">
        <v>2017</v>
      </c>
      <c r="D352" s="139"/>
      <c r="E352" s="140">
        <v>0.14919549100000001</v>
      </c>
      <c r="F352" s="140">
        <v>8.0761700000000006E-2</v>
      </c>
      <c r="G352" s="140">
        <v>0.30737155900000002</v>
      </c>
      <c r="H352" s="140">
        <v>0.26312189000000002</v>
      </c>
      <c r="I352" s="140">
        <v>8.3597832999999996E-2</v>
      </c>
      <c r="J352" s="140">
        <v>5.63472E-2</v>
      </c>
      <c r="K352" s="140">
        <v>5.9604299999999999E-2</v>
      </c>
      <c r="L352" s="141">
        <f t="shared" si="109"/>
        <v>3.0578756432058225</v>
      </c>
      <c r="M352" s="3"/>
    </row>
    <row r="353" spans="1:13" ht="15" customHeight="1" x14ac:dyDescent="0.2">
      <c r="A353" s="11"/>
      <c r="C353" s="139">
        <v>2014</v>
      </c>
      <c r="D353" s="139"/>
      <c r="E353" s="140">
        <v>0.17625486624138517</v>
      </c>
      <c r="F353" s="140">
        <v>0.10562334300781601</v>
      </c>
      <c r="G353" s="140">
        <v>0.33571575071514459</v>
      </c>
      <c r="H353" s="140">
        <v>0.24076769424877983</v>
      </c>
      <c r="I353" s="140">
        <v>4.9148652046848346E-2</v>
      </c>
      <c r="J353" s="140">
        <v>5.3076606064917084E-2</v>
      </c>
      <c r="K353" s="140">
        <v>3.9413087675109093E-2</v>
      </c>
      <c r="L353" s="141">
        <f t="shared" si="109"/>
        <v>2.8687969973158625</v>
      </c>
    </row>
    <row r="354" spans="1:13" s="3" customFormat="1" ht="15" customHeight="1" x14ac:dyDescent="0.2">
      <c r="A354" s="11"/>
      <c r="C354" s="100" t="s">
        <v>25</v>
      </c>
      <c r="D354" s="100"/>
      <c r="E354" s="100"/>
      <c r="F354" s="100"/>
      <c r="G354" s="100"/>
      <c r="H354" s="100"/>
      <c r="I354" s="100"/>
      <c r="J354" s="100"/>
      <c r="K354" s="100"/>
      <c r="L354" s="100"/>
    </row>
    <row r="355" spans="1:13" ht="15" customHeight="1" x14ac:dyDescent="0.2">
      <c r="A355" s="11"/>
      <c r="C355" s="182" t="s">
        <v>165</v>
      </c>
      <c r="D355" s="182"/>
      <c r="E355" s="183"/>
      <c r="F355" s="183"/>
      <c r="G355" s="183"/>
      <c r="H355" s="183"/>
      <c r="I355" s="183"/>
      <c r="J355" s="183"/>
      <c r="K355" s="183"/>
      <c r="L355" s="183"/>
      <c r="M355" s="3"/>
    </row>
    <row r="356" spans="1:13" s="3" customFormat="1" ht="15" customHeight="1" x14ac:dyDescent="0.2">
      <c r="A356" s="11"/>
      <c r="C356" s="136">
        <v>2024</v>
      </c>
      <c r="D356" s="136"/>
      <c r="E356" s="137">
        <f>AVERAGE(E361,E366,E371,E376,E381)</f>
        <v>0.13765729771517365</v>
      </c>
      <c r="F356" s="137">
        <f t="shared" ref="F356:K356" si="110">AVERAGE(F361,F366,F371,F376,F381)</f>
        <v>6.8944015916347412E-2</v>
      </c>
      <c r="G356" s="137">
        <f t="shared" si="110"/>
        <v>0.22983086227361485</v>
      </c>
      <c r="H356" s="137">
        <f t="shared" si="110"/>
        <v>0.29794697723769714</v>
      </c>
      <c r="I356" s="137">
        <f t="shared" si="110"/>
        <v>0.16895986617175443</v>
      </c>
      <c r="J356" s="137">
        <f t="shared" si="110"/>
        <v>3.5429190967900329E-2</v>
      </c>
      <c r="K356" s="137">
        <f t="shared" si="110"/>
        <v>6.1231789717512239E-2</v>
      </c>
      <c r="L356" s="138">
        <f t="shared" ref="L356:L359" si="111">(1*E356+2*F356+3*G356+4*H356+5*I356)/SUM(E356:I356)</f>
        <v>3.3228113609614365</v>
      </c>
    </row>
    <row r="357" spans="1:13" s="3" customFormat="1" ht="15" customHeight="1" x14ac:dyDescent="0.2">
      <c r="A357" s="11"/>
      <c r="C357" s="139">
        <v>2021</v>
      </c>
      <c r="D357" s="139"/>
      <c r="E357" s="140">
        <f t="shared" ref="E357:K357" si="112">AVERAGE(E362,E367,E372,E377,E382)</f>
        <v>0.1343596192</v>
      </c>
      <c r="F357" s="140">
        <f t="shared" si="112"/>
        <v>9.8187778399999995E-2</v>
      </c>
      <c r="G357" s="140">
        <f t="shared" si="112"/>
        <v>0.2715615334</v>
      </c>
      <c r="H357" s="140">
        <f t="shared" si="112"/>
        <v>0.25427870899999999</v>
      </c>
      <c r="I357" s="140">
        <f t="shared" si="112"/>
        <v>0.12158505180000001</v>
      </c>
      <c r="J357" s="140">
        <f t="shared" si="112"/>
        <v>4.67985E-2</v>
      </c>
      <c r="K357" s="140">
        <f t="shared" si="112"/>
        <v>7.3228810200000008E-2</v>
      </c>
      <c r="L357" s="141">
        <f t="shared" si="111"/>
        <v>3.1483475533007441</v>
      </c>
    </row>
    <row r="358" spans="1:13" s="3" customFormat="1" ht="15" customHeight="1" x14ac:dyDescent="0.2">
      <c r="A358" s="11"/>
      <c r="C358" s="139">
        <v>2017</v>
      </c>
      <c r="D358" s="139"/>
      <c r="E358" s="140">
        <f t="shared" ref="E358:K358" si="113">AVERAGE(E363,E368,E373,E378,E383)</f>
        <v>0.17232375479999998</v>
      </c>
      <c r="F358" s="140">
        <f t="shared" si="113"/>
        <v>6.9905650999999985E-2</v>
      </c>
      <c r="G358" s="140">
        <f t="shared" si="113"/>
        <v>0.29615323640000002</v>
      </c>
      <c r="H358" s="140">
        <f t="shared" si="113"/>
        <v>0.223481863</v>
      </c>
      <c r="I358" s="140">
        <f t="shared" si="113"/>
        <v>8.3160035400000012E-2</v>
      </c>
      <c r="J358" s="140">
        <f t="shared" si="113"/>
        <v>4.9962408799999997E-2</v>
      </c>
      <c r="K358" s="140">
        <f t="shared" si="113"/>
        <v>0.10501306020000001</v>
      </c>
      <c r="L358" s="141">
        <f t="shared" si="111"/>
        <v>2.9707094579970117</v>
      </c>
    </row>
    <row r="359" spans="1:13" s="3" customFormat="1" ht="15" customHeight="1" x14ac:dyDescent="0.2">
      <c r="A359" s="11"/>
      <c r="C359" s="139">
        <v>2014</v>
      </c>
      <c r="D359" s="139"/>
      <c r="E359" s="140">
        <f t="shared" ref="E359:K359" si="114">AVERAGE(E364,E369,E374,E379,E384)</f>
        <v>0.17935561727390115</v>
      </c>
      <c r="F359" s="140">
        <f t="shared" si="114"/>
        <v>0.10425559173916651</v>
      </c>
      <c r="G359" s="140">
        <f t="shared" si="114"/>
        <v>0.27909443730424793</v>
      </c>
      <c r="H359" s="140">
        <f t="shared" si="114"/>
        <v>0.20773737244937046</v>
      </c>
      <c r="I359" s="140">
        <f t="shared" si="114"/>
        <v>6.7913344144638926E-2</v>
      </c>
      <c r="J359" s="140">
        <f t="shared" si="114"/>
        <v>3.9531380769137633E-2</v>
      </c>
      <c r="K359" s="140">
        <f t="shared" si="114"/>
        <v>0.1221122563195373</v>
      </c>
      <c r="L359" s="141">
        <f t="shared" si="111"/>
        <v>2.8575751663246454</v>
      </c>
      <c r="M359" s="2"/>
    </row>
    <row r="360" spans="1:13" s="3" customFormat="1" ht="15" customHeight="1" x14ac:dyDescent="0.2">
      <c r="A360" s="11"/>
      <c r="C360" s="95" t="s">
        <v>59</v>
      </c>
      <c r="D360" s="95"/>
      <c r="E360" s="94"/>
      <c r="F360" s="94"/>
      <c r="G360" s="94"/>
      <c r="H360" s="94"/>
      <c r="I360" s="94"/>
      <c r="J360" s="112"/>
      <c r="K360" s="112"/>
      <c r="L360" s="112"/>
      <c r="M360" s="2"/>
    </row>
    <row r="361" spans="1:13" ht="15" customHeight="1" x14ac:dyDescent="0.2">
      <c r="A361" s="11"/>
      <c r="C361" s="136">
        <v>2024</v>
      </c>
      <c r="D361" s="136"/>
      <c r="E361" s="137">
        <v>0.12777357011748527</v>
      </c>
      <c r="F361" s="137">
        <v>5.7810307372564311E-2</v>
      </c>
      <c r="G361" s="137">
        <v>0.19167171552082873</v>
      </c>
      <c r="H361" s="137">
        <v>0.34409480963468064</v>
      </c>
      <c r="I361" s="137">
        <v>0.20742203540700635</v>
      </c>
      <c r="J361" s="137">
        <v>2.0264342550378778E-2</v>
      </c>
      <c r="K361" s="137">
        <v>5.0963219397055975E-2</v>
      </c>
      <c r="L361" s="138">
        <f t="shared" ref="L361:L364" si="115">(1*E361+2*F361+3*G361+4*H361+5*I361)/SUM(E361:I361)</f>
        <v>3.4797530746879684</v>
      </c>
    </row>
    <row r="362" spans="1:13" ht="15" customHeight="1" x14ac:dyDescent="0.2">
      <c r="A362" s="11"/>
      <c r="C362" s="139">
        <v>2021</v>
      </c>
      <c r="D362" s="139"/>
      <c r="E362" s="140">
        <v>0.12921950300000001</v>
      </c>
      <c r="F362" s="140">
        <v>0.106137958</v>
      </c>
      <c r="G362" s="140">
        <v>0.25121563800000002</v>
      </c>
      <c r="H362" s="140">
        <v>0.270454164</v>
      </c>
      <c r="I362" s="140">
        <v>0.151103452</v>
      </c>
      <c r="J362" s="140">
        <v>3.5917299999999999E-2</v>
      </c>
      <c r="K362" s="140">
        <v>5.5952000000000002E-2</v>
      </c>
      <c r="L362" s="141">
        <f t="shared" si="115"/>
        <v>3.2291345293832507</v>
      </c>
    </row>
    <row r="363" spans="1:13" ht="15" customHeight="1" x14ac:dyDescent="0.2">
      <c r="A363" s="11"/>
      <c r="C363" s="139">
        <v>2017</v>
      </c>
      <c r="D363" s="139"/>
      <c r="E363" s="140">
        <v>0.1954969</v>
      </c>
      <c r="F363" s="140">
        <v>7.1053249999999998E-2</v>
      </c>
      <c r="G363" s="140">
        <v>0.30365879899999998</v>
      </c>
      <c r="H363" s="140">
        <v>0.235122636</v>
      </c>
      <c r="I363" s="140">
        <v>7.3262786999999996E-2</v>
      </c>
      <c r="J363" s="140">
        <v>4.0480099999999998E-2</v>
      </c>
      <c r="K363" s="140">
        <v>8.0925499999999997E-2</v>
      </c>
      <c r="L363" s="141">
        <f t="shared" si="115"/>
        <v>2.9084915148989823</v>
      </c>
    </row>
    <row r="364" spans="1:13" ht="15" customHeight="1" x14ac:dyDescent="0.2">
      <c r="A364" s="11"/>
      <c r="C364" s="139">
        <v>2014</v>
      </c>
      <c r="D364" s="139"/>
      <c r="E364" s="140">
        <v>0.20525386155828684</v>
      </c>
      <c r="F364" s="140">
        <v>0.10395491387751078</v>
      </c>
      <c r="G364" s="140">
        <v>0.31609102758605412</v>
      </c>
      <c r="H364" s="140">
        <v>0.19459372937292421</v>
      </c>
      <c r="I364" s="140">
        <v>5.6200302251361252E-2</v>
      </c>
      <c r="J364" s="140">
        <v>2.6809176662648058E-2</v>
      </c>
      <c r="K364" s="140">
        <v>9.7096988691214803E-2</v>
      </c>
      <c r="L364" s="141">
        <f t="shared" si="115"/>
        <v>2.7631894040183078</v>
      </c>
    </row>
    <row r="365" spans="1:13" ht="15" customHeight="1" x14ac:dyDescent="0.2">
      <c r="A365" s="11"/>
      <c r="C365" s="175" t="s">
        <v>60</v>
      </c>
      <c r="D365" s="175"/>
      <c r="E365" s="176"/>
      <c r="F365" s="176"/>
      <c r="G365" s="176"/>
      <c r="H365" s="176"/>
      <c r="I365" s="176"/>
      <c r="J365" s="177"/>
      <c r="K365" s="177"/>
      <c r="L365" s="177"/>
    </row>
    <row r="366" spans="1:13" ht="15" customHeight="1" x14ac:dyDescent="0.2">
      <c r="A366" s="11"/>
      <c r="C366" s="136">
        <v>2024</v>
      </c>
      <c r="D366" s="136"/>
      <c r="E366" s="137">
        <v>0.12700037372559392</v>
      </c>
      <c r="F366" s="137">
        <v>7.8313892832505783E-2</v>
      </c>
      <c r="G366" s="137">
        <v>0.19439233914948359</v>
      </c>
      <c r="H366" s="137">
        <v>0.27609639608593051</v>
      </c>
      <c r="I366" s="137">
        <v>0.22159866382183765</v>
      </c>
      <c r="J366" s="137">
        <v>3.1848406245988364E-2</v>
      </c>
      <c r="K366" s="137">
        <v>7.0749928138660198E-2</v>
      </c>
      <c r="L366" s="138">
        <f t="shared" ref="L366:L369" si="116">(1*E366+2*F366+3*G366+4*H366+5*I366)/SUM(E366:I366)</f>
        <v>3.4312217129445144</v>
      </c>
    </row>
    <row r="367" spans="1:13" ht="15" customHeight="1" x14ac:dyDescent="0.2">
      <c r="A367" s="11"/>
      <c r="C367" s="139">
        <v>2021</v>
      </c>
      <c r="D367" s="139"/>
      <c r="E367" s="140">
        <v>0.112586669</v>
      </c>
      <c r="F367" s="140">
        <v>9.8858649000000007E-2</v>
      </c>
      <c r="G367" s="140">
        <v>0.21229637600000001</v>
      </c>
      <c r="H367" s="140">
        <v>0.28063381500000001</v>
      </c>
      <c r="I367" s="140">
        <v>0.16186473600000001</v>
      </c>
      <c r="J367" s="140">
        <v>5.4580700000000003E-2</v>
      </c>
      <c r="K367" s="140">
        <v>7.9179088999999994E-2</v>
      </c>
      <c r="L367" s="141">
        <f t="shared" si="116"/>
        <v>3.3236184206611181</v>
      </c>
    </row>
    <row r="368" spans="1:13" ht="15" customHeight="1" x14ac:dyDescent="0.2">
      <c r="A368" s="11"/>
      <c r="C368" s="139">
        <v>2017</v>
      </c>
      <c r="D368" s="139"/>
      <c r="E368" s="140">
        <v>0.14935478899999999</v>
      </c>
      <c r="F368" s="140">
        <v>6.2978444999999994E-2</v>
      </c>
      <c r="G368" s="140">
        <v>0.24945547100000001</v>
      </c>
      <c r="H368" s="140">
        <v>0.236917617</v>
      </c>
      <c r="I368" s="140">
        <v>0.14255983</v>
      </c>
      <c r="J368" s="140">
        <v>5.0774600000000003E-2</v>
      </c>
      <c r="K368" s="140">
        <v>0.10795925300000001</v>
      </c>
      <c r="L368" s="141">
        <f t="shared" si="116"/>
        <v>3.1906046660962057</v>
      </c>
    </row>
    <row r="369" spans="1:13" ht="15" customHeight="1" x14ac:dyDescent="0.2">
      <c r="A369" s="11"/>
      <c r="C369" s="139">
        <v>2014</v>
      </c>
      <c r="D369" s="139"/>
      <c r="E369" s="140">
        <v>0.13438045876970336</v>
      </c>
      <c r="F369" s="140">
        <v>8.7448860621892749E-2</v>
      </c>
      <c r="G369" s="140">
        <v>0.20691357000036298</v>
      </c>
      <c r="H369" s="140">
        <v>0.2522428051088984</v>
      </c>
      <c r="I369" s="140">
        <v>0.14485387918165499</v>
      </c>
      <c r="J369" s="140">
        <v>3.9948051623949765E-2</v>
      </c>
      <c r="K369" s="140">
        <v>0.13421237469353781</v>
      </c>
      <c r="L369" s="141">
        <f t="shared" si="116"/>
        <v>3.2249114612934684</v>
      </c>
    </row>
    <row r="370" spans="1:13" ht="15" customHeight="1" x14ac:dyDescent="0.2">
      <c r="A370" s="11"/>
      <c r="C370" s="175" t="s">
        <v>61</v>
      </c>
      <c r="D370" s="175"/>
      <c r="E370" s="176"/>
      <c r="F370" s="176"/>
      <c r="G370" s="176"/>
      <c r="H370" s="176"/>
      <c r="I370" s="176"/>
      <c r="J370" s="177"/>
      <c r="K370" s="177"/>
      <c r="L370" s="177"/>
    </row>
    <row r="371" spans="1:13" ht="15" customHeight="1" x14ac:dyDescent="0.2">
      <c r="A371" s="11"/>
      <c r="C371" s="136">
        <v>2024</v>
      </c>
      <c r="D371" s="136"/>
      <c r="E371" s="137">
        <v>0.17811797260443768</v>
      </c>
      <c r="F371" s="137">
        <v>9.0766721677569384E-2</v>
      </c>
      <c r="G371" s="137">
        <v>0.32959793510230107</v>
      </c>
      <c r="H371" s="137">
        <v>0.24290015204379711</v>
      </c>
      <c r="I371" s="137">
        <v>9.8875761978521548E-2</v>
      </c>
      <c r="J371" s="137">
        <v>2.1663741648279545E-2</v>
      </c>
      <c r="K371" s="137">
        <v>3.8077714945093752E-2</v>
      </c>
      <c r="L371" s="138">
        <f t="shared" ref="L371:L374" si="117">(1*E371+2*F371+3*G371+4*H371+5*I371)/SUM(E371:I371)</f>
        <v>2.9932454845211036</v>
      </c>
    </row>
    <row r="372" spans="1:13" ht="15" customHeight="1" x14ac:dyDescent="0.2">
      <c r="A372" s="11"/>
      <c r="C372" s="139">
        <v>2021</v>
      </c>
      <c r="D372" s="139"/>
      <c r="E372" s="140">
        <v>0.17695145300000001</v>
      </c>
      <c r="F372" s="140">
        <v>0.102905861</v>
      </c>
      <c r="G372" s="140">
        <v>0.35966482999999999</v>
      </c>
      <c r="H372" s="140">
        <v>0.20171929399999999</v>
      </c>
      <c r="I372" s="140">
        <v>7.6922845000000004E-2</v>
      </c>
      <c r="J372" s="140">
        <v>3.9515300000000003E-2</v>
      </c>
      <c r="K372" s="140">
        <v>4.2320400000000001E-2</v>
      </c>
      <c r="L372" s="141">
        <f t="shared" si="117"/>
        <v>2.8897323879020891</v>
      </c>
    </row>
    <row r="373" spans="1:13" ht="15" customHeight="1" x14ac:dyDescent="0.2">
      <c r="A373" s="11"/>
      <c r="C373" s="139">
        <v>2017</v>
      </c>
      <c r="D373" s="139"/>
      <c r="E373" s="140">
        <v>0.208600694</v>
      </c>
      <c r="F373" s="140">
        <v>8.0584186000000002E-2</v>
      </c>
      <c r="G373" s="140">
        <v>0.35554993899999998</v>
      </c>
      <c r="H373" s="140">
        <v>0.19402496699999999</v>
      </c>
      <c r="I373" s="140">
        <v>5.1191800000000003E-2</v>
      </c>
      <c r="J373" s="140">
        <v>3.7831299999999998E-2</v>
      </c>
      <c r="K373" s="140">
        <v>7.2217161000000002E-2</v>
      </c>
      <c r="L373" s="141">
        <f t="shared" si="117"/>
        <v>2.7737213909521592</v>
      </c>
    </row>
    <row r="374" spans="1:13" ht="15" customHeight="1" x14ac:dyDescent="0.2">
      <c r="A374" s="11"/>
      <c r="C374" s="139">
        <v>2014</v>
      </c>
      <c r="D374" s="139"/>
      <c r="E374" s="140">
        <v>0.23098156792089641</v>
      </c>
      <c r="F374" s="140">
        <v>0.11345302292969985</v>
      </c>
      <c r="G374" s="140">
        <v>0.30212600250211208</v>
      </c>
      <c r="H374" s="140">
        <v>0.19508163355171274</v>
      </c>
      <c r="I374" s="140">
        <v>4.37806096183537E-2</v>
      </c>
      <c r="J374" s="140">
        <v>3.0025530686728624E-2</v>
      </c>
      <c r="K374" s="140">
        <v>8.4551632790496475E-2</v>
      </c>
      <c r="L374" s="141">
        <f t="shared" si="117"/>
        <v>2.6693406879668369</v>
      </c>
    </row>
    <row r="375" spans="1:13" ht="15" customHeight="1" x14ac:dyDescent="0.2">
      <c r="A375" s="11"/>
      <c r="C375" s="175" t="s">
        <v>62</v>
      </c>
      <c r="D375" s="175"/>
      <c r="E375" s="176"/>
      <c r="F375" s="176"/>
      <c r="G375" s="176"/>
      <c r="H375" s="176"/>
      <c r="I375" s="176"/>
      <c r="J375" s="177"/>
      <c r="K375" s="177"/>
      <c r="L375" s="177"/>
    </row>
    <row r="376" spans="1:13" ht="15" customHeight="1" x14ac:dyDescent="0.2">
      <c r="A376" s="11"/>
      <c r="C376" s="136">
        <v>2024</v>
      </c>
      <c r="D376" s="136"/>
      <c r="E376" s="137">
        <v>0.13930456744151057</v>
      </c>
      <c r="F376" s="137">
        <v>7.1930644495512383E-2</v>
      </c>
      <c r="G376" s="137">
        <v>0.28678500149618674</v>
      </c>
      <c r="H376" s="137">
        <v>0.25506489012433897</v>
      </c>
      <c r="I376" s="137">
        <v>0.10039084931751235</v>
      </c>
      <c r="J376" s="137">
        <v>6.6978871855668073E-2</v>
      </c>
      <c r="K376" s="137">
        <v>7.9545175269270949E-2</v>
      </c>
      <c r="L376" s="138">
        <f t="shared" ref="L376:L379" si="118">(1*E376+2*F376+3*G376+4*H376+5*I376)/SUM(E376:I376)</f>
        <v>3.1233857954943991</v>
      </c>
    </row>
    <row r="377" spans="1:13" ht="15" customHeight="1" x14ac:dyDescent="0.2">
      <c r="A377" s="11"/>
      <c r="C377" s="139">
        <v>2021</v>
      </c>
      <c r="D377" s="139"/>
      <c r="E377" s="140">
        <v>0.14150579199999999</v>
      </c>
      <c r="F377" s="140">
        <v>0.115797284</v>
      </c>
      <c r="G377" s="140">
        <v>0.308416617</v>
      </c>
      <c r="H377" s="140">
        <v>0.20675975399999999</v>
      </c>
      <c r="I377" s="140">
        <v>6.5473228999999994E-2</v>
      </c>
      <c r="J377" s="140">
        <v>6.2482700000000002E-2</v>
      </c>
      <c r="K377" s="140">
        <v>9.9564624000000004E-2</v>
      </c>
      <c r="L377" s="141">
        <f t="shared" si="118"/>
        <v>2.9270810181170659</v>
      </c>
    </row>
    <row r="378" spans="1:13" ht="15" customHeight="1" x14ac:dyDescent="0.2">
      <c r="A378" s="11"/>
      <c r="C378" s="139">
        <v>2017</v>
      </c>
      <c r="D378" s="139"/>
      <c r="E378" s="140">
        <v>0.16802913899999999</v>
      </c>
      <c r="F378" s="140">
        <v>5.8974100000000002E-2</v>
      </c>
      <c r="G378" s="140">
        <v>0.308596392</v>
      </c>
      <c r="H378" s="140">
        <v>0.19127097000000001</v>
      </c>
      <c r="I378" s="140">
        <v>5.4095699999999997E-2</v>
      </c>
      <c r="J378" s="140">
        <v>7.2233043999999996E-2</v>
      </c>
      <c r="K378" s="140">
        <v>0.14680068800000001</v>
      </c>
      <c r="L378" s="141">
        <f t="shared" si="118"/>
        <v>2.8776259514941605</v>
      </c>
      <c r="M378" s="3"/>
    </row>
    <row r="379" spans="1:13" ht="15" customHeight="1" x14ac:dyDescent="0.2">
      <c r="A379" s="11"/>
      <c r="C379" s="139">
        <v>2014</v>
      </c>
      <c r="D379" s="139"/>
      <c r="E379" s="140">
        <v>0.16231840311589685</v>
      </c>
      <c r="F379" s="140">
        <v>0.11566683140400091</v>
      </c>
      <c r="G379" s="140">
        <v>0.29706123780562177</v>
      </c>
      <c r="H379" s="140">
        <v>0.16664412336344511</v>
      </c>
      <c r="I379" s="140">
        <v>4.2439496842698821E-2</v>
      </c>
      <c r="J379" s="140">
        <v>5.5034480488532503E-2</v>
      </c>
      <c r="K379" s="140">
        <v>0.16083542697980402</v>
      </c>
      <c r="L379" s="141">
        <f t="shared" si="118"/>
        <v>2.7592484686087611</v>
      </c>
    </row>
    <row r="380" spans="1:13" ht="15" customHeight="1" x14ac:dyDescent="0.2">
      <c r="A380" s="11"/>
      <c r="C380" s="175" t="s">
        <v>63</v>
      </c>
      <c r="D380" s="175"/>
      <c r="E380" s="176"/>
      <c r="F380" s="176"/>
      <c r="G380" s="176"/>
      <c r="H380" s="176"/>
      <c r="I380" s="176"/>
      <c r="J380" s="177"/>
      <c r="K380" s="177"/>
      <c r="L380" s="177"/>
      <c r="M380" s="3"/>
    </row>
    <row r="381" spans="1:13" ht="15" customHeight="1" x14ac:dyDescent="0.2">
      <c r="A381" s="11"/>
      <c r="C381" s="136">
        <v>2024</v>
      </c>
      <c r="D381" s="136"/>
      <c r="E381" s="137">
        <v>0.11609000468684079</v>
      </c>
      <c r="F381" s="137">
        <v>4.5898513203585185E-2</v>
      </c>
      <c r="G381" s="137">
        <v>0.1467073200992742</v>
      </c>
      <c r="H381" s="137">
        <v>0.37157863829973842</v>
      </c>
      <c r="I381" s="137">
        <v>0.21651202033389427</v>
      </c>
      <c r="J381" s="137">
        <v>3.6390592539186847E-2</v>
      </c>
      <c r="K381" s="137">
        <v>6.682291083748032E-2</v>
      </c>
      <c r="L381" s="138">
        <f t="shared" ref="L381:L384" si="119">(1*E381+2*F381+3*G381+4*H381+5*I381)/SUM(E381:I381)</f>
        <v>3.587123198635104</v>
      </c>
      <c r="M381" s="3"/>
    </row>
    <row r="382" spans="1:13" ht="15" customHeight="1" x14ac:dyDescent="0.2">
      <c r="A382" s="11"/>
      <c r="C382" s="139">
        <v>2021</v>
      </c>
      <c r="D382" s="139"/>
      <c r="E382" s="140">
        <v>0.111534679</v>
      </c>
      <c r="F382" s="140">
        <v>6.7239140000000003E-2</v>
      </c>
      <c r="G382" s="140">
        <v>0.226214206</v>
      </c>
      <c r="H382" s="140">
        <v>0.311826518</v>
      </c>
      <c r="I382" s="140">
        <v>0.152560997</v>
      </c>
      <c r="J382" s="140">
        <v>4.1496499999999999E-2</v>
      </c>
      <c r="K382" s="140">
        <v>8.9127938000000004E-2</v>
      </c>
      <c r="L382" s="141">
        <f t="shared" si="119"/>
        <v>3.3757179710853147</v>
      </c>
      <c r="M382" s="3"/>
    </row>
    <row r="383" spans="1:13" ht="15" customHeight="1" x14ac:dyDescent="0.2">
      <c r="A383" s="11"/>
      <c r="C383" s="139">
        <v>2017</v>
      </c>
      <c r="D383" s="139"/>
      <c r="E383" s="140">
        <v>0.14013725199999999</v>
      </c>
      <c r="F383" s="140">
        <v>7.5938274E-2</v>
      </c>
      <c r="G383" s="140">
        <v>0.26350558099999999</v>
      </c>
      <c r="H383" s="140">
        <v>0.26007312500000002</v>
      </c>
      <c r="I383" s="140">
        <v>9.4690060000000006E-2</v>
      </c>
      <c r="J383" s="140">
        <v>4.8493000000000001E-2</v>
      </c>
      <c r="K383" s="140">
        <v>0.117162699</v>
      </c>
      <c r="L383" s="141">
        <f t="shared" si="119"/>
        <v>3.1117529872188543</v>
      </c>
      <c r="M383" s="3"/>
    </row>
    <row r="384" spans="1:13" ht="15" customHeight="1" x14ac:dyDescent="0.2">
      <c r="A384" s="11"/>
      <c r="C384" s="139">
        <v>2014</v>
      </c>
      <c r="D384" s="139"/>
      <c r="E384" s="140">
        <v>0.16384379500472224</v>
      </c>
      <c r="F384" s="140">
        <v>0.10075432986272828</v>
      </c>
      <c r="G384" s="140">
        <v>0.27328034862708867</v>
      </c>
      <c r="H384" s="140">
        <v>0.23012457084987203</v>
      </c>
      <c r="I384" s="140">
        <v>5.2292432829125934E-2</v>
      </c>
      <c r="J384" s="140">
        <v>4.5839664383829221E-2</v>
      </c>
      <c r="K384" s="140">
        <v>0.13386485844263341</v>
      </c>
      <c r="L384" s="141">
        <f t="shared" si="119"/>
        <v>2.8857332681060006</v>
      </c>
      <c r="M384" s="3"/>
    </row>
    <row r="385" spans="1:12" ht="15" customHeight="1" x14ac:dyDescent="0.2">
      <c r="A385" s="11"/>
      <c r="C385" s="157" t="s">
        <v>171</v>
      </c>
      <c r="D385" s="157"/>
      <c r="E385" s="158"/>
      <c r="F385" s="158"/>
      <c r="G385" s="158"/>
      <c r="H385" s="158"/>
      <c r="I385" s="158"/>
      <c r="J385" s="158"/>
      <c r="K385" s="158"/>
      <c r="L385" s="158"/>
    </row>
    <row r="386" spans="1:12" ht="15" customHeight="1" x14ac:dyDescent="0.2">
      <c r="A386" s="11"/>
      <c r="C386" s="100" t="s">
        <v>112</v>
      </c>
      <c r="D386" s="100"/>
      <c r="E386" s="99"/>
      <c r="F386" s="99"/>
      <c r="G386" s="99"/>
      <c r="H386" s="99"/>
      <c r="I386" s="99"/>
      <c r="J386" s="99"/>
      <c r="K386" s="99"/>
      <c r="L386" s="99"/>
    </row>
    <row r="387" spans="1:12" ht="15" customHeight="1" x14ac:dyDescent="0.2">
      <c r="A387" s="11"/>
      <c r="C387" s="182" t="s">
        <v>165</v>
      </c>
      <c r="D387" s="182"/>
      <c r="E387" s="183"/>
      <c r="F387" s="183"/>
      <c r="G387" s="183"/>
      <c r="H387" s="183"/>
      <c r="I387" s="183"/>
      <c r="J387" s="183"/>
      <c r="K387" s="183"/>
      <c r="L387" s="183"/>
    </row>
    <row r="388" spans="1:12" ht="15" customHeight="1" x14ac:dyDescent="0.2">
      <c r="A388" s="11"/>
      <c r="C388" s="136">
        <v>2024</v>
      </c>
      <c r="D388" s="136"/>
      <c r="E388" s="137">
        <f>AVERAGE(E393,E398,E403,E408,E413)</f>
        <v>0.13155845803423352</v>
      </c>
      <c r="F388" s="137">
        <f t="shared" ref="F388:K388" si="120">AVERAGE(F393,F398,F403,F408,F413)</f>
        <v>8.1775017629734742E-2</v>
      </c>
      <c r="G388" s="137">
        <f t="shared" si="120"/>
        <v>0.27265888396883031</v>
      </c>
      <c r="H388" s="137">
        <f t="shared" si="120"/>
        <v>0.27174428578075893</v>
      </c>
      <c r="I388" s="137">
        <f t="shared" si="120"/>
        <v>0.14381225851490304</v>
      </c>
      <c r="J388" s="137">
        <f t="shared" si="120"/>
        <v>3.9997318760050617E-2</v>
      </c>
      <c r="K388" s="137">
        <f t="shared" si="120"/>
        <v>5.8453777311488965E-2</v>
      </c>
      <c r="L388" s="138">
        <f t="shared" ref="L388:L389" si="121">(1*E388+2*F388+3*G388+4*H388+5*I388)/SUM(E388:I388)</f>
        <v>3.2378982084918406</v>
      </c>
    </row>
    <row r="389" spans="1:12" ht="15" customHeight="1" x14ac:dyDescent="0.2">
      <c r="A389" s="11"/>
      <c r="C389" s="139">
        <v>2021</v>
      </c>
      <c r="D389" s="139"/>
      <c r="E389" s="140">
        <f t="shared" ref="E389:K389" si="122">AVERAGE(E394,E399,E404,E409,E414)</f>
        <v>0.1431706368</v>
      </c>
      <c r="F389" s="140">
        <f t="shared" si="122"/>
        <v>9.1129106200000004E-2</v>
      </c>
      <c r="G389" s="140">
        <f t="shared" si="122"/>
        <v>0.29249258760000002</v>
      </c>
      <c r="H389" s="140">
        <f t="shared" si="122"/>
        <v>0.24862275679999998</v>
      </c>
      <c r="I389" s="140">
        <f t="shared" si="122"/>
        <v>0.1109713662</v>
      </c>
      <c r="J389" s="140">
        <f t="shared" si="122"/>
        <v>3.9705706999999993E-2</v>
      </c>
      <c r="K389" s="140">
        <f t="shared" si="122"/>
        <v>7.3907834800000002E-2</v>
      </c>
      <c r="L389" s="141">
        <f t="shared" si="121"/>
        <v>3.10502767615852</v>
      </c>
    </row>
    <row r="390" spans="1:12" ht="15" customHeight="1" x14ac:dyDescent="0.2">
      <c r="A390" s="11"/>
      <c r="C390" s="139">
        <v>2017</v>
      </c>
      <c r="D390" s="139"/>
      <c r="E390" s="142" t="s">
        <v>174</v>
      </c>
      <c r="F390" s="142" t="s">
        <v>174</v>
      </c>
      <c r="G390" s="142" t="s">
        <v>174</v>
      </c>
      <c r="H390" s="142" t="s">
        <v>174</v>
      </c>
      <c r="I390" s="142" t="s">
        <v>174</v>
      </c>
      <c r="J390" s="142" t="s">
        <v>174</v>
      </c>
      <c r="K390" s="142" t="s">
        <v>174</v>
      </c>
      <c r="L390" s="141" t="s">
        <v>174</v>
      </c>
    </row>
    <row r="391" spans="1:12" ht="15" customHeight="1" x14ac:dyDescent="0.2">
      <c r="A391" s="11"/>
      <c r="C391" s="139">
        <v>2014</v>
      </c>
      <c r="D391" s="139"/>
      <c r="E391" s="142" t="s">
        <v>174</v>
      </c>
      <c r="F391" s="142" t="s">
        <v>174</v>
      </c>
      <c r="G391" s="142" t="s">
        <v>174</v>
      </c>
      <c r="H391" s="142" t="s">
        <v>174</v>
      </c>
      <c r="I391" s="142" t="s">
        <v>174</v>
      </c>
      <c r="J391" s="142" t="s">
        <v>174</v>
      </c>
      <c r="K391" s="142" t="s">
        <v>174</v>
      </c>
      <c r="L391" s="141" t="s">
        <v>174</v>
      </c>
    </row>
    <row r="392" spans="1:12" ht="15" customHeight="1" x14ac:dyDescent="0.2">
      <c r="A392" s="11"/>
      <c r="C392" s="95" t="s">
        <v>59</v>
      </c>
      <c r="D392" s="95"/>
      <c r="E392" s="94"/>
      <c r="F392" s="94"/>
      <c r="G392" s="94"/>
      <c r="H392" s="94"/>
      <c r="I392" s="94"/>
      <c r="J392" s="112"/>
      <c r="K392" s="112"/>
      <c r="L392" s="112"/>
    </row>
    <row r="393" spans="1:12" ht="15" customHeight="1" x14ac:dyDescent="0.2">
      <c r="A393" s="11"/>
      <c r="C393" s="136">
        <v>2024</v>
      </c>
      <c r="D393" s="136"/>
      <c r="E393" s="137">
        <v>0.1331982442132229</v>
      </c>
      <c r="F393" s="137">
        <v>7.2202545794454148E-2</v>
      </c>
      <c r="G393" s="137">
        <v>0.25667163545427008</v>
      </c>
      <c r="H393" s="137">
        <v>0.29670326412451981</v>
      </c>
      <c r="I393" s="137">
        <v>0.17129825238809548</v>
      </c>
      <c r="J393" s="137">
        <v>2.7337998797313301E-2</v>
      </c>
      <c r="K393" s="137">
        <v>4.2588059228124406E-2</v>
      </c>
      <c r="L393" s="138">
        <f t="shared" ref="L393:L394" si="123">(1*E393+2*F393+3*G393+4*H393+5*I393)/SUM(E393:I393)</f>
        <v>3.3233084178677426</v>
      </c>
    </row>
    <row r="394" spans="1:12" ht="15" customHeight="1" x14ac:dyDescent="0.2">
      <c r="A394" s="11"/>
      <c r="C394" s="139">
        <v>2021</v>
      </c>
      <c r="D394" s="139"/>
      <c r="E394" s="140">
        <v>0.147285053</v>
      </c>
      <c r="F394" s="140">
        <v>8.8638010000000003E-2</v>
      </c>
      <c r="G394" s="140">
        <v>0.28151230199999999</v>
      </c>
      <c r="H394" s="140">
        <v>0.27894839599999999</v>
      </c>
      <c r="I394" s="140">
        <v>0.122109747</v>
      </c>
      <c r="J394" s="140">
        <v>2.4588599999999999E-2</v>
      </c>
      <c r="K394" s="140">
        <v>5.69179E-2</v>
      </c>
      <c r="L394" s="141">
        <f t="shared" si="123"/>
        <v>3.1523797095798312</v>
      </c>
    </row>
    <row r="395" spans="1:12" ht="15" customHeight="1" x14ac:dyDescent="0.2">
      <c r="A395" s="11"/>
      <c r="C395" s="139">
        <v>2017</v>
      </c>
      <c r="D395" s="139"/>
      <c r="E395" s="142" t="s">
        <v>174</v>
      </c>
      <c r="F395" s="142" t="s">
        <v>174</v>
      </c>
      <c r="G395" s="142" t="s">
        <v>174</v>
      </c>
      <c r="H395" s="142" t="s">
        <v>174</v>
      </c>
      <c r="I395" s="142" t="s">
        <v>174</v>
      </c>
      <c r="J395" s="142" t="s">
        <v>174</v>
      </c>
      <c r="K395" s="142" t="s">
        <v>174</v>
      </c>
      <c r="L395" s="141" t="s">
        <v>174</v>
      </c>
    </row>
    <row r="396" spans="1:12" ht="15" customHeight="1" x14ac:dyDescent="0.2">
      <c r="A396" s="11"/>
      <c r="C396" s="139">
        <v>2014</v>
      </c>
      <c r="D396" s="139"/>
      <c r="E396" s="142" t="s">
        <v>174</v>
      </c>
      <c r="F396" s="142" t="s">
        <v>174</v>
      </c>
      <c r="G396" s="142" t="s">
        <v>174</v>
      </c>
      <c r="H396" s="142" t="s">
        <v>174</v>
      </c>
      <c r="I396" s="142" t="s">
        <v>174</v>
      </c>
      <c r="J396" s="142" t="s">
        <v>174</v>
      </c>
      <c r="K396" s="142" t="s">
        <v>174</v>
      </c>
      <c r="L396" s="141" t="s">
        <v>174</v>
      </c>
    </row>
    <row r="397" spans="1:12" ht="15" customHeight="1" x14ac:dyDescent="0.2">
      <c r="A397" s="11"/>
      <c r="C397" s="175" t="s">
        <v>60</v>
      </c>
      <c r="D397" s="175"/>
      <c r="E397" s="176"/>
      <c r="F397" s="176"/>
      <c r="G397" s="176"/>
      <c r="H397" s="176"/>
      <c r="I397" s="176"/>
      <c r="J397" s="177"/>
      <c r="K397" s="177"/>
      <c r="L397" s="177"/>
    </row>
    <row r="398" spans="1:12" ht="15" customHeight="1" x14ac:dyDescent="0.2">
      <c r="A398" s="11"/>
      <c r="C398" s="136">
        <v>2024</v>
      </c>
      <c r="D398" s="136"/>
      <c r="E398" s="137">
        <v>0.12244920235183734</v>
      </c>
      <c r="F398" s="137">
        <v>8.1534401199919088E-2</v>
      </c>
      <c r="G398" s="137">
        <v>0.23038280926253996</v>
      </c>
      <c r="H398" s="137">
        <v>0.26827918234275616</v>
      </c>
      <c r="I398" s="137">
        <v>0.19787157873144165</v>
      </c>
      <c r="J398" s="137">
        <v>3.7858402365266532E-2</v>
      </c>
      <c r="K398" s="137">
        <v>6.1624423746239228E-2</v>
      </c>
      <c r="L398" s="138">
        <f t="shared" ref="L398:L399" si="124">(1*E398+2*F398+3*G398+4*H398+5*I398)/SUM(E398:I398)</f>
        <v>3.3748840596168881</v>
      </c>
    </row>
    <row r="399" spans="1:12" ht="15" customHeight="1" x14ac:dyDescent="0.2">
      <c r="A399" s="11"/>
      <c r="C399" s="139">
        <v>2021</v>
      </c>
      <c r="D399" s="139"/>
      <c r="E399" s="140">
        <v>0.126224429</v>
      </c>
      <c r="F399" s="140">
        <v>8.7176432999999998E-2</v>
      </c>
      <c r="G399" s="140">
        <v>0.24234841400000001</v>
      </c>
      <c r="H399" s="140">
        <v>0.262717759</v>
      </c>
      <c r="I399" s="140">
        <v>0.16728480700000001</v>
      </c>
      <c r="J399" s="140">
        <v>3.5518099999999997E-2</v>
      </c>
      <c r="K399" s="140">
        <v>7.8730037000000003E-2</v>
      </c>
      <c r="L399" s="141">
        <f t="shared" si="124"/>
        <v>3.2908964675909762</v>
      </c>
    </row>
    <row r="400" spans="1:12" ht="15" customHeight="1" x14ac:dyDescent="0.2">
      <c r="A400" s="11"/>
      <c r="C400" s="139">
        <v>2017</v>
      </c>
      <c r="D400" s="139"/>
      <c r="E400" s="142" t="s">
        <v>174</v>
      </c>
      <c r="F400" s="142" t="s">
        <v>174</v>
      </c>
      <c r="G400" s="142" t="s">
        <v>174</v>
      </c>
      <c r="H400" s="142" t="s">
        <v>174</v>
      </c>
      <c r="I400" s="142" t="s">
        <v>174</v>
      </c>
      <c r="J400" s="142" t="s">
        <v>174</v>
      </c>
      <c r="K400" s="142" t="s">
        <v>174</v>
      </c>
      <c r="L400" s="141" t="s">
        <v>174</v>
      </c>
    </row>
    <row r="401" spans="1:12" ht="15" customHeight="1" x14ac:dyDescent="0.2">
      <c r="A401" s="11"/>
      <c r="C401" s="139">
        <v>2014</v>
      </c>
      <c r="D401" s="139"/>
      <c r="E401" s="142" t="s">
        <v>174</v>
      </c>
      <c r="F401" s="142" t="s">
        <v>174</v>
      </c>
      <c r="G401" s="142" t="s">
        <v>174</v>
      </c>
      <c r="H401" s="142" t="s">
        <v>174</v>
      </c>
      <c r="I401" s="142" t="s">
        <v>174</v>
      </c>
      <c r="J401" s="142" t="s">
        <v>174</v>
      </c>
      <c r="K401" s="142" t="s">
        <v>174</v>
      </c>
      <c r="L401" s="141" t="s">
        <v>174</v>
      </c>
    </row>
    <row r="402" spans="1:12" ht="15" customHeight="1" x14ac:dyDescent="0.2">
      <c r="A402" s="11"/>
      <c r="C402" s="175" t="s">
        <v>61</v>
      </c>
      <c r="D402" s="175"/>
      <c r="E402" s="176"/>
      <c r="F402" s="176"/>
      <c r="G402" s="176"/>
      <c r="H402" s="176"/>
      <c r="I402" s="176"/>
      <c r="J402" s="177"/>
      <c r="K402" s="177"/>
      <c r="L402" s="177"/>
    </row>
    <row r="403" spans="1:12" ht="15" customHeight="1" x14ac:dyDescent="0.2">
      <c r="A403" s="11"/>
      <c r="C403" s="136">
        <v>2024</v>
      </c>
      <c r="D403" s="136"/>
      <c r="E403" s="137">
        <v>0.16313740466808202</v>
      </c>
      <c r="F403" s="137">
        <v>9.8450374400261054E-2</v>
      </c>
      <c r="G403" s="137">
        <v>0.35762108194963221</v>
      </c>
      <c r="H403" s="137">
        <v>0.24436617897843405</v>
      </c>
      <c r="I403" s="137">
        <v>7.4678700993161803E-2</v>
      </c>
      <c r="J403" s="137">
        <v>2.6025996503408748E-2</v>
      </c>
      <c r="K403" s="137">
        <v>3.5720262507020144E-2</v>
      </c>
      <c r="L403" s="138">
        <f t="shared" ref="L403:L404" si="125">(1*E403+2*F403+3*G403+4*H403+5*I403)/SUM(E403:I403)</f>
        <v>2.9669581890086891</v>
      </c>
    </row>
    <row r="404" spans="1:12" ht="15" customHeight="1" x14ac:dyDescent="0.2">
      <c r="A404" s="11"/>
      <c r="C404" s="139">
        <v>2021</v>
      </c>
      <c r="D404" s="139"/>
      <c r="E404" s="140">
        <v>0.18887310400000001</v>
      </c>
      <c r="F404" s="140">
        <v>9.6718517000000004E-2</v>
      </c>
      <c r="G404" s="140">
        <v>0.37546457500000002</v>
      </c>
      <c r="H404" s="140">
        <v>0.20261518100000001</v>
      </c>
      <c r="I404" s="140">
        <v>6.0179900000000001E-2</v>
      </c>
      <c r="J404" s="140">
        <v>2.7557100000000001E-2</v>
      </c>
      <c r="K404" s="140">
        <v>4.8591599999999999E-2</v>
      </c>
      <c r="L404" s="141">
        <f t="shared" si="125"/>
        <v>2.8360236676925648</v>
      </c>
    </row>
    <row r="405" spans="1:12" ht="15" customHeight="1" x14ac:dyDescent="0.2">
      <c r="A405" s="11"/>
      <c r="C405" s="139">
        <v>2017</v>
      </c>
      <c r="D405" s="139"/>
      <c r="E405" s="142" t="s">
        <v>174</v>
      </c>
      <c r="F405" s="142" t="s">
        <v>174</v>
      </c>
      <c r="G405" s="142" t="s">
        <v>174</v>
      </c>
      <c r="H405" s="142" t="s">
        <v>174</v>
      </c>
      <c r="I405" s="142" t="s">
        <v>174</v>
      </c>
      <c r="J405" s="142" t="s">
        <v>174</v>
      </c>
      <c r="K405" s="142" t="s">
        <v>174</v>
      </c>
      <c r="L405" s="141" t="s">
        <v>174</v>
      </c>
    </row>
    <row r="406" spans="1:12" ht="15" customHeight="1" x14ac:dyDescent="0.2">
      <c r="A406" s="11"/>
      <c r="C406" s="139">
        <v>2014</v>
      </c>
      <c r="D406" s="139"/>
      <c r="E406" s="142" t="s">
        <v>174</v>
      </c>
      <c r="F406" s="142" t="s">
        <v>174</v>
      </c>
      <c r="G406" s="142" t="s">
        <v>174</v>
      </c>
      <c r="H406" s="142" t="s">
        <v>174</v>
      </c>
      <c r="I406" s="142" t="s">
        <v>174</v>
      </c>
      <c r="J406" s="142" t="s">
        <v>174</v>
      </c>
      <c r="K406" s="142" t="s">
        <v>174</v>
      </c>
      <c r="L406" s="141" t="s">
        <v>174</v>
      </c>
    </row>
    <row r="407" spans="1:12" ht="15" customHeight="1" x14ac:dyDescent="0.2">
      <c r="A407" s="11"/>
      <c r="C407" s="175" t="s">
        <v>62</v>
      </c>
      <c r="D407" s="175"/>
      <c r="E407" s="176"/>
      <c r="F407" s="176"/>
      <c r="G407" s="176"/>
      <c r="H407" s="176"/>
      <c r="I407" s="176"/>
      <c r="J407" s="177"/>
      <c r="K407" s="177"/>
      <c r="L407" s="177"/>
    </row>
    <row r="408" spans="1:12" ht="15" customHeight="1" x14ac:dyDescent="0.2">
      <c r="A408" s="11"/>
      <c r="C408" s="136">
        <v>2024</v>
      </c>
      <c r="D408" s="136"/>
      <c r="E408" s="137">
        <v>0.13462886030538396</v>
      </c>
      <c r="F408" s="137">
        <v>8.7671906837552105E-2</v>
      </c>
      <c r="G408" s="137">
        <v>0.30226532709282056</v>
      </c>
      <c r="H408" s="137">
        <v>0.23961213300236059</v>
      </c>
      <c r="I408" s="137">
        <v>8.0762918538346773E-2</v>
      </c>
      <c r="J408" s="137">
        <v>6.826157543247241E-2</v>
      </c>
      <c r="K408" s="137">
        <v>8.6797278791063748E-2</v>
      </c>
      <c r="L408" s="138">
        <f t="shared" ref="L408:L409" si="126">(1*E408+2*F408+3*G408+4*H408+5*I408)/SUM(E408:I408)</f>
        <v>3.0523212094140697</v>
      </c>
    </row>
    <row r="409" spans="1:12" ht="15" customHeight="1" x14ac:dyDescent="0.2">
      <c r="A409" s="11"/>
      <c r="C409" s="139">
        <v>2021</v>
      </c>
      <c r="D409" s="139"/>
      <c r="E409" s="140">
        <v>0.14518176699999999</v>
      </c>
      <c r="F409" s="140">
        <v>9.7112479000000002E-2</v>
      </c>
      <c r="G409" s="140">
        <v>0.31913418500000001</v>
      </c>
      <c r="H409" s="140">
        <v>0.205392883</v>
      </c>
      <c r="I409" s="140">
        <v>5.5128900000000002E-2</v>
      </c>
      <c r="J409" s="140">
        <v>7.2382635000000001E-2</v>
      </c>
      <c r="K409" s="140">
        <v>0.105667145</v>
      </c>
      <c r="L409" s="141">
        <f t="shared" si="126"/>
        <v>2.9126159604601067</v>
      </c>
    </row>
    <row r="410" spans="1:12" ht="15" customHeight="1" x14ac:dyDescent="0.2">
      <c r="A410" s="11"/>
      <c r="C410" s="139">
        <v>2017</v>
      </c>
      <c r="D410" s="139"/>
      <c r="E410" s="142" t="s">
        <v>174</v>
      </c>
      <c r="F410" s="142" t="s">
        <v>174</v>
      </c>
      <c r="G410" s="142" t="s">
        <v>174</v>
      </c>
      <c r="H410" s="142" t="s">
        <v>174</v>
      </c>
      <c r="I410" s="142" t="s">
        <v>174</v>
      </c>
      <c r="J410" s="142" t="s">
        <v>174</v>
      </c>
      <c r="K410" s="142" t="s">
        <v>174</v>
      </c>
      <c r="L410" s="141" t="s">
        <v>174</v>
      </c>
    </row>
    <row r="411" spans="1:12" ht="15" customHeight="1" x14ac:dyDescent="0.2">
      <c r="A411" s="11"/>
      <c r="C411" s="139">
        <v>2014</v>
      </c>
      <c r="D411" s="139"/>
      <c r="E411" s="142" t="s">
        <v>174</v>
      </c>
      <c r="F411" s="142" t="s">
        <v>174</v>
      </c>
      <c r="G411" s="142" t="s">
        <v>174</v>
      </c>
      <c r="H411" s="142" t="s">
        <v>174</v>
      </c>
      <c r="I411" s="142" t="s">
        <v>174</v>
      </c>
      <c r="J411" s="142" t="s">
        <v>174</v>
      </c>
      <c r="K411" s="142" t="s">
        <v>174</v>
      </c>
      <c r="L411" s="141" t="s">
        <v>174</v>
      </c>
    </row>
    <row r="412" spans="1:12" ht="15" customHeight="1" x14ac:dyDescent="0.2">
      <c r="A412" s="11"/>
      <c r="C412" s="175" t="s">
        <v>63</v>
      </c>
      <c r="D412" s="175"/>
      <c r="E412" s="176"/>
      <c r="F412" s="176"/>
      <c r="G412" s="176"/>
      <c r="H412" s="176"/>
      <c r="I412" s="176"/>
      <c r="J412" s="177"/>
      <c r="K412" s="177"/>
      <c r="L412" s="177"/>
    </row>
    <row r="413" spans="1:12" ht="15" customHeight="1" x14ac:dyDescent="0.2">
      <c r="A413" s="11"/>
      <c r="C413" s="136">
        <v>2024</v>
      </c>
      <c r="D413" s="191"/>
      <c r="E413" s="192">
        <v>0.10437857863264134</v>
      </c>
      <c r="F413" s="192">
        <v>6.9015859916487302E-2</v>
      </c>
      <c r="G413" s="192">
        <v>0.21635356608488848</v>
      </c>
      <c r="H413" s="192">
        <v>0.30976067045572403</v>
      </c>
      <c r="I413" s="192">
        <v>0.19444984192346942</v>
      </c>
      <c r="J413" s="192">
        <v>4.0502620701792072E-2</v>
      </c>
      <c r="K413" s="192">
        <v>6.5538862284997279E-2</v>
      </c>
      <c r="L413" s="138">
        <f t="shared" ref="L413:L414" si="127">(1*E413+2*F413+3*G413+4*H413+5*I413)/SUM(E413:I413)</f>
        <v>3.4708130512891269</v>
      </c>
    </row>
    <row r="414" spans="1:12" ht="15" customHeight="1" x14ac:dyDescent="0.2">
      <c r="A414" s="11"/>
      <c r="C414" s="139">
        <v>2021</v>
      </c>
      <c r="D414" s="193"/>
      <c r="E414" s="194">
        <v>0.108288831</v>
      </c>
      <c r="F414" s="194">
        <v>8.6000092E-2</v>
      </c>
      <c r="G414" s="194">
        <v>0.244003462</v>
      </c>
      <c r="H414" s="194">
        <v>0.29343956500000001</v>
      </c>
      <c r="I414" s="194">
        <v>0.15015347700000001</v>
      </c>
      <c r="J414" s="194">
        <v>3.8482099999999998E-2</v>
      </c>
      <c r="K414" s="194">
        <v>7.9632491999999999E-2</v>
      </c>
      <c r="L414" s="141">
        <f t="shared" si="127"/>
        <v>3.330166205365813</v>
      </c>
    </row>
    <row r="415" spans="1:12" ht="15" customHeight="1" x14ac:dyDescent="0.2">
      <c r="A415" s="11"/>
      <c r="C415" s="139">
        <v>2017</v>
      </c>
      <c r="D415" s="193"/>
      <c r="E415" s="195" t="s">
        <v>174</v>
      </c>
      <c r="F415" s="195" t="s">
        <v>174</v>
      </c>
      <c r="G415" s="195" t="s">
        <v>174</v>
      </c>
      <c r="H415" s="195" t="s">
        <v>174</v>
      </c>
      <c r="I415" s="195" t="s">
        <v>174</v>
      </c>
      <c r="J415" s="195" t="s">
        <v>174</v>
      </c>
      <c r="K415" s="195" t="s">
        <v>174</v>
      </c>
      <c r="L415" s="141" t="s">
        <v>174</v>
      </c>
    </row>
    <row r="416" spans="1:12" ht="15" customHeight="1" x14ac:dyDescent="0.2">
      <c r="A416" s="11"/>
      <c r="C416" s="139">
        <v>2014</v>
      </c>
      <c r="D416" s="193"/>
      <c r="E416" s="195" t="s">
        <v>174</v>
      </c>
      <c r="F416" s="195" t="s">
        <v>174</v>
      </c>
      <c r="G416" s="195" t="s">
        <v>174</v>
      </c>
      <c r="H416" s="195" t="s">
        <v>174</v>
      </c>
      <c r="I416" s="195" t="s">
        <v>174</v>
      </c>
      <c r="J416" s="195" t="s">
        <v>174</v>
      </c>
      <c r="K416" s="195" t="s">
        <v>174</v>
      </c>
      <c r="L416" s="141" t="s">
        <v>174</v>
      </c>
    </row>
    <row r="417" spans="1:12" ht="15" customHeight="1" x14ac:dyDescent="0.2">
      <c r="A417" s="11"/>
      <c r="C417" s="100" t="s">
        <v>130</v>
      </c>
      <c r="D417" s="100"/>
      <c r="E417" s="99"/>
      <c r="F417" s="99"/>
      <c r="G417" s="99"/>
      <c r="H417" s="99"/>
      <c r="I417" s="99"/>
      <c r="J417" s="99"/>
      <c r="K417" s="99"/>
      <c r="L417" s="99"/>
    </row>
    <row r="418" spans="1:12" ht="15" customHeight="1" x14ac:dyDescent="0.2">
      <c r="A418" s="11"/>
      <c r="C418" s="97" t="s">
        <v>165</v>
      </c>
      <c r="D418" s="97"/>
      <c r="E418" s="96"/>
      <c r="F418" s="96"/>
      <c r="G418" s="96"/>
      <c r="H418" s="96"/>
      <c r="I418" s="96"/>
      <c r="J418" s="96"/>
      <c r="K418" s="96"/>
      <c r="L418" s="96"/>
    </row>
    <row r="419" spans="1:12" ht="15" customHeight="1" x14ac:dyDescent="0.2">
      <c r="A419" s="11"/>
      <c r="C419" s="136">
        <v>2024</v>
      </c>
      <c r="D419" s="136"/>
      <c r="E419" s="137">
        <f>AVERAGE(E424,E429,E434,E439,E444)</f>
        <v>5.9259057662507476E-2</v>
      </c>
      <c r="F419" s="137">
        <f t="shared" ref="F419:K419" si="128">AVERAGE(F424,F429,F434,F439,F444)</f>
        <v>7.5549929777599251E-2</v>
      </c>
      <c r="G419" s="137">
        <f t="shared" si="128"/>
        <v>0.25618190093775556</v>
      </c>
      <c r="H419" s="137">
        <f t="shared" si="128"/>
        <v>0.31449281274725027</v>
      </c>
      <c r="I419" s="137">
        <f t="shared" si="128"/>
        <v>0.21471040150876863</v>
      </c>
      <c r="J419" s="137">
        <f t="shared" si="128"/>
        <v>3.3886765368696295E-2</v>
      </c>
      <c r="K419" s="137">
        <f t="shared" si="128"/>
        <v>4.591913199742266E-2</v>
      </c>
      <c r="L419" s="138">
        <f t="shared" ref="L419:L420" si="129">(1*E419+2*F419+3*G419+4*H419+5*I419)/SUM(E419:I419)</f>
        <v>3.5975321609738042</v>
      </c>
    </row>
    <row r="420" spans="1:12" ht="15" customHeight="1" x14ac:dyDescent="0.2">
      <c r="A420" s="11"/>
      <c r="C420" s="139">
        <v>2021</v>
      </c>
      <c r="D420" s="139"/>
      <c r="E420" s="140">
        <f t="shared" ref="E420:K420" si="130">AVERAGE(E425,E430,E435,E440,E445)</f>
        <v>0.1222609182</v>
      </c>
      <c r="F420" s="140">
        <f t="shared" si="130"/>
        <v>0.1179512546</v>
      </c>
      <c r="G420" s="140">
        <f t="shared" si="130"/>
        <v>0.2632102026</v>
      </c>
      <c r="H420" s="140">
        <f t="shared" si="130"/>
        <v>0.33544992799999995</v>
      </c>
      <c r="I420" s="140">
        <f t="shared" si="130"/>
        <v>0.10258653700000001</v>
      </c>
      <c r="J420" s="140">
        <f t="shared" si="130"/>
        <v>1.39066E-2</v>
      </c>
      <c r="K420" s="140">
        <f t="shared" si="130"/>
        <v>4.4634560000000004E-2</v>
      </c>
      <c r="L420" s="141">
        <f t="shared" si="129"/>
        <v>3.1892275087929591</v>
      </c>
    </row>
    <row r="421" spans="1:12" ht="15" customHeight="1" x14ac:dyDescent="0.2">
      <c r="A421" s="11"/>
      <c r="C421" s="139">
        <v>2017</v>
      </c>
      <c r="D421" s="139"/>
      <c r="E421" s="142" t="s">
        <v>174</v>
      </c>
      <c r="F421" s="142" t="s">
        <v>174</v>
      </c>
      <c r="G421" s="142" t="s">
        <v>174</v>
      </c>
      <c r="H421" s="142" t="s">
        <v>174</v>
      </c>
      <c r="I421" s="142" t="s">
        <v>174</v>
      </c>
      <c r="J421" s="142" t="s">
        <v>174</v>
      </c>
      <c r="K421" s="142" t="s">
        <v>174</v>
      </c>
      <c r="L421" s="141" t="s">
        <v>174</v>
      </c>
    </row>
    <row r="422" spans="1:12" ht="15" customHeight="1" x14ac:dyDescent="0.2">
      <c r="A422" s="11"/>
      <c r="C422" s="139">
        <v>2014</v>
      </c>
      <c r="D422" s="139"/>
      <c r="E422" s="142" t="s">
        <v>174</v>
      </c>
      <c r="F422" s="142" t="s">
        <v>174</v>
      </c>
      <c r="G422" s="142" t="s">
        <v>174</v>
      </c>
      <c r="H422" s="142" t="s">
        <v>174</v>
      </c>
      <c r="I422" s="142" t="s">
        <v>174</v>
      </c>
      <c r="J422" s="142" t="s">
        <v>174</v>
      </c>
      <c r="K422" s="142" t="s">
        <v>174</v>
      </c>
      <c r="L422" s="141" t="s">
        <v>174</v>
      </c>
    </row>
    <row r="423" spans="1:12" ht="15" customHeight="1" x14ac:dyDescent="0.2">
      <c r="A423" s="11"/>
      <c r="C423" s="175" t="s">
        <v>59</v>
      </c>
      <c r="D423" s="175"/>
      <c r="E423" s="176"/>
      <c r="F423" s="176"/>
      <c r="G423" s="176"/>
      <c r="H423" s="176"/>
      <c r="I423" s="176"/>
      <c r="J423" s="177"/>
      <c r="K423" s="177"/>
      <c r="L423" s="177"/>
    </row>
    <row r="424" spans="1:12" ht="15" customHeight="1" x14ac:dyDescent="0.2">
      <c r="A424" s="11"/>
      <c r="C424" s="136">
        <v>2024</v>
      </c>
      <c r="D424" s="136"/>
      <c r="E424" s="137">
        <v>4.5361946689392113E-2</v>
      </c>
      <c r="F424" s="137">
        <v>4.5847076597623097E-2</v>
      </c>
      <c r="G424" s="137">
        <v>0.32731821015214962</v>
      </c>
      <c r="H424" s="137">
        <v>0.33059341766434969</v>
      </c>
      <c r="I424" s="137">
        <v>0.18020093050463126</v>
      </c>
      <c r="J424" s="137">
        <v>2.9858745766989207E-2</v>
      </c>
      <c r="K424" s="137">
        <v>4.0819672624865029E-2</v>
      </c>
      <c r="L424" s="138">
        <f t="shared" ref="L424:L425" si="131">(1*E424+2*F424+3*G424+4*H424+5*I424)/SUM(E424:I424)</f>
        <v>3.5965903726649717</v>
      </c>
    </row>
    <row r="425" spans="1:12" ht="15" customHeight="1" x14ac:dyDescent="0.2">
      <c r="A425" s="11"/>
      <c r="C425" s="139">
        <v>2021</v>
      </c>
      <c r="D425" s="139"/>
      <c r="E425" s="140">
        <v>0.11364755</v>
      </c>
      <c r="F425" s="140">
        <v>9.4657021999999993E-2</v>
      </c>
      <c r="G425" s="140">
        <v>0.34346420599999999</v>
      </c>
      <c r="H425" s="140">
        <v>0.32342742499999999</v>
      </c>
      <c r="I425" s="140">
        <v>8.9444196000000004E-2</v>
      </c>
      <c r="J425" s="140">
        <v>3.4314599999999999E-3</v>
      </c>
      <c r="K425" s="140">
        <v>3.1928100000000001E-2</v>
      </c>
      <c r="L425" s="141">
        <f t="shared" si="131"/>
        <v>3.1869750584642476</v>
      </c>
    </row>
    <row r="426" spans="1:12" ht="15" customHeight="1" x14ac:dyDescent="0.2">
      <c r="A426" s="11"/>
      <c r="C426" s="139">
        <v>2017</v>
      </c>
      <c r="D426" s="139"/>
      <c r="E426" s="142" t="s">
        <v>174</v>
      </c>
      <c r="F426" s="142" t="s">
        <v>174</v>
      </c>
      <c r="G426" s="142" t="s">
        <v>174</v>
      </c>
      <c r="H426" s="142" t="s">
        <v>174</v>
      </c>
      <c r="I426" s="142" t="s">
        <v>174</v>
      </c>
      <c r="J426" s="142" t="s">
        <v>174</v>
      </c>
      <c r="K426" s="142" t="s">
        <v>174</v>
      </c>
      <c r="L426" s="141" t="s">
        <v>174</v>
      </c>
    </row>
    <row r="427" spans="1:12" ht="15" customHeight="1" x14ac:dyDescent="0.2">
      <c r="A427" s="11"/>
      <c r="C427" s="139">
        <v>2014</v>
      </c>
      <c r="D427" s="139"/>
      <c r="E427" s="142" t="s">
        <v>174</v>
      </c>
      <c r="F427" s="142" t="s">
        <v>174</v>
      </c>
      <c r="G427" s="142" t="s">
        <v>174</v>
      </c>
      <c r="H427" s="142" t="s">
        <v>174</v>
      </c>
      <c r="I427" s="142" t="s">
        <v>174</v>
      </c>
      <c r="J427" s="142" t="s">
        <v>174</v>
      </c>
      <c r="K427" s="142" t="s">
        <v>174</v>
      </c>
      <c r="L427" s="141" t="s">
        <v>174</v>
      </c>
    </row>
    <row r="428" spans="1:12" ht="15" customHeight="1" x14ac:dyDescent="0.2">
      <c r="A428" s="11"/>
      <c r="C428" s="175" t="s">
        <v>60</v>
      </c>
      <c r="D428" s="175"/>
      <c r="E428" s="176"/>
      <c r="F428" s="176"/>
      <c r="G428" s="176"/>
      <c r="H428" s="176"/>
      <c r="I428" s="176"/>
      <c r="J428" s="177"/>
      <c r="K428" s="177"/>
      <c r="L428" s="177"/>
    </row>
    <row r="429" spans="1:12" ht="15" customHeight="1" x14ac:dyDescent="0.2">
      <c r="A429" s="11"/>
      <c r="C429" s="136">
        <v>2024</v>
      </c>
      <c r="D429" s="136"/>
      <c r="E429" s="137">
        <v>6.6063862491114414E-2</v>
      </c>
      <c r="F429" s="137">
        <v>0.10951185948361587</v>
      </c>
      <c r="G429" s="137">
        <v>0.16343700769937719</v>
      </c>
      <c r="H429" s="137">
        <v>0.23350060437545475</v>
      </c>
      <c r="I429" s="137">
        <v>0.342095014082481</v>
      </c>
      <c r="J429" s="137">
        <v>3.2491732572407409E-2</v>
      </c>
      <c r="K429" s="137">
        <v>5.2899919295549443E-2</v>
      </c>
      <c r="L429" s="138">
        <f t="shared" ref="L429:L430" si="132">(1*E429+2*F429+3*G429+4*H429+5*I429)/SUM(E429:I429)</f>
        <v>3.7391699949550099</v>
      </c>
    </row>
    <row r="430" spans="1:12" ht="15" customHeight="1" x14ac:dyDescent="0.2">
      <c r="A430" s="11"/>
      <c r="C430" s="139">
        <v>2021</v>
      </c>
      <c r="D430" s="139"/>
      <c r="E430" s="140">
        <v>0.130421071</v>
      </c>
      <c r="F430" s="140">
        <v>0.132680623</v>
      </c>
      <c r="G430" s="140">
        <v>0.187311584</v>
      </c>
      <c r="H430" s="140">
        <v>0.32894047399999998</v>
      </c>
      <c r="I430" s="140">
        <v>0.15449547599999999</v>
      </c>
      <c r="J430" s="140">
        <v>4.9651000000000001E-3</v>
      </c>
      <c r="K430" s="140">
        <v>6.1185700000000003E-2</v>
      </c>
      <c r="L430" s="141">
        <f t="shared" si="132"/>
        <v>3.2617217572942079</v>
      </c>
    </row>
    <row r="431" spans="1:12" ht="15" customHeight="1" x14ac:dyDescent="0.2">
      <c r="A431" s="11"/>
      <c r="C431" s="139">
        <v>2017</v>
      </c>
      <c r="D431" s="139"/>
      <c r="E431" s="142" t="s">
        <v>174</v>
      </c>
      <c r="F431" s="142" t="s">
        <v>174</v>
      </c>
      <c r="G431" s="142" t="s">
        <v>174</v>
      </c>
      <c r="H431" s="142" t="s">
        <v>174</v>
      </c>
      <c r="I431" s="142" t="s">
        <v>174</v>
      </c>
      <c r="J431" s="142" t="s">
        <v>174</v>
      </c>
      <c r="K431" s="142" t="s">
        <v>174</v>
      </c>
      <c r="L431" s="141" t="s">
        <v>174</v>
      </c>
    </row>
    <row r="432" spans="1:12" ht="15" customHeight="1" x14ac:dyDescent="0.2">
      <c r="A432" s="11"/>
      <c r="C432" s="139">
        <v>2014</v>
      </c>
      <c r="D432" s="139"/>
      <c r="E432" s="142" t="s">
        <v>174</v>
      </c>
      <c r="F432" s="142" t="s">
        <v>174</v>
      </c>
      <c r="G432" s="142" t="s">
        <v>174</v>
      </c>
      <c r="H432" s="142" t="s">
        <v>174</v>
      </c>
      <c r="I432" s="142" t="s">
        <v>174</v>
      </c>
      <c r="J432" s="142" t="s">
        <v>174</v>
      </c>
      <c r="K432" s="142" t="s">
        <v>174</v>
      </c>
      <c r="L432" s="141" t="s">
        <v>174</v>
      </c>
    </row>
    <row r="433" spans="1:12" ht="15" customHeight="1" x14ac:dyDescent="0.2">
      <c r="A433" s="11"/>
      <c r="C433" s="175" t="s">
        <v>61</v>
      </c>
      <c r="D433" s="175"/>
      <c r="E433" s="176"/>
      <c r="F433" s="176"/>
      <c r="G433" s="176"/>
      <c r="H433" s="176"/>
      <c r="I433" s="176"/>
      <c r="J433" s="177"/>
      <c r="K433" s="177"/>
      <c r="L433" s="177"/>
    </row>
    <row r="434" spans="1:12" ht="15" customHeight="1" x14ac:dyDescent="0.2">
      <c r="A434" s="11"/>
      <c r="C434" s="136">
        <v>2024</v>
      </c>
      <c r="D434" s="136"/>
      <c r="E434" s="137">
        <v>7.2376648515249192E-2</v>
      </c>
      <c r="F434" s="137">
        <v>0.10248921128354084</v>
      </c>
      <c r="G434" s="137">
        <v>0.38099334200811152</v>
      </c>
      <c r="H434" s="137">
        <v>0.24227875553021921</v>
      </c>
      <c r="I434" s="137">
        <v>0.13273659119641867</v>
      </c>
      <c r="J434" s="137">
        <v>3.0422935744537114E-2</v>
      </c>
      <c r="K434" s="137">
        <v>3.8702515721923493E-2</v>
      </c>
      <c r="L434" s="138">
        <f t="shared" ref="L434:L435" si="133">(1*E434+2*F434+3*G434+4*H434+5*I434)/SUM(E434:I434)</f>
        <v>3.279854498137706</v>
      </c>
    </row>
    <row r="435" spans="1:12" ht="15" customHeight="1" x14ac:dyDescent="0.2">
      <c r="A435" s="11"/>
      <c r="C435" s="139">
        <v>2021</v>
      </c>
      <c r="D435" s="139"/>
      <c r="E435" s="140">
        <v>0.105375248</v>
      </c>
      <c r="F435" s="140">
        <v>0.143599914</v>
      </c>
      <c r="G435" s="140">
        <v>0.35241707500000002</v>
      </c>
      <c r="H435" s="140">
        <v>0.29495718799999998</v>
      </c>
      <c r="I435" s="140">
        <v>6.8605816E-2</v>
      </c>
      <c r="J435" s="140">
        <v>5.3368399999999998E-3</v>
      </c>
      <c r="K435" s="140">
        <v>2.9707899999999999E-2</v>
      </c>
      <c r="L435" s="141">
        <f t="shared" si="133"/>
        <v>3.0806445798660627</v>
      </c>
    </row>
    <row r="436" spans="1:12" ht="15" customHeight="1" x14ac:dyDescent="0.2">
      <c r="A436" s="11"/>
      <c r="C436" s="139">
        <v>2017</v>
      </c>
      <c r="D436" s="139"/>
      <c r="E436" s="142" t="s">
        <v>174</v>
      </c>
      <c r="F436" s="142" t="s">
        <v>174</v>
      </c>
      <c r="G436" s="142" t="s">
        <v>174</v>
      </c>
      <c r="H436" s="142" t="s">
        <v>174</v>
      </c>
      <c r="I436" s="142" t="s">
        <v>174</v>
      </c>
      <c r="J436" s="142" t="s">
        <v>174</v>
      </c>
      <c r="K436" s="142" t="s">
        <v>174</v>
      </c>
      <c r="L436" s="141" t="s">
        <v>174</v>
      </c>
    </row>
    <row r="437" spans="1:12" ht="15" customHeight="1" x14ac:dyDescent="0.2">
      <c r="A437" s="11"/>
      <c r="C437" s="139">
        <v>2014</v>
      </c>
      <c r="D437" s="139"/>
      <c r="E437" s="142" t="s">
        <v>174</v>
      </c>
      <c r="F437" s="142" t="s">
        <v>174</v>
      </c>
      <c r="G437" s="142" t="s">
        <v>174</v>
      </c>
      <c r="H437" s="142" t="s">
        <v>174</v>
      </c>
      <c r="I437" s="142" t="s">
        <v>174</v>
      </c>
      <c r="J437" s="142" t="s">
        <v>174</v>
      </c>
      <c r="K437" s="142" t="s">
        <v>174</v>
      </c>
      <c r="L437" s="141" t="s">
        <v>174</v>
      </c>
    </row>
    <row r="438" spans="1:12" ht="15" customHeight="1" x14ac:dyDescent="0.2">
      <c r="A438" s="11"/>
      <c r="C438" s="175" t="s">
        <v>62</v>
      </c>
      <c r="D438" s="175"/>
      <c r="E438" s="176"/>
      <c r="F438" s="176"/>
      <c r="G438" s="176"/>
      <c r="H438" s="176"/>
      <c r="I438" s="176"/>
      <c r="J438" s="177"/>
      <c r="K438" s="177"/>
      <c r="L438" s="177"/>
    </row>
    <row r="439" spans="1:12" ht="15" customHeight="1" x14ac:dyDescent="0.2">
      <c r="A439" s="11"/>
      <c r="C439" s="136">
        <v>2024</v>
      </c>
      <c r="D439" s="136"/>
      <c r="E439" s="137">
        <v>5.9641510736378224E-2</v>
      </c>
      <c r="F439" s="137">
        <v>7.7934499079848812E-2</v>
      </c>
      <c r="G439" s="137">
        <v>0.28123491629531577</v>
      </c>
      <c r="H439" s="137">
        <v>0.38043760171215174</v>
      </c>
      <c r="I439" s="137">
        <v>0.10862151950280417</v>
      </c>
      <c r="J439" s="137">
        <v>4.1990657656056064E-2</v>
      </c>
      <c r="K439" s="137">
        <v>5.0139295017445316E-2</v>
      </c>
      <c r="L439" s="138">
        <f t="shared" ref="L439:L440" si="134">(1*E439+2*F439+3*G439+4*H439+5*I439)/SUM(E439:I439)</f>
        <v>3.4411018089477028</v>
      </c>
    </row>
    <row r="440" spans="1:12" ht="15" customHeight="1" x14ac:dyDescent="0.2">
      <c r="A440" s="11"/>
      <c r="C440" s="139">
        <v>2021</v>
      </c>
      <c r="D440" s="139"/>
      <c r="E440" s="140">
        <v>0.14233037600000001</v>
      </c>
      <c r="F440" s="140">
        <v>0.105921827</v>
      </c>
      <c r="G440" s="140">
        <v>0.27381340999999998</v>
      </c>
      <c r="H440" s="140">
        <v>0.30824089700000001</v>
      </c>
      <c r="I440" s="140">
        <v>7.0473471999999995E-2</v>
      </c>
      <c r="J440" s="140">
        <v>4.7686100000000002E-2</v>
      </c>
      <c r="K440" s="140">
        <v>5.1533900000000001E-2</v>
      </c>
      <c r="L440" s="141">
        <f t="shared" si="134"/>
        <v>3.0650605732488407</v>
      </c>
    </row>
    <row r="441" spans="1:12" ht="15" customHeight="1" x14ac:dyDescent="0.2">
      <c r="A441" s="11"/>
      <c r="C441" s="139">
        <v>2017</v>
      </c>
      <c r="D441" s="139"/>
      <c r="E441" s="142" t="s">
        <v>174</v>
      </c>
      <c r="F441" s="142" t="s">
        <v>174</v>
      </c>
      <c r="G441" s="142" t="s">
        <v>174</v>
      </c>
      <c r="H441" s="142" t="s">
        <v>174</v>
      </c>
      <c r="I441" s="142" t="s">
        <v>174</v>
      </c>
      <c r="J441" s="142" t="s">
        <v>174</v>
      </c>
      <c r="K441" s="142" t="s">
        <v>174</v>
      </c>
      <c r="L441" s="141" t="s">
        <v>174</v>
      </c>
    </row>
    <row r="442" spans="1:12" ht="15" customHeight="1" x14ac:dyDescent="0.2">
      <c r="A442" s="11"/>
      <c r="C442" s="139">
        <v>2014</v>
      </c>
      <c r="D442" s="139"/>
      <c r="E442" s="142" t="s">
        <v>174</v>
      </c>
      <c r="F442" s="142" t="s">
        <v>174</v>
      </c>
      <c r="G442" s="142" t="s">
        <v>174</v>
      </c>
      <c r="H442" s="142" t="s">
        <v>174</v>
      </c>
      <c r="I442" s="142" t="s">
        <v>174</v>
      </c>
      <c r="J442" s="142" t="s">
        <v>174</v>
      </c>
      <c r="K442" s="142" t="s">
        <v>174</v>
      </c>
      <c r="L442" s="141" t="s">
        <v>174</v>
      </c>
    </row>
    <row r="443" spans="1:12" ht="15" customHeight="1" x14ac:dyDescent="0.2">
      <c r="A443" s="11"/>
      <c r="C443" s="175" t="s">
        <v>63</v>
      </c>
      <c r="D443" s="175"/>
      <c r="E443" s="176"/>
      <c r="F443" s="176"/>
      <c r="G443" s="176"/>
      <c r="H443" s="176"/>
      <c r="I443" s="176"/>
      <c r="J443" s="177"/>
      <c r="K443" s="177"/>
      <c r="L443" s="177"/>
    </row>
    <row r="444" spans="1:12" ht="15" customHeight="1" x14ac:dyDescent="0.2">
      <c r="A444" s="11"/>
      <c r="C444" s="136">
        <v>2024</v>
      </c>
      <c r="D444" s="136"/>
      <c r="E444" s="137">
        <v>5.2851319880403438E-2</v>
      </c>
      <c r="F444" s="137">
        <v>4.1967002443367624E-2</v>
      </c>
      <c r="G444" s="137">
        <v>0.12792602853382357</v>
      </c>
      <c r="H444" s="137">
        <v>0.38565368445407583</v>
      </c>
      <c r="I444" s="137">
        <v>0.30989795225750799</v>
      </c>
      <c r="J444" s="137">
        <v>3.4669755103491642E-2</v>
      </c>
      <c r="K444" s="137">
        <v>4.7034257327329985E-2</v>
      </c>
      <c r="L444" s="138">
        <f t="shared" ref="L444:L445" si="135">(1*E444+2*F444+3*G444+4*H444+5*I444)/SUM(E444:I444)</f>
        <v>3.9340996349505422</v>
      </c>
    </row>
    <row r="445" spans="1:12" ht="15" customHeight="1" x14ac:dyDescent="0.2">
      <c r="A445" s="11"/>
      <c r="C445" s="139">
        <v>2021</v>
      </c>
      <c r="D445" s="139"/>
      <c r="E445" s="140">
        <v>0.119530346</v>
      </c>
      <c r="F445" s="140">
        <v>0.112896887</v>
      </c>
      <c r="G445" s="140">
        <v>0.15904473799999999</v>
      </c>
      <c r="H445" s="140">
        <v>0.42168365600000002</v>
      </c>
      <c r="I445" s="140">
        <v>0.12991372500000001</v>
      </c>
      <c r="J445" s="140">
        <v>8.1134999999999992E-3</v>
      </c>
      <c r="K445" s="140">
        <v>4.8817199999999998E-2</v>
      </c>
      <c r="L445" s="141">
        <f t="shared" si="135"/>
        <v>3.3494478177040792</v>
      </c>
    </row>
    <row r="446" spans="1:12" ht="15" customHeight="1" x14ac:dyDescent="0.2">
      <c r="A446" s="11"/>
      <c r="C446" s="139">
        <v>2017</v>
      </c>
      <c r="D446" s="139"/>
      <c r="E446" s="142" t="s">
        <v>174</v>
      </c>
      <c r="F446" s="142" t="s">
        <v>174</v>
      </c>
      <c r="G446" s="142" t="s">
        <v>174</v>
      </c>
      <c r="H446" s="142" t="s">
        <v>174</v>
      </c>
      <c r="I446" s="142" t="s">
        <v>174</v>
      </c>
      <c r="J446" s="142" t="s">
        <v>174</v>
      </c>
      <c r="K446" s="142" t="s">
        <v>174</v>
      </c>
      <c r="L446" s="141" t="s">
        <v>174</v>
      </c>
    </row>
    <row r="447" spans="1:12" ht="15" customHeight="1" x14ac:dyDescent="0.2">
      <c r="A447" s="11"/>
      <c r="C447" s="139">
        <v>2014</v>
      </c>
      <c r="D447" s="139"/>
      <c r="E447" s="142" t="s">
        <v>174</v>
      </c>
      <c r="F447" s="142" t="s">
        <v>174</v>
      </c>
      <c r="G447" s="142" t="s">
        <v>174</v>
      </c>
      <c r="H447" s="142" t="s">
        <v>174</v>
      </c>
      <c r="I447" s="142" t="s">
        <v>174</v>
      </c>
      <c r="J447" s="142" t="s">
        <v>174</v>
      </c>
      <c r="K447" s="142" t="s">
        <v>174</v>
      </c>
      <c r="L447" s="141" t="s">
        <v>174</v>
      </c>
    </row>
    <row r="448" spans="1:12" ht="15" customHeight="1" x14ac:dyDescent="0.2">
      <c r="A448" s="11"/>
      <c r="C448" s="100" t="s">
        <v>131</v>
      </c>
      <c r="D448" s="100"/>
      <c r="E448" s="99"/>
      <c r="F448" s="99"/>
      <c r="G448" s="99"/>
      <c r="H448" s="99"/>
      <c r="I448" s="99"/>
      <c r="J448" s="99"/>
      <c r="K448" s="99"/>
      <c r="L448" s="99"/>
    </row>
    <row r="449" spans="1:12" ht="15" customHeight="1" x14ac:dyDescent="0.2">
      <c r="A449" s="11"/>
      <c r="C449" s="182" t="s">
        <v>165</v>
      </c>
      <c r="D449" s="182"/>
      <c r="E449" s="183"/>
      <c r="F449" s="183"/>
      <c r="G449" s="183"/>
      <c r="H449" s="183"/>
      <c r="I449" s="183"/>
      <c r="J449" s="183"/>
      <c r="K449" s="183"/>
      <c r="L449" s="182"/>
    </row>
    <row r="450" spans="1:12" ht="15" customHeight="1" x14ac:dyDescent="0.2">
      <c r="A450" s="11"/>
      <c r="C450" s="136">
        <v>2024</v>
      </c>
      <c r="D450" s="136"/>
      <c r="E450" s="137">
        <f>AVERAGE(E455,E460,E465,E470,E475)</f>
        <v>0.12788199398990205</v>
      </c>
      <c r="F450" s="137">
        <f t="shared" ref="F450:K450" si="136">AVERAGE(F455,F460,F465,F470,F475)</f>
        <v>6.9164108778043271E-2</v>
      </c>
      <c r="G450" s="137">
        <f t="shared" si="136"/>
        <v>0.3174436821431274</v>
      </c>
      <c r="H450" s="137">
        <f t="shared" si="136"/>
        <v>0.22162875825441936</v>
      </c>
      <c r="I450" s="137">
        <f t="shared" si="136"/>
        <v>0.14169856067379255</v>
      </c>
      <c r="J450" s="137">
        <f t="shared" si="136"/>
        <v>3.3103640086997413E-2</v>
      </c>
      <c r="K450" s="137">
        <f t="shared" si="136"/>
        <v>8.9079256073717999E-2</v>
      </c>
      <c r="L450" s="138">
        <f t="shared" ref="L450:L451" si="137">(1*E450+2*F450+3*G450+4*H450+5*I450)/SUM(E450:I450)</f>
        <v>3.2051654975238777</v>
      </c>
    </row>
    <row r="451" spans="1:12" ht="15" customHeight="1" x14ac:dyDescent="0.2">
      <c r="A451" s="11"/>
      <c r="C451" s="139">
        <v>2021</v>
      </c>
      <c r="D451" s="139"/>
      <c r="E451" s="140">
        <f t="shared" ref="E451:K451" si="138">AVERAGE(E456,E461,E466,E471,E476)</f>
        <v>0.2104952226</v>
      </c>
      <c r="F451" s="140">
        <f t="shared" si="138"/>
        <v>0.11552971600000002</v>
      </c>
      <c r="G451" s="140">
        <f t="shared" si="138"/>
        <v>0.23397694959999998</v>
      </c>
      <c r="H451" s="140">
        <f t="shared" si="138"/>
        <v>0.22494580559999999</v>
      </c>
      <c r="I451" s="140">
        <f t="shared" si="138"/>
        <v>8.6187427999999983E-2</v>
      </c>
      <c r="J451" s="140">
        <f t="shared" si="138"/>
        <v>5.2427113800000001E-2</v>
      </c>
      <c r="K451" s="140">
        <f t="shared" si="138"/>
        <v>7.6437748E-2</v>
      </c>
      <c r="L451" s="141">
        <f t="shared" si="137"/>
        <v>2.8402090604355656</v>
      </c>
    </row>
    <row r="452" spans="1:12" ht="15" customHeight="1" x14ac:dyDescent="0.2">
      <c r="A452" s="11"/>
      <c r="C452" s="139">
        <v>2017</v>
      </c>
      <c r="D452" s="139"/>
      <c r="E452" s="142" t="s">
        <v>174</v>
      </c>
      <c r="F452" s="142" t="s">
        <v>174</v>
      </c>
      <c r="G452" s="142" t="s">
        <v>174</v>
      </c>
      <c r="H452" s="142" t="s">
        <v>174</v>
      </c>
      <c r="I452" s="142" t="s">
        <v>174</v>
      </c>
      <c r="J452" s="142" t="s">
        <v>174</v>
      </c>
      <c r="K452" s="142" t="s">
        <v>174</v>
      </c>
      <c r="L452" s="141" t="s">
        <v>174</v>
      </c>
    </row>
    <row r="453" spans="1:12" ht="15" customHeight="1" x14ac:dyDescent="0.2">
      <c r="A453" s="11"/>
      <c r="C453" s="139">
        <v>2014</v>
      </c>
      <c r="D453" s="139"/>
      <c r="E453" s="142" t="s">
        <v>174</v>
      </c>
      <c r="F453" s="142" t="s">
        <v>174</v>
      </c>
      <c r="G453" s="142" t="s">
        <v>174</v>
      </c>
      <c r="H453" s="142" t="s">
        <v>174</v>
      </c>
      <c r="I453" s="142" t="s">
        <v>174</v>
      </c>
      <c r="J453" s="142" t="s">
        <v>174</v>
      </c>
      <c r="K453" s="142" t="s">
        <v>174</v>
      </c>
      <c r="L453" s="141" t="s">
        <v>174</v>
      </c>
    </row>
    <row r="454" spans="1:12" ht="15" customHeight="1" x14ac:dyDescent="0.2">
      <c r="A454" s="11"/>
      <c r="C454" s="95" t="s">
        <v>59</v>
      </c>
      <c r="D454" s="95"/>
      <c r="E454" s="94"/>
      <c r="F454" s="94"/>
      <c r="G454" s="94"/>
      <c r="H454" s="94"/>
      <c r="I454" s="94"/>
      <c r="J454" s="112"/>
      <c r="K454" s="112"/>
      <c r="L454" s="112"/>
    </row>
    <row r="455" spans="1:12" ht="15" customHeight="1" x14ac:dyDescent="0.2">
      <c r="A455" s="11"/>
      <c r="C455" s="136">
        <v>2024</v>
      </c>
      <c r="D455" s="136"/>
      <c r="E455" s="137">
        <v>0.11721088707651002</v>
      </c>
      <c r="F455" s="137">
        <v>4.2970305294005445E-2</v>
      </c>
      <c r="G455" s="137">
        <v>0.3118517828473738</v>
      </c>
      <c r="H455" s="137">
        <v>0.2591804115932741</v>
      </c>
      <c r="I455" s="137">
        <v>0.17258671591593258</v>
      </c>
      <c r="J455" s="137">
        <v>1.4956555069282944E-2</v>
      </c>
      <c r="K455" s="137">
        <v>8.1243342203621075E-2</v>
      </c>
      <c r="L455" s="138">
        <f t="shared" ref="L455:L456" si="139">(1*E455+2*F455+3*G455+4*H455+5*I455)/SUM(E455:I455)</f>
        <v>3.3617633622651186</v>
      </c>
    </row>
    <row r="456" spans="1:12" ht="15" customHeight="1" x14ac:dyDescent="0.2">
      <c r="A456" s="11"/>
      <c r="C456" s="139">
        <v>2021</v>
      </c>
      <c r="D456" s="139"/>
      <c r="E456" s="140">
        <v>0.19613762000000001</v>
      </c>
      <c r="F456" s="140">
        <v>0.11376736599999999</v>
      </c>
      <c r="G456" s="140">
        <v>0.26089596900000001</v>
      </c>
      <c r="H456" s="140">
        <v>0.25611810000000002</v>
      </c>
      <c r="I456" s="140">
        <v>8.2072782999999996E-2</v>
      </c>
      <c r="J456" s="140">
        <v>3.9397399999999999E-2</v>
      </c>
      <c r="K456" s="140">
        <v>5.1610700000000002E-2</v>
      </c>
      <c r="L456" s="141">
        <f t="shared" si="139"/>
        <v>2.9056328820413455</v>
      </c>
    </row>
    <row r="457" spans="1:12" ht="15" customHeight="1" x14ac:dyDescent="0.2">
      <c r="A457" s="11"/>
      <c r="C457" s="139">
        <v>2017</v>
      </c>
      <c r="D457" s="139"/>
      <c r="E457" s="142" t="s">
        <v>174</v>
      </c>
      <c r="F457" s="142" t="s">
        <v>174</v>
      </c>
      <c r="G457" s="142" t="s">
        <v>174</v>
      </c>
      <c r="H457" s="142" t="s">
        <v>174</v>
      </c>
      <c r="I457" s="142" t="s">
        <v>174</v>
      </c>
      <c r="J457" s="142" t="s">
        <v>174</v>
      </c>
      <c r="K457" s="142" t="s">
        <v>174</v>
      </c>
      <c r="L457" s="141" t="s">
        <v>174</v>
      </c>
    </row>
    <row r="458" spans="1:12" ht="15" customHeight="1" x14ac:dyDescent="0.2">
      <c r="A458" s="11"/>
      <c r="C458" s="139">
        <v>2014</v>
      </c>
      <c r="D458" s="139"/>
      <c r="E458" s="142" t="s">
        <v>174</v>
      </c>
      <c r="F458" s="142" t="s">
        <v>174</v>
      </c>
      <c r="G458" s="142" t="s">
        <v>174</v>
      </c>
      <c r="H458" s="142" t="s">
        <v>174</v>
      </c>
      <c r="I458" s="142" t="s">
        <v>174</v>
      </c>
      <c r="J458" s="142" t="s">
        <v>174</v>
      </c>
      <c r="K458" s="142" t="s">
        <v>174</v>
      </c>
      <c r="L458" s="141" t="s">
        <v>174</v>
      </c>
    </row>
    <row r="459" spans="1:12" ht="15" customHeight="1" x14ac:dyDescent="0.2">
      <c r="A459" s="11"/>
      <c r="C459" s="175" t="s">
        <v>60</v>
      </c>
      <c r="D459" s="175"/>
      <c r="E459" s="176"/>
      <c r="F459" s="176"/>
      <c r="G459" s="176"/>
      <c r="H459" s="176"/>
      <c r="I459" s="176"/>
      <c r="J459" s="177"/>
      <c r="K459" s="177"/>
      <c r="L459" s="177"/>
    </row>
    <row r="460" spans="1:12" ht="15" customHeight="1" x14ac:dyDescent="0.2">
      <c r="A460" s="11"/>
      <c r="C460" s="136">
        <v>2024</v>
      </c>
      <c r="D460" s="136"/>
      <c r="E460" s="137">
        <v>0.11982111978962839</v>
      </c>
      <c r="F460" s="137">
        <v>6.5589117691806781E-2</v>
      </c>
      <c r="G460" s="137">
        <v>0.29602391272265716</v>
      </c>
      <c r="H460" s="137">
        <v>0.18684089869865675</v>
      </c>
      <c r="I460" s="137">
        <v>0.17500624353360927</v>
      </c>
      <c r="J460" s="137">
        <v>5.32084481097626E-2</v>
      </c>
      <c r="K460" s="137">
        <v>0.10351025945387911</v>
      </c>
      <c r="L460" s="138">
        <f t="shared" ref="L460:L461" si="140">(1*E460+2*F460+3*G460+4*H460+5*I460)/SUM(E460:I460)</f>
        <v>3.2746675760179889</v>
      </c>
    </row>
    <row r="461" spans="1:12" ht="15" customHeight="1" x14ac:dyDescent="0.2">
      <c r="A461" s="11"/>
      <c r="C461" s="139">
        <v>2021</v>
      </c>
      <c r="D461" s="139"/>
      <c r="E461" s="140">
        <v>0.17494554500000001</v>
      </c>
      <c r="F461" s="140">
        <v>0.101558379</v>
      </c>
      <c r="G461" s="140">
        <v>0.226474921</v>
      </c>
      <c r="H461" s="140">
        <v>0.18652042799999999</v>
      </c>
      <c r="I461" s="140">
        <v>0.16558693899999999</v>
      </c>
      <c r="J461" s="140">
        <v>6.1788599999999999E-2</v>
      </c>
      <c r="K461" s="140">
        <v>8.3125203999999994E-2</v>
      </c>
      <c r="L461" s="141">
        <f t="shared" si="140"/>
        <v>3.0774715298531787</v>
      </c>
    </row>
    <row r="462" spans="1:12" ht="15" customHeight="1" x14ac:dyDescent="0.2">
      <c r="A462" s="11"/>
      <c r="C462" s="139">
        <v>2017</v>
      </c>
      <c r="D462" s="139"/>
      <c r="E462" s="142" t="s">
        <v>174</v>
      </c>
      <c r="F462" s="142" t="s">
        <v>174</v>
      </c>
      <c r="G462" s="142" t="s">
        <v>174</v>
      </c>
      <c r="H462" s="142" t="s">
        <v>174</v>
      </c>
      <c r="I462" s="142" t="s">
        <v>174</v>
      </c>
      <c r="J462" s="142" t="s">
        <v>174</v>
      </c>
      <c r="K462" s="142" t="s">
        <v>174</v>
      </c>
      <c r="L462" s="141" t="s">
        <v>174</v>
      </c>
    </row>
    <row r="463" spans="1:12" ht="15" customHeight="1" x14ac:dyDescent="0.2">
      <c r="A463" s="11"/>
      <c r="C463" s="139">
        <v>2014</v>
      </c>
      <c r="D463" s="139"/>
      <c r="E463" s="142" t="s">
        <v>174</v>
      </c>
      <c r="F463" s="142" t="s">
        <v>174</v>
      </c>
      <c r="G463" s="142" t="s">
        <v>174</v>
      </c>
      <c r="H463" s="142" t="s">
        <v>174</v>
      </c>
      <c r="I463" s="142" t="s">
        <v>174</v>
      </c>
      <c r="J463" s="142" t="s">
        <v>174</v>
      </c>
      <c r="K463" s="142" t="s">
        <v>174</v>
      </c>
      <c r="L463" s="141" t="s">
        <v>174</v>
      </c>
    </row>
    <row r="464" spans="1:12" ht="15" customHeight="1" x14ac:dyDescent="0.2">
      <c r="A464" s="11"/>
      <c r="C464" s="175" t="s">
        <v>61</v>
      </c>
      <c r="D464" s="175"/>
      <c r="E464" s="176"/>
      <c r="F464" s="176"/>
      <c r="G464" s="176"/>
      <c r="H464" s="176"/>
      <c r="I464" s="176"/>
      <c r="J464" s="177"/>
      <c r="K464" s="177"/>
      <c r="L464" s="177"/>
    </row>
    <row r="465" spans="1:12" ht="15" customHeight="1" x14ac:dyDescent="0.2">
      <c r="A465" s="11"/>
      <c r="C465" s="136">
        <v>2024</v>
      </c>
      <c r="D465" s="136"/>
      <c r="E465" s="137">
        <v>0.14965813889816718</v>
      </c>
      <c r="F465" s="137">
        <v>0.13620545785920168</v>
      </c>
      <c r="G465" s="137">
        <v>0.37572985023629407</v>
      </c>
      <c r="H465" s="137">
        <v>0.18476767883597398</v>
      </c>
      <c r="I465" s="137">
        <v>6.9662956897294001E-2</v>
      </c>
      <c r="J465" s="137">
        <v>2.4031256818536326E-2</v>
      </c>
      <c r="K465" s="137">
        <v>5.9944660454532853E-2</v>
      </c>
      <c r="L465" s="138">
        <f t="shared" ref="L465:L466" si="141">(1*E465+2*F465+3*G465+4*H465+5*I465)/SUM(E465:I465)</f>
        <v>2.8783567537948773</v>
      </c>
    </row>
    <row r="466" spans="1:12" ht="15" customHeight="1" x14ac:dyDescent="0.2">
      <c r="A466" s="11"/>
      <c r="C466" s="139">
        <v>2021</v>
      </c>
      <c r="D466" s="139"/>
      <c r="E466" s="140">
        <v>0.26161133600000003</v>
      </c>
      <c r="F466" s="140">
        <v>0.13795110699999999</v>
      </c>
      <c r="G466" s="140">
        <v>0.27590918800000003</v>
      </c>
      <c r="H466" s="140">
        <v>0.19045732100000001</v>
      </c>
      <c r="I466" s="140">
        <v>3.8691499999999997E-2</v>
      </c>
      <c r="J466" s="140">
        <v>4.6313199999999999E-2</v>
      </c>
      <c r="K466" s="140">
        <v>4.90663E-2</v>
      </c>
      <c r="L466" s="141">
        <f t="shared" si="141"/>
        <v>2.5651950415996128</v>
      </c>
    </row>
    <row r="467" spans="1:12" ht="15" customHeight="1" x14ac:dyDescent="0.2">
      <c r="A467" s="11"/>
      <c r="C467" s="139">
        <v>2017</v>
      </c>
      <c r="D467" s="139"/>
      <c r="E467" s="142" t="s">
        <v>174</v>
      </c>
      <c r="F467" s="142" t="s">
        <v>174</v>
      </c>
      <c r="G467" s="142" t="s">
        <v>174</v>
      </c>
      <c r="H467" s="142" t="s">
        <v>174</v>
      </c>
      <c r="I467" s="142" t="s">
        <v>174</v>
      </c>
      <c r="J467" s="142" t="s">
        <v>174</v>
      </c>
      <c r="K467" s="142" t="s">
        <v>174</v>
      </c>
      <c r="L467" s="141" t="s">
        <v>174</v>
      </c>
    </row>
    <row r="468" spans="1:12" ht="15" customHeight="1" x14ac:dyDescent="0.2">
      <c r="A468" s="11"/>
      <c r="C468" s="139">
        <v>2014</v>
      </c>
      <c r="D468" s="139"/>
      <c r="E468" s="142" t="s">
        <v>174</v>
      </c>
      <c r="F468" s="142" t="s">
        <v>174</v>
      </c>
      <c r="G468" s="142" t="s">
        <v>174</v>
      </c>
      <c r="H468" s="142" t="s">
        <v>174</v>
      </c>
      <c r="I468" s="142" t="s">
        <v>174</v>
      </c>
      <c r="J468" s="142" t="s">
        <v>174</v>
      </c>
      <c r="K468" s="142" t="s">
        <v>174</v>
      </c>
      <c r="L468" s="141" t="s">
        <v>174</v>
      </c>
    </row>
    <row r="469" spans="1:12" ht="15" customHeight="1" x14ac:dyDescent="0.2">
      <c r="A469" s="11"/>
      <c r="C469" s="175" t="s">
        <v>62</v>
      </c>
      <c r="D469" s="175"/>
      <c r="E469" s="176"/>
      <c r="F469" s="176"/>
      <c r="G469" s="176"/>
      <c r="H469" s="176"/>
      <c r="I469" s="176"/>
      <c r="J469" s="177"/>
      <c r="K469" s="177"/>
      <c r="L469" s="177"/>
    </row>
    <row r="470" spans="1:12" ht="15" customHeight="1" x14ac:dyDescent="0.2">
      <c r="A470" s="11"/>
      <c r="C470" s="136">
        <v>2024</v>
      </c>
      <c r="D470" s="136"/>
      <c r="E470" s="137">
        <v>0.13301474802817387</v>
      </c>
      <c r="F470" s="137">
        <v>5.4955349199166018E-2</v>
      </c>
      <c r="G470" s="137">
        <v>0.34528964612977286</v>
      </c>
      <c r="H470" s="137">
        <v>0.18908912446333254</v>
      </c>
      <c r="I470" s="137">
        <v>0.11202106515703175</v>
      </c>
      <c r="J470" s="137">
        <v>5.094958496736831E-2</v>
      </c>
      <c r="K470" s="137">
        <v>0.11468048205515477</v>
      </c>
      <c r="L470" s="138">
        <f t="shared" ref="L470:L471" si="142">(1*E470+2*F470+3*G470+4*H470+5*I470)/SUM(E470:I470)</f>
        <v>3.1104383150445689</v>
      </c>
    </row>
    <row r="471" spans="1:12" ht="15" customHeight="1" x14ac:dyDescent="0.2">
      <c r="A471" s="11"/>
      <c r="C471" s="139">
        <v>2021</v>
      </c>
      <c r="D471" s="139"/>
      <c r="E471" s="140">
        <v>0.20645659099999999</v>
      </c>
      <c r="F471" s="140">
        <v>0.135643924</v>
      </c>
      <c r="G471" s="140">
        <v>0.21925467800000001</v>
      </c>
      <c r="H471" s="140">
        <v>0.22919682</v>
      </c>
      <c r="I471" s="140">
        <v>4.6854199999999999E-2</v>
      </c>
      <c r="J471" s="140">
        <v>6.4088669000000001E-2</v>
      </c>
      <c r="K471" s="140">
        <v>9.8505144000000003E-2</v>
      </c>
      <c r="L471" s="141">
        <f t="shared" si="142"/>
        <v>2.7305347363120176</v>
      </c>
    </row>
    <row r="472" spans="1:12" ht="15" customHeight="1" x14ac:dyDescent="0.2">
      <c r="A472" s="11"/>
      <c r="C472" s="139">
        <v>2017</v>
      </c>
      <c r="D472" s="139"/>
      <c r="E472" s="142" t="s">
        <v>174</v>
      </c>
      <c r="F472" s="142" t="s">
        <v>174</v>
      </c>
      <c r="G472" s="142" t="s">
        <v>174</v>
      </c>
      <c r="H472" s="142" t="s">
        <v>174</v>
      </c>
      <c r="I472" s="142" t="s">
        <v>174</v>
      </c>
      <c r="J472" s="142" t="s">
        <v>174</v>
      </c>
      <c r="K472" s="142" t="s">
        <v>174</v>
      </c>
      <c r="L472" s="141" t="s">
        <v>174</v>
      </c>
    </row>
    <row r="473" spans="1:12" ht="15" customHeight="1" x14ac:dyDescent="0.2">
      <c r="A473" s="11"/>
      <c r="C473" s="139">
        <v>2014</v>
      </c>
      <c r="D473" s="139"/>
      <c r="E473" s="142" t="s">
        <v>174</v>
      </c>
      <c r="F473" s="142" t="s">
        <v>174</v>
      </c>
      <c r="G473" s="142" t="s">
        <v>174</v>
      </c>
      <c r="H473" s="142" t="s">
        <v>174</v>
      </c>
      <c r="I473" s="142" t="s">
        <v>174</v>
      </c>
      <c r="J473" s="142" t="s">
        <v>174</v>
      </c>
      <c r="K473" s="142" t="s">
        <v>174</v>
      </c>
      <c r="L473" s="141" t="s">
        <v>174</v>
      </c>
    </row>
    <row r="474" spans="1:12" ht="15" customHeight="1" x14ac:dyDescent="0.2">
      <c r="A474" s="11"/>
      <c r="C474" s="175" t="s">
        <v>63</v>
      </c>
      <c r="D474" s="175"/>
      <c r="E474" s="176"/>
      <c r="F474" s="176"/>
      <c r="G474" s="176"/>
      <c r="H474" s="176"/>
      <c r="I474" s="176"/>
      <c r="J474" s="177"/>
      <c r="K474" s="177"/>
      <c r="L474" s="177"/>
    </row>
    <row r="475" spans="1:12" ht="15" customHeight="1" x14ac:dyDescent="0.2">
      <c r="A475" s="11"/>
      <c r="C475" s="136">
        <v>2024</v>
      </c>
      <c r="D475" s="136"/>
      <c r="E475" s="137">
        <v>0.1197050761570307</v>
      </c>
      <c r="F475" s="137">
        <v>4.6100313846036418E-2</v>
      </c>
      <c r="G475" s="137">
        <v>0.25832321877953934</v>
      </c>
      <c r="H475" s="137">
        <v>0.28826567768085953</v>
      </c>
      <c r="I475" s="137">
        <v>0.17921582186509508</v>
      </c>
      <c r="J475" s="137">
        <v>2.2372355470036867E-2</v>
      </c>
      <c r="K475" s="137">
        <v>8.6017536201402178E-2</v>
      </c>
      <c r="L475" s="138">
        <f t="shared" ref="L475:L476" si="143">(1*E475+2*F475+3*G475+4*H475+5*I475)/SUM(E475:I475)</f>
        <v>3.4050950655192134</v>
      </c>
    </row>
    <row r="476" spans="1:12" ht="15" customHeight="1" x14ac:dyDescent="0.2">
      <c r="A476" s="11"/>
      <c r="C476" s="139">
        <v>2021</v>
      </c>
      <c r="D476" s="139"/>
      <c r="E476" s="140">
        <v>0.213325021</v>
      </c>
      <c r="F476" s="140">
        <v>8.8727803999999993E-2</v>
      </c>
      <c r="G476" s="140">
        <v>0.18734999199999999</v>
      </c>
      <c r="H476" s="140">
        <v>0.26243635900000001</v>
      </c>
      <c r="I476" s="140">
        <v>9.7731717999999995E-2</v>
      </c>
      <c r="J476" s="140">
        <v>5.0547700000000001E-2</v>
      </c>
      <c r="K476" s="140">
        <v>9.9881391999999999E-2</v>
      </c>
      <c r="L476" s="141">
        <f t="shared" si="143"/>
        <v>2.9323446090185854</v>
      </c>
    </row>
    <row r="477" spans="1:12" ht="15" customHeight="1" x14ac:dyDescent="0.2">
      <c r="A477" s="11"/>
      <c r="C477" s="139">
        <v>2017</v>
      </c>
      <c r="D477" s="139"/>
      <c r="E477" s="142" t="s">
        <v>174</v>
      </c>
      <c r="F477" s="142" t="s">
        <v>174</v>
      </c>
      <c r="G477" s="142" t="s">
        <v>174</v>
      </c>
      <c r="H477" s="142" t="s">
        <v>174</v>
      </c>
      <c r="I477" s="142" t="s">
        <v>174</v>
      </c>
      <c r="J477" s="142" t="s">
        <v>174</v>
      </c>
      <c r="K477" s="142" t="s">
        <v>174</v>
      </c>
      <c r="L477" s="141" t="s">
        <v>174</v>
      </c>
    </row>
    <row r="478" spans="1:12" ht="15" customHeight="1" x14ac:dyDescent="0.2">
      <c r="A478" s="11"/>
      <c r="C478" s="139">
        <v>2014</v>
      </c>
      <c r="D478" s="139"/>
      <c r="E478" s="142" t="s">
        <v>174</v>
      </c>
      <c r="F478" s="142" t="s">
        <v>174</v>
      </c>
      <c r="G478" s="142" t="s">
        <v>174</v>
      </c>
      <c r="H478" s="142" t="s">
        <v>174</v>
      </c>
      <c r="I478" s="142" t="s">
        <v>174</v>
      </c>
      <c r="J478" s="142" t="s">
        <v>174</v>
      </c>
      <c r="K478" s="142" t="s">
        <v>174</v>
      </c>
      <c r="L478" s="141" t="s">
        <v>174</v>
      </c>
    </row>
    <row r="479" spans="1:12" ht="5.25" customHeight="1" thickBot="1" x14ac:dyDescent="0.25">
      <c r="A479" s="11"/>
      <c r="C479" s="115"/>
      <c r="D479" s="115"/>
      <c r="E479" s="116"/>
      <c r="F479" s="116"/>
      <c r="G479" s="116"/>
      <c r="H479" s="116"/>
      <c r="I479" s="116"/>
      <c r="J479" s="116"/>
      <c r="K479" s="116"/>
      <c r="L479" s="116"/>
    </row>
    <row r="480" spans="1:12" ht="5.25" customHeight="1" thickTop="1" x14ac:dyDescent="0.2">
      <c r="A480" s="11"/>
      <c r="C480" s="117"/>
      <c r="D480" s="117"/>
      <c r="E480" s="118"/>
      <c r="F480" s="118"/>
      <c r="G480" s="118"/>
      <c r="H480" s="118"/>
      <c r="I480" s="118"/>
      <c r="J480" s="118"/>
      <c r="K480" s="118"/>
      <c r="L480" s="118"/>
    </row>
    <row r="481" spans="1:1" x14ac:dyDescent="0.2">
      <c r="A481" s="11"/>
    </row>
  </sheetData>
  <sheetProtection sheet="1" objects="1" scenarios="1"/>
  <mergeCells count="3">
    <mergeCell ref="C9:D9"/>
    <mergeCell ref="C2:K2"/>
    <mergeCell ref="C7:L7"/>
  </mergeCells>
  <hyperlinks>
    <hyperlink ref="A5" location="Índice!A1" display="&lt;&lt;" xr:uid="{B77E8677-EEA1-4ED7-8524-B7B9984900B7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80" fitToHeight="2" orientation="portrait" r:id="rId1"/>
  <ignoredErrors>
    <ignoredError sqref="L18:L476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4">
    <tabColor rgb="FF336FD1"/>
  </sheetPr>
  <dimension ref="A1:H632"/>
  <sheetViews>
    <sheetView showGridLines="0" zoomScaleNormal="100" workbookViewId="0">
      <pane ySplit="11" topLeftCell="A12" activePane="bottomLeft" state="frozen"/>
      <selection pane="bottomLeft" activeCell="C9" sqref="C9:D10"/>
    </sheetView>
  </sheetViews>
  <sheetFormatPr defaultColWidth="0" defaultRowHeight="11.25" zeroHeight="1" x14ac:dyDescent="0.2"/>
  <cols>
    <col min="1" max="1" width="5.83203125" style="2" customWidth="1"/>
    <col min="2" max="2" width="1.83203125" style="2" customWidth="1"/>
    <col min="3" max="3" width="7" style="2" customWidth="1"/>
    <col min="4" max="4" width="3.33203125" style="2" customWidth="1"/>
    <col min="5" max="7" width="23.1640625" style="2" customWidth="1"/>
    <col min="8" max="8" width="1.83203125" style="2" customWidth="1"/>
    <col min="9" max="16384" width="9.33203125" style="2" hidden="1"/>
  </cols>
  <sheetData>
    <row r="1" spans="1:8" ht="6.75" customHeight="1" x14ac:dyDescent="0.2">
      <c r="A1" s="52"/>
    </row>
    <row r="2" spans="1:8" ht="15.75" customHeight="1" x14ac:dyDescent="0.2">
      <c r="A2" s="52"/>
      <c r="C2" s="289" t="s">
        <v>172</v>
      </c>
      <c r="D2" s="289"/>
      <c r="E2" s="289"/>
      <c r="F2" s="289"/>
      <c r="G2" s="289"/>
    </row>
    <row r="3" spans="1:8" ht="8.25" customHeight="1" x14ac:dyDescent="0.2">
      <c r="A3" s="52"/>
    </row>
    <row r="4" spans="1:8" s="1" customFormat="1" ht="5.0999999999999996" customHeight="1" x14ac:dyDescent="0.2">
      <c r="A4" s="52"/>
    </row>
    <row r="5" spans="1:8" s="48" customFormat="1" ht="23.1" customHeight="1" x14ac:dyDescent="0.25">
      <c r="A5" s="66" t="s">
        <v>126</v>
      </c>
      <c r="C5" s="196" t="s">
        <v>136</v>
      </c>
      <c r="D5" s="196"/>
      <c r="E5" s="196"/>
      <c r="F5" s="196"/>
      <c r="G5" s="196"/>
      <c r="H5" s="44"/>
    </row>
    <row r="6" spans="1:8" s="1" customFormat="1" ht="5.0999999999999996" customHeight="1" x14ac:dyDescent="0.2">
      <c r="A6" s="53"/>
    </row>
    <row r="7" spans="1:8" s="1" customFormat="1" ht="30" customHeight="1" x14ac:dyDescent="0.2">
      <c r="A7" s="52"/>
      <c r="C7" s="283" t="s">
        <v>147</v>
      </c>
      <c r="D7" s="283"/>
      <c r="E7" s="283"/>
      <c r="F7" s="283"/>
      <c r="G7" s="283"/>
    </row>
    <row r="8" spans="1:8" s="1" customFormat="1" ht="5.0999999999999996" customHeight="1" x14ac:dyDescent="0.2">
      <c r="A8" s="52"/>
    </row>
    <row r="9" spans="1:8" s="1" customFormat="1" ht="18" customHeight="1" x14ac:dyDescent="0.2">
      <c r="A9" s="52"/>
      <c r="C9" s="290" t="s">
        <v>167</v>
      </c>
      <c r="D9" s="291"/>
      <c r="E9" s="296" t="s">
        <v>105</v>
      </c>
      <c r="F9" s="294" t="s">
        <v>104</v>
      </c>
      <c r="G9" s="295"/>
      <c r="H9" s="2"/>
    </row>
    <row r="10" spans="1:8" ht="30.75" customHeight="1" x14ac:dyDescent="0.2">
      <c r="A10" s="54"/>
      <c r="C10" s="292"/>
      <c r="D10" s="293"/>
      <c r="E10" s="297"/>
      <c r="F10" s="232" t="s">
        <v>193</v>
      </c>
      <c r="G10" s="233" t="s">
        <v>194</v>
      </c>
      <c r="H10" s="1"/>
    </row>
    <row r="11" spans="1:8" ht="5.25" customHeight="1" x14ac:dyDescent="0.2">
      <c r="A11" s="54"/>
      <c r="C11" s="104"/>
      <c r="D11" s="104"/>
      <c r="E11" s="127"/>
      <c r="F11" s="197"/>
      <c r="G11" s="198"/>
    </row>
    <row r="12" spans="1:8" ht="15" customHeight="1" x14ac:dyDescent="0.2">
      <c r="A12" s="54"/>
      <c r="C12" s="157" t="s">
        <v>168</v>
      </c>
      <c r="D12" s="157"/>
      <c r="E12" s="187"/>
      <c r="F12" s="187"/>
      <c r="G12" s="187"/>
    </row>
    <row r="13" spans="1:8" ht="15" customHeight="1" x14ac:dyDescent="0.2">
      <c r="A13" s="54"/>
      <c r="C13" s="97" t="s">
        <v>165</v>
      </c>
      <c r="D13" s="97"/>
      <c r="E13" s="96"/>
      <c r="F13" s="96"/>
      <c r="G13" s="96"/>
      <c r="H13" s="3"/>
    </row>
    <row r="14" spans="1:8" ht="15" customHeight="1" x14ac:dyDescent="0.2">
      <c r="A14" s="54"/>
      <c r="C14" s="136">
        <v>2024</v>
      </c>
      <c r="D14" s="136"/>
      <c r="E14" s="137">
        <v>1</v>
      </c>
      <c r="F14" s="137">
        <v>0.56225367625013511</v>
      </c>
      <c r="G14" s="137">
        <v>0.43774632374986588</v>
      </c>
      <c r="H14" s="3"/>
    </row>
    <row r="15" spans="1:8" ht="15" customHeight="1" x14ac:dyDescent="0.2">
      <c r="A15" s="54"/>
      <c r="C15" s="139">
        <v>2021</v>
      </c>
      <c r="D15" s="139"/>
      <c r="E15" s="140">
        <v>1</v>
      </c>
      <c r="F15" s="140">
        <v>0.67944997981413713</v>
      </c>
      <c r="G15" s="140">
        <v>0.32055002018586159</v>
      </c>
      <c r="H15" s="3"/>
    </row>
    <row r="16" spans="1:8" ht="15" customHeight="1" x14ac:dyDescent="0.2">
      <c r="A16" s="54"/>
      <c r="C16" s="139">
        <v>2017</v>
      </c>
      <c r="D16" s="139"/>
      <c r="E16" s="140">
        <v>1</v>
      </c>
      <c r="F16" s="140">
        <v>0.864557019573995</v>
      </c>
      <c r="G16" s="140">
        <v>0.13544298042600381</v>
      </c>
      <c r="H16" s="3"/>
    </row>
    <row r="17" spans="1:8" ht="15" customHeight="1" x14ac:dyDescent="0.2">
      <c r="A17" s="54"/>
      <c r="C17" s="139">
        <v>2014</v>
      </c>
      <c r="D17" s="139"/>
      <c r="E17" s="142" t="s">
        <v>174</v>
      </c>
      <c r="F17" s="142" t="s">
        <v>174</v>
      </c>
      <c r="G17" s="142" t="s">
        <v>174</v>
      </c>
    </row>
    <row r="18" spans="1:8" ht="15" customHeight="1" x14ac:dyDescent="0.2">
      <c r="A18" s="54"/>
      <c r="C18" s="175" t="s">
        <v>97</v>
      </c>
      <c r="D18" s="175"/>
      <c r="E18" s="175"/>
      <c r="F18" s="175"/>
      <c r="G18" s="175"/>
      <c r="H18" s="3"/>
    </row>
    <row r="19" spans="1:8" ht="15" customHeight="1" x14ac:dyDescent="0.2">
      <c r="A19" s="54"/>
      <c r="C19" s="136">
        <v>2024</v>
      </c>
      <c r="D19" s="136"/>
      <c r="E19" s="137">
        <v>0.4064899266274874</v>
      </c>
      <c r="F19" s="137">
        <v>0.61237535972789148</v>
      </c>
      <c r="G19" s="137">
        <v>0.38762464027211074</v>
      </c>
      <c r="H19" s="3"/>
    </row>
    <row r="20" spans="1:8" ht="15" customHeight="1" x14ac:dyDescent="0.2">
      <c r="A20" s="54"/>
      <c r="C20" s="139">
        <v>2021</v>
      </c>
      <c r="D20" s="139"/>
      <c r="E20" s="140">
        <v>0.4256088030221758</v>
      </c>
      <c r="F20" s="140">
        <v>0.75155201442050923</v>
      </c>
      <c r="G20" s="140">
        <v>0.24844798557948639</v>
      </c>
      <c r="H20" s="3"/>
    </row>
    <row r="21" spans="1:8" ht="15" customHeight="1" x14ac:dyDescent="0.2">
      <c r="A21" s="54"/>
      <c r="C21" s="139">
        <v>2017</v>
      </c>
      <c r="D21" s="139"/>
      <c r="E21" s="140">
        <v>0.37524227806040417</v>
      </c>
      <c r="F21" s="140">
        <v>0.85949034962754389</v>
      </c>
      <c r="G21" s="140">
        <v>0.14050965037245361</v>
      </c>
      <c r="H21" s="3"/>
    </row>
    <row r="22" spans="1:8" ht="15" customHeight="1" x14ac:dyDescent="0.2">
      <c r="A22" s="54"/>
      <c r="C22" s="139">
        <v>2014</v>
      </c>
      <c r="D22" s="139"/>
      <c r="E22" s="142" t="s">
        <v>174</v>
      </c>
      <c r="F22" s="142" t="s">
        <v>174</v>
      </c>
      <c r="G22" s="142" t="s">
        <v>174</v>
      </c>
    </row>
    <row r="23" spans="1:8" ht="15" customHeight="1" x14ac:dyDescent="0.2">
      <c r="A23" s="54"/>
      <c r="C23" s="175" t="s">
        <v>98</v>
      </c>
      <c r="D23" s="175"/>
      <c r="E23" s="175"/>
      <c r="F23" s="175"/>
      <c r="G23" s="175"/>
      <c r="H23" s="3"/>
    </row>
    <row r="24" spans="1:8" s="3" customFormat="1" ht="15" customHeight="1" x14ac:dyDescent="0.2">
      <c r="A24" s="54"/>
      <c r="C24" s="136">
        <v>2024</v>
      </c>
      <c r="D24" s="136"/>
      <c r="E24" s="137">
        <v>7.6719481493390668E-2</v>
      </c>
      <c r="F24" s="137">
        <v>0.49715644183124963</v>
      </c>
      <c r="G24" s="137">
        <v>0.50284355816874904</v>
      </c>
    </row>
    <row r="25" spans="1:8" s="3" customFormat="1" ht="15" customHeight="1" x14ac:dyDescent="0.2">
      <c r="A25" s="54"/>
      <c r="C25" s="139">
        <v>2021</v>
      </c>
      <c r="D25" s="139"/>
      <c r="E25" s="140">
        <v>0.13685239839883759</v>
      </c>
      <c r="F25" s="140">
        <v>0.7750391157984845</v>
      </c>
      <c r="G25" s="140">
        <v>0.22496088420151564</v>
      </c>
    </row>
    <row r="26" spans="1:8" s="3" customFormat="1" ht="15" customHeight="1" x14ac:dyDescent="0.2">
      <c r="A26" s="54"/>
      <c r="C26" s="139">
        <v>2017</v>
      </c>
      <c r="D26" s="139"/>
      <c r="E26" s="140">
        <v>0.23223738713118089</v>
      </c>
      <c r="F26" s="140">
        <v>0.95283698967357633</v>
      </c>
      <c r="G26" s="140">
        <v>4.7163010326423824E-2</v>
      </c>
    </row>
    <row r="27" spans="1:8" s="3" customFormat="1" ht="15" customHeight="1" x14ac:dyDescent="0.2">
      <c r="A27" s="54"/>
      <c r="C27" s="139">
        <v>2014</v>
      </c>
      <c r="D27" s="139"/>
      <c r="E27" s="142" t="s">
        <v>174</v>
      </c>
      <c r="F27" s="142" t="s">
        <v>174</v>
      </c>
      <c r="G27" s="142" t="s">
        <v>174</v>
      </c>
      <c r="H27" s="2"/>
    </row>
    <row r="28" spans="1:8" s="3" customFormat="1" ht="15" customHeight="1" x14ac:dyDescent="0.2">
      <c r="A28" s="54"/>
      <c r="C28" s="175" t="s">
        <v>99</v>
      </c>
      <c r="D28" s="175"/>
      <c r="E28" s="175"/>
      <c r="F28" s="175"/>
      <c r="G28" s="175"/>
    </row>
    <row r="29" spans="1:8" s="3" customFormat="1" ht="15" customHeight="1" x14ac:dyDescent="0.2">
      <c r="A29" s="54"/>
      <c r="C29" s="136">
        <v>2024</v>
      </c>
      <c r="D29" s="136"/>
      <c r="E29" s="137">
        <v>6.5138422343659588E-2</v>
      </c>
      <c r="F29" s="137">
        <v>0.77843171046368353</v>
      </c>
      <c r="G29" s="137">
        <v>0.22156828953631638</v>
      </c>
    </row>
    <row r="30" spans="1:8" s="3" customFormat="1" ht="15" customHeight="1" x14ac:dyDescent="0.2">
      <c r="A30" s="54"/>
      <c r="C30" s="139">
        <v>2021</v>
      </c>
      <c r="D30" s="139"/>
      <c r="E30" s="140">
        <v>7.4012486888717921E-2</v>
      </c>
      <c r="F30" s="140">
        <v>0.83017475030612076</v>
      </c>
      <c r="G30" s="140">
        <v>0.16982524969387938</v>
      </c>
    </row>
    <row r="31" spans="1:8" s="3" customFormat="1" ht="15" customHeight="1" x14ac:dyDescent="0.2">
      <c r="A31" s="54"/>
      <c r="C31" s="139">
        <v>2017</v>
      </c>
      <c r="D31" s="139"/>
      <c r="E31" s="140">
        <v>0.10007773249898111</v>
      </c>
      <c r="F31" s="140">
        <v>0.94865132813272923</v>
      </c>
      <c r="G31" s="140">
        <v>5.1348671867270962E-2</v>
      </c>
    </row>
    <row r="32" spans="1:8" s="3" customFormat="1" ht="15" customHeight="1" x14ac:dyDescent="0.2">
      <c r="A32" s="54"/>
      <c r="C32" s="139">
        <v>2014</v>
      </c>
      <c r="D32" s="139"/>
      <c r="E32" s="142" t="s">
        <v>174</v>
      </c>
      <c r="F32" s="142" t="s">
        <v>174</v>
      </c>
      <c r="G32" s="142" t="s">
        <v>174</v>
      </c>
      <c r="H32" s="2"/>
    </row>
    <row r="33" spans="1:8" s="3" customFormat="1" ht="15" customHeight="1" x14ac:dyDescent="0.2">
      <c r="A33" s="54"/>
      <c r="C33" s="175" t="s">
        <v>100</v>
      </c>
      <c r="D33" s="175"/>
      <c r="E33" s="175"/>
      <c r="F33" s="175"/>
      <c r="G33" s="175"/>
    </row>
    <row r="34" spans="1:8" s="3" customFormat="1" ht="15" customHeight="1" x14ac:dyDescent="0.2">
      <c r="A34" s="54"/>
      <c r="C34" s="136">
        <v>2024</v>
      </c>
      <c r="D34" s="136"/>
      <c r="E34" s="137">
        <v>0.10692286143983586</v>
      </c>
      <c r="F34" s="137">
        <v>0.31566932711838624</v>
      </c>
      <c r="G34" s="137">
        <v>0.68433067288161609</v>
      </c>
    </row>
    <row r="35" spans="1:8" s="3" customFormat="1" ht="15" customHeight="1" x14ac:dyDescent="0.2">
      <c r="A35" s="54"/>
      <c r="C35" s="139">
        <v>2021</v>
      </c>
      <c r="D35" s="139"/>
      <c r="E35" s="140">
        <v>6.5564683579706462E-2</v>
      </c>
      <c r="F35" s="140">
        <v>0.36183847753847176</v>
      </c>
      <c r="G35" s="140">
        <v>0.63816152246153024</v>
      </c>
    </row>
    <row r="36" spans="1:8" s="3" customFormat="1" ht="15" customHeight="1" x14ac:dyDescent="0.2">
      <c r="A36" s="54"/>
      <c r="C36" s="139">
        <v>2017</v>
      </c>
      <c r="D36" s="139"/>
      <c r="E36" s="140">
        <v>3.5015501616466646E-2</v>
      </c>
      <c r="F36" s="140">
        <v>0.55253454223256782</v>
      </c>
      <c r="G36" s="140">
        <v>0.44746545776743246</v>
      </c>
    </row>
    <row r="37" spans="1:8" s="3" customFormat="1" ht="15" customHeight="1" x14ac:dyDescent="0.2">
      <c r="A37" s="54"/>
      <c r="C37" s="139">
        <v>2014</v>
      </c>
      <c r="D37" s="139"/>
      <c r="E37" s="142" t="s">
        <v>174</v>
      </c>
      <c r="F37" s="142" t="s">
        <v>174</v>
      </c>
      <c r="G37" s="142" t="s">
        <v>174</v>
      </c>
      <c r="H37" s="2"/>
    </row>
    <row r="38" spans="1:8" s="3" customFormat="1" ht="15" customHeight="1" x14ac:dyDescent="0.2">
      <c r="A38" s="54"/>
      <c r="C38" s="175" t="s">
        <v>101</v>
      </c>
      <c r="D38" s="175"/>
      <c r="E38" s="175"/>
      <c r="F38" s="175"/>
      <c r="G38" s="175"/>
      <c r="H38" s="2"/>
    </row>
    <row r="39" spans="1:8" s="3" customFormat="1" ht="15" customHeight="1" x14ac:dyDescent="0.2">
      <c r="A39" s="54"/>
      <c r="C39" s="136">
        <v>2024</v>
      </c>
      <c r="D39" s="136"/>
      <c r="E39" s="137">
        <v>2.0139764269162228E-2</v>
      </c>
      <c r="F39" s="137">
        <v>0.63093397463081091</v>
      </c>
      <c r="G39" s="137">
        <v>0.36906602536918826</v>
      </c>
    </row>
    <row r="40" spans="1:8" s="3" customFormat="1" ht="15" customHeight="1" x14ac:dyDescent="0.2">
      <c r="A40" s="54"/>
      <c r="C40" s="139">
        <v>2021</v>
      </c>
      <c r="D40" s="139"/>
      <c r="E40" s="140">
        <v>2.7191694903896928E-2</v>
      </c>
      <c r="F40" s="140">
        <v>0.83923371192572782</v>
      </c>
      <c r="G40" s="140">
        <v>0.16076628807427135</v>
      </c>
    </row>
    <row r="41" spans="1:8" s="3" customFormat="1" ht="15" customHeight="1" x14ac:dyDescent="0.2">
      <c r="A41" s="54"/>
      <c r="C41" s="139">
        <v>2017</v>
      </c>
      <c r="D41" s="139"/>
      <c r="E41" s="140">
        <v>2.8618683767255047E-2</v>
      </c>
      <c r="F41" s="140">
        <v>0.93103510017384683</v>
      </c>
      <c r="G41" s="140">
        <v>6.8964899826152032E-2</v>
      </c>
    </row>
    <row r="42" spans="1:8" s="3" customFormat="1" ht="15" customHeight="1" x14ac:dyDescent="0.2">
      <c r="A42" s="54"/>
      <c r="C42" s="139">
        <v>2014</v>
      </c>
      <c r="D42" s="139"/>
      <c r="E42" s="142" t="s">
        <v>174</v>
      </c>
      <c r="F42" s="142" t="s">
        <v>174</v>
      </c>
      <c r="G42" s="142" t="s">
        <v>174</v>
      </c>
    </row>
    <row r="43" spans="1:8" s="3" customFormat="1" ht="15" customHeight="1" x14ac:dyDescent="0.2">
      <c r="A43" s="54"/>
      <c r="C43" s="175" t="s">
        <v>102</v>
      </c>
      <c r="D43" s="175"/>
      <c r="E43" s="175"/>
      <c r="F43" s="175"/>
      <c r="G43" s="175"/>
    </row>
    <row r="44" spans="1:8" s="3" customFormat="1" ht="15" customHeight="1" x14ac:dyDescent="0.2">
      <c r="A44" s="54"/>
      <c r="C44" s="136">
        <v>2024</v>
      </c>
      <c r="D44" s="136"/>
      <c r="E44" s="137">
        <v>0.21471883612969914</v>
      </c>
      <c r="F44" s="137">
        <v>0.42919945663580816</v>
      </c>
      <c r="G44" s="137">
        <v>0.57080054336419095</v>
      </c>
    </row>
    <row r="45" spans="1:8" s="3" customFormat="1" ht="15" customHeight="1" x14ac:dyDescent="0.2">
      <c r="A45" s="54"/>
      <c r="C45" s="139">
        <v>2021</v>
      </c>
      <c r="D45" s="139"/>
      <c r="E45" s="140">
        <v>0.19585467592192737</v>
      </c>
      <c r="F45" s="140">
        <v>0.45831727157965263</v>
      </c>
      <c r="G45" s="140">
        <v>0.54168272842035015</v>
      </c>
    </row>
    <row r="46" spans="1:8" s="3" customFormat="1" ht="15" customHeight="1" x14ac:dyDescent="0.2">
      <c r="A46" s="54"/>
      <c r="C46" s="139">
        <v>2017</v>
      </c>
      <c r="D46" s="139"/>
      <c r="E46" s="140">
        <v>0.10474902565601048</v>
      </c>
      <c r="F46" s="140">
        <v>0.62697041106761731</v>
      </c>
      <c r="G46" s="140">
        <v>0.37302958893237986</v>
      </c>
    </row>
    <row r="47" spans="1:8" s="3" customFormat="1" ht="15" customHeight="1" x14ac:dyDescent="0.2">
      <c r="A47" s="54"/>
      <c r="C47" s="139">
        <v>2014</v>
      </c>
      <c r="D47" s="139"/>
      <c r="E47" s="142" t="s">
        <v>174</v>
      </c>
      <c r="F47" s="142" t="s">
        <v>174</v>
      </c>
      <c r="G47" s="142" t="s">
        <v>174</v>
      </c>
    </row>
    <row r="48" spans="1:8" s="3" customFormat="1" ht="15" customHeight="1" x14ac:dyDescent="0.2">
      <c r="A48" s="54"/>
      <c r="C48" s="175" t="s">
        <v>103</v>
      </c>
      <c r="D48" s="175"/>
      <c r="E48" s="175"/>
      <c r="F48" s="175"/>
      <c r="G48" s="175"/>
    </row>
    <row r="49" spans="1:8" s="3" customFormat="1" ht="15" customHeight="1" x14ac:dyDescent="0.2">
      <c r="A49" s="54"/>
      <c r="C49" s="136">
        <v>2024</v>
      </c>
      <c r="D49" s="136"/>
      <c r="E49" s="137">
        <v>0.10987070769676538</v>
      </c>
      <c r="F49" s="137">
        <v>0.78151427260736994</v>
      </c>
      <c r="G49" s="137">
        <v>0.21848572739262911</v>
      </c>
    </row>
    <row r="50" spans="1:8" s="3" customFormat="1" ht="15" customHeight="1" x14ac:dyDescent="0.2">
      <c r="A50" s="54"/>
      <c r="C50" s="139">
        <v>2021</v>
      </c>
      <c r="D50" s="139"/>
      <c r="E50" s="140">
        <v>7.4915257284737857E-2</v>
      </c>
      <c r="F50" s="140">
        <v>0.74438740341334919</v>
      </c>
      <c r="G50" s="140">
        <v>0.25561259658665092</v>
      </c>
    </row>
    <row r="51" spans="1:8" s="3" customFormat="1" ht="15" customHeight="1" x14ac:dyDescent="0.2">
      <c r="A51" s="54"/>
      <c r="C51" s="139">
        <v>2017</v>
      </c>
      <c r="D51" s="139"/>
      <c r="E51" s="140">
        <v>0.12405939126970164</v>
      </c>
      <c r="F51" s="140">
        <v>0.92012254780448199</v>
      </c>
      <c r="G51" s="140">
        <v>7.9877452195517923E-2</v>
      </c>
    </row>
    <row r="52" spans="1:8" s="3" customFormat="1" ht="15" customHeight="1" x14ac:dyDescent="0.2">
      <c r="A52" s="54"/>
      <c r="C52" s="139">
        <v>2014</v>
      </c>
      <c r="D52" s="139"/>
      <c r="E52" s="142" t="s">
        <v>174</v>
      </c>
      <c r="F52" s="142" t="s">
        <v>174</v>
      </c>
      <c r="G52" s="142" t="s">
        <v>174</v>
      </c>
    </row>
    <row r="53" spans="1:8" ht="15" customHeight="1" x14ac:dyDescent="0.2">
      <c r="A53" s="54"/>
      <c r="C53" s="157" t="s">
        <v>169</v>
      </c>
      <c r="D53" s="157"/>
      <c r="E53" s="187"/>
      <c r="F53" s="187"/>
      <c r="G53" s="187"/>
      <c r="H53" s="3"/>
    </row>
    <row r="54" spans="1:8" ht="15" customHeight="1" x14ac:dyDescent="0.2">
      <c r="A54" s="54"/>
      <c r="C54" s="100" t="s">
        <v>15</v>
      </c>
      <c r="D54" s="100"/>
      <c r="E54" s="99"/>
      <c r="F54" s="99"/>
      <c r="G54" s="99"/>
      <c r="H54" s="3"/>
    </row>
    <row r="55" spans="1:8" ht="15" customHeight="1" x14ac:dyDescent="0.2">
      <c r="A55" s="54"/>
      <c r="C55" s="97" t="s">
        <v>165</v>
      </c>
      <c r="D55" s="97"/>
      <c r="E55" s="96"/>
      <c r="F55" s="96"/>
      <c r="G55" s="96"/>
      <c r="H55" s="3"/>
    </row>
    <row r="56" spans="1:8" ht="15" customHeight="1" x14ac:dyDescent="0.2">
      <c r="A56" s="54"/>
      <c r="C56" s="136">
        <v>2024</v>
      </c>
      <c r="D56" s="136"/>
      <c r="E56" s="137">
        <v>1</v>
      </c>
      <c r="F56" s="137">
        <v>0.6011212070829437</v>
      </c>
      <c r="G56" s="137">
        <v>0.39887879291705614</v>
      </c>
      <c r="H56" s="3"/>
    </row>
    <row r="57" spans="1:8" ht="15" customHeight="1" x14ac:dyDescent="0.2">
      <c r="A57" s="54"/>
      <c r="C57" s="139">
        <v>2021</v>
      </c>
      <c r="D57" s="139"/>
      <c r="E57" s="140">
        <v>1</v>
      </c>
      <c r="F57" s="140">
        <v>0.71781013525207227</v>
      </c>
      <c r="G57" s="140">
        <v>0.28218986474792745</v>
      </c>
      <c r="H57" s="3"/>
    </row>
    <row r="58" spans="1:8" ht="15" customHeight="1" x14ac:dyDescent="0.2">
      <c r="A58" s="54"/>
      <c r="C58" s="139">
        <v>2017</v>
      </c>
      <c r="D58" s="139"/>
      <c r="E58" s="140">
        <v>1</v>
      </c>
      <c r="F58" s="140">
        <v>0.88796152688478514</v>
      </c>
      <c r="G58" s="140">
        <v>0.11203847311521559</v>
      </c>
      <c r="H58" s="3"/>
    </row>
    <row r="59" spans="1:8" ht="15" customHeight="1" x14ac:dyDescent="0.2">
      <c r="A59" s="54"/>
      <c r="C59" s="139">
        <v>2014</v>
      </c>
      <c r="D59" s="139"/>
      <c r="E59" s="142" t="s">
        <v>174</v>
      </c>
      <c r="F59" s="142" t="s">
        <v>174</v>
      </c>
      <c r="G59" s="142" t="s">
        <v>174</v>
      </c>
      <c r="H59" s="3"/>
    </row>
    <row r="60" spans="1:8" ht="15" customHeight="1" x14ac:dyDescent="0.2">
      <c r="A60" s="54"/>
      <c r="C60" s="95" t="s">
        <v>97</v>
      </c>
      <c r="D60" s="95"/>
      <c r="E60" s="95"/>
      <c r="F60" s="95"/>
      <c r="G60" s="95"/>
      <c r="H60" s="3"/>
    </row>
    <row r="61" spans="1:8" ht="15" customHeight="1" x14ac:dyDescent="0.2">
      <c r="A61" s="54"/>
      <c r="C61" s="136">
        <v>2024</v>
      </c>
      <c r="D61" s="136"/>
      <c r="E61" s="137">
        <v>0.3899060686144814</v>
      </c>
      <c r="F61" s="137">
        <v>0.6473939026960368</v>
      </c>
      <c r="G61" s="137">
        <v>0.35260609730396258</v>
      </c>
      <c r="H61" s="3"/>
    </row>
    <row r="62" spans="1:8" ht="15" customHeight="1" x14ac:dyDescent="0.2">
      <c r="A62" s="54"/>
      <c r="C62" s="139">
        <v>2021</v>
      </c>
      <c r="D62" s="139"/>
      <c r="E62" s="140">
        <v>0.41659807102098634</v>
      </c>
      <c r="F62" s="140">
        <v>0.81165216577314048</v>
      </c>
      <c r="G62" s="140">
        <v>0.18834783422685977</v>
      </c>
      <c r="H62" s="3"/>
    </row>
    <row r="63" spans="1:8" ht="15" customHeight="1" x14ac:dyDescent="0.2">
      <c r="A63" s="54"/>
      <c r="C63" s="139">
        <v>2017</v>
      </c>
      <c r="D63" s="139"/>
      <c r="E63" s="140">
        <v>0.38764043889434818</v>
      </c>
      <c r="F63" s="140">
        <v>0.90453193359687445</v>
      </c>
      <c r="G63" s="140">
        <v>9.5468066403126717E-2</v>
      </c>
      <c r="H63" s="3"/>
    </row>
    <row r="64" spans="1:8" ht="15" customHeight="1" x14ac:dyDescent="0.2">
      <c r="A64" s="54"/>
      <c r="C64" s="139">
        <v>2014</v>
      </c>
      <c r="D64" s="139"/>
      <c r="E64" s="142" t="s">
        <v>174</v>
      </c>
      <c r="F64" s="142" t="s">
        <v>174</v>
      </c>
      <c r="G64" s="142" t="s">
        <v>174</v>
      </c>
      <c r="H64" s="3"/>
    </row>
    <row r="65" spans="1:8" ht="15" customHeight="1" x14ac:dyDescent="0.2">
      <c r="A65" s="54"/>
      <c r="C65" s="175" t="s">
        <v>98</v>
      </c>
      <c r="D65" s="175"/>
      <c r="E65" s="175"/>
      <c r="F65" s="175"/>
      <c r="G65" s="175"/>
      <c r="H65" s="3"/>
    </row>
    <row r="66" spans="1:8" s="3" customFormat="1" ht="15" customHeight="1" x14ac:dyDescent="0.2">
      <c r="A66" s="54"/>
      <c r="C66" s="136">
        <v>2024</v>
      </c>
      <c r="D66" s="136"/>
      <c r="E66" s="137">
        <v>8.3693988094303215E-2</v>
      </c>
      <c r="F66" s="137">
        <v>0.51830593911497302</v>
      </c>
      <c r="G66" s="137">
        <v>0.48169406088502709</v>
      </c>
    </row>
    <row r="67" spans="1:8" s="3" customFormat="1" ht="15" customHeight="1" x14ac:dyDescent="0.2">
      <c r="A67" s="54"/>
      <c r="C67" s="139">
        <v>2021</v>
      </c>
      <c r="D67" s="139"/>
      <c r="E67" s="140">
        <v>0.15482038338814066</v>
      </c>
      <c r="F67" s="140">
        <v>0.80369420910057643</v>
      </c>
      <c r="G67" s="140">
        <v>0.19630579089942357</v>
      </c>
    </row>
    <row r="68" spans="1:8" s="3" customFormat="1" ht="15" customHeight="1" x14ac:dyDescent="0.2">
      <c r="A68" s="54"/>
      <c r="C68" s="139">
        <v>2017</v>
      </c>
      <c r="D68" s="139"/>
      <c r="E68" s="140">
        <v>0.2332037665410599</v>
      </c>
      <c r="F68" s="140">
        <v>0.96054628545651866</v>
      </c>
      <c r="G68" s="140">
        <v>3.9453714543481622E-2</v>
      </c>
    </row>
    <row r="69" spans="1:8" s="3" customFormat="1" ht="15" customHeight="1" x14ac:dyDescent="0.2">
      <c r="A69" s="54"/>
      <c r="C69" s="139">
        <v>2014</v>
      </c>
      <c r="D69" s="139"/>
      <c r="E69" s="142" t="s">
        <v>174</v>
      </c>
      <c r="F69" s="142" t="s">
        <v>174</v>
      </c>
      <c r="G69" s="142" t="s">
        <v>174</v>
      </c>
    </row>
    <row r="70" spans="1:8" s="3" customFormat="1" ht="15" customHeight="1" x14ac:dyDescent="0.2">
      <c r="A70" s="54"/>
      <c r="C70" s="175" t="s">
        <v>99</v>
      </c>
      <c r="D70" s="175"/>
      <c r="E70" s="175"/>
      <c r="F70" s="175"/>
      <c r="G70" s="175"/>
    </row>
    <row r="71" spans="1:8" s="3" customFormat="1" ht="15" customHeight="1" x14ac:dyDescent="0.2">
      <c r="A71" s="54"/>
      <c r="C71" s="136">
        <v>2024</v>
      </c>
      <c r="D71" s="136"/>
      <c r="E71" s="137">
        <v>7.4032323265651304E-2</v>
      </c>
      <c r="F71" s="137">
        <v>0.87168218327103375</v>
      </c>
      <c r="G71" s="137">
        <v>0.12831781672896611</v>
      </c>
    </row>
    <row r="72" spans="1:8" s="3" customFormat="1" ht="15" customHeight="1" x14ac:dyDescent="0.2">
      <c r="A72" s="54"/>
      <c r="C72" s="139">
        <v>2021</v>
      </c>
      <c r="D72" s="139"/>
      <c r="E72" s="140">
        <v>8.7712375077857063E-2</v>
      </c>
      <c r="F72" s="140">
        <v>0.88066627495300898</v>
      </c>
      <c r="G72" s="140">
        <v>0.11933372504699141</v>
      </c>
    </row>
    <row r="73" spans="1:8" s="3" customFormat="1" ht="15" customHeight="1" x14ac:dyDescent="0.2">
      <c r="A73" s="54"/>
      <c r="C73" s="139">
        <v>2017</v>
      </c>
      <c r="D73" s="139"/>
      <c r="E73" s="140">
        <v>9.714795357528111E-2</v>
      </c>
      <c r="F73" s="140">
        <v>0.95412609116450287</v>
      </c>
      <c r="G73" s="140">
        <v>4.5873908835497523E-2</v>
      </c>
    </row>
    <row r="74" spans="1:8" s="3" customFormat="1" ht="15" customHeight="1" x14ac:dyDescent="0.2">
      <c r="A74" s="54"/>
      <c r="C74" s="139">
        <v>2014</v>
      </c>
      <c r="D74" s="139"/>
      <c r="E74" s="142" t="s">
        <v>174</v>
      </c>
      <c r="F74" s="142" t="s">
        <v>174</v>
      </c>
      <c r="G74" s="142" t="s">
        <v>174</v>
      </c>
    </row>
    <row r="75" spans="1:8" s="3" customFormat="1" ht="15" customHeight="1" x14ac:dyDescent="0.2">
      <c r="A75" s="54"/>
      <c r="C75" s="175" t="s">
        <v>100</v>
      </c>
      <c r="D75" s="175"/>
      <c r="E75" s="175"/>
      <c r="F75" s="175"/>
      <c r="G75" s="175"/>
    </row>
    <row r="76" spans="1:8" s="3" customFormat="1" ht="15" customHeight="1" x14ac:dyDescent="0.2">
      <c r="A76" s="54"/>
      <c r="C76" s="136">
        <v>2024</v>
      </c>
      <c r="D76" s="136"/>
      <c r="E76" s="137">
        <v>7.5168450185604307E-2</v>
      </c>
      <c r="F76" s="137">
        <v>0.38828882362888106</v>
      </c>
      <c r="G76" s="137">
        <v>0.61171117637111871</v>
      </c>
    </row>
    <row r="77" spans="1:8" s="3" customFormat="1" ht="15" customHeight="1" x14ac:dyDescent="0.2">
      <c r="A77" s="54"/>
      <c r="C77" s="139">
        <v>2021</v>
      </c>
      <c r="D77" s="139"/>
      <c r="E77" s="140">
        <v>5.6412946062016286E-2</v>
      </c>
      <c r="F77" s="140">
        <v>0.39709683005020774</v>
      </c>
      <c r="G77" s="140">
        <v>0.60290316994979165</v>
      </c>
    </row>
    <row r="78" spans="1:8" s="3" customFormat="1" ht="15" customHeight="1" x14ac:dyDescent="0.2">
      <c r="A78" s="54"/>
      <c r="C78" s="139">
        <v>2017</v>
      </c>
      <c r="D78" s="139"/>
      <c r="E78" s="140">
        <v>3.1187066688143372E-2</v>
      </c>
      <c r="F78" s="140">
        <v>0.63786210194952098</v>
      </c>
      <c r="G78" s="140">
        <v>0.36213789805047858</v>
      </c>
    </row>
    <row r="79" spans="1:8" s="3" customFormat="1" ht="15" customHeight="1" x14ac:dyDescent="0.2">
      <c r="A79" s="54"/>
      <c r="C79" s="139">
        <v>2014</v>
      </c>
      <c r="D79" s="139"/>
      <c r="E79" s="142" t="s">
        <v>174</v>
      </c>
      <c r="F79" s="142" t="s">
        <v>174</v>
      </c>
      <c r="G79" s="142" t="s">
        <v>174</v>
      </c>
    </row>
    <row r="80" spans="1:8" s="3" customFormat="1" ht="15" customHeight="1" x14ac:dyDescent="0.2">
      <c r="A80" s="54"/>
      <c r="C80" s="175" t="s">
        <v>101</v>
      </c>
      <c r="D80" s="175"/>
      <c r="E80" s="175"/>
      <c r="F80" s="175"/>
      <c r="G80" s="175"/>
    </row>
    <row r="81" spans="1:7" s="3" customFormat="1" ht="15" customHeight="1" x14ac:dyDescent="0.2">
      <c r="A81" s="54"/>
      <c r="C81" s="136">
        <v>2024</v>
      </c>
      <c r="D81" s="136"/>
      <c r="E81" s="137">
        <v>1.7873677172043845E-2</v>
      </c>
      <c r="F81" s="137">
        <v>0.60532764124378657</v>
      </c>
      <c r="G81" s="137">
        <v>0.39467235875621348</v>
      </c>
    </row>
    <row r="82" spans="1:7" s="3" customFormat="1" ht="15" customHeight="1" x14ac:dyDescent="0.2">
      <c r="A82" s="54"/>
      <c r="C82" s="139">
        <v>2021</v>
      </c>
      <c r="D82" s="139"/>
      <c r="E82" s="140">
        <v>1.099263215296222E-2</v>
      </c>
      <c r="F82" s="140">
        <v>0.80446737366889698</v>
      </c>
      <c r="G82" s="140">
        <v>0.19553262633110297</v>
      </c>
    </row>
    <row r="83" spans="1:7" s="3" customFormat="1" ht="15" customHeight="1" x14ac:dyDescent="0.2">
      <c r="A83" s="54"/>
      <c r="C83" s="139">
        <v>2017</v>
      </c>
      <c r="D83" s="139"/>
      <c r="E83" s="140">
        <v>3.0982928127391198E-2</v>
      </c>
      <c r="F83" s="140">
        <v>0.9686417335757429</v>
      </c>
      <c r="G83" s="140">
        <v>3.135826642425734E-2</v>
      </c>
    </row>
    <row r="84" spans="1:7" s="3" customFormat="1" ht="15" customHeight="1" x14ac:dyDescent="0.2">
      <c r="A84" s="54"/>
      <c r="C84" s="139">
        <v>2014</v>
      </c>
      <c r="D84" s="139"/>
      <c r="E84" s="142" t="s">
        <v>174</v>
      </c>
      <c r="F84" s="142" t="s">
        <v>174</v>
      </c>
      <c r="G84" s="142" t="s">
        <v>174</v>
      </c>
    </row>
    <row r="85" spans="1:7" s="3" customFormat="1" ht="15" customHeight="1" x14ac:dyDescent="0.2">
      <c r="A85" s="54"/>
      <c r="C85" s="175" t="s">
        <v>102</v>
      </c>
      <c r="D85" s="175"/>
      <c r="E85" s="175"/>
      <c r="F85" s="175"/>
      <c r="G85" s="175"/>
    </row>
    <row r="86" spans="1:7" s="3" customFormat="1" ht="15" customHeight="1" x14ac:dyDescent="0.2">
      <c r="A86" s="54"/>
      <c r="C86" s="136">
        <v>2024</v>
      </c>
      <c r="D86" s="136"/>
      <c r="E86" s="137">
        <v>0.2362937553294521</v>
      </c>
      <c r="F86" s="137">
        <v>0.45405524630861355</v>
      </c>
      <c r="G86" s="137">
        <v>0.54594475369138684</v>
      </c>
    </row>
    <row r="87" spans="1:7" s="3" customFormat="1" ht="15" customHeight="1" x14ac:dyDescent="0.2">
      <c r="A87" s="54"/>
      <c r="C87" s="139">
        <v>2021</v>
      </c>
      <c r="D87" s="139"/>
      <c r="E87" s="140">
        <v>0.20885298509075734</v>
      </c>
      <c r="F87" s="140">
        <v>0.49750551374301061</v>
      </c>
      <c r="G87" s="140">
        <v>0.50249448625698756</v>
      </c>
    </row>
    <row r="88" spans="1:7" s="3" customFormat="1" ht="15" customHeight="1" x14ac:dyDescent="0.2">
      <c r="A88" s="54"/>
      <c r="C88" s="139">
        <v>2017</v>
      </c>
      <c r="D88" s="139"/>
      <c r="E88" s="140">
        <v>9.5563523831103322E-2</v>
      </c>
      <c r="F88" s="140">
        <v>0.59870545257055074</v>
      </c>
      <c r="G88" s="140">
        <v>0.40129454742945037</v>
      </c>
    </row>
    <row r="89" spans="1:7" s="3" customFormat="1" ht="15" customHeight="1" x14ac:dyDescent="0.2">
      <c r="A89" s="54"/>
      <c r="C89" s="139">
        <v>2014</v>
      </c>
      <c r="D89" s="139"/>
      <c r="E89" s="142" t="s">
        <v>174</v>
      </c>
      <c r="F89" s="142" t="s">
        <v>174</v>
      </c>
      <c r="G89" s="142" t="s">
        <v>174</v>
      </c>
    </row>
    <row r="90" spans="1:7" s="3" customFormat="1" ht="15" customHeight="1" x14ac:dyDescent="0.2">
      <c r="A90" s="54"/>
      <c r="C90" s="175" t="s">
        <v>103</v>
      </c>
      <c r="D90" s="175"/>
      <c r="E90" s="175"/>
      <c r="F90" s="175"/>
      <c r="G90" s="175"/>
    </row>
    <row r="91" spans="1:7" s="3" customFormat="1" ht="15" customHeight="1" x14ac:dyDescent="0.2">
      <c r="A91" s="54"/>
      <c r="C91" s="136">
        <v>2024</v>
      </c>
      <c r="D91" s="136"/>
      <c r="E91" s="137">
        <v>0.12303173733846381</v>
      </c>
      <c r="F91" s="137">
        <v>0.759883020179139</v>
      </c>
      <c r="G91" s="137">
        <v>0.24011697982086089</v>
      </c>
    </row>
    <row r="92" spans="1:7" s="3" customFormat="1" ht="15" customHeight="1" x14ac:dyDescent="0.2">
      <c r="A92" s="54"/>
      <c r="C92" s="139">
        <v>2021</v>
      </c>
      <c r="D92" s="139"/>
      <c r="E92" s="140">
        <v>6.4610607207280166E-2</v>
      </c>
      <c r="F92" s="140">
        <v>0.663261137439207</v>
      </c>
      <c r="G92" s="140">
        <v>0.33673886256079211</v>
      </c>
    </row>
    <row r="93" spans="1:7" s="3" customFormat="1" ht="15" customHeight="1" x14ac:dyDescent="0.2">
      <c r="A93" s="54"/>
      <c r="C93" s="139">
        <v>2017</v>
      </c>
      <c r="D93" s="139"/>
      <c r="E93" s="140">
        <v>0.12427432234267288</v>
      </c>
      <c r="F93" s="140">
        <v>0.91342404599874272</v>
      </c>
      <c r="G93" s="140">
        <v>8.6575954001257421E-2</v>
      </c>
    </row>
    <row r="94" spans="1:7" s="3" customFormat="1" ht="15" customHeight="1" x14ac:dyDescent="0.2">
      <c r="A94" s="54"/>
      <c r="C94" s="139">
        <v>2014</v>
      </c>
      <c r="D94" s="139"/>
      <c r="E94" s="142" t="s">
        <v>174</v>
      </c>
      <c r="F94" s="142" t="s">
        <v>174</v>
      </c>
      <c r="G94" s="142" t="s">
        <v>174</v>
      </c>
    </row>
    <row r="95" spans="1:7" s="3" customFormat="1" ht="15" customHeight="1" x14ac:dyDescent="0.2">
      <c r="A95" s="54"/>
      <c r="C95" s="100" t="s">
        <v>17</v>
      </c>
      <c r="D95" s="100"/>
      <c r="E95" s="99"/>
      <c r="F95" s="99"/>
      <c r="G95" s="99"/>
    </row>
    <row r="96" spans="1:7" s="3" customFormat="1" ht="15" customHeight="1" x14ac:dyDescent="0.2">
      <c r="A96" s="54"/>
      <c r="C96" s="182" t="s">
        <v>165</v>
      </c>
      <c r="D96" s="182"/>
      <c r="E96" s="183"/>
      <c r="F96" s="183"/>
      <c r="G96" s="183"/>
    </row>
    <row r="97" spans="1:8" s="3" customFormat="1" ht="15" customHeight="1" x14ac:dyDescent="0.2">
      <c r="A97" s="54"/>
      <c r="C97" s="136">
        <v>2024</v>
      </c>
      <c r="D97" s="136"/>
      <c r="E97" s="137">
        <v>1</v>
      </c>
      <c r="F97" s="137">
        <v>0.45821039016053039</v>
      </c>
      <c r="G97" s="137">
        <v>0.54178960983946978</v>
      </c>
    </row>
    <row r="98" spans="1:8" s="3" customFormat="1" ht="15" customHeight="1" x14ac:dyDescent="0.2">
      <c r="A98" s="54"/>
      <c r="C98" s="139">
        <v>2021</v>
      </c>
      <c r="D98" s="139"/>
      <c r="E98" s="140">
        <v>1</v>
      </c>
      <c r="F98" s="140">
        <v>0.57556323725383429</v>
      </c>
      <c r="G98" s="140">
        <v>0.42443676274616693</v>
      </c>
    </row>
    <row r="99" spans="1:8" s="3" customFormat="1" ht="15" customHeight="1" x14ac:dyDescent="0.2">
      <c r="A99" s="54"/>
      <c r="C99" s="139">
        <v>2017</v>
      </c>
      <c r="D99" s="139"/>
      <c r="E99" s="140">
        <v>1</v>
      </c>
      <c r="F99" s="140">
        <v>0.7924699511217842</v>
      </c>
      <c r="G99" s="140">
        <v>0.20753004887821627</v>
      </c>
    </row>
    <row r="100" spans="1:8" s="3" customFormat="1" ht="15" customHeight="1" x14ac:dyDescent="0.2">
      <c r="A100" s="54"/>
      <c r="C100" s="139">
        <v>2014</v>
      </c>
      <c r="D100" s="139"/>
      <c r="E100" s="142" t="s">
        <v>174</v>
      </c>
      <c r="F100" s="142" t="s">
        <v>174</v>
      </c>
      <c r="G100" s="142" t="s">
        <v>174</v>
      </c>
    </row>
    <row r="101" spans="1:8" s="3" customFormat="1" ht="15" customHeight="1" x14ac:dyDescent="0.2">
      <c r="A101" s="54"/>
      <c r="C101" s="95" t="s">
        <v>97</v>
      </c>
      <c r="D101" s="95"/>
      <c r="E101" s="95"/>
      <c r="F101" s="95"/>
      <c r="G101" s="95"/>
    </row>
    <row r="102" spans="1:8" ht="15" customHeight="1" x14ac:dyDescent="0.2">
      <c r="A102" s="54"/>
      <c r="C102" s="136">
        <v>2024</v>
      </c>
      <c r="D102" s="136"/>
      <c r="E102" s="137">
        <v>0.43360553059540868</v>
      </c>
      <c r="F102" s="137">
        <v>0.54595951480409832</v>
      </c>
      <c r="G102" s="137">
        <v>0.45404048519590162</v>
      </c>
      <c r="H102" s="3"/>
    </row>
    <row r="103" spans="1:8" ht="15" customHeight="1" x14ac:dyDescent="0.2">
      <c r="A103" s="54"/>
      <c r="C103" s="139">
        <v>2021</v>
      </c>
      <c r="D103" s="139"/>
      <c r="E103" s="140">
        <v>0.4513121341750545</v>
      </c>
      <c r="F103" s="140">
        <v>0.62663167096111827</v>
      </c>
      <c r="G103" s="140">
        <v>0.37336832903888489</v>
      </c>
      <c r="H103" s="3"/>
    </row>
    <row r="104" spans="1:8" ht="15" customHeight="1" x14ac:dyDescent="0.2">
      <c r="A104" s="54"/>
      <c r="C104" s="139">
        <v>2017</v>
      </c>
      <c r="D104" s="139"/>
      <c r="E104" s="140">
        <v>0.31159869869228407</v>
      </c>
      <c r="F104" s="140">
        <v>0.68009453009159049</v>
      </c>
      <c r="G104" s="140">
        <v>0.31990546990840979</v>
      </c>
      <c r="H104" s="3"/>
    </row>
    <row r="105" spans="1:8" ht="15" customHeight="1" x14ac:dyDescent="0.2">
      <c r="A105" s="54"/>
      <c r="C105" s="139">
        <v>2014</v>
      </c>
      <c r="D105" s="139"/>
      <c r="E105" s="142" t="s">
        <v>174</v>
      </c>
      <c r="F105" s="142" t="s">
        <v>174</v>
      </c>
      <c r="G105" s="142" t="s">
        <v>174</v>
      </c>
      <c r="H105" s="3"/>
    </row>
    <row r="106" spans="1:8" ht="15" customHeight="1" x14ac:dyDescent="0.2">
      <c r="A106" s="54"/>
      <c r="C106" s="175" t="s">
        <v>98</v>
      </c>
      <c r="D106" s="175"/>
      <c r="E106" s="175"/>
      <c r="F106" s="175"/>
      <c r="G106" s="175"/>
      <c r="H106" s="3"/>
    </row>
    <row r="107" spans="1:8" ht="15" customHeight="1" x14ac:dyDescent="0.2">
      <c r="A107" s="54"/>
      <c r="C107" s="136">
        <v>2024</v>
      </c>
      <c r="D107" s="136"/>
      <c r="E107" s="137">
        <v>5.1888064045681165E-2</v>
      </c>
      <c r="F107" s="137">
        <v>0.41644601091654465</v>
      </c>
      <c r="G107" s="137">
        <v>0.58355398908345379</v>
      </c>
      <c r="H107" s="3"/>
    </row>
    <row r="108" spans="1:8" ht="15" customHeight="1" x14ac:dyDescent="0.2">
      <c r="A108" s="54"/>
      <c r="C108" s="139">
        <v>2021</v>
      </c>
      <c r="D108" s="139"/>
      <c r="E108" s="140">
        <v>7.0689852440103951E-2</v>
      </c>
      <c r="F108" s="140">
        <v>0.61233368529062915</v>
      </c>
      <c r="G108" s="140">
        <v>0.38766631470937124</v>
      </c>
      <c r="H108" s="3"/>
    </row>
    <row r="109" spans="1:8" ht="15" customHeight="1" x14ac:dyDescent="0.2">
      <c r="A109" s="54"/>
      <c r="C109" s="139">
        <v>2017</v>
      </c>
      <c r="D109" s="139"/>
      <c r="E109" s="140">
        <v>0.23598542213051277</v>
      </c>
      <c r="F109" s="140">
        <v>0.93215399333954618</v>
      </c>
      <c r="G109" s="140">
        <v>6.784600666045415E-2</v>
      </c>
      <c r="H109" s="3"/>
    </row>
    <row r="110" spans="1:8" ht="15" customHeight="1" x14ac:dyDescent="0.2">
      <c r="A110" s="54"/>
      <c r="C110" s="139">
        <v>2014</v>
      </c>
      <c r="D110" s="139"/>
      <c r="E110" s="142" t="s">
        <v>174</v>
      </c>
      <c r="F110" s="142" t="s">
        <v>174</v>
      </c>
      <c r="G110" s="142" t="s">
        <v>174</v>
      </c>
      <c r="H110" s="3"/>
    </row>
    <row r="111" spans="1:8" ht="15" customHeight="1" x14ac:dyDescent="0.2">
      <c r="A111" s="54"/>
      <c r="C111" s="175" t="s">
        <v>99</v>
      </c>
      <c r="D111" s="175"/>
      <c r="E111" s="175"/>
      <c r="F111" s="175"/>
      <c r="G111" s="175"/>
      <c r="H111" s="3"/>
    </row>
    <row r="112" spans="1:8" ht="15" customHeight="1" x14ac:dyDescent="0.2">
      <c r="A112" s="54"/>
      <c r="C112" s="136">
        <v>2024</v>
      </c>
      <c r="D112" s="136"/>
      <c r="E112" s="137">
        <v>3.9531395545873246E-2</v>
      </c>
      <c r="F112" s="137">
        <v>0.27115229477532321</v>
      </c>
      <c r="G112" s="137">
        <v>0.72884770522467623</v>
      </c>
      <c r="H112" s="3"/>
    </row>
    <row r="113" spans="1:8" ht="15" customHeight="1" x14ac:dyDescent="0.2">
      <c r="A113" s="54"/>
      <c r="C113" s="139">
        <v>2021</v>
      </c>
      <c r="D113" s="139"/>
      <c r="E113" s="140">
        <v>3.1383628747227645E-2</v>
      </c>
      <c r="F113" s="140">
        <v>0.3754933036316519</v>
      </c>
      <c r="G113" s="140">
        <v>0.62450669636834888</v>
      </c>
      <c r="H113" s="3"/>
    </row>
    <row r="114" spans="1:8" ht="15" customHeight="1" x14ac:dyDescent="0.2">
      <c r="A114" s="54"/>
      <c r="C114" s="139">
        <v>2017</v>
      </c>
      <c r="D114" s="139"/>
      <c r="E114" s="140">
        <v>0.11384733857036762</v>
      </c>
      <c r="F114" s="140">
        <v>0.93924186294497414</v>
      </c>
      <c r="G114" s="140">
        <v>6.075813705502614E-2</v>
      </c>
      <c r="H114" s="3"/>
    </row>
    <row r="115" spans="1:8" ht="15" customHeight="1" x14ac:dyDescent="0.2">
      <c r="A115" s="54"/>
      <c r="C115" s="139">
        <v>2014</v>
      </c>
      <c r="D115" s="139"/>
      <c r="E115" s="142" t="s">
        <v>174</v>
      </c>
      <c r="F115" s="142" t="s">
        <v>174</v>
      </c>
      <c r="G115" s="142" t="s">
        <v>174</v>
      </c>
      <c r="H115" s="3"/>
    </row>
    <row r="116" spans="1:8" ht="15" customHeight="1" x14ac:dyDescent="0.2">
      <c r="A116" s="54"/>
      <c r="C116" s="175" t="s">
        <v>100</v>
      </c>
      <c r="D116" s="175"/>
      <c r="E116" s="175"/>
      <c r="F116" s="175"/>
      <c r="G116" s="175"/>
    </row>
    <row r="117" spans="1:8" ht="15" customHeight="1" x14ac:dyDescent="0.2">
      <c r="A117" s="54"/>
      <c r="C117" s="136">
        <v>2024</v>
      </c>
      <c r="D117" s="136"/>
      <c r="E117" s="137">
        <v>0.20821041967783799</v>
      </c>
      <c r="F117" s="137">
        <v>0.2352176224523358</v>
      </c>
      <c r="G117" s="137">
        <v>0.76478237754766476</v>
      </c>
    </row>
    <row r="118" spans="1:8" ht="15" customHeight="1" x14ac:dyDescent="0.2">
      <c r="A118" s="54"/>
      <c r="C118" s="139">
        <v>2021</v>
      </c>
      <c r="D118" s="139"/>
      <c r="E118" s="140">
        <v>8.9998780387864505E-2</v>
      </c>
      <c r="F118" s="140">
        <v>0.26736847995296348</v>
      </c>
      <c r="G118" s="140">
        <v>0.73263152004703624</v>
      </c>
      <c r="H118" s="3"/>
    </row>
    <row r="119" spans="1:8" ht="15" customHeight="1" x14ac:dyDescent="0.2">
      <c r="A119" s="54"/>
      <c r="C119" s="139">
        <v>2017</v>
      </c>
      <c r="D119" s="139"/>
      <c r="E119" s="140">
        <v>4.9139960643826676E-2</v>
      </c>
      <c r="F119" s="140">
        <v>0.35828225211237569</v>
      </c>
      <c r="G119" s="140">
        <v>0.64171774788762392</v>
      </c>
      <c r="H119" s="3"/>
    </row>
    <row r="120" spans="1:8" ht="15" customHeight="1" x14ac:dyDescent="0.2">
      <c r="A120" s="54"/>
      <c r="C120" s="139">
        <v>2014</v>
      </c>
      <c r="D120" s="139"/>
      <c r="E120" s="142" t="s">
        <v>174</v>
      </c>
      <c r="F120" s="142" t="s">
        <v>174</v>
      </c>
      <c r="G120" s="142" t="s">
        <v>174</v>
      </c>
      <c r="H120" s="3"/>
    </row>
    <row r="121" spans="1:8" ht="15" customHeight="1" x14ac:dyDescent="0.2">
      <c r="A121" s="54"/>
      <c r="C121" s="175" t="s">
        <v>101</v>
      </c>
      <c r="D121" s="175"/>
      <c r="E121" s="175"/>
      <c r="F121" s="175"/>
      <c r="G121" s="175"/>
      <c r="H121" s="3"/>
    </row>
    <row r="122" spans="1:8" ht="15" customHeight="1" x14ac:dyDescent="0.2">
      <c r="A122" s="54"/>
      <c r="C122" s="136">
        <v>2024</v>
      </c>
      <c r="D122" s="136"/>
      <c r="E122" s="137">
        <v>2.6564367074498274E-2</v>
      </c>
      <c r="F122" s="137">
        <v>0.68638167220009205</v>
      </c>
      <c r="G122" s="137">
        <v>0.31361832779990861</v>
      </c>
      <c r="H122" s="3"/>
    </row>
    <row r="123" spans="1:8" ht="15" customHeight="1" x14ac:dyDescent="0.2">
      <c r="A123" s="54"/>
      <c r="C123" s="139">
        <v>2021</v>
      </c>
      <c r="D123" s="139"/>
      <c r="E123" s="140">
        <v>8.8191988686957046E-2</v>
      </c>
      <c r="F123" s="140">
        <v>0.86829135546537584</v>
      </c>
      <c r="G123" s="140">
        <v>0.13170864453462414</v>
      </c>
    </row>
    <row r="124" spans="1:8" ht="15" customHeight="1" x14ac:dyDescent="0.2">
      <c r="A124" s="54"/>
      <c r="C124" s="139">
        <v>2017</v>
      </c>
      <c r="D124" s="139"/>
      <c r="E124" s="140">
        <v>2.0106213840973046E-2</v>
      </c>
      <c r="F124" s="140">
        <v>0.73132726809928483</v>
      </c>
      <c r="G124" s="140">
        <v>0.26867273190071611</v>
      </c>
      <c r="H124" s="3"/>
    </row>
    <row r="125" spans="1:8" ht="15" customHeight="1" x14ac:dyDescent="0.2">
      <c r="A125" s="54"/>
      <c r="C125" s="139">
        <v>2014</v>
      </c>
      <c r="D125" s="139"/>
      <c r="E125" s="142" t="s">
        <v>174</v>
      </c>
      <c r="F125" s="142" t="s">
        <v>174</v>
      </c>
      <c r="G125" s="142" t="s">
        <v>174</v>
      </c>
      <c r="H125" s="3"/>
    </row>
    <row r="126" spans="1:8" ht="15" customHeight="1" x14ac:dyDescent="0.2">
      <c r="A126" s="54"/>
      <c r="C126" s="175" t="s">
        <v>102</v>
      </c>
      <c r="D126" s="175"/>
      <c r="E126" s="175"/>
      <c r="F126" s="175"/>
      <c r="G126" s="175"/>
      <c r="H126" s="3"/>
    </row>
    <row r="127" spans="1:8" ht="15" customHeight="1" x14ac:dyDescent="0.2">
      <c r="A127" s="54"/>
      <c r="C127" s="136">
        <v>2024</v>
      </c>
      <c r="D127" s="136"/>
      <c r="E127" s="137">
        <v>0.16250271598935725</v>
      </c>
      <c r="F127" s="137">
        <v>0.32028998944120418</v>
      </c>
      <c r="G127" s="137">
        <v>0.67971001055879643</v>
      </c>
      <c r="H127" s="3"/>
    </row>
    <row r="128" spans="1:8" ht="15" customHeight="1" x14ac:dyDescent="0.2">
      <c r="A128" s="54"/>
      <c r="C128" s="139">
        <v>2021</v>
      </c>
      <c r="D128" s="139"/>
      <c r="E128" s="140">
        <v>0.16795545319831809</v>
      </c>
      <c r="F128" s="140">
        <v>0.28585147751808659</v>
      </c>
      <c r="G128" s="140">
        <v>0.71414852248191274</v>
      </c>
      <c r="H128" s="3"/>
    </row>
    <row r="129" spans="1:8" ht="15" customHeight="1" x14ac:dyDescent="0.2">
      <c r="A129" s="54"/>
      <c r="C129" s="139">
        <v>2017</v>
      </c>
      <c r="D129" s="139"/>
      <c r="E129" s="140">
        <v>0.1422049180124996</v>
      </c>
      <c r="F129" s="140">
        <v>0.70783340357558555</v>
      </c>
      <c r="G129" s="140">
        <v>0.29216659642441578</v>
      </c>
      <c r="H129" s="3"/>
    </row>
    <row r="130" spans="1:8" ht="15" customHeight="1" x14ac:dyDescent="0.2">
      <c r="A130" s="54"/>
      <c r="C130" s="139">
        <v>2014</v>
      </c>
      <c r="D130" s="139"/>
      <c r="E130" s="142" t="s">
        <v>174</v>
      </c>
      <c r="F130" s="142" t="s">
        <v>174</v>
      </c>
      <c r="G130" s="142" t="s">
        <v>174</v>
      </c>
      <c r="H130" s="3"/>
    </row>
    <row r="131" spans="1:8" ht="15" customHeight="1" x14ac:dyDescent="0.2">
      <c r="A131" s="54"/>
      <c r="C131" s="175" t="s">
        <v>103</v>
      </c>
      <c r="D131" s="175"/>
      <c r="E131" s="175"/>
      <c r="F131" s="175"/>
      <c r="G131" s="175"/>
      <c r="H131" s="3"/>
    </row>
    <row r="132" spans="1:8" ht="15" customHeight="1" x14ac:dyDescent="0.2">
      <c r="A132" s="54"/>
      <c r="C132" s="136">
        <v>2024</v>
      </c>
      <c r="D132" s="136"/>
      <c r="E132" s="137">
        <v>7.7697507071343375E-2</v>
      </c>
      <c r="F132" s="137">
        <v>0.89958705269415828</v>
      </c>
      <c r="G132" s="137">
        <v>0.10041294730584278</v>
      </c>
      <c r="H132" s="3"/>
    </row>
    <row r="133" spans="1:8" ht="15" customHeight="1" x14ac:dyDescent="0.2">
      <c r="A133" s="54"/>
      <c r="C133" s="139">
        <v>2021</v>
      </c>
      <c r="D133" s="139"/>
      <c r="E133" s="140">
        <v>0.10046816236447427</v>
      </c>
      <c r="F133" s="140">
        <v>0.88622251206380032</v>
      </c>
      <c r="G133" s="140">
        <v>0.11377748793619936</v>
      </c>
      <c r="H133" s="3"/>
    </row>
    <row r="134" spans="1:8" ht="15" customHeight="1" x14ac:dyDescent="0.2">
      <c r="A134" s="54"/>
      <c r="C134" s="139">
        <v>2017</v>
      </c>
      <c r="D134" s="139"/>
      <c r="E134" s="140">
        <v>0.12711744810953629</v>
      </c>
      <c r="F134" s="140">
        <v>0.9493649616391111</v>
      </c>
      <c r="G134" s="140">
        <v>5.0635038360888791E-2</v>
      </c>
      <c r="H134" s="3"/>
    </row>
    <row r="135" spans="1:8" ht="15" customHeight="1" x14ac:dyDescent="0.2">
      <c r="A135" s="54"/>
      <c r="C135" s="139">
        <v>2014</v>
      </c>
      <c r="D135" s="139"/>
      <c r="E135" s="142" t="s">
        <v>174</v>
      </c>
      <c r="F135" s="142" t="s">
        <v>174</v>
      </c>
      <c r="G135" s="142" t="s">
        <v>174</v>
      </c>
      <c r="H135" s="3"/>
    </row>
    <row r="136" spans="1:8" ht="15" customHeight="1" x14ac:dyDescent="0.2">
      <c r="A136" s="54"/>
      <c r="C136" s="100" t="s">
        <v>16</v>
      </c>
      <c r="D136" s="100"/>
      <c r="E136" s="99"/>
      <c r="F136" s="99"/>
      <c r="G136" s="99"/>
      <c r="H136" s="3"/>
    </row>
    <row r="137" spans="1:8" ht="15" customHeight="1" x14ac:dyDescent="0.2">
      <c r="A137" s="54"/>
      <c r="C137" s="182" t="s">
        <v>165</v>
      </c>
      <c r="D137" s="182"/>
      <c r="E137" s="183"/>
      <c r="F137" s="183"/>
      <c r="G137" s="183"/>
      <c r="H137" s="3"/>
    </row>
    <row r="138" spans="1:8" ht="15" customHeight="1" x14ac:dyDescent="0.2">
      <c r="A138" s="54"/>
      <c r="C138" s="136">
        <v>2024</v>
      </c>
      <c r="D138" s="136"/>
      <c r="E138" s="137">
        <v>1</v>
      </c>
      <c r="F138" s="137">
        <v>0.41985049748082987</v>
      </c>
      <c r="G138" s="137">
        <v>0.58014950251917141</v>
      </c>
      <c r="H138" s="3"/>
    </row>
    <row r="139" spans="1:8" ht="15" customHeight="1" x14ac:dyDescent="0.2">
      <c r="A139" s="54"/>
      <c r="C139" s="139">
        <v>2021</v>
      </c>
      <c r="D139" s="139"/>
      <c r="E139" s="140">
        <v>1</v>
      </c>
      <c r="F139" s="140">
        <v>0.44359637927047679</v>
      </c>
      <c r="G139" s="140">
        <v>0.55640362072952443</v>
      </c>
      <c r="H139" s="3"/>
    </row>
    <row r="140" spans="1:8" ht="15" customHeight="1" x14ac:dyDescent="0.2">
      <c r="A140" s="54"/>
      <c r="C140" s="139">
        <v>2017</v>
      </c>
      <c r="D140" s="139"/>
      <c r="E140" s="140">
        <v>1</v>
      </c>
      <c r="F140" s="140">
        <v>0.52652269641716432</v>
      </c>
      <c r="G140" s="140">
        <v>0.47347730358283552</v>
      </c>
      <c r="H140" s="3"/>
    </row>
    <row r="141" spans="1:8" ht="15" customHeight="1" x14ac:dyDescent="0.2">
      <c r="A141" s="54"/>
      <c r="C141" s="139">
        <v>2014</v>
      </c>
      <c r="D141" s="139"/>
      <c r="E141" s="142" t="s">
        <v>174</v>
      </c>
      <c r="F141" s="142" t="s">
        <v>174</v>
      </c>
      <c r="G141" s="142" t="s">
        <v>174</v>
      </c>
      <c r="H141" s="3"/>
    </row>
    <row r="142" spans="1:8" ht="15" customHeight="1" x14ac:dyDescent="0.2">
      <c r="A142" s="54"/>
      <c r="C142" s="95" t="s">
        <v>97</v>
      </c>
      <c r="D142" s="95"/>
      <c r="E142" s="95"/>
      <c r="F142" s="95"/>
      <c r="G142" s="95"/>
      <c r="H142" s="3"/>
    </row>
    <row r="143" spans="1:8" ht="15" customHeight="1" x14ac:dyDescent="0.2">
      <c r="A143" s="54"/>
      <c r="C143" s="136">
        <v>2024</v>
      </c>
      <c r="D143" s="136"/>
      <c r="E143" s="137">
        <v>0.62708287819643171</v>
      </c>
      <c r="F143" s="137">
        <v>0.41824548346302237</v>
      </c>
      <c r="G143" s="137">
        <v>0.58175451653698018</v>
      </c>
      <c r="H143" s="3"/>
    </row>
    <row r="144" spans="1:8" ht="15" customHeight="1" x14ac:dyDescent="0.2">
      <c r="A144" s="54"/>
      <c r="C144" s="139">
        <v>2021</v>
      </c>
      <c r="D144" s="139"/>
      <c r="E144" s="140">
        <v>0.47248542955170036</v>
      </c>
      <c r="F144" s="140">
        <v>0.26718504041982277</v>
      </c>
      <c r="G144" s="140">
        <v>0.73281495958017884</v>
      </c>
      <c r="H144" s="3"/>
    </row>
    <row r="145" spans="1:8" ht="15" customHeight="1" x14ac:dyDescent="0.2">
      <c r="A145" s="54"/>
      <c r="C145" s="139">
        <v>2017</v>
      </c>
      <c r="D145" s="139"/>
      <c r="E145" s="140">
        <v>0.67510111860490407</v>
      </c>
      <c r="F145" s="140">
        <v>0.54508725296863347</v>
      </c>
      <c r="G145" s="140">
        <v>0.45491274703136614</v>
      </c>
      <c r="H145" s="3"/>
    </row>
    <row r="146" spans="1:8" ht="15" customHeight="1" x14ac:dyDescent="0.2">
      <c r="A146" s="54"/>
      <c r="C146" s="139">
        <v>2014</v>
      </c>
      <c r="D146" s="139"/>
      <c r="E146" s="142" t="s">
        <v>174</v>
      </c>
      <c r="F146" s="142" t="s">
        <v>174</v>
      </c>
      <c r="G146" s="142" t="s">
        <v>174</v>
      </c>
      <c r="H146" s="3"/>
    </row>
    <row r="147" spans="1:8" ht="15" customHeight="1" x14ac:dyDescent="0.2">
      <c r="A147" s="54"/>
      <c r="C147" s="175" t="s">
        <v>98</v>
      </c>
      <c r="D147" s="175"/>
      <c r="E147" s="175"/>
      <c r="F147" s="175"/>
      <c r="G147" s="175"/>
      <c r="H147" s="3"/>
    </row>
    <row r="148" spans="1:8" ht="15" customHeight="1" x14ac:dyDescent="0.2">
      <c r="A148" s="54"/>
      <c r="C148" s="136">
        <v>2024</v>
      </c>
      <c r="D148" s="136"/>
      <c r="E148" s="137">
        <v>0.10816747909794662</v>
      </c>
      <c r="F148" s="137">
        <v>0.39012925165911216</v>
      </c>
      <c r="G148" s="137">
        <v>0.60987074834088628</v>
      </c>
      <c r="H148" s="3"/>
    </row>
    <row r="149" spans="1:8" ht="15" customHeight="1" x14ac:dyDescent="0.2">
      <c r="A149" s="54"/>
      <c r="C149" s="139">
        <v>2021</v>
      </c>
      <c r="D149" s="139"/>
      <c r="E149" s="140">
        <v>0.14110270205150982</v>
      </c>
      <c r="F149" s="140">
        <v>0.5578967211642244</v>
      </c>
      <c r="G149" s="140">
        <v>0.44210327883577677</v>
      </c>
      <c r="H149" s="3"/>
    </row>
    <row r="150" spans="1:8" ht="15" customHeight="1" x14ac:dyDescent="0.2">
      <c r="A150" s="54"/>
      <c r="C150" s="139">
        <v>2017</v>
      </c>
      <c r="D150" s="139"/>
      <c r="E150" s="140">
        <v>9.1768105281786624E-2</v>
      </c>
      <c r="F150" s="140">
        <v>0.53528196143151019</v>
      </c>
      <c r="G150" s="140">
        <v>0.46471803856848981</v>
      </c>
      <c r="H150" s="3"/>
    </row>
    <row r="151" spans="1:8" ht="15" customHeight="1" x14ac:dyDescent="0.2">
      <c r="A151" s="54"/>
      <c r="C151" s="139">
        <v>2014</v>
      </c>
      <c r="D151" s="139"/>
      <c r="E151" s="142" t="s">
        <v>174</v>
      </c>
      <c r="F151" s="142" t="s">
        <v>174</v>
      </c>
      <c r="G151" s="142" t="s">
        <v>174</v>
      </c>
      <c r="H151" s="3"/>
    </row>
    <row r="152" spans="1:8" ht="15" customHeight="1" x14ac:dyDescent="0.2">
      <c r="A152" s="54"/>
      <c r="C152" s="175" t="s">
        <v>99</v>
      </c>
      <c r="D152" s="175"/>
      <c r="E152" s="175"/>
      <c r="F152" s="175"/>
      <c r="G152" s="175"/>
      <c r="H152" s="3"/>
    </row>
    <row r="153" spans="1:8" ht="15" customHeight="1" x14ac:dyDescent="0.2">
      <c r="A153" s="54"/>
      <c r="C153" s="136">
        <v>2024</v>
      </c>
      <c r="D153" s="136"/>
      <c r="E153" s="137">
        <v>4.91976021703718E-2</v>
      </c>
      <c r="F153" s="137">
        <v>0.56020797343277717</v>
      </c>
      <c r="G153" s="137">
        <v>0.43979202656722211</v>
      </c>
      <c r="H153" s="3"/>
    </row>
    <row r="154" spans="1:8" ht="15" customHeight="1" x14ac:dyDescent="0.2">
      <c r="A154" s="54"/>
      <c r="C154" s="139">
        <v>2021</v>
      </c>
      <c r="D154" s="139"/>
      <c r="E154" s="140">
        <v>2.6009144631824813E-2</v>
      </c>
      <c r="F154" s="140">
        <v>0.35678796913612565</v>
      </c>
      <c r="G154" s="140">
        <v>0.64321203086387435</v>
      </c>
      <c r="H154" s="3"/>
    </row>
    <row r="155" spans="1:8" ht="15" customHeight="1" x14ac:dyDescent="0.2">
      <c r="A155" s="54"/>
      <c r="C155" s="139">
        <v>2017</v>
      </c>
      <c r="D155" s="139"/>
      <c r="E155" s="140">
        <v>5.3109135417147374E-2</v>
      </c>
      <c r="F155" s="140">
        <v>0.60318403976519597</v>
      </c>
      <c r="G155" s="140">
        <v>0.39681596023480409</v>
      </c>
      <c r="H155" s="3"/>
    </row>
    <row r="156" spans="1:8" ht="15" customHeight="1" x14ac:dyDescent="0.2">
      <c r="A156" s="54"/>
      <c r="C156" s="139">
        <v>2014</v>
      </c>
      <c r="D156" s="139"/>
      <c r="E156" s="142" t="s">
        <v>174</v>
      </c>
      <c r="F156" s="142" t="s">
        <v>174</v>
      </c>
      <c r="G156" s="142" t="s">
        <v>174</v>
      </c>
      <c r="H156" s="3"/>
    </row>
    <row r="157" spans="1:8" ht="15" customHeight="1" x14ac:dyDescent="0.2">
      <c r="A157" s="54"/>
      <c r="C157" s="175" t="s">
        <v>100</v>
      </c>
      <c r="D157" s="175"/>
      <c r="E157" s="175"/>
      <c r="F157" s="175"/>
      <c r="G157" s="175"/>
      <c r="H157" s="3"/>
    </row>
    <row r="158" spans="1:8" ht="15" customHeight="1" x14ac:dyDescent="0.2">
      <c r="A158" s="54"/>
      <c r="C158" s="136">
        <v>2024</v>
      </c>
      <c r="D158" s="136"/>
      <c r="E158" s="137">
        <v>7.2609587854100391E-2</v>
      </c>
      <c r="F158" s="137">
        <v>0.31271403334882864</v>
      </c>
      <c r="G158" s="137">
        <v>0.68728596665117092</v>
      </c>
      <c r="H158" s="3"/>
    </row>
    <row r="159" spans="1:8" ht="15" customHeight="1" x14ac:dyDescent="0.2">
      <c r="A159" s="54"/>
      <c r="C159" s="139">
        <v>2021</v>
      </c>
      <c r="D159" s="139"/>
      <c r="E159" s="140">
        <v>0.12413132125733141</v>
      </c>
      <c r="F159" s="140">
        <v>0.42784084230867997</v>
      </c>
      <c r="G159" s="140">
        <v>0.57215915769132131</v>
      </c>
      <c r="H159" s="3"/>
    </row>
    <row r="160" spans="1:8" ht="15" customHeight="1" x14ac:dyDescent="0.2">
      <c r="A160" s="54"/>
      <c r="C160" s="139">
        <v>2017</v>
      </c>
      <c r="D160" s="139"/>
      <c r="E160" s="140">
        <v>4.6424192208044932E-2</v>
      </c>
      <c r="F160" s="140">
        <v>0.27138460804162057</v>
      </c>
      <c r="G160" s="140">
        <v>0.72861539195837954</v>
      </c>
      <c r="H160" s="3"/>
    </row>
    <row r="161" spans="1:8" ht="15" customHeight="1" x14ac:dyDescent="0.2">
      <c r="A161" s="54"/>
      <c r="C161" s="139">
        <v>2014</v>
      </c>
      <c r="D161" s="139"/>
      <c r="E161" s="142" t="s">
        <v>174</v>
      </c>
      <c r="F161" s="142" t="s">
        <v>174</v>
      </c>
      <c r="G161" s="142" t="s">
        <v>174</v>
      </c>
      <c r="H161" s="3"/>
    </row>
    <row r="162" spans="1:8" ht="15" customHeight="1" x14ac:dyDescent="0.2">
      <c r="A162" s="54"/>
      <c r="C162" s="175" t="s">
        <v>101</v>
      </c>
      <c r="D162" s="175"/>
      <c r="E162" s="175"/>
      <c r="F162" s="175"/>
      <c r="G162" s="175"/>
      <c r="H162" s="3"/>
    </row>
    <row r="163" spans="1:8" ht="15" customHeight="1" x14ac:dyDescent="0.2">
      <c r="A163" s="54"/>
      <c r="C163" s="136">
        <v>2024</v>
      </c>
      <c r="D163" s="136"/>
      <c r="E163" s="137">
        <v>2.5124977200242704E-2</v>
      </c>
      <c r="F163" s="137">
        <v>0.60643908871245211</v>
      </c>
      <c r="G163" s="137">
        <v>0.393560911287547</v>
      </c>
      <c r="H163" s="3"/>
    </row>
    <row r="164" spans="1:8" ht="15" customHeight="1" x14ac:dyDescent="0.2">
      <c r="A164" s="54"/>
      <c r="C164" s="139">
        <v>2021</v>
      </c>
      <c r="D164" s="139"/>
      <c r="E164" s="140">
        <v>1.4501643802486136E-2</v>
      </c>
      <c r="F164" s="140">
        <v>0.31073812616655244</v>
      </c>
      <c r="G164" s="140">
        <v>0.68926187383344739</v>
      </c>
      <c r="H164" s="3"/>
    </row>
    <row r="165" spans="1:8" ht="15" customHeight="1" x14ac:dyDescent="0.2">
      <c r="A165" s="54"/>
      <c r="C165" s="139">
        <v>2017</v>
      </c>
      <c r="D165" s="139"/>
      <c r="E165" s="140">
        <v>1.7621138931106169E-2</v>
      </c>
      <c r="F165" s="140">
        <v>0.43148258059538686</v>
      </c>
      <c r="G165" s="140">
        <v>0.5685174194046132</v>
      </c>
      <c r="H165" s="3"/>
    </row>
    <row r="166" spans="1:8" ht="15" customHeight="1" x14ac:dyDescent="0.2">
      <c r="A166" s="54"/>
      <c r="C166" s="139">
        <v>2014</v>
      </c>
      <c r="D166" s="139"/>
      <c r="E166" s="142" t="s">
        <v>174</v>
      </c>
      <c r="F166" s="142" t="s">
        <v>174</v>
      </c>
      <c r="G166" s="142" t="s">
        <v>174</v>
      </c>
      <c r="H166" s="3"/>
    </row>
    <row r="167" spans="1:8" ht="15" customHeight="1" x14ac:dyDescent="0.2">
      <c r="A167" s="54"/>
      <c r="C167" s="175" t="s">
        <v>102</v>
      </c>
      <c r="D167" s="175"/>
      <c r="E167" s="175"/>
      <c r="F167" s="175"/>
      <c r="G167" s="175"/>
      <c r="H167" s="3"/>
    </row>
    <row r="168" spans="1:8" ht="15" customHeight="1" x14ac:dyDescent="0.2">
      <c r="A168" s="54"/>
      <c r="C168" s="136">
        <v>2024</v>
      </c>
      <c r="D168" s="136"/>
      <c r="E168" s="137">
        <v>8.4448206963111005E-2</v>
      </c>
      <c r="F168" s="137">
        <v>0.39086449104825127</v>
      </c>
      <c r="G168" s="137">
        <v>0.60913550895174706</v>
      </c>
      <c r="H168" s="3"/>
    </row>
    <row r="169" spans="1:8" ht="15" customHeight="1" x14ac:dyDescent="0.2">
      <c r="A169" s="54"/>
      <c r="C169" s="139">
        <v>2021</v>
      </c>
      <c r="D169" s="139"/>
      <c r="E169" s="140">
        <v>6.8066260946456875E-2</v>
      </c>
      <c r="F169" s="140">
        <v>0.37398210127964499</v>
      </c>
      <c r="G169" s="140">
        <v>0.62601789872035729</v>
      </c>
      <c r="H169" s="3"/>
    </row>
    <row r="170" spans="1:8" ht="15" customHeight="1" x14ac:dyDescent="0.2">
      <c r="A170" s="54"/>
      <c r="C170" s="139">
        <v>2017</v>
      </c>
      <c r="D170" s="139"/>
      <c r="E170" s="140">
        <v>6.5008317992408943E-2</v>
      </c>
      <c r="F170" s="140">
        <v>0.30690619150502635</v>
      </c>
      <c r="G170" s="140">
        <v>0.69309380849497382</v>
      </c>
      <c r="H170" s="3"/>
    </row>
    <row r="171" spans="1:8" ht="15" customHeight="1" x14ac:dyDescent="0.2">
      <c r="A171" s="54"/>
      <c r="C171" s="139">
        <v>2014</v>
      </c>
      <c r="D171" s="139"/>
      <c r="E171" s="142" t="s">
        <v>174</v>
      </c>
      <c r="F171" s="142" t="s">
        <v>174</v>
      </c>
      <c r="G171" s="142" t="s">
        <v>174</v>
      </c>
      <c r="H171" s="3"/>
    </row>
    <row r="172" spans="1:8" ht="15" customHeight="1" x14ac:dyDescent="0.2">
      <c r="A172" s="54"/>
      <c r="C172" s="175" t="s">
        <v>103</v>
      </c>
      <c r="D172" s="175"/>
      <c r="E172" s="175"/>
      <c r="F172" s="175"/>
      <c r="G172" s="175"/>
      <c r="H172" s="3"/>
    </row>
    <row r="173" spans="1:8" ht="15" customHeight="1" x14ac:dyDescent="0.2">
      <c r="A173" s="54"/>
      <c r="C173" s="136">
        <v>2024</v>
      </c>
      <c r="D173" s="136"/>
      <c r="E173" s="137">
        <v>3.3369268517795751E-2</v>
      </c>
      <c r="F173" s="137">
        <v>0.50540869470282568</v>
      </c>
      <c r="G173" s="137">
        <v>0.49459130529717477</v>
      </c>
      <c r="H173" s="3"/>
    </row>
    <row r="174" spans="1:8" ht="15" customHeight="1" x14ac:dyDescent="0.2">
      <c r="A174" s="54"/>
      <c r="C174" s="139">
        <v>2021</v>
      </c>
      <c r="D174" s="139"/>
      <c r="E174" s="140">
        <v>0.15370349775869052</v>
      </c>
      <c r="F174" s="140">
        <v>0.95173260294527706</v>
      </c>
      <c r="G174" s="140">
        <v>4.8267397054723049E-2</v>
      </c>
      <c r="H174" s="3"/>
    </row>
    <row r="175" spans="1:8" ht="15" customHeight="1" x14ac:dyDescent="0.2">
      <c r="A175" s="54"/>
      <c r="C175" s="139">
        <v>2017</v>
      </c>
      <c r="D175" s="139"/>
      <c r="E175" s="140">
        <v>5.096799156460196E-2</v>
      </c>
      <c r="F175" s="140">
        <v>0.73033693932973454</v>
      </c>
      <c r="G175" s="140">
        <v>0.26966306067026546</v>
      </c>
      <c r="H175" s="3"/>
    </row>
    <row r="176" spans="1:8" ht="15" customHeight="1" x14ac:dyDescent="0.2">
      <c r="A176" s="54"/>
      <c r="C176" s="139">
        <v>2014</v>
      </c>
      <c r="D176" s="139"/>
      <c r="E176" s="142" t="s">
        <v>174</v>
      </c>
      <c r="F176" s="142" t="s">
        <v>174</v>
      </c>
      <c r="G176" s="142" t="s">
        <v>174</v>
      </c>
      <c r="H176" s="3"/>
    </row>
    <row r="177" spans="1:8" ht="15" customHeight="1" x14ac:dyDescent="0.2">
      <c r="A177" s="54"/>
      <c r="C177" s="157" t="s">
        <v>170</v>
      </c>
      <c r="D177" s="157"/>
      <c r="E177" s="187"/>
      <c r="F177" s="187"/>
      <c r="G177" s="187"/>
      <c r="H177" s="3"/>
    </row>
    <row r="178" spans="1:8" ht="15" customHeight="1" x14ac:dyDescent="0.2">
      <c r="A178" s="54"/>
      <c r="C178" s="100" t="s">
        <v>18</v>
      </c>
      <c r="D178" s="100"/>
      <c r="E178" s="100"/>
      <c r="F178" s="100"/>
      <c r="G178" s="100"/>
      <c r="H178" s="3"/>
    </row>
    <row r="179" spans="1:8" ht="15" customHeight="1" x14ac:dyDescent="0.2">
      <c r="A179" s="54"/>
      <c r="C179" s="97" t="s">
        <v>165</v>
      </c>
      <c r="D179" s="97"/>
      <c r="E179" s="96"/>
      <c r="F179" s="96"/>
      <c r="G179" s="96"/>
      <c r="H179" s="3"/>
    </row>
    <row r="180" spans="1:8" ht="15" customHeight="1" x14ac:dyDescent="0.2">
      <c r="A180" s="54"/>
      <c r="C180" s="136">
        <v>2024</v>
      </c>
      <c r="D180" s="136"/>
      <c r="E180" s="137">
        <v>1</v>
      </c>
      <c r="F180" s="137">
        <v>0.22801415084799248</v>
      </c>
      <c r="G180" s="137">
        <v>0.77198584915200941</v>
      </c>
      <c r="H180" s="3"/>
    </row>
    <row r="181" spans="1:8" ht="15" customHeight="1" x14ac:dyDescent="0.2">
      <c r="A181" s="54"/>
      <c r="C181" s="139">
        <v>2021</v>
      </c>
      <c r="D181" s="139"/>
      <c r="E181" s="140">
        <v>1</v>
      </c>
      <c r="F181" s="140">
        <v>0.27482770605750406</v>
      </c>
      <c r="G181" s="140">
        <v>0.72517229394249594</v>
      </c>
      <c r="H181" s="3"/>
    </row>
    <row r="182" spans="1:8" ht="15" customHeight="1" x14ac:dyDescent="0.2">
      <c r="A182" s="54"/>
      <c r="C182" s="139">
        <v>2017</v>
      </c>
      <c r="D182" s="139"/>
      <c r="E182" s="140">
        <v>1</v>
      </c>
      <c r="F182" s="140">
        <v>0.82927173864876846</v>
      </c>
      <c r="G182" s="140">
        <v>0.17072826135123154</v>
      </c>
      <c r="H182" s="3"/>
    </row>
    <row r="183" spans="1:8" ht="15" customHeight="1" x14ac:dyDescent="0.2">
      <c r="A183" s="54"/>
      <c r="C183" s="139">
        <v>2014</v>
      </c>
      <c r="D183" s="139"/>
      <c r="E183" s="142" t="s">
        <v>174</v>
      </c>
      <c r="F183" s="142" t="s">
        <v>174</v>
      </c>
      <c r="G183" s="142" t="s">
        <v>174</v>
      </c>
      <c r="H183" s="3"/>
    </row>
    <row r="184" spans="1:8" ht="15" customHeight="1" x14ac:dyDescent="0.2">
      <c r="A184" s="54"/>
      <c r="C184" s="95" t="s">
        <v>97</v>
      </c>
      <c r="D184" s="95"/>
      <c r="E184" s="95"/>
      <c r="F184" s="95"/>
      <c r="G184" s="95"/>
      <c r="H184" s="3"/>
    </row>
    <row r="185" spans="1:8" ht="15" customHeight="1" x14ac:dyDescent="0.2">
      <c r="A185" s="54"/>
      <c r="C185" s="136">
        <v>2024</v>
      </c>
      <c r="D185" s="136"/>
      <c r="E185" s="137">
        <v>0.59065512773350193</v>
      </c>
      <c r="F185" s="137">
        <v>0.20602788437069108</v>
      </c>
      <c r="G185" s="137">
        <v>0.79397211562931203</v>
      </c>
      <c r="H185" s="3"/>
    </row>
    <row r="186" spans="1:8" ht="15" customHeight="1" x14ac:dyDescent="0.2">
      <c r="A186" s="54"/>
      <c r="C186" s="139">
        <v>2021</v>
      </c>
      <c r="D186" s="139"/>
      <c r="E186" s="140">
        <v>0.43177399772797437</v>
      </c>
      <c r="F186" s="140">
        <v>0.2538787028181731</v>
      </c>
      <c r="G186" s="140">
        <v>0.74612129718182685</v>
      </c>
      <c r="H186" s="3"/>
    </row>
    <row r="187" spans="1:8" ht="15" customHeight="1" x14ac:dyDescent="0.2">
      <c r="A187" s="54"/>
      <c r="C187" s="139">
        <v>2017</v>
      </c>
      <c r="D187" s="139"/>
      <c r="E187" s="140">
        <v>0.37559204361851645</v>
      </c>
      <c r="F187" s="140">
        <v>0.80056497869037313</v>
      </c>
      <c r="G187" s="140">
        <v>0.19943502130962659</v>
      </c>
      <c r="H187" s="3"/>
    </row>
    <row r="188" spans="1:8" ht="15" customHeight="1" x14ac:dyDescent="0.2">
      <c r="A188" s="54"/>
      <c r="C188" s="139">
        <v>2014</v>
      </c>
      <c r="D188" s="139"/>
      <c r="E188" s="142" t="s">
        <v>174</v>
      </c>
      <c r="F188" s="142" t="s">
        <v>174</v>
      </c>
      <c r="G188" s="142" t="s">
        <v>174</v>
      </c>
      <c r="H188" s="3"/>
    </row>
    <row r="189" spans="1:8" ht="15" customHeight="1" x14ac:dyDescent="0.2">
      <c r="A189" s="54"/>
      <c r="C189" s="175" t="s">
        <v>98</v>
      </c>
      <c r="D189" s="175"/>
      <c r="E189" s="175"/>
      <c r="F189" s="175"/>
      <c r="G189" s="175"/>
      <c r="H189" s="3"/>
    </row>
    <row r="190" spans="1:8" ht="15" customHeight="1" x14ac:dyDescent="0.2">
      <c r="A190" s="54"/>
      <c r="C190" s="136">
        <v>2024</v>
      </c>
      <c r="D190" s="136"/>
      <c r="E190" s="137">
        <v>6.4006886658365666E-2</v>
      </c>
      <c r="F190" s="137">
        <v>0.31853286382000617</v>
      </c>
      <c r="G190" s="137">
        <v>0.68146713617999455</v>
      </c>
      <c r="H190" s="3"/>
    </row>
    <row r="191" spans="1:8" ht="15" customHeight="1" x14ac:dyDescent="0.2">
      <c r="A191" s="54"/>
      <c r="C191" s="139">
        <v>2021</v>
      </c>
      <c r="D191" s="139"/>
      <c r="E191" s="140">
        <v>0.11990802032308458</v>
      </c>
      <c r="F191" s="140">
        <v>0.39801653408003457</v>
      </c>
      <c r="G191" s="140">
        <v>0.60198346591996543</v>
      </c>
      <c r="H191" s="3"/>
    </row>
    <row r="192" spans="1:8" ht="15" customHeight="1" x14ac:dyDescent="0.2">
      <c r="A192" s="54"/>
      <c r="C192" s="139">
        <v>2017</v>
      </c>
      <c r="D192" s="139"/>
      <c r="E192" s="140">
        <v>0.47348315068432151</v>
      </c>
      <c r="F192" s="140">
        <v>0.96575736993664019</v>
      </c>
      <c r="G192" s="140">
        <v>3.4242630063359848E-2</v>
      </c>
      <c r="H192" s="3"/>
    </row>
    <row r="193" spans="1:8" ht="15" customHeight="1" x14ac:dyDescent="0.2">
      <c r="A193" s="54"/>
      <c r="C193" s="139">
        <v>2014</v>
      </c>
      <c r="D193" s="139"/>
      <c r="E193" s="142" t="s">
        <v>174</v>
      </c>
      <c r="F193" s="142" t="s">
        <v>174</v>
      </c>
      <c r="G193" s="142" t="s">
        <v>174</v>
      </c>
      <c r="H193" s="3"/>
    </row>
    <row r="194" spans="1:8" ht="15" customHeight="1" x14ac:dyDescent="0.2">
      <c r="A194" s="54"/>
      <c r="C194" s="175" t="s">
        <v>99</v>
      </c>
      <c r="D194" s="175"/>
      <c r="E194" s="175"/>
      <c r="F194" s="175"/>
      <c r="G194" s="175"/>
      <c r="H194" s="3"/>
    </row>
    <row r="195" spans="1:8" ht="15" customHeight="1" x14ac:dyDescent="0.2">
      <c r="A195" s="54"/>
      <c r="C195" s="136">
        <v>2024</v>
      </c>
      <c r="D195" s="136"/>
      <c r="E195" s="137">
        <v>4.0300425907652766E-2</v>
      </c>
      <c r="F195" s="137">
        <v>0.34361505066537135</v>
      </c>
      <c r="G195" s="137">
        <v>0.6563849493346291</v>
      </c>
      <c r="H195" s="3"/>
    </row>
    <row r="196" spans="1:8" ht="15" customHeight="1" x14ac:dyDescent="0.2">
      <c r="A196" s="54"/>
      <c r="C196" s="139">
        <v>2021</v>
      </c>
      <c r="D196" s="139"/>
      <c r="E196" s="140">
        <v>3.1251459480070985E-2</v>
      </c>
      <c r="F196" s="140">
        <v>0.16986124984171824</v>
      </c>
      <c r="G196" s="140">
        <v>0.83013875015828165</v>
      </c>
      <c r="H196" s="3"/>
    </row>
    <row r="197" spans="1:8" ht="15" customHeight="1" x14ac:dyDescent="0.2">
      <c r="A197" s="54"/>
      <c r="C197" s="139">
        <v>2017</v>
      </c>
      <c r="D197" s="139"/>
      <c r="E197" s="140">
        <v>7.7747280931016825E-3</v>
      </c>
      <c r="F197" s="140">
        <v>0.47667569112124714</v>
      </c>
      <c r="G197" s="140">
        <v>0.52332430887875281</v>
      </c>
      <c r="H197" s="3"/>
    </row>
    <row r="198" spans="1:8" ht="15" customHeight="1" x14ac:dyDescent="0.2">
      <c r="A198" s="54"/>
      <c r="C198" s="139">
        <v>2014</v>
      </c>
      <c r="D198" s="139"/>
      <c r="E198" s="142" t="s">
        <v>174</v>
      </c>
      <c r="F198" s="142" t="s">
        <v>174</v>
      </c>
      <c r="G198" s="142" t="s">
        <v>174</v>
      </c>
      <c r="H198" s="3"/>
    </row>
    <row r="199" spans="1:8" ht="15" customHeight="1" x14ac:dyDescent="0.2">
      <c r="A199" s="54"/>
      <c r="C199" s="175" t="s">
        <v>100</v>
      </c>
      <c r="D199" s="175"/>
      <c r="E199" s="175"/>
      <c r="F199" s="175"/>
      <c r="G199" s="175"/>
      <c r="H199" s="3"/>
    </row>
    <row r="200" spans="1:8" ht="15" customHeight="1" x14ac:dyDescent="0.2">
      <c r="A200" s="54"/>
      <c r="C200" s="136">
        <v>2024</v>
      </c>
      <c r="D200" s="136"/>
      <c r="E200" s="137">
        <v>0.11503618081720481</v>
      </c>
      <c r="F200" s="137">
        <v>0.15588765974378396</v>
      </c>
      <c r="G200" s="137">
        <v>0.84411234025621562</v>
      </c>
      <c r="H200" s="3"/>
    </row>
    <row r="201" spans="1:8" ht="15" customHeight="1" x14ac:dyDescent="0.2">
      <c r="A201" s="54"/>
      <c r="C201" s="139">
        <v>2021</v>
      </c>
      <c r="D201" s="139"/>
      <c r="E201" s="140">
        <v>0.20215657413874921</v>
      </c>
      <c r="F201" s="140">
        <v>0.16397974755891015</v>
      </c>
      <c r="G201" s="140">
        <v>0.83602025244108991</v>
      </c>
      <c r="H201" s="3"/>
    </row>
    <row r="202" spans="1:8" ht="15" customHeight="1" x14ac:dyDescent="0.2">
      <c r="A202" s="54"/>
      <c r="C202" s="139">
        <v>2017</v>
      </c>
      <c r="D202" s="139"/>
      <c r="E202" s="140">
        <v>3.4019722410814718E-2</v>
      </c>
      <c r="F202" s="140">
        <v>0.43808447588605365</v>
      </c>
      <c r="G202" s="140">
        <v>0.5619155241139463</v>
      </c>
      <c r="H202" s="3"/>
    </row>
    <row r="203" spans="1:8" ht="15" customHeight="1" x14ac:dyDescent="0.2">
      <c r="A203" s="54"/>
      <c r="C203" s="139">
        <v>2014</v>
      </c>
      <c r="D203" s="139"/>
      <c r="E203" s="142" t="s">
        <v>174</v>
      </c>
      <c r="F203" s="142" t="s">
        <v>174</v>
      </c>
      <c r="G203" s="142" t="s">
        <v>174</v>
      </c>
      <c r="H203" s="3"/>
    </row>
    <row r="204" spans="1:8" ht="15" customHeight="1" x14ac:dyDescent="0.2">
      <c r="A204" s="54"/>
      <c r="C204" s="175" t="s">
        <v>101</v>
      </c>
      <c r="D204" s="175"/>
      <c r="E204" s="175"/>
      <c r="F204" s="175"/>
      <c r="G204" s="175"/>
      <c r="H204" s="3"/>
    </row>
    <row r="205" spans="1:8" ht="15" customHeight="1" x14ac:dyDescent="0.2">
      <c r="A205" s="54"/>
      <c r="C205" s="136">
        <v>2024</v>
      </c>
      <c r="D205" s="136"/>
      <c r="E205" s="137">
        <v>1.8764881233153886E-2</v>
      </c>
      <c r="F205" s="137">
        <v>0.36713866671692413</v>
      </c>
      <c r="G205" s="137">
        <v>0.63286133328307548</v>
      </c>
      <c r="H205" s="3"/>
    </row>
    <row r="206" spans="1:8" ht="15" customHeight="1" x14ac:dyDescent="0.2">
      <c r="A206" s="54"/>
      <c r="C206" s="139">
        <v>2021</v>
      </c>
      <c r="D206" s="139"/>
      <c r="E206" s="140">
        <v>2.1884209870193426E-2</v>
      </c>
      <c r="F206" s="140">
        <v>0.3569643482431995</v>
      </c>
      <c r="G206" s="140">
        <v>0.64303565175680055</v>
      </c>
      <c r="H206" s="3"/>
    </row>
    <row r="207" spans="1:8" ht="15" customHeight="1" x14ac:dyDescent="0.2">
      <c r="A207" s="54"/>
      <c r="C207" s="139">
        <v>2017</v>
      </c>
      <c r="D207" s="139"/>
      <c r="E207" s="140">
        <v>6.2119682414727437E-3</v>
      </c>
      <c r="F207" s="140">
        <v>0.43457788071797632</v>
      </c>
      <c r="G207" s="140">
        <v>0.56542211928202368</v>
      </c>
      <c r="H207" s="3"/>
    </row>
    <row r="208" spans="1:8" ht="15" customHeight="1" x14ac:dyDescent="0.2">
      <c r="A208" s="54"/>
      <c r="C208" s="139">
        <v>2014</v>
      </c>
      <c r="D208" s="139"/>
      <c r="E208" s="142" t="s">
        <v>174</v>
      </c>
      <c r="F208" s="142" t="s">
        <v>174</v>
      </c>
      <c r="G208" s="142" t="s">
        <v>174</v>
      </c>
      <c r="H208" s="3"/>
    </row>
    <row r="209" spans="1:8" ht="15" customHeight="1" x14ac:dyDescent="0.2">
      <c r="A209" s="54"/>
      <c r="C209" s="175" t="s">
        <v>102</v>
      </c>
      <c r="D209" s="175"/>
      <c r="E209" s="175"/>
      <c r="F209" s="175"/>
      <c r="G209" s="175"/>
      <c r="H209" s="3"/>
    </row>
    <row r="210" spans="1:8" ht="15" customHeight="1" x14ac:dyDescent="0.2">
      <c r="A210" s="54"/>
      <c r="C210" s="136">
        <v>2024</v>
      </c>
      <c r="D210" s="136"/>
      <c r="E210" s="137">
        <v>0.14244953800566407</v>
      </c>
      <c r="F210" s="137">
        <v>0.26558907931524839</v>
      </c>
      <c r="G210" s="137">
        <v>0.73441092068475222</v>
      </c>
      <c r="H210" s="3"/>
    </row>
    <row r="211" spans="1:8" ht="15" customHeight="1" x14ac:dyDescent="0.2">
      <c r="A211" s="54"/>
      <c r="C211" s="139">
        <v>2021</v>
      </c>
      <c r="D211" s="139"/>
      <c r="E211" s="140">
        <v>0.14115566699928933</v>
      </c>
      <c r="F211" s="140">
        <v>0.27681641412762309</v>
      </c>
      <c r="G211" s="140">
        <v>0.72318358587237674</v>
      </c>
      <c r="H211" s="3"/>
    </row>
    <row r="212" spans="1:8" ht="15" customHeight="1" x14ac:dyDescent="0.2">
      <c r="A212" s="54"/>
      <c r="C212" s="139">
        <v>2017</v>
      </c>
      <c r="D212" s="139"/>
      <c r="E212" s="140">
        <v>7.8252345728615599E-2</v>
      </c>
      <c r="F212" s="140">
        <v>0.39442466180890473</v>
      </c>
      <c r="G212" s="140">
        <v>0.60557533819109521</v>
      </c>
      <c r="H212" s="3"/>
    </row>
    <row r="213" spans="1:8" ht="15" customHeight="1" x14ac:dyDescent="0.2">
      <c r="A213" s="54"/>
      <c r="C213" s="139">
        <v>2014</v>
      </c>
      <c r="D213" s="139"/>
      <c r="E213" s="142" t="s">
        <v>174</v>
      </c>
      <c r="F213" s="142" t="s">
        <v>174</v>
      </c>
      <c r="G213" s="142" t="s">
        <v>174</v>
      </c>
      <c r="H213" s="3"/>
    </row>
    <row r="214" spans="1:8" ht="15" customHeight="1" x14ac:dyDescent="0.2">
      <c r="A214" s="54"/>
      <c r="C214" s="175" t="s">
        <v>103</v>
      </c>
      <c r="D214" s="175"/>
      <c r="E214" s="175"/>
      <c r="F214" s="175"/>
      <c r="G214" s="175"/>
      <c r="H214" s="3"/>
    </row>
    <row r="215" spans="1:8" ht="15" customHeight="1" x14ac:dyDescent="0.2">
      <c r="A215" s="54"/>
      <c r="C215" s="136">
        <v>2024</v>
      </c>
      <c r="D215" s="136"/>
      <c r="E215" s="137">
        <v>2.8786959644456777E-2</v>
      </c>
      <c r="F215" s="137">
        <v>0.3276316312995517</v>
      </c>
      <c r="G215" s="137">
        <v>0.67236836870044803</v>
      </c>
      <c r="H215" s="3"/>
    </row>
    <row r="216" spans="1:8" ht="15" customHeight="1" x14ac:dyDescent="0.2">
      <c r="A216" s="54"/>
      <c r="C216" s="139">
        <v>2021</v>
      </c>
      <c r="D216" s="139"/>
      <c r="E216" s="140">
        <v>5.1870071460638177E-2</v>
      </c>
      <c r="F216" s="140">
        <v>0.61962561057449639</v>
      </c>
      <c r="G216" s="140">
        <v>0.38037438942550372</v>
      </c>
      <c r="H216" s="3"/>
    </row>
    <row r="217" spans="1:8" ht="15" customHeight="1" x14ac:dyDescent="0.2">
      <c r="A217" s="54"/>
      <c r="C217" s="139">
        <v>2017</v>
      </c>
      <c r="D217" s="139"/>
      <c r="E217" s="140">
        <v>2.4666041223157232E-2</v>
      </c>
      <c r="F217" s="140">
        <v>0.77605825041929599</v>
      </c>
      <c r="G217" s="140">
        <v>0.22394174958070401</v>
      </c>
      <c r="H217" s="3"/>
    </row>
    <row r="218" spans="1:8" ht="15" customHeight="1" x14ac:dyDescent="0.2">
      <c r="A218" s="54"/>
      <c r="C218" s="139">
        <v>2014</v>
      </c>
      <c r="D218" s="139"/>
      <c r="E218" s="142" t="s">
        <v>174</v>
      </c>
      <c r="F218" s="142" t="s">
        <v>174</v>
      </c>
      <c r="G218" s="142" t="s">
        <v>174</v>
      </c>
      <c r="H218" s="3"/>
    </row>
    <row r="219" spans="1:8" ht="15" customHeight="1" x14ac:dyDescent="0.2">
      <c r="A219" s="54"/>
      <c r="C219" s="100" t="s">
        <v>19</v>
      </c>
      <c r="D219" s="100"/>
      <c r="E219" s="100"/>
      <c r="F219" s="100"/>
      <c r="G219" s="100"/>
      <c r="H219" s="3"/>
    </row>
    <row r="220" spans="1:8" ht="15" customHeight="1" x14ac:dyDescent="0.2">
      <c r="A220" s="54"/>
      <c r="C220" s="182" t="s">
        <v>165</v>
      </c>
      <c r="D220" s="182"/>
      <c r="E220" s="183"/>
      <c r="F220" s="183"/>
      <c r="G220" s="183"/>
      <c r="H220" s="3"/>
    </row>
    <row r="221" spans="1:8" ht="15" customHeight="1" x14ac:dyDescent="0.2">
      <c r="A221" s="54"/>
      <c r="C221" s="136">
        <v>2024</v>
      </c>
      <c r="D221" s="136"/>
      <c r="E221" s="137">
        <v>1</v>
      </c>
      <c r="F221" s="137">
        <v>0.57833400141736213</v>
      </c>
      <c r="G221" s="137">
        <v>0.42166599858263804</v>
      </c>
      <c r="H221" s="3"/>
    </row>
    <row r="222" spans="1:8" ht="15" customHeight="1" x14ac:dyDescent="0.2">
      <c r="A222" s="54"/>
      <c r="C222" s="139">
        <v>2021</v>
      </c>
      <c r="D222" s="139"/>
      <c r="E222" s="140">
        <v>1</v>
      </c>
      <c r="F222" s="140">
        <v>0.65427975634587865</v>
      </c>
      <c r="G222" s="140">
        <v>0.34572024365412174</v>
      </c>
      <c r="H222" s="3"/>
    </row>
    <row r="223" spans="1:8" ht="15" customHeight="1" x14ac:dyDescent="0.2">
      <c r="A223" s="54"/>
      <c r="C223" s="139">
        <v>2017</v>
      </c>
      <c r="D223" s="139"/>
      <c r="E223" s="140">
        <v>1</v>
      </c>
      <c r="F223" s="140">
        <v>0.81249078777315109</v>
      </c>
      <c r="G223" s="140">
        <v>0.1875092122268488</v>
      </c>
      <c r="H223" s="3"/>
    </row>
    <row r="224" spans="1:8" ht="15" customHeight="1" x14ac:dyDescent="0.2">
      <c r="A224" s="54"/>
      <c r="C224" s="139">
        <v>2014</v>
      </c>
      <c r="D224" s="139"/>
      <c r="E224" s="142" t="s">
        <v>174</v>
      </c>
      <c r="F224" s="142" t="s">
        <v>174</v>
      </c>
      <c r="G224" s="142" t="s">
        <v>174</v>
      </c>
      <c r="H224" s="3"/>
    </row>
    <row r="225" spans="1:8" ht="15" customHeight="1" x14ac:dyDescent="0.2">
      <c r="A225" s="54"/>
      <c r="C225" s="95" t="s">
        <v>97</v>
      </c>
      <c r="D225" s="95"/>
      <c r="E225" s="95"/>
      <c r="F225" s="95"/>
      <c r="G225" s="95"/>
      <c r="H225" s="3"/>
    </row>
    <row r="226" spans="1:8" ht="15" customHeight="1" x14ac:dyDescent="0.2">
      <c r="A226" s="54"/>
      <c r="C226" s="136">
        <v>2024</v>
      </c>
      <c r="D226" s="136"/>
      <c r="E226" s="137">
        <v>0.29296141797442921</v>
      </c>
      <c r="F226" s="137">
        <v>0.67209820874251669</v>
      </c>
      <c r="G226" s="137">
        <v>0.3279017912574832</v>
      </c>
      <c r="H226" s="3"/>
    </row>
    <row r="227" spans="1:8" ht="15" customHeight="1" x14ac:dyDescent="0.2">
      <c r="A227" s="54"/>
      <c r="C227" s="139">
        <v>2021</v>
      </c>
      <c r="D227" s="139"/>
      <c r="E227" s="140">
        <v>0.25259494194010873</v>
      </c>
      <c r="F227" s="140">
        <v>0.68042295622360416</v>
      </c>
      <c r="G227" s="140">
        <v>0.3195770437763959</v>
      </c>
      <c r="H227" s="3"/>
    </row>
    <row r="228" spans="1:8" ht="15" customHeight="1" x14ac:dyDescent="0.2">
      <c r="A228" s="54"/>
      <c r="C228" s="139">
        <v>2017</v>
      </c>
      <c r="D228" s="139"/>
      <c r="E228" s="140">
        <v>0.38666320334323456</v>
      </c>
      <c r="F228" s="140">
        <v>0.89791530834181599</v>
      </c>
      <c r="G228" s="140">
        <v>0.10208469165818404</v>
      </c>
      <c r="H228" s="3"/>
    </row>
    <row r="229" spans="1:8" ht="15" customHeight="1" x14ac:dyDescent="0.2">
      <c r="A229" s="54"/>
      <c r="C229" s="139">
        <v>2014</v>
      </c>
      <c r="D229" s="139"/>
      <c r="E229" s="142" t="s">
        <v>174</v>
      </c>
      <c r="F229" s="142" t="s">
        <v>174</v>
      </c>
      <c r="G229" s="142" t="s">
        <v>174</v>
      </c>
      <c r="H229" s="3"/>
    </row>
    <row r="230" spans="1:8" ht="15" customHeight="1" x14ac:dyDescent="0.2">
      <c r="A230" s="54"/>
      <c r="C230" s="175" t="s">
        <v>98</v>
      </c>
      <c r="D230" s="175"/>
      <c r="E230" s="175"/>
      <c r="F230" s="175"/>
      <c r="G230" s="175"/>
      <c r="H230" s="3"/>
    </row>
    <row r="231" spans="1:8" ht="15" customHeight="1" x14ac:dyDescent="0.2">
      <c r="A231" s="54"/>
      <c r="C231" s="136">
        <v>2024</v>
      </c>
      <c r="D231" s="136"/>
      <c r="E231" s="137">
        <v>5.6471981362780435E-2</v>
      </c>
      <c r="F231" s="137">
        <v>0.56549299676569675</v>
      </c>
      <c r="G231" s="137">
        <v>0.43450700323430386</v>
      </c>
      <c r="H231" s="3"/>
    </row>
    <row r="232" spans="1:8" ht="15" customHeight="1" x14ac:dyDescent="0.2">
      <c r="A232" s="54"/>
      <c r="C232" s="139">
        <v>2021</v>
      </c>
      <c r="D232" s="139"/>
      <c r="E232" s="140">
        <v>0.29522769866822574</v>
      </c>
      <c r="F232" s="140">
        <v>0.8919076757257095</v>
      </c>
      <c r="G232" s="140">
        <v>0.10809232427429037</v>
      </c>
      <c r="H232" s="3"/>
    </row>
    <row r="233" spans="1:8" ht="15" customHeight="1" x14ac:dyDescent="0.2">
      <c r="A233" s="54"/>
      <c r="C233" s="139">
        <v>2017</v>
      </c>
      <c r="D233" s="139"/>
      <c r="E233" s="140">
        <v>3.8978699314028115E-2</v>
      </c>
      <c r="F233" s="140">
        <v>0.55251389360165348</v>
      </c>
      <c r="G233" s="140">
        <v>0.44748610639834502</v>
      </c>
      <c r="H233" s="3"/>
    </row>
    <row r="234" spans="1:8" ht="15" customHeight="1" x14ac:dyDescent="0.2">
      <c r="A234" s="54"/>
      <c r="C234" s="139">
        <v>2014</v>
      </c>
      <c r="D234" s="139"/>
      <c r="E234" s="142" t="s">
        <v>174</v>
      </c>
      <c r="F234" s="142" t="s">
        <v>174</v>
      </c>
      <c r="G234" s="142" t="s">
        <v>174</v>
      </c>
      <c r="H234" s="3"/>
    </row>
    <row r="235" spans="1:8" ht="15" customHeight="1" x14ac:dyDescent="0.2">
      <c r="A235" s="54"/>
      <c r="C235" s="175" t="s">
        <v>99</v>
      </c>
      <c r="D235" s="175"/>
      <c r="E235" s="175"/>
      <c r="F235" s="175"/>
      <c r="G235" s="175"/>
      <c r="H235" s="3"/>
    </row>
    <row r="236" spans="1:8" ht="15" customHeight="1" x14ac:dyDescent="0.2">
      <c r="A236" s="54"/>
      <c r="C236" s="136">
        <v>2024</v>
      </c>
      <c r="D236" s="136"/>
      <c r="E236" s="137">
        <v>1.8398741063383763E-2</v>
      </c>
      <c r="F236" s="137">
        <v>0.44372674221226421</v>
      </c>
      <c r="G236" s="137">
        <v>0.55627325778773562</v>
      </c>
      <c r="H236" s="3"/>
    </row>
    <row r="237" spans="1:8" ht="15" customHeight="1" x14ac:dyDescent="0.2">
      <c r="A237" s="54"/>
      <c r="C237" s="139">
        <v>2021</v>
      </c>
      <c r="D237" s="139"/>
      <c r="E237" s="140">
        <v>1.4245382282869408E-2</v>
      </c>
      <c r="F237" s="140">
        <v>0.37708797632268365</v>
      </c>
      <c r="G237" s="140">
        <v>0.62291202367731746</v>
      </c>
      <c r="H237" s="3"/>
    </row>
    <row r="238" spans="1:8" ht="15" customHeight="1" x14ac:dyDescent="0.2">
      <c r="A238" s="54"/>
      <c r="C238" s="139">
        <v>2017</v>
      </c>
      <c r="D238" s="139"/>
      <c r="E238" s="140">
        <v>3.1284010054416993E-2</v>
      </c>
      <c r="F238" s="140">
        <v>0.80684780590795702</v>
      </c>
      <c r="G238" s="140">
        <v>0.1931521940920424</v>
      </c>
      <c r="H238" s="3"/>
    </row>
    <row r="239" spans="1:8" ht="15" customHeight="1" x14ac:dyDescent="0.2">
      <c r="A239" s="54"/>
      <c r="C239" s="139">
        <v>2014</v>
      </c>
      <c r="D239" s="139"/>
      <c r="E239" s="142" t="s">
        <v>174</v>
      </c>
      <c r="F239" s="142" t="s">
        <v>174</v>
      </c>
      <c r="G239" s="142" t="s">
        <v>174</v>
      </c>
      <c r="H239" s="3"/>
    </row>
    <row r="240" spans="1:8" ht="15" customHeight="1" x14ac:dyDescent="0.2">
      <c r="A240" s="54"/>
      <c r="C240" s="175" t="s">
        <v>100</v>
      </c>
      <c r="D240" s="175"/>
      <c r="E240" s="175"/>
      <c r="F240" s="175"/>
      <c r="G240" s="175"/>
      <c r="H240" s="3"/>
    </row>
    <row r="241" spans="1:8" ht="15" customHeight="1" x14ac:dyDescent="0.2">
      <c r="A241" s="54"/>
      <c r="C241" s="136">
        <v>2024</v>
      </c>
      <c r="D241" s="136"/>
      <c r="E241" s="137">
        <v>0.13424238057912211</v>
      </c>
      <c r="F241" s="137">
        <v>0.24675115407841422</v>
      </c>
      <c r="G241" s="137">
        <v>0.75324884592158703</v>
      </c>
      <c r="H241" s="3"/>
    </row>
    <row r="242" spans="1:8" ht="15" customHeight="1" x14ac:dyDescent="0.2">
      <c r="A242" s="54"/>
      <c r="C242" s="139">
        <v>2021</v>
      </c>
      <c r="D242" s="139"/>
      <c r="E242" s="140">
        <v>9.0316932862777435E-2</v>
      </c>
      <c r="F242" s="140">
        <v>0.19852470228494162</v>
      </c>
      <c r="G242" s="140">
        <v>0.8014752977150591</v>
      </c>
      <c r="H242" s="3"/>
    </row>
    <row r="243" spans="1:8" ht="15" customHeight="1" x14ac:dyDescent="0.2">
      <c r="A243" s="54"/>
      <c r="C243" s="139">
        <v>2017</v>
      </c>
      <c r="D243" s="139"/>
      <c r="E243" s="140">
        <v>5.6762153657484306E-2</v>
      </c>
      <c r="F243" s="140">
        <v>0.30500905643124576</v>
      </c>
      <c r="G243" s="140">
        <v>0.6949909435687539</v>
      </c>
      <c r="H243" s="3"/>
    </row>
    <row r="244" spans="1:8" ht="15" customHeight="1" x14ac:dyDescent="0.2">
      <c r="A244" s="54"/>
      <c r="C244" s="139">
        <v>2014</v>
      </c>
      <c r="D244" s="139"/>
      <c r="E244" s="142" t="s">
        <v>174</v>
      </c>
      <c r="F244" s="142" t="s">
        <v>174</v>
      </c>
      <c r="G244" s="142" t="s">
        <v>174</v>
      </c>
      <c r="H244" s="3"/>
    </row>
    <row r="245" spans="1:8" ht="15" customHeight="1" x14ac:dyDescent="0.2">
      <c r="A245" s="54"/>
      <c r="C245" s="175" t="s">
        <v>101</v>
      </c>
      <c r="D245" s="175"/>
      <c r="E245" s="175"/>
      <c r="F245" s="175"/>
      <c r="G245" s="175"/>
      <c r="H245" s="3"/>
    </row>
    <row r="246" spans="1:8" ht="15" customHeight="1" x14ac:dyDescent="0.2">
      <c r="A246" s="54"/>
      <c r="C246" s="136">
        <v>2024</v>
      </c>
      <c r="D246" s="136"/>
      <c r="E246" s="137">
        <v>1.925338681707486E-2</v>
      </c>
      <c r="F246" s="137">
        <v>0.65341728217546047</v>
      </c>
      <c r="G246" s="137">
        <v>0.34658271782453887</v>
      </c>
      <c r="H246" s="3"/>
    </row>
    <row r="247" spans="1:8" ht="15" customHeight="1" x14ac:dyDescent="0.2">
      <c r="A247" s="54"/>
      <c r="C247" s="139">
        <v>2021</v>
      </c>
      <c r="D247" s="139"/>
      <c r="E247" s="140">
        <v>5.1923330372310957E-2</v>
      </c>
      <c r="F247" s="140">
        <v>0.90756368329719039</v>
      </c>
      <c r="G247" s="140">
        <v>9.2436316702809579E-2</v>
      </c>
      <c r="H247" s="3"/>
    </row>
    <row r="248" spans="1:8" ht="15" customHeight="1" x14ac:dyDescent="0.2">
      <c r="A248" s="54"/>
      <c r="C248" s="139">
        <v>2017</v>
      </c>
      <c r="D248" s="139"/>
      <c r="E248" s="140">
        <v>7.4005033305862514E-2</v>
      </c>
      <c r="F248" s="140">
        <v>0.95789136453742652</v>
      </c>
      <c r="G248" s="140">
        <v>4.2108635462572701E-2</v>
      </c>
      <c r="H248" s="3"/>
    </row>
    <row r="249" spans="1:8" ht="15" customHeight="1" x14ac:dyDescent="0.2">
      <c r="A249" s="54"/>
      <c r="C249" s="139">
        <v>2014</v>
      </c>
      <c r="D249" s="139"/>
      <c r="E249" s="142" t="s">
        <v>174</v>
      </c>
      <c r="F249" s="142" t="s">
        <v>174</v>
      </c>
      <c r="G249" s="142" t="s">
        <v>174</v>
      </c>
      <c r="H249" s="3"/>
    </row>
    <row r="250" spans="1:8" ht="15" customHeight="1" x14ac:dyDescent="0.2">
      <c r="A250" s="54"/>
      <c r="C250" s="175" t="s">
        <v>102</v>
      </c>
      <c r="D250" s="175"/>
      <c r="E250" s="175"/>
      <c r="F250" s="175"/>
      <c r="G250" s="175"/>
      <c r="H250" s="3"/>
    </row>
    <row r="251" spans="1:8" ht="15" customHeight="1" x14ac:dyDescent="0.2">
      <c r="A251" s="54"/>
      <c r="C251" s="136">
        <v>2024</v>
      </c>
      <c r="D251" s="136"/>
      <c r="E251" s="137">
        <v>0.2016139930127156</v>
      </c>
      <c r="F251" s="137">
        <v>0.30634595575121609</v>
      </c>
      <c r="G251" s="137">
        <v>0.69365404424878263</v>
      </c>
      <c r="H251" s="3"/>
    </row>
    <row r="252" spans="1:8" ht="15" customHeight="1" x14ac:dyDescent="0.2">
      <c r="A252" s="54"/>
      <c r="C252" s="139">
        <v>2021</v>
      </c>
      <c r="D252" s="139"/>
      <c r="E252" s="140">
        <v>0.15353779532188608</v>
      </c>
      <c r="F252" s="140">
        <v>0.32194602924941051</v>
      </c>
      <c r="G252" s="140">
        <v>0.67805397075058926</v>
      </c>
      <c r="H252" s="3"/>
    </row>
    <row r="253" spans="1:8" ht="15" customHeight="1" x14ac:dyDescent="0.2">
      <c r="A253" s="54"/>
      <c r="C253" s="139">
        <v>2017</v>
      </c>
      <c r="D253" s="139"/>
      <c r="E253" s="140">
        <v>0.17020181092851666</v>
      </c>
      <c r="F253" s="140">
        <v>0.6492503931719289</v>
      </c>
      <c r="G253" s="140">
        <v>0.35074960682807121</v>
      </c>
      <c r="H253" s="3"/>
    </row>
    <row r="254" spans="1:8" ht="15" customHeight="1" x14ac:dyDescent="0.2">
      <c r="A254" s="54"/>
      <c r="C254" s="139">
        <v>2014</v>
      </c>
      <c r="D254" s="139"/>
      <c r="E254" s="142" t="s">
        <v>174</v>
      </c>
      <c r="F254" s="142" t="s">
        <v>174</v>
      </c>
      <c r="G254" s="142" t="s">
        <v>174</v>
      </c>
      <c r="H254" s="3"/>
    </row>
    <row r="255" spans="1:8" ht="15" customHeight="1" x14ac:dyDescent="0.2">
      <c r="A255" s="54"/>
      <c r="C255" s="175" t="s">
        <v>103</v>
      </c>
      <c r="D255" s="175"/>
      <c r="E255" s="175"/>
      <c r="F255" s="175"/>
      <c r="G255" s="175"/>
      <c r="H255" s="3"/>
    </row>
    <row r="256" spans="1:8" ht="15" customHeight="1" x14ac:dyDescent="0.2">
      <c r="A256" s="54"/>
      <c r="C256" s="136">
        <v>2024</v>
      </c>
      <c r="D256" s="136"/>
      <c r="E256" s="137">
        <v>0.27705809919049401</v>
      </c>
      <c r="F256" s="137">
        <v>0.84411192107099275</v>
      </c>
      <c r="G256" s="137">
        <v>0.15588807892900788</v>
      </c>
      <c r="H256" s="3"/>
    </row>
    <row r="257" spans="1:8" ht="15" customHeight="1" x14ac:dyDescent="0.2">
      <c r="A257" s="54"/>
      <c r="C257" s="139">
        <v>2021</v>
      </c>
      <c r="D257" s="139"/>
      <c r="E257" s="140">
        <v>0.14215391855182183</v>
      </c>
      <c r="F257" s="140">
        <v>0.69808832999881687</v>
      </c>
      <c r="G257" s="140">
        <v>0.30191167000118291</v>
      </c>
      <c r="H257" s="3"/>
    </row>
    <row r="258" spans="1:8" ht="15" customHeight="1" x14ac:dyDescent="0.2">
      <c r="A258" s="54"/>
      <c r="C258" s="139">
        <v>2017</v>
      </c>
      <c r="D258" s="139"/>
      <c r="E258" s="140">
        <v>0.24210508939645689</v>
      </c>
      <c r="F258" s="140">
        <v>0.90794012278241676</v>
      </c>
      <c r="G258" s="140">
        <v>9.2059877217583602E-2</v>
      </c>
      <c r="H258" s="3"/>
    </row>
    <row r="259" spans="1:8" ht="15" customHeight="1" x14ac:dyDescent="0.2">
      <c r="A259" s="54"/>
      <c r="C259" s="139">
        <v>2014</v>
      </c>
      <c r="D259" s="139"/>
      <c r="E259" s="142" t="s">
        <v>174</v>
      </c>
      <c r="F259" s="142" t="s">
        <v>174</v>
      </c>
      <c r="G259" s="142" t="s">
        <v>174</v>
      </c>
      <c r="H259" s="3"/>
    </row>
    <row r="260" spans="1:8" ht="15" customHeight="1" x14ac:dyDescent="0.2">
      <c r="A260" s="54"/>
      <c r="C260" s="100" t="s">
        <v>20</v>
      </c>
      <c r="D260" s="100"/>
      <c r="E260" s="100"/>
      <c r="F260" s="100"/>
      <c r="G260" s="100"/>
      <c r="H260" s="3"/>
    </row>
    <row r="261" spans="1:8" ht="15" customHeight="1" x14ac:dyDescent="0.2">
      <c r="A261" s="54"/>
      <c r="C261" s="182" t="s">
        <v>165</v>
      </c>
      <c r="D261" s="182"/>
      <c r="E261" s="183"/>
      <c r="F261" s="183"/>
      <c r="G261" s="183"/>
      <c r="H261" s="3"/>
    </row>
    <row r="262" spans="1:8" ht="15" customHeight="1" x14ac:dyDescent="0.2">
      <c r="A262" s="54"/>
      <c r="C262" s="136">
        <v>2024</v>
      </c>
      <c r="D262" s="136"/>
      <c r="E262" s="137">
        <v>1</v>
      </c>
      <c r="F262" s="137">
        <v>0.77021630592047696</v>
      </c>
      <c r="G262" s="137">
        <v>0.22978369407952356</v>
      </c>
      <c r="H262" s="3"/>
    </row>
    <row r="263" spans="1:8" ht="15" customHeight="1" x14ac:dyDescent="0.2">
      <c r="A263" s="54"/>
      <c r="C263" s="139">
        <v>2021</v>
      </c>
      <c r="D263" s="139"/>
      <c r="E263" s="140">
        <v>1</v>
      </c>
      <c r="F263" s="140">
        <v>0.84642374160943024</v>
      </c>
      <c r="G263" s="140">
        <v>0.15357625839056974</v>
      </c>
      <c r="H263" s="3"/>
    </row>
    <row r="264" spans="1:8" ht="15" customHeight="1" x14ac:dyDescent="0.2">
      <c r="A264" s="54"/>
      <c r="C264" s="139">
        <v>2017</v>
      </c>
      <c r="D264" s="139"/>
      <c r="E264" s="140">
        <v>1</v>
      </c>
      <c r="F264" s="140">
        <v>0.95920334513168004</v>
      </c>
      <c r="G264" s="140">
        <v>4.0796654868319883E-2</v>
      </c>
      <c r="H264" s="3"/>
    </row>
    <row r="265" spans="1:8" ht="15" customHeight="1" x14ac:dyDescent="0.2">
      <c r="A265" s="54"/>
      <c r="C265" s="139">
        <v>2014</v>
      </c>
      <c r="D265" s="139"/>
      <c r="E265" s="142" t="s">
        <v>174</v>
      </c>
      <c r="F265" s="142" t="s">
        <v>174</v>
      </c>
      <c r="G265" s="142" t="s">
        <v>174</v>
      </c>
      <c r="H265" s="3"/>
    </row>
    <row r="266" spans="1:8" ht="15" customHeight="1" x14ac:dyDescent="0.2">
      <c r="A266" s="54"/>
      <c r="C266" s="95" t="s">
        <v>97</v>
      </c>
      <c r="D266" s="95"/>
      <c r="E266" s="95"/>
      <c r="F266" s="95"/>
      <c r="G266" s="95"/>
      <c r="H266" s="3"/>
    </row>
    <row r="267" spans="1:8" ht="15" customHeight="1" x14ac:dyDescent="0.2">
      <c r="A267" s="54"/>
      <c r="C267" s="136">
        <v>2024</v>
      </c>
      <c r="D267" s="136"/>
      <c r="E267" s="137">
        <v>0.51577876891825136</v>
      </c>
      <c r="F267" s="137">
        <v>0.72069180041578162</v>
      </c>
      <c r="G267" s="137">
        <v>0.27930819958421865</v>
      </c>
      <c r="H267" s="3"/>
    </row>
    <row r="268" spans="1:8" ht="15" customHeight="1" x14ac:dyDescent="0.2">
      <c r="A268" s="54"/>
      <c r="C268" s="139">
        <v>2021</v>
      </c>
      <c r="D268" s="139"/>
      <c r="E268" s="140">
        <v>0.63235608654993869</v>
      </c>
      <c r="F268" s="140">
        <v>0.88540625984494115</v>
      </c>
      <c r="G268" s="140">
        <v>0.11459374015505877</v>
      </c>
      <c r="H268" s="3"/>
    </row>
    <row r="269" spans="1:8" ht="15" customHeight="1" x14ac:dyDescent="0.2">
      <c r="A269" s="54"/>
      <c r="C269" s="139">
        <v>2017</v>
      </c>
      <c r="D269" s="139"/>
      <c r="E269" s="140">
        <v>0.4767637544131082</v>
      </c>
      <c r="F269" s="140">
        <v>0.95783117990759237</v>
      </c>
      <c r="G269" s="140">
        <v>4.2168820092407723E-2</v>
      </c>
      <c r="H269" s="3"/>
    </row>
    <row r="270" spans="1:8" ht="15" customHeight="1" x14ac:dyDescent="0.2">
      <c r="A270" s="54"/>
      <c r="C270" s="139">
        <v>2014</v>
      </c>
      <c r="D270" s="139"/>
      <c r="E270" s="142" t="s">
        <v>174</v>
      </c>
      <c r="F270" s="142" t="s">
        <v>174</v>
      </c>
      <c r="G270" s="142" t="s">
        <v>174</v>
      </c>
      <c r="H270" s="3"/>
    </row>
    <row r="271" spans="1:8" ht="15" customHeight="1" x14ac:dyDescent="0.2">
      <c r="A271" s="54"/>
      <c r="C271" s="175" t="s">
        <v>98</v>
      </c>
      <c r="D271" s="175"/>
      <c r="E271" s="175"/>
      <c r="F271" s="175"/>
      <c r="G271" s="175"/>
      <c r="H271" s="3"/>
    </row>
    <row r="272" spans="1:8" ht="15" customHeight="1" x14ac:dyDescent="0.2">
      <c r="A272" s="54"/>
      <c r="C272" s="136">
        <v>2024</v>
      </c>
      <c r="D272" s="136"/>
      <c r="E272" s="137">
        <v>8.1838874184207724E-2</v>
      </c>
      <c r="F272" s="137">
        <v>0.87092729144609615</v>
      </c>
      <c r="G272" s="137">
        <v>0.1290727085539046</v>
      </c>
      <c r="H272" s="3"/>
    </row>
    <row r="273" spans="1:8" ht="15" customHeight="1" x14ac:dyDescent="0.2">
      <c r="A273" s="54"/>
      <c r="C273" s="139">
        <v>2021</v>
      </c>
      <c r="D273" s="139"/>
      <c r="E273" s="140">
        <v>1.741326021988188E-2</v>
      </c>
      <c r="F273" s="140">
        <v>0.64436786238204724</v>
      </c>
      <c r="G273" s="140">
        <v>0.35563213761795265</v>
      </c>
      <c r="H273" s="3"/>
    </row>
    <row r="274" spans="1:8" ht="15" customHeight="1" x14ac:dyDescent="0.2">
      <c r="A274" s="54"/>
      <c r="C274" s="139">
        <v>2017</v>
      </c>
      <c r="D274" s="139"/>
      <c r="E274" s="140">
        <v>0.23784704481815624</v>
      </c>
      <c r="F274" s="140">
        <v>0.99374573733744509</v>
      </c>
      <c r="G274" s="140">
        <v>6.2542626625548218E-3</v>
      </c>
      <c r="H274" s="3"/>
    </row>
    <row r="275" spans="1:8" ht="15" customHeight="1" x14ac:dyDescent="0.2">
      <c r="A275" s="54"/>
      <c r="C275" s="139">
        <v>2014</v>
      </c>
      <c r="D275" s="139"/>
      <c r="E275" s="142" t="s">
        <v>174</v>
      </c>
      <c r="F275" s="142" t="s">
        <v>174</v>
      </c>
      <c r="G275" s="142" t="s">
        <v>174</v>
      </c>
      <c r="H275" s="3"/>
    </row>
    <row r="276" spans="1:8" ht="15" customHeight="1" x14ac:dyDescent="0.2">
      <c r="A276" s="54"/>
      <c r="C276" s="175" t="s">
        <v>99</v>
      </c>
      <c r="D276" s="175"/>
      <c r="E276" s="175"/>
      <c r="F276" s="175"/>
      <c r="G276" s="175"/>
      <c r="H276" s="3"/>
    </row>
    <row r="277" spans="1:8" ht="15" customHeight="1" x14ac:dyDescent="0.2">
      <c r="A277" s="54"/>
      <c r="C277" s="136">
        <v>2024</v>
      </c>
      <c r="D277" s="136"/>
      <c r="E277" s="137">
        <v>0.16230287758642573</v>
      </c>
      <c r="F277" s="137">
        <v>0.98509805614245838</v>
      </c>
      <c r="G277" s="137">
        <v>1.4901943857541615E-2</v>
      </c>
      <c r="H277" s="3"/>
    </row>
    <row r="278" spans="1:8" ht="15" customHeight="1" x14ac:dyDescent="0.2">
      <c r="A278" s="54"/>
      <c r="C278" s="139">
        <v>2021</v>
      </c>
      <c r="D278" s="139"/>
      <c r="E278" s="140">
        <v>9.3195012291186263E-2</v>
      </c>
      <c r="F278" s="140">
        <v>0.93465611882841582</v>
      </c>
      <c r="G278" s="140">
        <v>6.534388117158417E-2</v>
      </c>
      <c r="H278" s="3"/>
    </row>
    <row r="279" spans="1:8" ht="15" customHeight="1" x14ac:dyDescent="0.2">
      <c r="A279" s="54"/>
      <c r="C279" s="139">
        <v>2017</v>
      </c>
      <c r="D279" s="139"/>
      <c r="E279" s="140">
        <v>0.12155146348120786</v>
      </c>
      <c r="F279" s="140">
        <v>0.99514408637345408</v>
      </c>
      <c r="G279" s="140">
        <v>4.8559136265458836E-3</v>
      </c>
      <c r="H279" s="3"/>
    </row>
    <row r="280" spans="1:8" ht="15" customHeight="1" x14ac:dyDescent="0.2">
      <c r="A280" s="54"/>
      <c r="C280" s="139">
        <v>2014</v>
      </c>
      <c r="D280" s="139"/>
      <c r="E280" s="142" t="s">
        <v>174</v>
      </c>
      <c r="F280" s="142" t="s">
        <v>174</v>
      </c>
      <c r="G280" s="142" t="s">
        <v>174</v>
      </c>
      <c r="H280" s="3"/>
    </row>
    <row r="281" spans="1:8" ht="15" customHeight="1" x14ac:dyDescent="0.2">
      <c r="A281" s="54"/>
      <c r="C281" s="175" t="s">
        <v>100</v>
      </c>
      <c r="D281" s="175"/>
      <c r="E281" s="175"/>
      <c r="F281" s="175"/>
      <c r="G281" s="175"/>
      <c r="H281" s="3"/>
    </row>
    <row r="282" spans="1:8" ht="15" customHeight="1" x14ac:dyDescent="0.2">
      <c r="A282" s="54"/>
      <c r="C282" s="136">
        <v>2024</v>
      </c>
      <c r="D282" s="136"/>
      <c r="E282" s="137">
        <v>1.1011803399927658E-2</v>
      </c>
      <c r="F282" s="137">
        <v>0.77722223145419078</v>
      </c>
      <c r="G282" s="137">
        <v>0.22277776854580947</v>
      </c>
      <c r="H282" s="3"/>
    </row>
    <row r="283" spans="1:8" ht="15" customHeight="1" x14ac:dyDescent="0.2">
      <c r="A283" s="54"/>
      <c r="C283" s="139">
        <v>2021</v>
      </c>
      <c r="D283" s="139"/>
      <c r="E283" s="140">
        <v>1.720374540240318E-2</v>
      </c>
      <c r="F283" s="140">
        <v>0.78936351756751</v>
      </c>
      <c r="G283" s="140">
        <v>0.21063648243249006</v>
      </c>
      <c r="H283" s="3"/>
    </row>
    <row r="284" spans="1:8" ht="15" customHeight="1" x14ac:dyDescent="0.2">
      <c r="A284" s="54"/>
      <c r="C284" s="139">
        <v>2017</v>
      </c>
      <c r="D284" s="139"/>
      <c r="E284" s="140">
        <v>1.4909459000091576E-2</v>
      </c>
      <c r="F284" s="140">
        <v>0.92174679043508556</v>
      </c>
      <c r="G284" s="140">
        <v>7.8253209564914342E-2</v>
      </c>
      <c r="H284" s="3"/>
    </row>
    <row r="285" spans="1:8" ht="15" customHeight="1" x14ac:dyDescent="0.2">
      <c r="A285" s="54"/>
      <c r="C285" s="139">
        <v>2014</v>
      </c>
      <c r="D285" s="139"/>
      <c r="E285" s="142" t="s">
        <v>174</v>
      </c>
      <c r="F285" s="142" t="s">
        <v>174</v>
      </c>
      <c r="G285" s="142" t="s">
        <v>174</v>
      </c>
      <c r="H285" s="3"/>
    </row>
    <row r="286" spans="1:8" ht="15" customHeight="1" x14ac:dyDescent="0.2">
      <c r="A286" s="54"/>
      <c r="C286" s="175" t="s">
        <v>101</v>
      </c>
      <c r="D286" s="175"/>
      <c r="E286" s="175"/>
      <c r="F286" s="175"/>
      <c r="G286" s="175"/>
      <c r="H286" s="3"/>
    </row>
    <row r="287" spans="1:8" ht="15" customHeight="1" x14ac:dyDescent="0.2">
      <c r="A287" s="54"/>
      <c r="C287" s="136">
        <v>2024</v>
      </c>
      <c r="D287" s="136"/>
      <c r="E287" s="137">
        <v>8.3389524182135681E-3</v>
      </c>
      <c r="F287" s="137">
        <v>0.89074216962766772</v>
      </c>
      <c r="G287" s="137">
        <v>0.10925783037233219</v>
      </c>
      <c r="H287" s="3"/>
    </row>
    <row r="288" spans="1:8" ht="15" customHeight="1" x14ac:dyDescent="0.2">
      <c r="A288" s="54"/>
      <c r="C288" s="139">
        <v>2021</v>
      </c>
      <c r="D288" s="139"/>
      <c r="E288" s="140">
        <v>9.8610669927841274E-3</v>
      </c>
      <c r="F288" s="140">
        <v>0.92466093425055518</v>
      </c>
      <c r="G288" s="140">
        <v>7.5339065749444795E-2</v>
      </c>
      <c r="H288" s="3"/>
    </row>
    <row r="289" spans="1:8" ht="15" customHeight="1" x14ac:dyDescent="0.2">
      <c r="A289" s="54"/>
      <c r="C289" s="139">
        <v>2017</v>
      </c>
      <c r="D289" s="139"/>
      <c r="E289" s="140">
        <v>4.2138979632054766E-3</v>
      </c>
      <c r="F289" s="140">
        <v>0.9816037570287599</v>
      </c>
      <c r="G289" s="140">
        <v>1.8396242971240189E-2</v>
      </c>
      <c r="H289" s="3"/>
    </row>
    <row r="290" spans="1:8" ht="15" customHeight="1" x14ac:dyDescent="0.2">
      <c r="A290" s="54"/>
      <c r="C290" s="139">
        <v>2014</v>
      </c>
      <c r="D290" s="139"/>
      <c r="E290" s="142" t="s">
        <v>174</v>
      </c>
      <c r="F290" s="142" t="s">
        <v>174</v>
      </c>
      <c r="G290" s="142" t="s">
        <v>174</v>
      </c>
      <c r="H290" s="3"/>
    </row>
    <row r="291" spans="1:8" ht="15" customHeight="1" x14ac:dyDescent="0.2">
      <c r="A291" s="54"/>
      <c r="C291" s="175" t="s">
        <v>102</v>
      </c>
      <c r="D291" s="175"/>
      <c r="E291" s="175"/>
      <c r="F291" s="175"/>
      <c r="G291" s="175"/>
      <c r="H291" s="3"/>
    </row>
    <row r="292" spans="1:8" ht="15" customHeight="1" x14ac:dyDescent="0.2">
      <c r="A292" s="54"/>
      <c r="C292" s="136">
        <v>2024</v>
      </c>
      <c r="D292" s="136"/>
      <c r="E292" s="137">
        <v>0.17850551204354551</v>
      </c>
      <c r="F292" s="137">
        <v>0.692861725162776</v>
      </c>
      <c r="G292" s="137">
        <v>0.30713827483722445</v>
      </c>
      <c r="H292" s="3"/>
    </row>
    <row r="293" spans="1:8" ht="15" customHeight="1" x14ac:dyDescent="0.2">
      <c r="A293" s="54"/>
      <c r="C293" s="139">
        <v>2021</v>
      </c>
      <c r="D293" s="139"/>
      <c r="E293" s="140">
        <v>0.20144002109520989</v>
      </c>
      <c r="F293" s="140">
        <v>0.73680588749640807</v>
      </c>
      <c r="G293" s="140">
        <v>0.26319411250359193</v>
      </c>
      <c r="H293" s="3"/>
    </row>
    <row r="294" spans="1:8" ht="15" customHeight="1" x14ac:dyDescent="0.2">
      <c r="A294" s="54"/>
      <c r="C294" s="139">
        <v>2017</v>
      </c>
      <c r="D294" s="139"/>
      <c r="E294" s="140">
        <v>5.2282226149680387E-2</v>
      </c>
      <c r="F294" s="140">
        <v>0.72971770151054693</v>
      </c>
      <c r="G294" s="140">
        <v>0.27028229848945362</v>
      </c>
      <c r="H294" s="3"/>
    </row>
    <row r="295" spans="1:8" ht="15" customHeight="1" x14ac:dyDescent="0.2">
      <c r="A295" s="54"/>
      <c r="C295" s="139">
        <v>2014</v>
      </c>
      <c r="D295" s="139"/>
      <c r="E295" s="142" t="s">
        <v>174</v>
      </c>
      <c r="F295" s="142" t="s">
        <v>174</v>
      </c>
      <c r="G295" s="142" t="s">
        <v>174</v>
      </c>
      <c r="H295" s="3"/>
    </row>
    <row r="296" spans="1:8" ht="15" customHeight="1" x14ac:dyDescent="0.2">
      <c r="A296" s="54"/>
      <c r="C296" s="175" t="s">
        <v>103</v>
      </c>
      <c r="D296" s="175"/>
      <c r="E296" s="175"/>
      <c r="F296" s="175"/>
      <c r="G296" s="175"/>
      <c r="H296" s="3"/>
    </row>
    <row r="297" spans="1:8" ht="15" customHeight="1" x14ac:dyDescent="0.2">
      <c r="A297" s="54"/>
      <c r="C297" s="136">
        <v>2024</v>
      </c>
      <c r="D297" s="136"/>
      <c r="E297" s="137">
        <v>4.2223211449428664E-2</v>
      </c>
      <c r="F297" s="137">
        <v>0.65539084147879245</v>
      </c>
      <c r="G297" s="137">
        <v>0.34460915852120727</v>
      </c>
      <c r="H297" s="3"/>
    </row>
    <row r="298" spans="1:8" ht="15" customHeight="1" x14ac:dyDescent="0.2">
      <c r="A298" s="54"/>
      <c r="C298" s="139">
        <v>2021</v>
      </c>
      <c r="D298" s="139"/>
      <c r="E298" s="140">
        <v>2.853080744859595E-2</v>
      </c>
      <c r="F298" s="140">
        <v>0.59884475705185136</v>
      </c>
      <c r="G298" s="140">
        <v>0.40115524294814869</v>
      </c>
      <c r="H298" s="3"/>
    </row>
    <row r="299" spans="1:8" ht="15" customHeight="1" x14ac:dyDescent="0.2">
      <c r="A299" s="54"/>
      <c r="C299" s="139">
        <v>2017</v>
      </c>
      <c r="D299" s="139"/>
      <c r="E299" s="140">
        <v>9.2432154174550196E-2</v>
      </c>
      <c r="F299" s="140">
        <v>0.96495704934211646</v>
      </c>
      <c r="G299" s="140">
        <v>3.5042950657883515E-2</v>
      </c>
      <c r="H299" s="3"/>
    </row>
    <row r="300" spans="1:8" ht="15" customHeight="1" x14ac:dyDescent="0.2">
      <c r="A300" s="54"/>
      <c r="C300" s="139">
        <v>2014</v>
      </c>
      <c r="D300" s="139"/>
      <c r="E300" s="142" t="s">
        <v>174</v>
      </c>
      <c r="F300" s="142" t="s">
        <v>174</v>
      </c>
      <c r="G300" s="142" t="s">
        <v>174</v>
      </c>
      <c r="H300" s="3"/>
    </row>
    <row r="301" spans="1:8" ht="15" customHeight="1" x14ac:dyDescent="0.2">
      <c r="A301" s="54"/>
      <c r="C301" s="100" t="s">
        <v>21</v>
      </c>
      <c r="D301" s="100"/>
      <c r="E301" s="100"/>
      <c r="F301" s="100"/>
      <c r="G301" s="100"/>
      <c r="H301" s="3"/>
    </row>
    <row r="302" spans="1:8" ht="15" customHeight="1" x14ac:dyDescent="0.2">
      <c r="A302" s="54"/>
      <c r="C302" s="182" t="s">
        <v>165</v>
      </c>
      <c r="D302" s="182"/>
      <c r="E302" s="183"/>
      <c r="F302" s="183"/>
      <c r="G302" s="183"/>
      <c r="H302" s="3"/>
    </row>
    <row r="303" spans="1:8" ht="15" customHeight="1" x14ac:dyDescent="0.2">
      <c r="A303" s="54"/>
      <c r="C303" s="136">
        <v>2024</v>
      </c>
      <c r="D303" s="136"/>
      <c r="E303" s="137">
        <v>1</v>
      </c>
      <c r="F303" s="137">
        <v>0.46380252379449532</v>
      </c>
      <c r="G303" s="137">
        <v>0.53619747620550484</v>
      </c>
      <c r="H303" s="3"/>
    </row>
    <row r="304" spans="1:8" ht="15" customHeight="1" x14ac:dyDescent="0.2">
      <c r="A304" s="54"/>
      <c r="C304" s="139">
        <v>2021</v>
      </c>
      <c r="D304" s="139"/>
      <c r="E304" s="140">
        <v>1</v>
      </c>
      <c r="F304" s="140">
        <v>0.55201631615591107</v>
      </c>
      <c r="G304" s="140">
        <v>0.44798368384408865</v>
      </c>
      <c r="H304" s="3"/>
    </row>
    <row r="305" spans="1:8" ht="15" customHeight="1" x14ac:dyDescent="0.2">
      <c r="A305" s="54"/>
      <c r="C305" s="139">
        <v>2017</v>
      </c>
      <c r="D305" s="139"/>
      <c r="E305" s="140">
        <v>1</v>
      </c>
      <c r="F305" s="140">
        <v>0.66794949593008868</v>
      </c>
      <c r="G305" s="140">
        <v>0.33205050406991032</v>
      </c>
      <c r="H305" s="3"/>
    </row>
    <row r="306" spans="1:8" ht="15" customHeight="1" x14ac:dyDescent="0.2">
      <c r="A306" s="54"/>
      <c r="C306" s="139">
        <v>2014</v>
      </c>
      <c r="D306" s="139"/>
      <c r="E306" s="142" t="s">
        <v>174</v>
      </c>
      <c r="F306" s="142" t="s">
        <v>174</v>
      </c>
      <c r="G306" s="142" t="s">
        <v>174</v>
      </c>
      <c r="H306" s="3"/>
    </row>
    <row r="307" spans="1:8" ht="15" customHeight="1" x14ac:dyDescent="0.2">
      <c r="A307" s="54"/>
      <c r="C307" s="95" t="s">
        <v>97</v>
      </c>
      <c r="D307" s="95"/>
      <c r="E307" s="95"/>
      <c r="F307" s="95"/>
      <c r="G307" s="95"/>
      <c r="H307" s="3"/>
    </row>
    <row r="308" spans="1:8" ht="15" customHeight="1" x14ac:dyDescent="0.2">
      <c r="A308" s="54"/>
      <c r="C308" s="136">
        <v>2024</v>
      </c>
      <c r="D308" s="136"/>
      <c r="E308" s="137">
        <v>0.4406284922255882</v>
      </c>
      <c r="F308" s="137">
        <v>0.53960712264120869</v>
      </c>
      <c r="G308" s="137">
        <v>0.46039287735879197</v>
      </c>
      <c r="H308" s="3"/>
    </row>
    <row r="309" spans="1:8" ht="15" customHeight="1" x14ac:dyDescent="0.2">
      <c r="A309" s="54"/>
      <c r="C309" s="139">
        <v>2021</v>
      </c>
      <c r="D309" s="139"/>
      <c r="E309" s="140">
        <v>0.4705292676559662</v>
      </c>
      <c r="F309" s="140">
        <v>0.58588637566999469</v>
      </c>
      <c r="G309" s="140">
        <v>0.41411362433000454</v>
      </c>
      <c r="H309" s="3"/>
    </row>
    <row r="310" spans="1:8" ht="15" customHeight="1" x14ac:dyDescent="0.2">
      <c r="A310" s="54"/>
      <c r="C310" s="139">
        <v>2017</v>
      </c>
      <c r="D310" s="139"/>
      <c r="E310" s="140">
        <v>0.46647928677678868</v>
      </c>
      <c r="F310" s="140">
        <v>0.62115364157524877</v>
      </c>
      <c r="G310" s="140">
        <v>0.37884635842475023</v>
      </c>
      <c r="H310" s="3"/>
    </row>
    <row r="311" spans="1:8" ht="15" customHeight="1" x14ac:dyDescent="0.2">
      <c r="A311" s="54"/>
      <c r="C311" s="139">
        <v>2014</v>
      </c>
      <c r="D311" s="139"/>
      <c r="E311" s="142" t="s">
        <v>174</v>
      </c>
      <c r="F311" s="142" t="s">
        <v>174</v>
      </c>
      <c r="G311" s="142" t="s">
        <v>174</v>
      </c>
      <c r="H311" s="3"/>
    </row>
    <row r="312" spans="1:8" ht="15" customHeight="1" x14ac:dyDescent="0.2">
      <c r="A312" s="54"/>
      <c r="C312" s="175" t="s">
        <v>98</v>
      </c>
      <c r="D312" s="175"/>
      <c r="E312" s="175"/>
      <c r="F312" s="175"/>
      <c r="G312" s="175"/>
      <c r="H312" s="3"/>
    </row>
    <row r="313" spans="1:8" ht="15" customHeight="1" x14ac:dyDescent="0.2">
      <c r="A313" s="54"/>
      <c r="C313" s="136">
        <v>2024</v>
      </c>
      <c r="D313" s="136"/>
      <c r="E313" s="137">
        <v>0.14416737863898357</v>
      </c>
      <c r="F313" s="137">
        <v>0.34655370341441727</v>
      </c>
      <c r="G313" s="137">
        <v>0.6534462965855824</v>
      </c>
      <c r="H313" s="3"/>
    </row>
    <row r="314" spans="1:8" ht="15" customHeight="1" x14ac:dyDescent="0.2">
      <c r="A314" s="54"/>
      <c r="C314" s="139">
        <v>2021</v>
      </c>
      <c r="D314" s="139"/>
      <c r="E314" s="140">
        <v>0.22157877548531985</v>
      </c>
      <c r="F314" s="140">
        <v>0.78295855711587781</v>
      </c>
      <c r="G314" s="140">
        <v>0.21704144288412217</v>
      </c>
      <c r="H314" s="3"/>
    </row>
    <row r="315" spans="1:8" ht="15" customHeight="1" x14ac:dyDescent="0.2">
      <c r="A315" s="54"/>
      <c r="C315" s="139">
        <v>2017</v>
      </c>
      <c r="D315" s="139"/>
      <c r="E315" s="140">
        <v>8.8675570686334151E-2</v>
      </c>
      <c r="F315" s="140">
        <v>0.67046137409264617</v>
      </c>
      <c r="G315" s="140">
        <v>0.32953862590735283</v>
      </c>
      <c r="H315" s="3"/>
    </row>
    <row r="316" spans="1:8" ht="15" customHeight="1" x14ac:dyDescent="0.2">
      <c r="A316" s="54"/>
      <c r="C316" s="139">
        <v>2014</v>
      </c>
      <c r="D316" s="139"/>
      <c r="E316" s="142" t="s">
        <v>174</v>
      </c>
      <c r="F316" s="142" t="s">
        <v>174</v>
      </c>
      <c r="G316" s="142" t="s">
        <v>174</v>
      </c>
      <c r="H316" s="3"/>
    </row>
    <row r="317" spans="1:8" ht="15" customHeight="1" x14ac:dyDescent="0.2">
      <c r="A317" s="54"/>
      <c r="C317" s="175" t="s">
        <v>99</v>
      </c>
      <c r="D317" s="175"/>
      <c r="E317" s="175"/>
      <c r="F317" s="175"/>
      <c r="G317" s="175"/>
      <c r="H317" s="3"/>
    </row>
    <row r="318" spans="1:8" ht="15" customHeight="1" x14ac:dyDescent="0.2">
      <c r="A318" s="54"/>
      <c r="C318" s="136">
        <v>2024</v>
      </c>
      <c r="D318" s="136"/>
      <c r="E318" s="137">
        <v>5.4575084514182859E-2</v>
      </c>
      <c r="F318" s="137">
        <v>0.65905297900782389</v>
      </c>
      <c r="G318" s="137">
        <v>0.34094702099217594</v>
      </c>
      <c r="H318" s="3"/>
    </row>
    <row r="319" spans="1:8" ht="15" customHeight="1" x14ac:dyDescent="0.2">
      <c r="A319" s="54"/>
      <c r="C319" s="139">
        <v>2021</v>
      </c>
      <c r="D319" s="139"/>
      <c r="E319" s="140">
        <v>3.5706038008445268E-2</v>
      </c>
      <c r="F319" s="140">
        <v>0.59961635047469786</v>
      </c>
      <c r="G319" s="140">
        <v>0.40038364952530209</v>
      </c>
      <c r="H319" s="3"/>
    </row>
    <row r="320" spans="1:8" ht="15" customHeight="1" x14ac:dyDescent="0.2">
      <c r="A320" s="54"/>
      <c r="C320" s="139">
        <v>2017</v>
      </c>
      <c r="D320" s="139"/>
      <c r="E320" s="140">
        <v>0.17738265670074024</v>
      </c>
      <c r="F320" s="140">
        <v>0.89487976604050756</v>
      </c>
      <c r="G320" s="140">
        <v>0.10512023395949248</v>
      </c>
      <c r="H320" s="3"/>
    </row>
    <row r="321" spans="1:8" ht="15" customHeight="1" x14ac:dyDescent="0.2">
      <c r="A321" s="54"/>
      <c r="C321" s="139">
        <v>2014</v>
      </c>
      <c r="D321" s="139"/>
      <c r="E321" s="142" t="s">
        <v>174</v>
      </c>
      <c r="F321" s="142" t="s">
        <v>174</v>
      </c>
      <c r="G321" s="142" t="s">
        <v>174</v>
      </c>
      <c r="H321" s="3"/>
    </row>
    <row r="322" spans="1:8" ht="15" customHeight="1" x14ac:dyDescent="0.2">
      <c r="A322" s="54"/>
      <c r="C322" s="175" t="s">
        <v>100</v>
      </c>
      <c r="D322" s="175"/>
      <c r="E322" s="175"/>
      <c r="F322" s="175"/>
      <c r="G322" s="175"/>
      <c r="H322" s="3"/>
    </row>
    <row r="323" spans="1:8" ht="15" customHeight="1" x14ac:dyDescent="0.2">
      <c r="A323" s="54"/>
      <c r="C323" s="136">
        <v>2024</v>
      </c>
      <c r="D323" s="136"/>
      <c r="E323" s="137">
        <v>9.5587722873462871E-2</v>
      </c>
      <c r="F323" s="137">
        <v>0.28714232199420947</v>
      </c>
      <c r="G323" s="137">
        <v>0.71285767800579058</v>
      </c>
      <c r="H323" s="3"/>
    </row>
    <row r="324" spans="1:8" ht="15" customHeight="1" x14ac:dyDescent="0.2">
      <c r="A324" s="54"/>
      <c r="C324" s="139">
        <v>2021</v>
      </c>
      <c r="D324" s="139"/>
      <c r="E324" s="140">
        <v>5.9230693827049298E-2</v>
      </c>
      <c r="F324" s="140">
        <v>0.19040554875681143</v>
      </c>
      <c r="G324" s="140">
        <v>0.80959445124318852</v>
      </c>
      <c r="H324" s="3"/>
    </row>
    <row r="325" spans="1:8" ht="15" customHeight="1" x14ac:dyDescent="0.2">
      <c r="A325" s="54"/>
      <c r="C325" s="139">
        <v>2017</v>
      </c>
      <c r="D325" s="139"/>
      <c r="E325" s="140">
        <v>1.1126717893350202E-2</v>
      </c>
      <c r="F325" s="140">
        <v>0.460203427261834</v>
      </c>
      <c r="G325" s="140">
        <v>0.53979657273816595</v>
      </c>
    </row>
    <row r="326" spans="1:8" ht="15" customHeight="1" x14ac:dyDescent="0.2">
      <c r="A326" s="54"/>
      <c r="C326" s="139">
        <v>2014</v>
      </c>
      <c r="D326" s="139"/>
      <c r="E326" s="142" t="s">
        <v>174</v>
      </c>
      <c r="F326" s="142" t="s">
        <v>174</v>
      </c>
      <c r="G326" s="142" t="s">
        <v>174</v>
      </c>
      <c r="H326" s="3"/>
    </row>
    <row r="327" spans="1:8" ht="15" customHeight="1" x14ac:dyDescent="0.2">
      <c r="A327" s="54"/>
      <c r="C327" s="175" t="s">
        <v>101</v>
      </c>
      <c r="D327" s="175"/>
      <c r="E327" s="175"/>
      <c r="F327" s="175"/>
      <c r="G327" s="175"/>
    </row>
    <row r="328" spans="1:8" ht="15" customHeight="1" x14ac:dyDescent="0.2">
      <c r="A328" s="54"/>
      <c r="C328" s="136">
        <v>2024</v>
      </c>
      <c r="D328" s="136"/>
      <c r="E328" s="137">
        <v>3.2575566161756719E-2</v>
      </c>
      <c r="F328" s="137">
        <v>0.87086255206976027</v>
      </c>
      <c r="G328" s="137">
        <v>0.12913744793023968</v>
      </c>
      <c r="H328" s="3"/>
    </row>
    <row r="329" spans="1:8" ht="15" customHeight="1" x14ac:dyDescent="0.2">
      <c r="A329" s="54"/>
      <c r="C329" s="139">
        <v>2021</v>
      </c>
      <c r="D329" s="139"/>
      <c r="E329" s="140">
        <v>2.8212152662111519E-2</v>
      </c>
      <c r="F329" s="140">
        <v>0.6299774687706392</v>
      </c>
      <c r="G329" s="140">
        <v>0.37002253122936074</v>
      </c>
      <c r="H329" s="3"/>
    </row>
    <row r="330" spans="1:8" ht="15" customHeight="1" x14ac:dyDescent="0.2">
      <c r="A330" s="54"/>
      <c r="C330" s="139">
        <v>2017</v>
      </c>
      <c r="D330" s="139"/>
      <c r="E330" s="140">
        <v>1.8884676218102248E-2</v>
      </c>
      <c r="F330" s="140">
        <v>0.56013372925043459</v>
      </c>
      <c r="G330" s="140">
        <v>0.4398662707495653</v>
      </c>
      <c r="H330" s="3"/>
    </row>
    <row r="331" spans="1:8" ht="15" customHeight="1" x14ac:dyDescent="0.2">
      <c r="A331" s="54"/>
      <c r="C331" s="139">
        <v>2014</v>
      </c>
      <c r="D331" s="139"/>
      <c r="E331" s="142" t="s">
        <v>174</v>
      </c>
      <c r="F331" s="142" t="s">
        <v>174</v>
      </c>
      <c r="G331" s="142" t="s">
        <v>174</v>
      </c>
      <c r="H331" s="3"/>
    </row>
    <row r="332" spans="1:8" ht="15" customHeight="1" x14ac:dyDescent="0.2">
      <c r="A332" s="54"/>
      <c r="C332" s="175" t="s">
        <v>102</v>
      </c>
      <c r="D332" s="175"/>
      <c r="E332" s="175"/>
      <c r="F332" s="175"/>
      <c r="G332" s="175"/>
      <c r="H332" s="3"/>
    </row>
    <row r="333" spans="1:8" ht="15" customHeight="1" x14ac:dyDescent="0.2">
      <c r="A333" s="54"/>
      <c r="C333" s="136">
        <v>2024</v>
      </c>
      <c r="D333" s="136"/>
      <c r="E333" s="137">
        <v>0.21859268019413253</v>
      </c>
      <c r="F333" s="137">
        <v>0.33336869886499321</v>
      </c>
      <c r="G333" s="137">
        <v>0.66663130113500613</v>
      </c>
    </row>
    <row r="334" spans="1:8" ht="15" customHeight="1" x14ac:dyDescent="0.2">
      <c r="A334" s="54"/>
      <c r="C334" s="139">
        <v>2021</v>
      </c>
      <c r="D334" s="139"/>
      <c r="E334" s="140">
        <v>0.17683915075707632</v>
      </c>
      <c r="F334" s="140">
        <v>0.26460917065791711</v>
      </c>
      <c r="G334" s="140">
        <v>0.73539082934208289</v>
      </c>
    </row>
    <row r="335" spans="1:8" ht="15" customHeight="1" x14ac:dyDescent="0.2">
      <c r="A335" s="54"/>
      <c r="C335" s="139">
        <v>2017</v>
      </c>
      <c r="D335" s="139"/>
      <c r="E335" s="140">
        <v>0.2241777553204935</v>
      </c>
      <c r="F335" s="140">
        <v>0.59975585722673863</v>
      </c>
      <c r="G335" s="140">
        <v>0.40024414277326031</v>
      </c>
    </row>
    <row r="336" spans="1:8" ht="15" customHeight="1" x14ac:dyDescent="0.2">
      <c r="A336" s="54"/>
      <c r="C336" s="139">
        <v>2014</v>
      </c>
      <c r="D336" s="139"/>
      <c r="E336" s="142" t="s">
        <v>174</v>
      </c>
      <c r="F336" s="142" t="s">
        <v>174</v>
      </c>
      <c r="G336" s="142" t="s">
        <v>174</v>
      </c>
    </row>
    <row r="337" spans="1:8" ht="15" customHeight="1" x14ac:dyDescent="0.2">
      <c r="A337" s="54"/>
      <c r="C337" s="175" t="s">
        <v>103</v>
      </c>
      <c r="D337" s="175"/>
      <c r="E337" s="175"/>
      <c r="F337" s="175"/>
      <c r="G337" s="175"/>
    </row>
    <row r="338" spans="1:8" ht="15" customHeight="1" x14ac:dyDescent="0.2">
      <c r="A338" s="54"/>
      <c r="C338" s="136">
        <v>2024</v>
      </c>
      <c r="D338" s="136"/>
      <c r="E338" s="137">
        <v>1.3873075391893367E-2</v>
      </c>
      <c r="F338" s="137">
        <v>0.82307353346613976</v>
      </c>
      <c r="G338" s="137">
        <v>0.17692646653386068</v>
      </c>
    </row>
    <row r="339" spans="1:8" ht="15" customHeight="1" x14ac:dyDescent="0.2">
      <c r="A339" s="54"/>
      <c r="C339" s="139">
        <v>2021</v>
      </c>
      <c r="D339" s="139"/>
      <c r="E339" s="140">
        <v>7.9039216040316523E-3</v>
      </c>
      <c r="F339" s="140">
        <v>0.7083283862160793</v>
      </c>
      <c r="G339" s="140">
        <v>0.29167161378392065</v>
      </c>
    </row>
    <row r="340" spans="1:8" ht="15" customHeight="1" x14ac:dyDescent="0.2">
      <c r="A340" s="54"/>
      <c r="C340" s="139">
        <v>2017</v>
      </c>
      <c r="D340" s="139"/>
      <c r="E340" s="140">
        <v>1.3273336404190893E-2</v>
      </c>
      <c r="F340" s="140">
        <v>0.74239610844961157</v>
      </c>
      <c r="G340" s="140">
        <v>0.25760389155038832</v>
      </c>
    </row>
    <row r="341" spans="1:8" ht="15" customHeight="1" x14ac:dyDescent="0.2">
      <c r="A341" s="54"/>
      <c r="C341" s="139">
        <v>2014</v>
      </c>
      <c r="D341" s="139"/>
      <c r="E341" s="142" t="s">
        <v>174</v>
      </c>
      <c r="F341" s="142" t="s">
        <v>174</v>
      </c>
      <c r="G341" s="142" t="s">
        <v>174</v>
      </c>
    </row>
    <row r="342" spans="1:8" s="3" customFormat="1" ht="15" customHeight="1" x14ac:dyDescent="0.2">
      <c r="A342" s="54"/>
      <c r="C342" s="100" t="s">
        <v>22</v>
      </c>
      <c r="D342" s="100"/>
      <c r="E342" s="100"/>
      <c r="F342" s="100"/>
      <c r="G342" s="100"/>
      <c r="H342" s="2"/>
    </row>
    <row r="343" spans="1:8" ht="15" customHeight="1" x14ac:dyDescent="0.2">
      <c r="A343" s="54"/>
      <c r="C343" s="182" t="s">
        <v>165</v>
      </c>
      <c r="D343" s="182"/>
      <c r="E343" s="183"/>
      <c r="F343" s="183"/>
      <c r="G343" s="183"/>
    </row>
    <row r="344" spans="1:8" s="3" customFormat="1" ht="15" customHeight="1" x14ac:dyDescent="0.2">
      <c r="A344" s="54"/>
      <c r="C344" s="136">
        <v>2024</v>
      </c>
      <c r="D344" s="136"/>
      <c r="E344" s="137">
        <v>1</v>
      </c>
      <c r="F344" s="137">
        <v>0.46764583879174787</v>
      </c>
      <c r="G344" s="137">
        <v>0.53235416120825185</v>
      </c>
      <c r="H344" s="2"/>
    </row>
    <row r="345" spans="1:8" s="3" customFormat="1" ht="15" customHeight="1" x14ac:dyDescent="0.2">
      <c r="A345" s="54"/>
      <c r="C345" s="139">
        <v>2021</v>
      </c>
      <c r="D345" s="139"/>
      <c r="E345" s="140">
        <v>1</v>
      </c>
      <c r="F345" s="140">
        <v>0.67736722840873842</v>
      </c>
      <c r="G345" s="140">
        <v>0.32263277159126186</v>
      </c>
      <c r="H345" s="2"/>
    </row>
    <row r="346" spans="1:8" s="3" customFormat="1" ht="15" customHeight="1" x14ac:dyDescent="0.2">
      <c r="A346" s="54"/>
      <c r="C346" s="139">
        <v>2017</v>
      </c>
      <c r="D346" s="139"/>
      <c r="E346" s="140">
        <v>1</v>
      </c>
      <c r="F346" s="140">
        <v>0.90045269699013319</v>
      </c>
      <c r="G346" s="140">
        <v>9.9547303009866708E-2</v>
      </c>
      <c r="H346" s="2"/>
    </row>
    <row r="347" spans="1:8" s="3" customFormat="1" ht="15" customHeight="1" x14ac:dyDescent="0.2">
      <c r="A347" s="54"/>
      <c r="C347" s="139">
        <v>2014</v>
      </c>
      <c r="D347" s="139"/>
      <c r="E347" s="142" t="s">
        <v>174</v>
      </c>
      <c r="F347" s="142" t="s">
        <v>174</v>
      </c>
      <c r="G347" s="142" t="s">
        <v>174</v>
      </c>
      <c r="H347" s="2"/>
    </row>
    <row r="348" spans="1:8" s="3" customFormat="1" ht="15" customHeight="1" x14ac:dyDescent="0.2">
      <c r="A348" s="54"/>
      <c r="C348" s="95" t="s">
        <v>97</v>
      </c>
      <c r="D348" s="95"/>
      <c r="E348" s="95"/>
      <c r="F348" s="95"/>
      <c r="G348" s="95"/>
      <c r="H348" s="2"/>
    </row>
    <row r="349" spans="1:8" ht="15" customHeight="1" x14ac:dyDescent="0.2">
      <c r="A349" s="54"/>
      <c r="C349" s="136">
        <v>2024</v>
      </c>
      <c r="D349" s="136"/>
      <c r="E349" s="137">
        <v>0.49441129111834892</v>
      </c>
      <c r="F349" s="137">
        <v>0.45185681536333072</v>
      </c>
      <c r="G349" s="137">
        <v>0.54814318463666822</v>
      </c>
    </row>
    <row r="350" spans="1:8" ht="15" customHeight="1" x14ac:dyDescent="0.2">
      <c r="A350" s="54"/>
      <c r="C350" s="139">
        <v>2021</v>
      </c>
      <c r="D350" s="139"/>
      <c r="E350" s="140">
        <v>0.56694056807009696</v>
      </c>
      <c r="F350" s="140">
        <v>0.76438209918507749</v>
      </c>
      <c r="G350" s="140">
        <v>0.23561790081492268</v>
      </c>
    </row>
    <row r="351" spans="1:8" ht="15" customHeight="1" x14ac:dyDescent="0.2">
      <c r="A351" s="54"/>
      <c r="C351" s="139">
        <v>2017</v>
      </c>
      <c r="D351" s="139"/>
      <c r="E351" s="140">
        <v>0.14993117872354828</v>
      </c>
      <c r="F351" s="140">
        <v>0.65928425187279227</v>
      </c>
      <c r="G351" s="140">
        <v>0.34071574812720773</v>
      </c>
    </row>
    <row r="352" spans="1:8" ht="15" customHeight="1" x14ac:dyDescent="0.2">
      <c r="A352" s="54"/>
      <c r="C352" s="139">
        <v>2014</v>
      </c>
      <c r="D352" s="139"/>
      <c r="E352" s="142" t="s">
        <v>174</v>
      </c>
      <c r="F352" s="142" t="s">
        <v>174</v>
      </c>
      <c r="G352" s="142" t="s">
        <v>174</v>
      </c>
      <c r="H352" s="3"/>
    </row>
    <row r="353" spans="1:8" ht="15" customHeight="1" x14ac:dyDescent="0.2">
      <c r="A353" s="54"/>
      <c r="C353" s="175" t="s">
        <v>98</v>
      </c>
      <c r="D353" s="175"/>
      <c r="E353" s="175"/>
      <c r="F353" s="175"/>
      <c r="G353" s="175"/>
    </row>
    <row r="354" spans="1:8" ht="15" customHeight="1" x14ac:dyDescent="0.2">
      <c r="A354" s="54"/>
      <c r="C354" s="136">
        <v>2024</v>
      </c>
      <c r="D354" s="136"/>
      <c r="E354" s="137">
        <v>5.3886497630533069E-2</v>
      </c>
      <c r="F354" s="137">
        <v>0.50583820770735</v>
      </c>
      <c r="G354" s="137">
        <v>0.49416179229265039</v>
      </c>
      <c r="H354" s="3"/>
    </row>
    <row r="355" spans="1:8" ht="15" customHeight="1" x14ac:dyDescent="0.2">
      <c r="A355" s="54"/>
      <c r="C355" s="139">
        <v>2021</v>
      </c>
      <c r="D355" s="139"/>
      <c r="E355" s="140">
        <v>7.0291256693366846E-2</v>
      </c>
      <c r="F355" s="140">
        <v>0.59892443893275304</v>
      </c>
      <c r="G355" s="140">
        <v>0.40107556106724701</v>
      </c>
      <c r="H355" s="3"/>
    </row>
    <row r="356" spans="1:8" ht="15" customHeight="1" x14ac:dyDescent="0.2">
      <c r="A356" s="54"/>
      <c r="C356" s="139">
        <v>2017</v>
      </c>
      <c r="D356" s="139"/>
      <c r="E356" s="140">
        <v>0.55670546835027535</v>
      </c>
      <c r="F356" s="140">
        <v>0.98177251400869192</v>
      </c>
      <c r="G356" s="140">
        <v>1.8227485991308027E-2</v>
      </c>
      <c r="H356" s="3"/>
    </row>
    <row r="357" spans="1:8" ht="15" customHeight="1" x14ac:dyDescent="0.2">
      <c r="A357" s="54"/>
      <c r="C357" s="139">
        <v>2014</v>
      </c>
      <c r="D357" s="139"/>
      <c r="E357" s="142" t="s">
        <v>174</v>
      </c>
      <c r="F357" s="142" t="s">
        <v>174</v>
      </c>
      <c r="G357" s="142" t="s">
        <v>174</v>
      </c>
      <c r="H357" s="3"/>
    </row>
    <row r="358" spans="1:8" ht="15" customHeight="1" x14ac:dyDescent="0.2">
      <c r="A358" s="54"/>
      <c r="C358" s="175" t="s">
        <v>99</v>
      </c>
      <c r="D358" s="175"/>
      <c r="E358" s="175"/>
      <c r="F358" s="175"/>
      <c r="G358" s="175"/>
      <c r="H358" s="3"/>
    </row>
    <row r="359" spans="1:8" ht="15" customHeight="1" x14ac:dyDescent="0.2">
      <c r="A359" s="54"/>
      <c r="C359" s="136">
        <v>2024</v>
      </c>
      <c r="D359" s="136"/>
      <c r="E359" s="137">
        <v>4.3505629369638012E-2</v>
      </c>
      <c r="F359" s="137">
        <v>0.35756379522054532</v>
      </c>
      <c r="G359" s="137">
        <v>0.64243620477945507</v>
      </c>
    </row>
    <row r="360" spans="1:8" ht="15" customHeight="1" x14ac:dyDescent="0.2">
      <c r="A360" s="54"/>
      <c r="C360" s="139">
        <v>2021</v>
      </c>
      <c r="D360" s="139"/>
      <c r="E360" s="140">
        <v>2.8870085809571726E-2</v>
      </c>
      <c r="F360" s="140">
        <v>0.24957073477533778</v>
      </c>
      <c r="G360" s="140">
        <v>0.75042926522466225</v>
      </c>
    </row>
    <row r="361" spans="1:8" ht="15" customHeight="1" x14ac:dyDescent="0.2">
      <c r="A361" s="54"/>
      <c r="C361" s="139">
        <v>2017</v>
      </c>
      <c r="D361" s="139"/>
      <c r="E361" s="140">
        <v>0.12831169633592693</v>
      </c>
      <c r="F361" s="140">
        <v>0.95282136437027987</v>
      </c>
      <c r="G361" s="140">
        <v>4.7178635629719932E-2</v>
      </c>
    </row>
    <row r="362" spans="1:8" ht="15" customHeight="1" x14ac:dyDescent="0.2">
      <c r="A362" s="54"/>
      <c r="C362" s="139">
        <v>2014</v>
      </c>
      <c r="D362" s="139"/>
      <c r="E362" s="142" t="s">
        <v>174</v>
      </c>
      <c r="F362" s="142" t="s">
        <v>174</v>
      </c>
      <c r="G362" s="142" t="s">
        <v>174</v>
      </c>
    </row>
    <row r="363" spans="1:8" ht="15" customHeight="1" x14ac:dyDescent="0.2">
      <c r="A363" s="54"/>
      <c r="C363" s="175" t="s">
        <v>100</v>
      </c>
      <c r="D363" s="175"/>
      <c r="E363" s="175"/>
      <c r="F363" s="175"/>
      <c r="G363" s="175"/>
    </row>
    <row r="364" spans="1:8" ht="15" customHeight="1" x14ac:dyDescent="0.2">
      <c r="A364" s="54"/>
      <c r="C364" s="136">
        <v>2024</v>
      </c>
      <c r="D364" s="136"/>
      <c r="E364" s="137">
        <v>3.4272651094424345E-2</v>
      </c>
      <c r="F364" s="137">
        <v>0.37247920013856489</v>
      </c>
      <c r="G364" s="137">
        <v>0.62752079986143505</v>
      </c>
    </row>
    <row r="365" spans="1:8" ht="15" customHeight="1" x14ac:dyDescent="0.2">
      <c r="A365" s="54"/>
      <c r="C365" s="139">
        <v>2021</v>
      </c>
      <c r="D365" s="139"/>
      <c r="E365" s="140">
        <v>3.4310834033783454E-2</v>
      </c>
      <c r="F365" s="140">
        <v>0.37581115110056412</v>
      </c>
      <c r="G365" s="140">
        <v>0.62418884889943593</v>
      </c>
    </row>
    <row r="366" spans="1:8" ht="15" customHeight="1" x14ac:dyDescent="0.2">
      <c r="A366" s="54"/>
      <c r="C366" s="139">
        <v>2017</v>
      </c>
      <c r="D366" s="139"/>
      <c r="E366" s="140">
        <v>6.9761005779718577E-3</v>
      </c>
      <c r="F366" s="140">
        <v>0.42713920653297699</v>
      </c>
      <c r="G366" s="140">
        <v>0.57286079346702312</v>
      </c>
    </row>
    <row r="367" spans="1:8" ht="15" customHeight="1" x14ac:dyDescent="0.2">
      <c r="A367" s="54"/>
      <c r="C367" s="139">
        <v>2014</v>
      </c>
      <c r="D367" s="139"/>
      <c r="E367" s="142" t="s">
        <v>174</v>
      </c>
      <c r="F367" s="142" t="s">
        <v>174</v>
      </c>
      <c r="G367" s="142" t="s">
        <v>174</v>
      </c>
    </row>
    <row r="368" spans="1:8" ht="15" customHeight="1" x14ac:dyDescent="0.2">
      <c r="A368" s="54"/>
      <c r="C368" s="175" t="s">
        <v>101</v>
      </c>
      <c r="D368" s="175"/>
      <c r="E368" s="175"/>
      <c r="F368" s="175"/>
      <c r="G368" s="175"/>
    </row>
    <row r="369" spans="1:8" ht="15" customHeight="1" x14ac:dyDescent="0.2">
      <c r="A369" s="54"/>
      <c r="C369" s="136">
        <v>2024</v>
      </c>
      <c r="D369" s="136"/>
      <c r="E369" s="137">
        <v>1.9131675295945394E-2</v>
      </c>
      <c r="F369" s="137">
        <v>0.65897163095088784</v>
      </c>
      <c r="G369" s="137">
        <v>0.34102836904911166</v>
      </c>
    </row>
    <row r="370" spans="1:8" ht="15" customHeight="1" x14ac:dyDescent="0.2">
      <c r="A370" s="54"/>
      <c r="C370" s="139">
        <v>2021</v>
      </c>
      <c r="D370" s="139"/>
      <c r="E370" s="140">
        <v>1.0842603954750469E-2</v>
      </c>
      <c r="F370" s="140">
        <v>0.4826253404224301</v>
      </c>
      <c r="G370" s="140">
        <v>0.5173746595775699</v>
      </c>
    </row>
    <row r="371" spans="1:8" ht="15" customHeight="1" x14ac:dyDescent="0.2">
      <c r="A371" s="54"/>
      <c r="C371" s="139">
        <v>2017</v>
      </c>
      <c r="D371" s="139"/>
      <c r="E371" s="140">
        <v>3.9433166535443121E-3</v>
      </c>
      <c r="F371" s="140">
        <v>0.60765342301002612</v>
      </c>
      <c r="G371" s="140">
        <v>0.39234657698997116</v>
      </c>
    </row>
    <row r="372" spans="1:8" ht="15" customHeight="1" x14ac:dyDescent="0.2">
      <c r="A372" s="54"/>
      <c r="C372" s="139">
        <v>2014</v>
      </c>
      <c r="D372" s="139"/>
      <c r="E372" s="142" t="s">
        <v>174</v>
      </c>
      <c r="F372" s="142" t="s">
        <v>174</v>
      </c>
      <c r="G372" s="142" t="s">
        <v>174</v>
      </c>
    </row>
    <row r="373" spans="1:8" ht="15" customHeight="1" x14ac:dyDescent="0.2">
      <c r="A373" s="54"/>
      <c r="C373" s="175" t="s">
        <v>102</v>
      </c>
      <c r="D373" s="175"/>
      <c r="E373" s="175"/>
      <c r="F373" s="175"/>
      <c r="G373" s="175"/>
    </row>
    <row r="374" spans="1:8" ht="15" customHeight="1" x14ac:dyDescent="0.2">
      <c r="A374" s="54"/>
      <c r="C374" s="136">
        <v>2024</v>
      </c>
      <c r="D374" s="136"/>
      <c r="E374" s="137">
        <v>0.20230574987668878</v>
      </c>
      <c r="F374" s="137">
        <v>0.30317828381708417</v>
      </c>
      <c r="G374" s="137">
        <v>0.69682171618291633</v>
      </c>
    </row>
    <row r="375" spans="1:8" ht="15" customHeight="1" x14ac:dyDescent="0.2">
      <c r="A375" s="54"/>
      <c r="C375" s="139">
        <v>2021</v>
      </c>
      <c r="D375" s="139"/>
      <c r="E375" s="140">
        <v>0.1548371465573101</v>
      </c>
      <c r="F375" s="140">
        <v>0.31195287812270267</v>
      </c>
      <c r="G375" s="140">
        <v>0.68804712187729766</v>
      </c>
    </row>
    <row r="376" spans="1:8" ht="15" customHeight="1" x14ac:dyDescent="0.2">
      <c r="A376" s="54"/>
      <c r="C376" s="139">
        <v>2017</v>
      </c>
      <c r="D376" s="139"/>
      <c r="E376" s="140">
        <v>5.2689764174926046E-2</v>
      </c>
      <c r="F376" s="140">
        <v>0.60592553665493276</v>
      </c>
      <c r="G376" s="140">
        <v>0.39407446334506602</v>
      </c>
    </row>
    <row r="377" spans="1:8" ht="15" customHeight="1" x14ac:dyDescent="0.2">
      <c r="A377" s="54"/>
      <c r="C377" s="139">
        <v>2014</v>
      </c>
      <c r="D377" s="139"/>
      <c r="E377" s="142" t="s">
        <v>174</v>
      </c>
      <c r="F377" s="142" t="s">
        <v>174</v>
      </c>
      <c r="G377" s="142" t="s">
        <v>174</v>
      </c>
    </row>
    <row r="378" spans="1:8" ht="15" customHeight="1" x14ac:dyDescent="0.2">
      <c r="A378" s="54"/>
      <c r="C378" s="175" t="s">
        <v>103</v>
      </c>
      <c r="D378" s="175"/>
      <c r="E378" s="175"/>
      <c r="F378" s="175"/>
      <c r="G378" s="175"/>
      <c r="H378" s="3"/>
    </row>
    <row r="379" spans="1:8" ht="15" customHeight="1" x14ac:dyDescent="0.2">
      <c r="A379" s="54"/>
      <c r="C379" s="136">
        <v>2024</v>
      </c>
      <c r="D379" s="136"/>
      <c r="E379" s="137">
        <v>0.15248650561442151</v>
      </c>
      <c r="F379" s="137">
        <v>0.75233574617210552</v>
      </c>
      <c r="G379" s="137">
        <v>0.24766425382789575</v>
      </c>
    </row>
    <row r="380" spans="1:8" ht="15" customHeight="1" x14ac:dyDescent="0.2">
      <c r="A380" s="54"/>
      <c r="C380" s="139">
        <v>2021</v>
      </c>
      <c r="D380" s="139"/>
      <c r="E380" s="140">
        <v>0.13390750488112063</v>
      </c>
      <c r="F380" s="140">
        <v>0.95793379180276761</v>
      </c>
      <c r="G380" s="140">
        <v>4.2066208197232377E-2</v>
      </c>
      <c r="H380" s="3"/>
    </row>
    <row r="381" spans="1:8" ht="15" customHeight="1" x14ac:dyDescent="0.2">
      <c r="A381" s="54"/>
      <c r="C381" s="139">
        <v>2017</v>
      </c>
      <c r="D381" s="139"/>
      <c r="E381" s="140">
        <v>0.10144247518380732</v>
      </c>
      <c r="F381" s="140">
        <v>0.94129376738723469</v>
      </c>
      <c r="G381" s="140">
        <v>5.8706232612765197E-2</v>
      </c>
      <c r="H381" s="3"/>
    </row>
    <row r="382" spans="1:8" ht="15" customHeight="1" x14ac:dyDescent="0.2">
      <c r="A382" s="54"/>
      <c r="C382" s="139">
        <v>2014</v>
      </c>
      <c r="D382" s="139"/>
      <c r="E382" s="142" t="s">
        <v>174</v>
      </c>
      <c r="F382" s="142" t="s">
        <v>174</v>
      </c>
      <c r="G382" s="142" t="s">
        <v>174</v>
      </c>
      <c r="H382" s="3"/>
    </row>
    <row r="383" spans="1:8" ht="15" customHeight="1" x14ac:dyDescent="0.2">
      <c r="A383" s="54"/>
      <c r="C383" s="100" t="s">
        <v>23</v>
      </c>
      <c r="D383" s="100"/>
      <c r="E383" s="100"/>
      <c r="F383" s="100"/>
      <c r="G383" s="100"/>
      <c r="H383" s="3"/>
    </row>
    <row r="384" spans="1:8" ht="15" customHeight="1" x14ac:dyDescent="0.2">
      <c r="A384" s="54"/>
      <c r="C384" s="182" t="s">
        <v>165</v>
      </c>
      <c r="D384" s="182"/>
      <c r="E384" s="183"/>
      <c r="F384" s="183"/>
      <c r="G384" s="183"/>
      <c r="H384" s="3"/>
    </row>
    <row r="385" spans="1:7" ht="15" customHeight="1" x14ac:dyDescent="0.2">
      <c r="A385" s="54"/>
      <c r="C385" s="136">
        <v>2024</v>
      </c>
      <c r="D385" s="136"/>
      <c r="E385" s="137">
        <v>1</v>
      </c>
      <c r="F385" s="137">
        <v>0.28671757033443485</v>
      </c>
      <c r="G385" s="137">
        <v>0.71328242966556488</v>
      </c>
    </row>
    <row r="386" spans="1:7" ht="15" customHeight="1" x14ac:dyDescent="0.2">
      <c r="A386" s="54"/>
      <c r="C386" s="139">
        <v>2021</v>
      </c>
      <c r="D386" s="139"/>
      <c r="E386" s="140">
        <v>1</v>
      </c>
      <c r="F386" s="140">
        <v>0.16653353033696444</v>
      </c>
      <c r="G386" s="140">
        <v>0.83346646966303606</v>
      </c>
    </row>
    <row r="387" spans="1:7" ht="15" customHeight="1" x14ac:dyDescent="0.2">
      <c r="A387" s="54"/>
      <c r="C387" s="139">
        <v>2017</v>
      </c>
      <c r="D387" s="139"/>
      <c r="E387" s="140">
        <v>1</v>
      </c>
      <c r="F387" s="140">
        <v>0.59058073205781536</v>
      </c>
      <c r="G387" s="140">
        <v>0.40941926794218497</v>
      </c>
    </row>
    <row r="388" spans="1:7" ht="15" customHeight="1" x14ac:dyDescent="0.2">
      <c r="A388" s="54"/>
      <c r="C388" s="139">
        <v>2014</v>
      </c>
      <c r="D388" s="139"/>
      <c r="E388" s="142" t="s">
        <v>174</v>
      </c>
      <c r="F388" s="142" t="s">
        <v>174</v>
      </c>
      <c r="G388" s="142" t="s">
        <v>174</v>
      </c>
    </row>
    <row r="389" spans="1:7" ht="15" customHeight="1" x14ac:dyDescent="0.2">
      <c r="A389" s="54"/>
      <c r="C389" s="95" t="s">
        <v>97</v>
      </c>
      <c r="D389" s="95"/>
      <c r="E389" s="95"/>
      <c r="F389" s="95"/>
      <c r="G389" s="95"/>
    </row>
    <row r="390" spans="1:7" ht="15" customHeight="1" x14ac:dyDescent="0.2">
      <c r="A390" s="54"/>
      <c r="C390" s="136">
        <v>2024</v>
      </c>
      <c r="D390" s="136"/>
      <c r="E390" s="137">
        <v>0.5806244577380385</v>
      </c>
      <c r="F390" s="137">
        <v>0.28500719272233815</v>
      </c>
      <c r="G390" s="137">
        <v>0.71499280727766168</v>
      </c>
    </row>
    <row r="391" spans="1:7" ht="15" customHeight="1" x14ac:dyDescent="0.2">
      <c r="A391" s="54"/>
      <c r="C391" s="139">
        <v>2021</v>
      </c>
      <c r="D391" s="139"/>
      <c r="E391" s="140">
        <v>0.64045068278232775</v>
      </c>
      <c r="F391" s="140">
        <v>0.18015311406245879</v>
      </c>
      <c r="G391" s="140">
        <v>0.81984688593754151</v>
      </c>
    </row>
    <row r="392" spans="1:7" ht="15" customHeight="1" x14ac:dyDescent="0.2">
      <c r="A392" s="54"/>
      <c r="C392" s="139">
        <v>2017</v>
      </c>
      <c r="D392" s="139"/>
      <c r="E392" s="140">
        <v>0.58716988104385293</v>
      </c>
      <c r="F392" s="140">
        <v>0.4567550137611659</v>
      </c>
      <c r="G392" s="140">
        <v>0.54324498623883455</v>
      </c>
    </row>
    <row r="393" spans="1:7" ht="15" customHeight="1" x14ac:dyDescent="0.2">
      <c r="A393" s="54"/>
      <c r="C393" s="139">
        <v>2014</v>
      </c>
      <c r="D393" s="139"/>
      <c r="E393" s="142" t="s">
        <v>174</v>
      </c>
      <c r="F393" s="142" t="s">
        <v>174</v>
      </c>
      <c r="G393" s="142" t="s">
        <v>174</v>
      </c>
    </row>
    <row r="394" spans="1:7" ht="15" customHeight="1" x14ac:dyDescent="0.2">
      <c r="A394" s="54"/>
      <c r="C394" s="175" t="s">
        <v>98</v>
      </c>
      <c r="D394" s="175"/>
      <c r="E394" s="175"/>
      <c r="F394" s="175"/>
      <c r="G394" s="175"/>
    </row>
    <row r="395" spans="1:7" ht="15" customHeight="1" x14ac:dyDescent="0.2">
      <c r="A395" s="54"/>
      <c r="C395" s="136">
        <v>2024</v>
      </c>
      <c r="D395" s="136"/>
      <c r="E395" s="137">
        <v>0.10142021390892195</v>
      </c>
      <c r="F395" s="137">
        <v>0.14335435985003483</v>
      </c>
      <c r="G395" s="137">
        <v>0.85664564014996547</v>
      </c>
    </row>
    <row r="396" spans="1:7" ht="15" customHeight="1" x14ac:dyDescent="0.2">
      <c r="A396" s="54"/>
      <c r="C396" s="139">
        <v>2021</v>
      </c>
      <c r="D396" s="139"/>
      <c r="E396" s="140">
        <v>3.7491136064188219E-2</v>
      </c>
      <c r="F396" s="140">
        <v>0.13785343733198593</v>
      </c>
      <c r="G396" s="140">
        <v>0.86214656266801404</v>
      </c>
    </row>
    <row r="397" spans="1:7" ht="15" customHeight="1" x14ac:dyDescent="0.2">
      <c r="A397" s="54"/>
      <c r="C397" s="139">
        <v>2017</v>
      </c>
      <c r="D397" s="139"/>
      <c r="E397" s="140">
        <v>4.3274625000481827E-2</v>
      </c>
      <c r="F397" s="140">
        <v>0.60420534668924797</v>
      </c>
      <c r="G397" s="140">
        <v>0.39579465331075209</v>
      </c>
    </row>
    <row r="398" spans="1:7" ht="15" customHeight="1" x14ac:dyDescent="0.2">
      <c r="A398" s="54"/>
      <c r="C398" s="139">
        <v>2014</v>
      </c>
      <c r="D398" s="139"/>
      <c r="E398" s="142" t="s">
        <v>174</v>
      </c>
      <c r="F398" s="142" t="s">
        <v>174</v>
      </c>
      <c r="G398" s="142" t="s">
        <v>174</v>
      </c>
    </row>
    <row r="399" spans="1:7" ht="15" customHeight="1" x14ac:dyDescent="0.2">
      <c r="A399" s="54"/>
      <c r="C399" s="175" t="s">
        <v>99</v>
      </c>
      <c r="D399" s="175"/>
      <c r="E399" s="175"/>
      <c r="F399" s="175"/>
      <c r="G399" s="175"/>
    </row>
    <row r="400" spans="1:7" ht="15" customHeight="1" x14ac:dyDescent="0.2">
      <c r="A400" s="54"/>
      <c r="C400" s="136">
        <v>2024</v>
      </c>
      <c r="D400" s="136"/>
      <c r="E400" s="137">
        <v>2.4408936776955097E-2</v>
      </c>
      <c r="F400" s="137">
        <v>0.3640625313670649</v>
      </c>
      <c r="G400" s="137">
        <v>0.63593746863293621</v>
      </c>
    </row>
    <row r="401" spans="1:7" ht="15" customHeight="1" x14ac:dyDescent="0.2">
      <c r="A401" s="54"/>
      <c r="C401" s="139">
        <v>2021</v>
      </c>
      <c r="D401" s="139"/>
      <c r="E401" s="140">
        <v>1.4643817965038969E-2</v>
      </c>
      <c r="F401" s="140">
        <v>0.25666775883099846</v>
      </c>
      <c r="G401" s="140">
        <v>0.74333224116902175</v>
      </c>
    </row>
    <row r="402" spans="1:7" ht="15" customHeight="1" x14ac:dyDescent="0.2">
      <c r="A402" s="54"/>
      <c r="C402" s="139">
        <v>2017</v>
      </c>
      <c r="D402" s="139"/>
      <c r="E402" s="140">
        <v>1.2748949622567033E-2</v>
      </c>
      <c r="F402" s="140">
        <v>0.58680231099095614</v>
      </c>
      <c r="G402" s="140">
        <v>0.41319768900904391</v>
      </c>
    </row>
    <row r="403" spans="1:7" ht="15" customHeight="1" x14ac:dyDescent="0.2">
      <c r="A403" s="54"/>
      <c r="C403" s="139">
        <v>2014</v>
      </c>
      <c r="D403" s="139"/>
      <c r="E403" s="142" t="s">
        <v>174</v>
      </c>
      <c r="F403" s="142" t="s">
        <v>174</v>
      </c>
      <c r="G403" s="142" t="s">
        <v>174</v>
      </c>
    </row>
    <row r="404" spans="1:7" ht="15" customHeight="1" x14ac:dyDescent="0.2">
      <c r="A404" s="54"/>
      <c r="C404" s="175" t="s">
        <v>100</v>
      </c>
      <c r="D404" s="175"/>
      <c r="E404" s="175"/>
      <c r="F404" s="175"/>
      <c r="G404" s="175"/>
    </row>
    <row r="405" spans="1:7" ht="15" customHeight="1" x14ac:dyDescent="0.2">
      <c r="A405" s="54"/>
      <c r="C405" s="136">
        <v>2024</v>
      </c>
      <c r="D405" s="136"/>
      <c r="E405" s="137">
        <v>4.7911091119655774E-2</v>
      </c>
      <c r="F405" s="137">
        <v>0.32268017018027739</v>
      </c>
      <c r="G405" s="137">
        <v>0.67731982981972316</v>
      </c>
    </row>
    <row r="406" spans="1:7" ht="15" customHeight="1" x14ac:dyDescent="0.2">
      <c r="A406" s="54"/>
      <c r="C406" s="139">
        <v>2021</v>
      </c>
      <c r="D406" s="139"/>
      <c r="E406" s="140">
        <v>0.12277328746307264</v>
      </c>
      <c r="F406" s="140">
        <v>9.890527306702343E-2</v>
      </c>
      <c r="G406" s="140">
        <v>0.90109472693297665</v>
      </c>
    </row>
    <row r="407" spans="1:7" ht="15" customHeight="1" x14ac:dyDescent="0.2">
      <c r="A407" s="54"/>
      <c r="C407" s="139">
        <v>2017</v>
      </c>
      <c r="D407" s="139"/>
      <c r="E407" s="140">
        <v>1.1566474617451349E-2</v>
      </c>
      <c r="F407" s="140">
        <v>0.45722170854160332</v>
      </c>
      <c r="G407" s="140">
        <v>0.54277829145839662</v>
      </c>
    </row>
    <row r="408" spans="1:7" ht="15" customHeight="1" x14ac:dyDescent="0.2">
      <c r="A408" s="54"/>
      <c r="C408" s="139">
        <v>2014</v>
      </c>
      <c r="D408" s="139"/>
      <c r="E408" s="142" t="s">
        <v>174</v>
      </c>
      <c r="F408" s="142" t="s">
        <v>174</v>
      </c>
      <c r="G408" s="142" t="s">
        <v>174</v>
      </c>
    </row>
    <row r="409" spans="1:7" ht="15" customHeight="1" x14ac:dyDescent="0.2">
      <c r="A409" s="54"/>
      <c r="C409" s="175" t="s">
        <v>101</v>
      </c>
      <c r="D409" s="175"/>
      <c r="E409" s="175"/>
      <c r="F409" s="175"/>
      <c r="G409" s="175"/>
    </row>
    <row r="410" spans="1:7" ht="15" customHeight="1" x14ac:dyDescent="0.2">
      <c r="A410" s="54"/>
      <c r="C410" s="136">
        <v>2024</v>
      </c>
      <c r="D410" s="136"/>
      <c r="E410" s="137">
        <v>3.4446346467928185E-2</v>
      </c>
      <c r="F410" s="137">
        <v>0.63830090695947816</v>
      </c>
      <c r="G410" s="137">
        <v>0.36169909304052178</v>
      </c>
    </row>
    <row r="411" spans="1:7" ht="15" customHeight="1" x14ac:dyDescent="0.2">
      <c r="A411" s="54"/>
      <c r="C411" s="139">
        <v>2021</v>
      </c>
      <c r="D411" s="139"/>
      <c r="E411" s="140">
        <v>2.1333849622563891E-2</v>
      </c>
      <c r="F411" s="140">
        <v>0.15337563002314472</v>
      </c>
      <c r="G411" s="140">
        <v>0.8466243699768552</v>
      </c>
    </row>
    <row r="412" spans="1:7" ht="15" customHeight="1" x14ac:dyDescent="0.2">
      <c r="A412" s="54"/>
      <c r="C412" s="139">
        <v>2017</v>
      </c>
      <c r="D412" s="139"/>
      <c r="E412" s="140">
        <v>9.5807341758818911E-3</v>
      </c>
      <c r="F412" s="140">
        <v>0.4738812706085192</v>
      </c>
      <c r="G412" s="140">
        <v>0.52611872939148085</v>
      </c>
    </row>
    <row r="413" spans="1:7" ht="15" customHeight="1" x14ac:dyDescent="0.2">
      <c r="A413" s="54"/>
      <c r="C413" s="139">
        <v>2014</v>
      </c>
      <c r="D413" s="139"/>
      <c r="E413" s="142" t="s">
        <v>174</v>
      </c>
      <c r="F413" s="142" t="s">
        <v>174</v>
      </c>
      <c r="G413" s="142" t="s">
        <v>174</v>
      </c>
    </row>
    <row r="414" spans="1:7" ht="15" customHeight="1" x14ac:dyDescent="0.2">
      <c r="A414" s="54"/>
      <c r="C414" s="175" t="s">
        <v>102</v>
      </c>
      <c r="D414" s="175"/>
      <c r="E414" s="175"/>
      <c r="F414" s="175"/>
      <c r="G414" s="175"/>
    </row>
    <row r="415" spans="1:7" ht="15" customHeight="1" x14ac:dyDescent="0.2">
      <c r="A415" s="54"/>
      <c r="C415" s="136">
        <v>2024</v>
      </c>
      <c r="D415" s="136"/>
      <c r="E415" s="137">
        <v>0.1597056973100438</v>
      </c>
      <c r="F415" s="137">
        <v>0.29008342640968682</v>
      </c>
      <c r="G415" s="137">
        <v>0.70991657359031302</v>
      </c>
    </row>
    <row r="416" spans="1:7" ht="15" customHeight="1" x14ac:dyDescent="0.2">
      <c r="A416" s="54"/>
      <c r="C416" s="139">
        <v>2021</v>
      </c>
      <c r="D416" s="139"/>
      <c r="E416" s="140">
        <v>0.13560403289513975</v>
      </c>
      <c r="F416" s="140">
        <v>0.1267282961503203</v>
      </c>
      <c r="G416" s="140">
        <v>0.87327170384967967</v>
      </c>
    </row>
    <row r="417" spans="1:7" ht="15" customHeight="1" x14ac:dyDescent="0.2">
      <c r="A417" s="54"/>
      <c r="C417" s="139">
        <v>2017</v>
      </c>
      <c r="D417" s="139"/>
      <c r="E417" s="140">
        <v>0.30175411451536438</v>
      </c>
      <c r="F417" s="140">
        <v>0.82498801265939736</v>
      </c>
      <c r="G417" s="140">
        <v>0.17501198734060258</v>
      </c>
    </row>
    <row r="418" spans="1:7" ht="15" customHeight="1" x14ac:dyDescent="0.2">
      <c r="A418" s="54"/>
      <c r="C418" s="139">
        <v>2014</v>
      </c>
      <c r="D418" s="139"/>
      <c r="E418" s="142" t="s">
        <v>174</v>
      </c>
      <c r="F418" s="142" t="s">
        <v>174</v>
      </c>
      <c r="G418" s="142" t="s">
        <v>174</v>
      </c>
    </row>
    <row r="419" spans="1:7" ht="15" customHeight="1" x14ac:dyDescent="0.2">
      <c r="A419" s="54"/>
      <c r="C419" s="175" t="s">
        <v>103</v>
      </c>
      <c r="D419" s="175"/>
      <c r="E419" s="175"/>
      <c r="F419" s="175"/>
      <c r="G419" s="175"/>
    </row>
    <row r="420" spans="1:7" ht="15" customHeight="1" x14ac:dyDescent="0.2">
      <c r="A420" s="54"/>
      <c r="C420" s="136">
        <v>2024</v>
      </c>
      <c r="D420" s="136"/>
      <c r="E420" s="137">
        <v>5.1483256678456574E-2</v>
      </c>
      <c r="F420" s="137">
        <v>0.2726118400726098</v>
      </c>
      <c r="G420" s="137">
        <v>0.7273881599273897</v>
      </c>
    </row>
    <row r="421" spans="1:7" ht="15" customHeight="1" x14ac:dyDescent="0.2">
      <c r="A421" s="54"/>
      <c r="C421" s="139">
        <v>2021</v>
      </c>
      <c r="D421" s="139"/>
      <c r="E421" s="140">
        <v>2.7703193207668741E-2</v>
      </c>
      <c r="F421" s="140">
        <v>0.34752605073070308</v>
      </c>
      <c r="G421" s="140">
        <v>0.65247394926929692</v>
      </c>
    </row>
    <row r="422" spans="1:7" ht="15" customHeight="1" x14ac:dyDescent="0.2">
      <c r="A422" s="54"/>
      <c r="C422" s="139">
        <v>2017</v>
      </c>
      <c r="D422" s="139"/>
      <c r="E422" s="140">
        <v>3.3905221024400585E-2</v>
      </c>
      <c r="F422" s="140">
        <v>0.88446469706136188</v>
      </c>
      <c r="G422" s="140">
        <v>0.11553530293863805</v>
      </c>
    </row>
    <row r="423" spans="1:7" ht="15" customHeight="1" x14ac:dyDescent="0.2">
      <c r="A423" s="54"/>
      <c r="C423" s="139">
        <v>2014</v>
      </c>
      <c r="D423" s="139"/>
      <c r="E423" s="142" t="s">
        <v>174</v>
      </c>
      <c r="F423" s="142" t="s">
        <v>174</v>
      </c>
      <c r="G423" s="142" t="s">
        <v>174</v>
      </c>
    </row>
    <row r="424" spans="1:7" ht="15" customHeight="1" x14ac:dyDescent="0.2">
      <c r="A424" s="54"/>
      <c r="C424" s="100" t="s">
        <v>114</v>
      </c>
      <c r="D424" s="100"/>
      <c r="E424" s="100"/>
      <c r="F424" s="100"/>
      <c r="G424" s="100"/>
    </row>
    <row r="425" spans="1:7" ht="15" customHeight="1" x14ac:dyDescent="0.2">
      <c r="A425" s="54"/>
      <c r="C425" s="182" t="s">
        <v>165</v>
      </c>
      <c r="D425" s="182"/>
      <c r="E425" s="183"/>
      <c r="F425" s="183"/>
      <c r="G425" s="183"/>
    </row>
    <row r="426" spans="1:7" ht="15" customHeight="1" x14ac:dyDescent="0.2">
      <c r="A426" s="54"/>
      <c r="C426" s="136">
        <v>2024</v>
      </c>
      <c r="D426" s="136"/>
      <c r="E426" s="137">
        <v>1</v>
      </c>
      <c r="F426" s="137">
        <v>0.44568838435557923</v>
      </c>
      <c r="G426" s="137">
        <v>0.55431161564442055</v>
      </c>
    </row>
    <row r="427" spans="1:7" ht="15" customHeight="1" x14ac:dyDescent="0.2">
      <c r="A427" s="54"/>
      <c r="C427" s="139">
        <v>2021</v>
      </c>
      <c r="D427" s="139"/>
      <c r="E427" s="140">
        <v>1</v>
      </c>
      <c r="F427" s="140">
        <v>0.60311903307548997</v>
      </c>
      <c r="G427" s="140">
        <v>0.39688096692451008</v>
      </c>
    </row>
    <row r="428" spans="1:7" ht="15" customHeight="1" x14ac:dyDescent="0.2">
      <c r="A428" s="54"/>
      <c r="C428" s="139">
        <v>2017</v>
      </c>
      <c r="D428" s="139"/>
      <c r="E428" s="140">
        <v>1</v>
      </c>
      <c r="F428" s="140">
        <v>0.67258105828253656</v>
      </c>
      <c r="G428" s="140">
        <v>0.32741894171746372</v>
      </c>
    </row>
    <row r="429" spans="1:7" ht="15" customHeight="1" x14ac:dyDescent="0.2">
      <c r="A429" s="54"/>
      <c r="C429" s="139">
        <v>2014</v>
      </c>
      <c r="D429" s="139"/>
      <c r="E429" s="142" t="s">
        <v>174</v>
      </c>
      <c r="F429" s="142" t="s">
        <v>174</v>
      </c>
      <c r="G429" s="142" t="s">
        <v>174</v>
      </c>
    </row>
    <row r="430" spans="1:7" ht="15" customHeight="1" x14ac:dyDescent="0.2">
      <c r="A430" s="54"/>
      <c r="C430" s="95" t="s">
        <v>97</v>
      </c>
      <c r="D430" s="95"/>
      <c r="E430" s="95"/>
      <c r="F430" s="95"/>
      <c r="G430" s="95"/>
    </row>
    <row r="431" spans="1:7" ht="15" customHeight="1" x14ac:dyDescent="0.2">
      <c r="A431" s="54"/>
      <c r="C431" s="136">
        <v>2024</v>
      </c>
      <c r="D431" s="136"/>
      <c r="E431" s="137">
        <v>0.35814845936989259</v>
      </c>
      <c r="F431" s="137">
        <v>0.73999743301705356</v>
      </c>
      <c r="G431" s="137">
        <v>0.26000256698294594</v>
      </c>
    </row>
    <row r="432" spans="1:7" ht="15" customHeight="1" x14ac:dyDescent="0.2">
      <c r="A432" s="54"/>
      <c r="C432" s="139">
        <v>2021</v>
      </c>
      <c r="D432" s="139"/>
      <c r="E432" s="140">
        <v>0.53603523498693662</v>
      </c>
      <c r="F432" s="140">
        <v>0.80281642642672868</v>
      </c>
      <c r="G432" s="140">
        <v>0.19718357357327099</v>
      </c>
    </row>
    <row r="433" spans="1:7" ht="15" customHeight="1" x14ac:dyDescent="0.2">
      <c r="A433" s="54"/>
      <c r="C433" s="139">
        <v>2017</v>
      </c>
      <c r="D433" s="139"/>
      <c r="E433" s="140">
        <v>0.46381364157188237</v>
      </c>
      <c r="F433" s="140">
        <v>0.7217953392643871</v>
      </c>
      <c r="G433" s="140">
        <v>0.27820466073561351</v>
      </c>
    </row>
    <row r="434" spans="1:7" ht="15" customHeight="1" x14ac:dyDescent="0.2">
      <c r="A434" s="54"/>
      <c r="C434" s="139">
        <v>2014</v>
      </c>
      <c r="D434" s="139"/>
      <c r="E434" s="142" t="s">
        <v>174</v>
      </c>
      <c r="F434" s="142" t="s">
        <v>174</v>
      </c>
      <c r="G434" s="142" t="s">
        <v>174</v>
      </c>
    </row>
    <row r="435" spans="1:7" ht="15" customHeight="1" x14ac:dyDescent="0.2">
      <c r="A435" s="54"/>
      <c r="C435" s="175" t="s">
        <v>98</v>
      </c>
      <c r="D435" s="175"/>
      <c r="E435" s="175"/>
      <c r="F435" s="175"/>
      <c r="G435" s="175"/>
    </row>
    <row r="436" spans="1:7" ht="15" customHeight="1" x14ac:dyDescent="0.2">
      <c r="A436" s="54"/>
      <c r="C436" s="136">
        <v>2024</v>
      </c>
      <c r="D436" s="136"/>
      <c r="E436" s="137">
        <v>0.11768219295442695</v>
      </c>
      <c r="F436" s="137">
        <v>0.24386314830517547</v>
      </c>
      <c r="G436" s="137">
        <v>0.75613685169482414</v>
      </c>
    </row>
    <row r="437" spans="1:7" ht="15" customHeight="1" x14ac:dyDescent="0.2">
      <c r="A437" s="54"/>
      <c r="C437" s="139">
        <v>2021</v>
      </c>
      <c r="D437" s="139"/>
      <c r="E437" s="140">
        <v>0.11833243996881501</v>
      </c>
      <c r="F437" s="140">
        <v>0.23050155913361617</v>
      </c>
      <c r="G437" s="140">
        <v>0.76949844086638464</v>
      </c>
    </row>
    <row r="438" spans="1:7" ht="15" customHeight="1" x14ac:dyDescent="0.2">
      <c r="A438" s="54"/>
      <c r="C438" s="139">
        <v>2017</v>
      </c>
      <c r="D438" s="139"/>
      <c r="E438" s="140">
        <v>0.11429684723014882</v>
      </c>
      <c r="F438" s="140">
        <v>0.72066953283399371</v>
      </c>
      <c r="G438" s="140">
        <v>0.27933046716600618</v>
      </c>
    </row>
    <row r="439" spans="1:7" ht="15" customHeight="1" x14ac:dyDescent="0.2">
      <c r="A439" s="54"/>
      <c r="C439" s="139">
        <v>2014</v>
      </c>
      <c r="D439" s="139"/>
      <c r="E439" s="142" t="s">
        <v>174</v>
      </c>
      <c r="F439" s="142" t="s">
        <v>174</v>
      </c>
      <c r="G439" s="142" t="s">
        <v>174</v>
      </c>
    </row>
    <row r="440" spans="1:7" ht="15" customHeight="1" x14ac:dyDescent="0.2">
      <c r="A440" s="54"/>
      <c r="C440" s="175" t="s">
        <v>99</v>
      </c>
      <c r="D440" s="175"/>
      <c r="E440" s="175"/>
      <c r="F440" s="175"/>
      <c r="G440" s="175"/>
    </row>
    <row r="441" spans="1:7" ht="15" customHeight="1" x14ac:dyDescent="0.2">
      <c r="A441" s="54"/>
      <c r="C441" s="136">
        <v>2024</v>
      </c>
      <c r="D441" s="136"/>
      <c r="E441" s="137">
        <v>5.5733488993992435E-2</v>
      </c>
      <c r="F441" s="137">
        <v>0.5070848684078092</v>
      </c>
      <c r="G441" s="137">
        <v>0.49291513159219036</v>
      </c>
    </row>
    <row r="442" spans="1:7" ht="15" customHeight="1" x14ac:dyDescent="0.2">
      <c r="A442" s="54"/>
      <c r="C442" s="139">
        <v>2021</v>
      </c>
      <c r="D442" s="139"/>
      <c r="E442" s="140">
        <v>4.8674315064806517E-2</v>
      </c>
      <c r="F442" s="140">
        <v>0.58009390053725907</v>
      </c>
      <c r="G442" s="140">
        <v>0.41990609946274082</v>
      </c>
    </row>
    <row r="443" spans="1:7" ht="15" customHeight="1" x14ac:dyDescent="0.2">
      <c r="A443" s="54"/>
      <c r="C443" s="139">
        <v>2017</v>
      </c>
      <c r="D443" s="139"/>
      <c r="E443" s="140">
        <v>3.9716311666277412E-2</v>
      </c>
      <c r="F443" s="140">
        <v>0.57269445961531673</v>
      </c>
      <c r="G443" s="140">
        <v>0.42730554038468332</v>
      </c>
    </row>
    <row r="444" spans="1:7" ht="15" customHeight="1" x14ac:dyDescent="0.2">
      <c r="A444" s="54"/>
      <c r="C444" s="139">
        <v>2014</v>
      </c>
      <c r="D444" s="139"/>
      <c r="E444" s="142" t="s">
        <v>174</v>
      </c>
      <c r="F444" s="142" t="s">
        <v>174</v>
      </c>
      <c r="G444" s="142" t="s">
        <v>174</v>
      </c>
    </row>
    <row r="445" spans="1:7" ht="15" customHeight="1" x14ac:dyDescent="0.2">
      <c r="A445" s="54"/>
      <c r="C445" s="175" t="s">
        <v>100</v>
      </c>
      <c r="D445" s="175"/>
      <c r="E445" s="175"/>
      <c r="F445" s="175"/>
      <c r="G445" s="175"/>
    </row>
    <row r="446" spans="1:7" ht="15" customHeight="1" x14ac:dyDescent="0.2">
      <c r="A446" s="54"/>
      <c r="C446" s="136">
        <v>2024</v>
      </c>
      <c r="D446" s="136"/>
      <c r="E446" s="137">
        <v>0.22773764737492602</v>
      </c>
      <c r="F446" s="137">
        <v>0.16998659104941419</v>
      </c>
      <c r="G446" s="137">
        <v>0.83001340895058551</v>
      </c>
    </row>
    <row r="447" spans="1:7" ht="15" customHeight="1" x14ac:dyDescent="0.2">
      <c r="A447" s="54"/>
      <c r="C447" s="139">
        <v>2021</v>
      </c>
      <c r="D447" s="139"/>
      <c r="E447" s="140">
        <v>7.9870884187374924E-2</v>
      </c>
      <c r="F447" s="140">
        <v>0.43533197859017914</v>
      </c>
      <c r="G447" s="140">
        <v>0.56466802140982142</v>
      </c>
    </row>
    <row r="448" spans="1:7" ht="15" customHeight="1" x14ac:dyDescent="0.2">
      <c r="A448" s="54"/>
      <c r="C448" s="139">
        <v>2017</v>
      </c>
      <c r="D448" s="139"/>
      <c r="E448" s="140">
        <v>5.5961954204154778E-2</v>
      </c>
      <c r="F448" s="140">
        <v>0.57220726744735118</v>
      </c>
      <c r="G448" s="140">
        <v>0.42779273255264882</v>
      </c>
    </row>
    <row r="449" spans="1:7" ht="15" customHeight="1" x14ac:dyDescent="0.2">
      <c r="A449" s="54"/>
      <c r="C449" s="139">
        <v>2014</v>
      </c>
      <c r="D449" s="139"/>
      <c r="E449" s="142" t="s">
        <v>174</v>
      </c>
      <c r="F449" s="142" t="s">
        <v>174</v>
      </c>
      <c r="G449" s="142" t="s">
        <v>174</v>
      </c>
    </row>
    <row r="450" spans="1:7" ht="15" customHeight="1" x14ac:dyDescent="0.2">
      <c r="A450" s="54"/>
      <c r="C450" s="175" t="s">
        <v>101</v>
      </c>
      <c r="D450" s="175"/>
      <c r="E450" s="175"/>
      <c r="F450" s="175"/>
      <c r="G450" s="175"/>
    </row>
    <row r="451" spans="1:7" ht="15" customHeight="1" x14ac:dyDescent="0.2">
      <c r="A451" s="54"/>
      <c r="C451" s="136">
        <v>2024</v>
      </c>
      <c r="D451" s="136"/>
      <c r="E451" s="137">
        <v>2.717783895646356E-2</v>
      </c>
      <c r="F451" s="137">
        <v>0.23604288286696276</v>
      </c>
      <c r="G451" s="137">
        <v>0.76395711713303771</v>
      </c>
    </row>
    <row r="452" spans="1:7" ht="15" customHeight="1" x14ac:dyDescent="0.2">
      <c r="A452" s="54"/>
      <c r="C452" s="139">
        <v>2021</v>
      </c>
      <c r="D452" s="139"/>
      <c r="E452" s="140">
        <v>2.5439025844232636E-2</v>
      </c>
      <c r="F452" s="140">
        <v>0.71657051465440169</v>
      </c>
      <c r="G452" s="140">
        <v>0.28342948534559836</v>
      </c>
    </row>
    <row r="453" spans="1:7" ht="15" customHeight="1" x14ac:dyDescent="0.2">
      <c r="A453" s="54"/>
      <c r="C453" s="139">
        <v>2017</v>
      </c>
      <c r="D453" s="139"/>
      <c r="E453" s="140">
        <v>0.10197262797653109</v>
      </c>
      <c r="F453" s="140">
        <v>0.94913092231307328</v>
      </c>
      <c r="G453" s="140">
        <v>5.0869077686926244E-2</v>
      </c>
    </row>
    <row r="454" spans="1:7" ht="15" customHeight="1" x14ac:dyDescent="0.2">
      <c r="A454" s="54"/>
      <c r="C454" s="139">
        <v>2014</v>
      </c>
      <c r="D454" s="139"/>
      <c r="E454" s="142" t="s">
        <v>174</v>
      </c>
      <c r="F454" s="142" t="s">
        <v>174</v>
      </c>
      <c r="G454" s="142" t="s">
        <v>174</v>
      </c>
    </row>
    <row r="455" spans="1:7" ht="15" customHeight="1" x14ac:dyDescent="0.2">
      <c r="A455" s="54"/>
      <c r="C455" s="175" t="s">
        <v>102</v>
      </c>
      <c r="D455" s="175"/>
      <c r="E455" s="175"/>
      <c r="F455" s="175"/>
      <c r="G455" s="175"/>
    </row>
    <row r="456" spans="1:7" ht="15" customHeight="1" x14ac:dyDescent="0.2">
      <c r="A456" s="54"/>
      <c r="C456" s="136">
        <v>2024</v>
      </c>
      <c r="D456" s="136"/>
      <c r="E456" s="137">
        <v>0.18174534831018224</v>
      </c>
      <c r="F456" s="137">
        <v>0.35182544586500625</v>
      </c>
      <c r="G456" s="137">
        <v>0.64817455413499392</v>
      </c>
    </row>
    <row r="457" spans="1:7" ht="15" customHeight="1" x14ac:dyDescent="0.2">
      <c r="A457" s="54"/>
      <c r="C457" s="139">
        <v>2021</v>
      </c>
      <c r="D457" s="139"/>
      <c r="E457" s="140">
        <v>0.17957226994697106</v>
      </c>
      <c r="F457" s="140">
        <v>0.33739597420387168</v>
      </c>
      <c r="G457" s="140">
        <v>0.66260402579612798</v>
      </c>
    </row>
    <row r="458" spans="1:7" ht="15" customHeight="1" x14ac:dyDescent="0.2">
      <c r="A458" s="54"/>
      <c r="C458" s="139">
        <v>2017</v>
      </c>
      <c r="D458" s="139"/>
      <c r="E458" s="140">
        <v>0.21041615135457511</v>
      </c>
      <c r="F458" s="140">
        <v>0.43230497487471098</v>
      </c>
      <c r="G458" s="140">
        <v>0.56769502512528958</v>
      </c>
    </row>
    <row r="459" spans="1:7" ht="15" customHeight="1" x14ac:dyDescent="0.2">
      <c r="A459" s="54"/>
      <c r="C459" s="139">
        <v>2014</v>
      </c>
      <c r="D459" s="139"/>
      <c r="E459" s="142" t="s">
        <v>174</v>
      </c>
      <c r="F459" s="142" t="s">
        <v>174</v>
      </c>
      <c r="G459" s="142" t="s">
        <v>174</v>
      </c>
    </row>
    <row r="460" spans="1:7" ht="15" customHeight="1" x14ac:dyDescent="0.2">
      <c r="A460" s="54"/>
      <c r="C460" s="175" t="s">
        <v>103</v>
      </c>
      <c r="D460" s="175"/>
      <c r="E460" s="175"/>
      <c r="F460" s="175"/>
      <c r="G460" s="175"/>
    </row>
    <row r="461" spans="1:7" ht="15" customHeight="1" x14ac:dyDescent="0.2">
      <c r="A461" s="54"/>
      <c r="C461" s="136">
        <v>2024</v>
      </c>
      <c r="D461" s="136"/>
      <c r="E461" s="137">
        <v>3.1775024040116229E-2</v>
      </c>
      <c r="F461" s="137">
        <v>0.46040452297535289</v>
      </c>
      <c r="G461" s="137">
        <v>0.53959547702464727</v>
      </c>
    </row>
    <row r="462" spans="1:7" ht="15" customHeight="1" x14ac:dyDescent="0.2">
      <c r="A462" s="54"/>
      <c r="C462" s="139">
        <v>2021</v>
      </c>
      <c r="D462" s="139"/>
      <c r="E462" s="140">
        <v>1.2075830000863302E-2</v>
      </c>
      <c r="F462" s="140">
        <v>0.30502990254732182</v>
      </c>
      <c r="G462" s="140">
        <v>0.69497009745267824</v>
      </c>
    </row>
    <row r="463" spans="1:7" ht="15" customHeight="1" x14ac:dyDescent="0.2">
      <c r="A463" s="54"/>
      <c r="C463" s="139">
        <v>2017</v>
      </c>
      <c r="D463" s="139"/>
      <c r="E463" s="140">
        <v>1.3822465996430283E-2</v>
      </c>
      <c r="F463" s="140">
        <v>0.93440678413413469</v>
      </c>
      <c r="G463" s="140">
        <v>6.5593215865865279E-2</v>
      </c>
    </row>
    <row r="464" spans="1:7" ht="15" customHeight="1" x14ac:dyDescent="0.2">
      <c r="A464" s="54"/>
      <c r="C464" s="139">
        <v>2014</v>
      </c>
      <c r="D464" s="139"/>
      <c r="E464" s="142" t="s">
        <v>174</v>
      </c>
      <c r="F464" s="142" t="s">
        <v>174</v>
      </c>
      <c r="G464" s="142" t="s">
        <v>174</v>
      </c>
    </row>
    <row r="465" spans="1:7" ht="15" customHeight="1" x14ac:dyDescent="0.2">
      <c r="A465" s="54"/>
      <c r="C465" s="100" t="s">
        <v>25</v>
      </c>
      <c r="D465" s="100"/>
      <c r="E465" s="100"/>
      <c r="F465" s="100"/>
      <c r="G465" s="100"/>
    </row>
    <row r="466" spans="1:7" ht="15" customHeight="1" x14ac:dyDescent="0.2">
      <c r="A466" s="54"/>
      <c r="C466" s="182" t="s">
        <v>165</v>
      </c>
      <c r="D466" s="182"/>
      <c r="E466" s="183"/>
      <c r="F466" s="183"/>
      <c r="G466" s="183"/>
    </row>
    <row r="467" spans="1:7" ht="15" customHeight="1" x14ac:dyDescent="0.2">
      <c r="A467" s="54"/>
      <c r="C467" s="136">
        <v>2024</v>
      </c>
      <c r="D467" s="136"/>
      <c r="E467" s="137">
        <v>1</v>
      </c>
      <c r="F467" s="137">
        <v>0.50920463195379218</v>
      </c>
      <c r="G467" s="137">
        <v>0.49079536804620805</v>
      </c>
    </row>
    <row r="468" spans="1:7" ht="15" customHeight="1" x14ac:dyDescent="0.2">
      <c r="A468" s="54"/>
      <c r="C468" s="139">
        <v>2021</v>
      </c>
      <c r="D468" s="139"/>
      <c r="E468" s="140">
        <v>1</v>
      </c>
      <c r="F468" s="140">
        <v>0.62544599647289023</v>
      </c>
      <c r="G468" s="140">
        <v>0.37455400352711005</v>
      </c>
    </row>
    <row r="469" spans="1:7" ht="15" customHeight="1" x14ac:dyDescent="0.2">
      <c r="A469" s="54"/>
      <c r="C469" s="139">
        <v>2017</v>
      </c>
      <c r="D469" s="139"/>
      <c r="E469" s="140">
        <v>1</v>
      </c>
      <c r="F469" s="140">
        <v>0.68764543426245661</v>
      </c>
      <c r="G469" s="140">
        <v>0.31235456573754333</v>
      </c>
    </row>
    <row r="470" spans="1:7" ht="15" customHeight="1" x14ac:dyDescent="0.2">
      <c r="A470" s="54"/>
      <c r="C470" s="139">
        <v>2014</v>
      </c>
      <c r="D470" s="139"/>
      <c r="E470" s="142" t="s">
        <v>174</v>
      </c>
      <c r="F470" s="142" t="s">
        <v>174</v>
      </c>
      <c r="G470" s="142" t="s">
        <v>174</v>
      </c>
    </row>
    <row r="471" spans="1:7" ht="15" customHeight="1" x14ac:dyDescent="0.2">
      <c r="A471" s="54"/>
      <c r="C471" s="95" t="s">
        <v>97</v>
      </c>
      <c r="D471" s="95"/>
      <c r="E471" s="95"/>
      <c r="F471" s="95"/>
      <c r="G471" s="95"/>
    </row>
    <row r="472" spans="1:7" ht="15" customHeight="1" x14ac:dyDescent="0.2">
      <c r="A472" s="54"/>
      <c r="C472" s="136">
        <v>2024</v>
      </c>
      <c r="D472" s="136"/>
      <c r="E472" s="137">
        <v>0.34555454823999127</v>
      </c>
      <c r="F472" s="137">
        <v>0.47617341417058445</v>
      </c>
      <c r="G472" s="137">
        <v>0.52382658582941777</v>
      </c>
    </row>
    <row r="473" spans="1:7" ht="15" customHeight="1" x14ac:dyDescent="0.2">
      <c r="A473" s="54"/>
      <c r="C473" s="139">
        <v>2021</v>
      </c>
      <c r="D473" s="139"/>
      <c r="E473" s="140">
        <v>0.19934736190872659</v>
      </c>
      <c r="F473" s="140">
        <v>0.47927807877350337</v>
      </c>
      <c r="G473" s="140">
        <v>0.52072192122649874</v>
      </c>
    </row>
    <row r="474" spans="1:7" ht="15" customHeight="1" x14ac:dyDescent="0.2">
      <c r="A474" s="54"/>
      <c r="C474" s="139">
        <v>2017</v>
      </c>
      <c r="D474" s="139"/>
      <c r="E474" s="140">
        <v>0.30087369507551803</v>
      </c>
      <c r="F474" s="140">
        <v>0.53132971195197032</v>
      </c>
      <c r="G474" s="140">
        <v>0.46867028804802979</v>
      </c>
    </row>
    <row r="475" spans="1:7" ht="15" customHeight="1" x14ac:dyDescent="0.2">
      <c r="A475" s="54"/>
      <c r="C475" s="139">
        <v>2014</v>
      </c>
      <c r="D475" s="139"/>
      <c r="E475" s="142" t="s">
        <v>174</v>
      </c>
      <c r="F475" s="142" t="s">
        <v>174</v>
      </c>
      <c r="G475" s="142" t="s">
        <v>174</v>
      </c>
    </row>
    <row r="476" spans="1:7" ht="15" customHeight="1" x14ac:dyDescent="0.2">
      <c r="A476" s="54"/>
      <c r="C476" s="175" t="s">
        <v>98</v>
      </c>
      <c r="D476" s="175"/>
      <c r="E476" s="175"/>
      <c r="F476" s="175"/>
      <c r="G476" s="175"/>
    </row>
    <row r="477" spans="1:7" ht="15" customHeight="1" x14ac:dyDescent="0.2">
      <c r="A477" s="54"/>
      <c r="C477" s="136">
        <v>2024</v>
      </c>
      <c r="D477" s="136"/>
      <c r="E477" s="137">
        <v>5.057238216071934E-2</v>
      </c>
      <c r="F477" s="137">
        <v>0.26309488657729735</v>
      </c>
      <c r="G477" s="137">
        <v>0.73690511342270348</v>
      </c>
    </row>
    <row r="478" spans="1:7" ht="15" customHeight="1" x14ac:dyDescent="0.2">
      <c r="A478" s="54"/>
      <c r="C478" s="139">
        <v>2021</v>
      </c>
      <c r="D478" s="139"/>
      <c r="E478" s="140">
        <v>3.5861782655150609E-2</v>
      </c>
      <c r="F478" s="140">
        <v>0.39477549776928639</v>
      </c>
      <c r="G478" s="140">
        <v>0.60522450223071467</v>
      </c>
    </row>
    <row r="479" spans="1:7" ht="15" customHeight="1" x14ac:dyDescent="0.2">
      <c r="A479" s="54"/>
      <c r="C479" s="139">
        <v>2017</v>
      </c>
      <c r="D479" s="139"/>
      <c r="E479" s="140">
        <v>4.7931223060325955E-2</v>
      </c>
      <c r="F479" s="140">
        <v>0.68471735433459746</v>
      </c>
      <c r="G479" s="140">
        <v>0.31528264566540254</v>
      </c>
    </row>
    <row r="480" spans="1:7" ht="15" customHeight="1" x14ac:dyDescent="0.2">
      <c r="A480" s="54"/>
      <c r="C480" s="139">
        <v>2014</v>
      </c>
      <c r="D480" s="139"/>
      <c r="E480" s="142" t="s">
        <v>174</v>
      </c>
      <c r="F480" s="142" t="s">
        <v>174</v>
      </c>
      <c r="G480" s="142" t="s">
        <v>174</v>
      </c>
    </row>
    <row r="481" spans="1:7" ht="15" customHeight="1" x14ac:dyDescent="0.2">
      <c r="A481" s="54"/>
      <c r="C481" s="175" t="s">
        <v>99</v>
      </c>
      <c r="D481" s="175"/>
      <c r="E481" s="175"/>
      <c r="F481" s="175"/>
      <c r="G481" s="175"/>
    </row>
    <row r="482" spans="1:7" ht="15" customHeight="1" x14ac:dyDescent="0.2">
      <c r="A482" s="54"/>
      <c r="C482" s="136">
        <v>2024</v>
      </c>
      <c r="D482" s="136"/>
      <c r="E482" s="137">
        <v>2.5308018853919836E-2</v>
      </c>
      <c r="F482" s="137">
        <v>0.51598482260034617</v>
      </c>
      <c r="G482" s="137">
        <v>0.48401517739965405</v>
      </c>
    </row>
    <row r="483" spans="1:7" ht="15" customHeight="1" x14ac:dyDescent="0.2">
      <c r="A483" s="54"/>
      <c r="C483" s="139">
        <v>2021</v>
      </c>
      <c r="D483" s="139"/>
      <c r="E483" s="140">
        <v>0.27019247869374863</v>
      </c>
      <c r="F483" s="140">
        <v>0.93424886763335613</v>
      </c>
      <c r="G483" s="140">
        <v>6.5751132366643872E-2</v>
      </c>
    </row>
    <row r="484" spans="1:7" ht="15" customHeight="1" x14ac:dyDescent="0.2">
      <c r="A484" s="54"/>
      <c r="C484" s="139">
        <v>2017</v>
      </c>
      <c r="D484" s="139"/>
      <c r="E484" s="140">
        <v>0.26601191661430296</v>
      </c>
      <c r="F484" s="140">
        <v>0.95680304652325654</v>
      </c>
      <c r="G484" s="140">
        <v>4.3196953476743467E-2</v>
      </c>
    </row>
    <row r="485" spans="1:7" ht="15" customHeight="1" x14ac:dyDescent="0.2">
      <c r="A485" s="54"/>
      <c r="C485" s="139">
        <v>2014</v>
      </c>
      <c r="D485" s="139"/>
      <c r="E485" s="142" t="s">
        <v>174</v>
      </c>
      <c r="F485" s="142" t="s">
        <v>174</v>
      </c>
      <c r="G485" s="142" t="s">
        <v>174</v>
      </c>
    </row>
    <row r="486" spans="1:7" ht="15" customHeight="1" x14ac:dyDescent="0.2">
      <c r="A486" s="54"/>
      <c r="C486" s="175" t="s">
        <v>100</v>
      </c>
      <c r="D486" s="175"/>
      <c r="E486" s="175"/>
      <c r="F486" s="175"/>
      <c r="G486" s="175"/>
    </row>
    <row r="487" spans="1:7" ht="15" customHeight="1" x14ac:dyDescent="0.2">
      <c r="A487" s="54"/>
      <c r="C487" s="136">
        <v>2024</v>
      </c>
      <c r="D487" s="136"/>
      <c r="E487" s="137">
        <v>0.15599908606704396</v>
      </c>
      <c r="F487" s="137">
        <v>0.66221955133681742</v>
      </c>
      <c r="G487" s="137">
        <v>0.33778044866318174</v>
      </c>
    </row>
    <row r="488" spans="1:7" ht="15" customHeight="1" x14ac:dyDescent="0.2">
      <c r="A488" s="54"/>
      <c r="C488" s="139">
        <v>2021</v>
      </c>
      <c r="D488" s="139"/>
      <c r="E488" s="140">
        <v>9.9478484929187275E-2</v>
      </c>
      <c r="F488" s="140">
        <v>0.64216281097432115</v>
      </c>
      <c r="G488" s="140">
        <v>0.35783718902567907</v>
      </c>
    </row>
    <row r="489" spans="1:7" ht="15" customHeight="1" x14ac:dyDescent="0.2">
      <c r="A489" s="54"/>
      <c r="C489" s="139">
        <v>2017</v>
      </c>
      <c r="D489" s="139"/>
      <c r="E489" s="140">
        <v>0.18137705416704608</v>
      </c>
      <c r="F489" s="140">
        <v>0.77087312429829857</v>
      </c>
      <c r="G489" s="140">
        <v>0.2291268757017012</v>
      </c>
    </row>
    <row r="490" spans="1:7" ht="15" customHeight="1" x14ac:dyDescent="0.2">
      <c r="A490" s="54"/>
      <c r="C490" s="139">
        <v>2014</v>
      </c>
      <c r="D490" s="139"/>
      <c r="E490" s="142" t="s">
        <v>174</v>
      </c>
      <c r="F490" s="142" t="s">
        <v>174</v>
      </c>
      <c r="G490" s="142" t="s">
        <v>174</v>
      </c>
    </row>
    <row r="491" spans="1:7" ht="15" customHeight="1" x14ac:dyDescent="0.2">
      <c r="A491" s="54"/>
      <c r="C491" s="175" t="s">
        <v>101</v>
      </c>
      <c r="D491" s="175"/>
      <c r="E491" s="175"/>
      <c r="F491" s="175"/>
      <c r="G491" s="175"/>
    </row>
    <row r="492" spans="1:7" ht="15" customHeight="1" x14ac:dyDescent="0.2">
      <c r="A492" s="54"/>
      <c r="C492" s="136">
        <v>2024</v>
      </c>
      <c r="D492" s="136"/>
      <c r="E492" s="137">
        <v>2.9323232634877676E-2</v>
      </c>
      <c r="F492" s="137">
        <v>0.84372879018886404</v>
      </c>
      <c r="G492" s="137">
        <v>0.15627120981113571</v>
      </c>
    </row>
    <row r="493" spans="1:7" ht="15" customHeight="1" x14ac:dyDescent="0.2">
      <c r="A493" s="54"/>
      <c r="C493" s="139">
        <v>2021</v>
      </c>
      <c r="D493" s="139"/>
      <c r="E493" s="140">
        <v>1.6917350792790282E-2</v>
      </c>
      <c r="F493" s="140">
        <v>0.86471923761923175</v>
      </c>
      <c r="G493" s="140">
        <v>0.13528076238076822</v>
      </c>
    </row>
    <row r="494" spans="1:7" ht="15" customHeight="1" x14ac:dyDescent="0.2">
      <c r="A494" s="54"/>
      <c r="C494" s="139">
        <v>2017</v>
      </c>
      <c r="D494" s="139"/>
      <c r="E494" s="140">
        <v>1.7925733389003742E-2</v>
      </c>
      <c r="F494" s="140">
        <v>0.81116307665692411</v>
      </c>
      <c r="G494" s="140">
        <v>0.188836923343076</v>
      </c>
    </row>
    <row r="495" spans="1:7" ht="15" customHeight="1" x14ac:dyDescent="0.2">
      <c r="A495" s="54"/>
      <c r="C495" s="139">
        <v>2014</v>
      </c>
      <c r="D495" s="139"/>
      <c r="E495" s="142" t="s">
        <v>174</v>
      </c>
      <c r="F495" s="142" t="s">
        <v>174</v>
      </c>
      <c r="G495" s="142" t="s">
        <v>174</v>
      </c>
    </row>
    <row r="496" spans="1:7" ht="15" customHeight="1" x14ac:dyDescent="0.2">
      <c r="A496" s="54"/>
      <c r="C496" s="175" t="s">
        <v>102</v>
      </c>
      <c r="D496" s="175"/>
      <c r="E496" s="175"/>
      <c r="F496" s="175"/>
      <c r="G496" s="175"/>
    </row>
    <row r="497" spans="1:7" ht="15" customHeight="1" x14ac:dyDescent="0.2">
      <c r="A497" s="54"/>
      <c r="C497" s="136">
        <v>2024</v>
      </c>
      <c r="D497" s="136"/>
      <c r="E497" s="137">
        <v>0.38147171013256059</v>
      </c>
      <c r="F497" s="137">
        <v>0.48045253808800581</v>
      </c>
      <c r="G497" s="137">
        <v>0.5195474619119933</v>
      </c>
    </row>
    <row r="498" spans="1:7" ht="15" customHeight="1" x14ac:dyDescent="0.2">
      <c r="A498" s="54"/>
      <c r="C498" s="139">
        <v>2021</v>
      </c>
      <c r="D498" s="139"/>
      <c r="E498" s="140">
        <v>0.35848730029843934</v>
      </c>
      <c r="F498" s="140">
        <v>0.46710418560010381</v>
      </c>
      <c r="G498" s="140">
        <v>0.53289581439989542</v>
      </c>
    </row>
    <row r="499" spans="1:7" ht="15" customHeight="1" x14ac:dyDescent="0.2">
      <c r="A499" s="54"/>
      <c r="C499" s="139">
        <v>2017</v>
      </c>
      <c r="D499" s="139"/>
      <c r="E499" s="140">
        <v>0.13888895880624977</v>
      </c>
      <c r="F499" s="140">
        <v>0.45463035727255796</v>
      </c>
      <c r="G499" s="140">
        <v>0.54536964272744304</v>
      </c>
    </row>
    <row r="500" spans="1:7" ht="15" customHeight="1" x14ac:dyDescent="0.2">
      <c r="A500" s="54"/>
      <c r="C500" s="139">
        <v>2014</v>
      </c>
      <c r="D500" s="139"/>
      <c r="E500" s="142" t="s">
        <v>174</v>
      </c>
      <c r="F500" s="142" t="s">
        <v>174</v>
      </c>
      <c r="G500" s="142" t="s">
        <v>174</v>
      </c>
    </row>
    <row r="501" spans="1:7" ht="15" customHeight="1" x14ac:dyDescent="0.2">
      <c r="A501" s="54"/>
      <c r="C501" s="175" t="s">
        <v>103</v>
      </c>
      <c r="D501" s="175"/>
      <c r="E501" s="175"/>
      <c r="F501" s="175"/>
      <c r="G501" s="175"/>
    </row>
    <row r="502" spans="1:7" ht="15" customHeight="1" x14ac:dyDescent="0.2">
      <c r="A502" s="54"/>
      <c r="C502" s="136">
        <v>2024</v>
      </c>
      <c r="D502" s="136"/>
      <c r="E502" s="137">
        <v>1.1771021910887204E-2</v>
      </c>
      <c r="F502" s="137">
        <v>0.5922427551362589</v>
      </c>
      <c r="G502" s="137">
        <v>0.40775724486374104</v>
      </c>
    </row>
    <row r="503" spans="1:7" ht="15" customHeight="1" x14ac:dyDescent="0.2">
      <c r="A503" s="54"/>
      <c r="C503" s="139">
        <v>2021</v>
      </c>
      <c r="D503" s="139"/>
      <c r="E503" s="140">
        <v>1.9715240721957364E-2</v>
      </c>
      <c r="F503" s="140">
        <v>0.88042266816238723</v>
      </c>
      <c r="G503" s="140">
        <v>0.11957733183761471</v>
      </c>
    </row>
    <row r="504" spans="1:7" ht="15" customHeight="1" x14ac:dyDescent="0.2">
      <c r="A504" s="54"/>
      <c r="C504" s="139">
        <v>2017</v>
      </c>
      <c r="D504" s="139"/>
      <c r="E504" s="140">
        <v>4.6991418887553503E-2</v>
      </c>
      <c r="F504" s="140">
        <v>0.48816192749527426</v>
      </c>
      <c r="G504" s="140">
        <v>0.51183807250472579</v>
      </c>
    </row>
    <row r="505" spans="1:7" ht="15" customHeight="1" x14ac:dyDescent="0.2">
      <c r="A505" s="54"/>
      <c r="C505" s="139">
        <v>2014</v>
      </c>
      <c r="D505" s="139"/>
      <c r="E505" s="142" t="s">
        <v>174</v>
      </c>
      <c r="F505" s="142" t="s">
        <v>174</v>
      </c>
      <c r="G505" s="142" t="s">
        <v>174</v>
      </c>
    </row>
    <row r="506" spans="1:7" ht="15" customHeight="1" x14ac:dyDescent="0.2">
      <c r="A506" s="54"/>
      <c r="C506" s="157" t="s">
        <v>171</v>
      </c>
      <c r="D506" s="157"/>
      <c r="E506" s="187"/>
      <c r="F506" s="187"/>
      <c r="G506" s="187"/>
    </row>
    <row r="507" spans="1:7" ht="15" customHeight="1" x14ac:dyDescent="0.2">
      <c r="A507" s="54"/>
      <c r="C507" s="100" t="s">
        <v>112</v>
      </c>
      <c r="D507" s="100"/>
      <c r="E507" s="99"/>
      <c r="F507" s="99"/>
      <c r="G507" s="99"/>
    </row>
    <row r="508" spans="1:7" ht="15" customHeight="1" x14ac:dyDescent="0.2">
      <c r="A508" s="54"/>
      <c r="C508" s="97" t="s">
        <v>165</v>
      </c>
      <c r="D508" s="97"/>
      <c r="E508" s="96"/>
      <c r="F508" s="96"/>
      <c r="G508" s="96"/>
    </row>
    <row r="509" spans="1:7" ht="15" customHeight="1" x14ac:dyDescent="0.2">
      <c r="A509" s="54"/>
      <c r="C509" s="136">
        <v>2024</v>
      </c>
      <c r="D509" s="136"/>
      <c r="E509" s="137">
        <v>1</v>
      </c>
      <c r="F509" s="137">
        <v>0.53487716612569958</v>
      </c>
      <c r="G509" s="137">
        <v>0.46512283387429948</v>
      </c>
    </row>
    <row r="510" spans="1:7" ht="15" customHeight="1" x14ac:dyDescent="0.2">
      <c r="A510" s="54"/>
      <c r="C510" s="139">
        <v>2021</v>
      </c>
      <c r="D510" s="139"/>
      <c r="E510" s="140">
        <v>1</v>
      </c>
      <c r="F510" s="140">
        <v>0.67851690988062374</v>
      </c>
      <c r="G510" s="140">
        <v>0.32148309011937498</v>
      </c>
    </row>
    <row r="511" spans="1:7" ht="15" customHeight="1" x14ac:dyDescent="0.2">
      <c r="A511" s="54"/>
      <c r="C511" s="139">
        <v>2017</v>
      </c>
      <c r="D511" s="139"/>
      <c r="E511" s="142" t="s">
        <v>174</v>
      </c>
      <c r="F511" s="142" t="s">
        <v>174</v>
      </c>
      <c r="G511" s="142" t="s">
        <v>174</v>
      </c>
    </row>
    <row r="512" spans="1:7" ht="15" customHeight="1" x14ac:dyDescent="0.2">
      <c r="A512" s="54"/>
      <c r="C512" s="139">
        <v>2014</v>
      </c>
      <c r="D512" s="139"/>
      <c r="E512" s="142" t="s">
        <v>174</v>
      </c>
      <c r="F512" s="142" t="s">
        <v>174</v>
      </c>
      <c r="G512" s="142" t="s">
        <v>174</v>
      </c>
    </row>
    <row r="513" spans="1:7" ht="15" customHeight="1" x14ac:dyDescent="0.2">
      <c r="A513" s="54"/>
      <c r="C513" s="175" t="s">
        <v>97</v>
      </c>
      <c r="D513" s="175"/>
      <c r="E513" s="175"/>
      <c r="F513" s="175"/>
      <c r="G513" s="175"/>
    </row>
    <row r="514" spans="1:7" ht="15" customHeight="1" x14ac:dyDescent="0.2">
      <c r="A514" s="54"/>
      <c r="C514" s="136">
        <v>2024</v>
      </c>
      <c r="D514" s="136"/>
      <c r="E514" s="137">
        <v>0.42195979794118449</v>
      </c>
      <c r="F514" s="137">
        <v>0.61065869936261241</v>
      </c>
      <c r="G514" s="137">
        <v>0.38934130063738609</v>
      </c>
    </row>
    <row r="515" spans="1:7" ht="15" customHeight="1" x14ac:dyDescent="0.2">
      <c r="A515" s="54"/>
      <c r="C515" s="139">
        <v>2021</v>
      </c>
      <c r="D515" s="139"/>
      <c r="E515" s="140">
        <v>0.43771946466492229</v>
      </c>
      <c r="F515" s="140">
        <v>0.76749626593017106</v>
      </c>
      <c r="G515" s="140">
        <v>0.23250373406982675</v>
      </c>
    </row>
    <row r="516" spans="1:7" ht="15" customHeight="1" x14ac:dyDescent="0.2">
      <c r="A516" s="54"/>
      <c r="C516" s="139">
        <v>2017</v>
      </c>
      <c r="D516" s="139"/>
      <c r="E516" s="142" t="s">
        <v>174</v>
      </c>
      <c r="F516" s="142" t="s">
        <v>174</v>
      </c>
      <c r="G516" s="142" t="s">
        <v>174</v>
      </c>
    </row>
    <row r="517" spans="1:7" ht="15" customHeight="1" x14ac:dyDescent="0.2">
      <c r="A517" s="54"/>
      <c r="C517" s="139">
        <v>2014</v>
      </c>
      <c r="D517" s="139"/>
      <c r="E517" s="142" t="s">
        <v>174</v>
      </c>
      <c r="F517" s="142" t="s">
        <v>174</v>
      </c>
      <c r="G517" s="142" t="s">
        <v>174</v>
      </c>
    </row>
    <row r="518" spans="1:7" ht="15" customHeight="1" x14ac:dyDescent="0.2">
      <c r="A518" s="54"/>
      <c r="C518" s="175" t="s">
        <v>98</v>
      </c>
      <c r="D518" s="175"/>
      <c r="E518" s="175"/>
      <c r="F518" s="175"/>
      <c r="G518" s="175"/>
    </row>
    <row r="519" spans="1:7" ht="15" customHeight="1" x14ac:dyDescent="0.2">
      <c r="A519" s="54"/>
      <c r="C519" s="136">
        <v>2024</v>
      </c>
      <c r="D519" s="136"/>
      <c r="E519" s="137">
        <v>8.2787809007488181E-2</v>
      </c>
      <c r="F519" s="137">
        <v>0.50478615786419334</v>
      </c>
      <c r="G519" s="137">
        <v>0.49521384213580583</v>
      </c>
    </row>
    <row r="520" spans="1:7" ht="15" customHeight="1" x14ac:dyDescent="0.2">
      <c r="A520" s="54"/>
      <c r="C520" s="139">
        <v>2021</v>
      </c>
      <c r="D520" s="139"/>
      <c r="E520" s="140">
        <v>0.14690246209197683</v>
      </c>
      <c r="F520" s="140">
        <v>0.78151381141855325</v>
      </c>
      <c r="G520" s="140">
        <v>0.21848618858144672</v>
      </c>
    </row>
    <row r="521" spans="1:7" ht="15" customHeight="1" x14ac:dyDescent="0.2">
      <c r="A521" s="54"/>
      <c r="C521" s="139">
        <v>2017</v>
      </c>
      <c r="D521" s="139"/>
      <c r="E521" s="142" t="s">
        <v>174</v>
      </c>
      <c r="F521" s="142" t="s">
        <v>174</v>
      </c>
      <c r="G521" s="142" t="s">
        <v>174</v>
      </c>
    </row>
    <row r="522" spans="1:7" ht="15" customHeight="1" x14ac:dyDescent="0.2">
      <c r="A522" s="54"/>
      <c r="C522" s="139">
        <v>2014</v>
      </c>
      <c r="D522" s="139"/>
      <c r="E522" s="142" t="s">
        <v>174</v>
      </c>
      <c r="F522" s="142" t="s">
        <v>174</v>
      </c>
      <c r="G522" s="142" t="s">
        <v>174</v>
      </c>
    </row>
    <row r="523" spans="1:7" ht="15" customHeight="1" x14ac:dyDescent="0.2">
      <c r="A523" s="54"/>
      <c r="C523" s="175" t="s">
        <v>99</v>
      </c>
      <c r="D523" s="175"/>
      <c r="E523" s="175"/>
      <c r="F523" s="175"/>
      <c r="G523" s="175"/>
    </row>
    <row r="524" spans="1:7" ht="15" customHeight="1" x14ac:dyDescent="0.2">
      <c r="A524" s="54"/>
      <c r="C524" s="136">
        <v>2024</v>
      </c>
      <c r="D524" s="136"/>
      <c r="E524" s="137">
        <v>2.9795051466516863E-2</v>
      </c>
      <c r="F524" s="137">
        <v>0.48600494171897718</v>
      </c>
      <c r="G524" s="137">
        <v>0.5139950582810231</v>
      </c>
    </row>
    <row r="525" spans="1:7" ht="15" customHeight="1" x14ac:dyDescent="0.2">
      <c r="A525" s="54"/>
      <c r="C525" s="139">
        <v>2021</v>
      </c>
      <c r="D525" s="139"/>
      <c r="E525" s="140">
        <v>5.683501914978923E-2</v>
      </c>
      <c r="F525" s="140">
        <v>0.77173408444666969</v>
      </c>
      <c r="G525" s="140">
        <v>0.22826591555333262</v>
      </c>
    </row>
    <row r="526" spans="1:7" ht="15" customHeight="1" x14ac:dyDescent="0.2">
      <c r="A526" s="54"/>
      <c r="C526" s="139">
        <v>2017</v>
      </c>
      <c r="D526" s="139"/>
      <c r="E526" s="142" t="s">
        <v>174</v>
      </c>
      <c r="F526" s="142" t="s">
        <v>174</v>
      </c>
      <c r="G526" s="142" t="s">
        <v>174</v>
      </c>
    </row>
    <row r="527" spans="1:7" ht="15" customHeight="1" x14ac:dyDescent="0.2">
      <c r="A527" s="54"/>
      <c r="C527" s="139">
        <v>2014</v>
      </c>
      <c r="D527" s="139"/>
      <c r="E527" s="142" t="s">
        <v>174</v>
      </c>
      <c r="F527" s="142" t="s">
        <v>174</v>
      </c>
      <c r="G527" s="142" t="s">
        <v>174</v>
      </c>
    </row>
    <row r="528" spans="1:7" ht="15" customHeight="1" x14ac:dyDescent="0.2">
      <c r="A528" s="54"/>
      <c r="C528" s="175" t="s">
        <v>100</v>
      </c>
      <c r="D528" s="175"/>
      <c r="E528" s="175"/>
      <c r="F528" s="175"/>
      <c r="G528" s="175"/>
    </row>
    <row r="529" spans="1:7" ht="15" customHeight="1" x14ac:dyDescent="0.2">
      <c r="A529" s="54"/>
      <c r="C529" s="136">
        <v>2024</v>
      </c>
      <c r="D529" s="136"/>
      <c r="E529" s="137">
        <v>0.11285245568185608</v>
      </c>
      <c r="F529" s="137">
        <v>0.3141472502027533</v>
      </c>
      <c r="G529" s="137">
        <v>0.6858527497972452</v>
      </c>
    </row>
    <row r="530" spans="1:7" ht="15" customHeight="1" x14ac:dyDescent="0.2">
      <c r="A530" s="54"/>
      <c r="C530" s="139">
        <v>2021</v>
      </c>
      <c r="D530" s="139"/>
      <c r="E530" s="140">
        <v>6.2983769215538221E-2</v>
      </c>
      <c r="F530" s="140">
        <v>0.36957082923888429</v>
      </c>
      <c r="G530" s="140">
        <v>0.63042917076111582</v>
      </c>
    </row>
    <row r="531" spans="1:7" ht="15" customHeight="1" x14ac:dyDescent="0.2">
      <c r="A531" s="54"/>
      <c r="C531" s="139">
        <v>2017</v>
      </c>
      <c r="D531" s="139"/>
      <c r="E531" s="142" t="s">
        <v>174</v>
      </c>
      <c r="F531" s="142" t="s">
        <v>174</v>
      </c>
      <c r="G531" s="142" t="s">
        <v>174</v>
      </c>
    </row>
    <row r="532" spans="1:7" ht="15" customHeight="1" x14ac:dyDescent="0.2">
      <c r="A532" s="54"/>
      <c r="C532" s="139">
        <v>2014</v>
      </c>
      <c r="D532" s="139"/>
      <c r="E532" s="142" t="s">
        <v>174</v>
      </c>
      <c r="F532" s="142" t="s">
        <v>174</v>
      </c>
      <c r="G532" s="142" t="s">
        <v>174</v>
      </c>
    </row>
    <row r="533" spans="1:7" ht="15" customHeight="1" x14ac:dyDescent="0.2">
      <c r="A533" s="54"/>
      <c r="C533" s="175" t="s">
        <v>101</v>
      </c>
      <c r="D533" s="175"/>
      <c r="E533" s="175"/>
      <c r="F533" s="175"/>
      <c r="G533" s="175"/>
    </row>
    <row r="534" spans="1:7" ht="15" customHeight="1" x14ac:dyDescent="0.2">
      <c r="A534" s="54"/>
      <c r="C534" s="136">
        <v>2024</v>
      </c>
      <c r="D534" s="136"/>
      <c r="E534" s="137">
        <v>1.8844026368401347E-2</v>
      </c>
      <c r="F534" s="137">
        <v>0.60145904573496245</v>
      </c>
      <c r="G534" s="137">
        <v>0.39854095426503672</v>
      </c>
    </row>
    <row r="535" spans="1:7" ht="15" customHeight="1" x14ac:dyDescent="0.2">
      <c r="A535" s="54"/>
      <c r="C535" s="139">
        <v>2021</v>
      </c>
      <c r="D535" s="139"/>
      <c r="E535" s="140">
        <v>2.7294967242731786E-2</v>
      </c>
      <c r="F535" s="140">
        <v>0.84107985261032847</v>
      </c>
      <c r="G535" s="140">
        <v>0.15892014738967156</v>
      </c>
    </row>
    <row r="536" spans="1:7" ht="15" customHeight="1" x14ac:dyDescent="0.2">
      <c r="A536" s="54"/>
      <c r="C536" s="139">
        <v>2017</v>
      </c>
      <c r="D536" s="139"/>
      <c r="E536" s="142" t="s">
        <v>174</v>
      </c>
      <c r="F536" s="142" t="s">
        <v>174</v>
      </c>
      <c r="G536" s="142" t="s">
        <v>174</v>
      </c>
    </row>
    <row r="537" spans="1:7" ht="15" customHeight="1" x14ac:dyDescent="0.2">
      <c r="A537" s="54"/>
      <c r="C537" s="139">
        <v>2014</v>
      </c>
      <c r="D537" s="139"/>
      <c r="E537" s="142" t="s">
        <v>174</v>
      </c>
      <c r="F537" s="142" t="s">
        <v>174</v>
      </c>
      <c r="G537" s="142" t="s">
        <v>174</v>
      </c>
    </row>
    <row r="538" spans="1:7" ht="15" customHeight="1" x14ac:dyDescent="0.2">
      <c r="A538" s="54"/>
      <c r="C538" s="175" t="s">
        <v>102</v>
      </c>
      <c r="D538" s="175"/>
      <c r="E538" s="175"/>
      <c r="F538" s="175"/>
      <c r="G538" s="175"/>
    </row>
    <row r="539" spans="1:7" ht="15" customHeight="1" x14ac:dyDescent="0.2">
      <c r="A539" s="54"/>
      <c r="C539" s="136">
        <v>2024</v>
      </c>
      <c r="D539" s="136"/>
      <c r="E539" s="137">
        <v>0.21677919169672166</v>
      </c>
      <c r="F539" s="137">
        <v>0.3855662580246455</v>
      </c>
      <c r="G539" s="137">
        <v>0.61443374197535416</v>
      </c>
    </row>
    <row r="540" spans="1:7" ht="15" customHeight="1" x14ac:dyDescent="0.2">
      <c r="A540" s="54"/>
      <c r="C540" s="139">
        <v>2021</v>
      </c>
      <c r="D540" s="139"/>
      <c r="E540" s="140">
        <v>0.19196214491834732</v>
      </c>
      <c r="F540" s="140">
        <v>0.42302059884800164</v>
      </c>
      <c r="G540" s="140">
        <v>0.57697940115199542</v>
      </c>
    </row>
    <row r="541" spans="1:7" ht="15" customHeight="1" x14ac:dyDescent="0.2">
      <c r="A541" s="54"/>
      <c r="C541" s="139">
        <v>2017</v>
      </c>
      <c r="D541" s="139"/>
      <c r="E541" s="142" t="s">
        <v>174</v>
      </c>
      <c r="F541" s="142" t="s">
        <v>174</v>
      </c>
      <c r="G541" s="142" t="s">
        <v>174</v>
      </c>
    </row>
    <row r="542" spans="1:7" ht="15" customHeight="1" x14ac:dyDescent="0.2">
      <c r="A542" s="54"/>
      <c r="C542" s="139">
        <v>2014</v>
      </c>
      <c r="D542" s="139"/>
      <c r="E542" s="142" t="s">
        <v>174</v>
      </c>
      <c r="F542" s="142" t="s">
        <v>174</v>
      </c>
      <c r="G542" s="142" t="s">
        <v>174</v>
      </c>
    </row>
    <row r="543" spans="1:7" ht="15" customHeight="1" x14ac:dyDescent="0.2">
      <c r="A543" s="54"/>
      <c r="C543" s="175" t="s">
        <v>103</v>
      </c>
      <c r="D543" s="175"/>
      <c r="E543" s="175"/>
      <c r="F543" s="175"/>
      <c r="G543" s="175"/>
    </row>
    <row r="544" spans="1:7" ht="15" customHeight="1" x14ac:dyDescent="0.2">
      <c r="A544" s="54"/>
      <c r="C544" s="136">
        <v>2024</v>
      </c>
      <c r="D544" s="136"/>
      <c r="E544" s="137">
        <v>0.11698166783783141</v>
      </c>
      <c r="F544" s="137">
        <v>0.77417362582186888</v>
      </c>
      <c r="G544" s="137">
        <v>0.22582637417813109</v>
      </c>
    </row>
    <row r="545" spans="1:7" ht="15" customHeight="1" x14ac:dyDescent="0.2">
      <c r="A545" s="54"/>
      <c r="C545" s="139">
        <v>2021</v>
      </c>
      <c r="D545" s="139"/>
      <c r="E545" s="140">
        <v>7.6302172716694358E-2</v>
      </c>
      <c r="F545" s="140">
        <v>0.73999043995824698</v>
      </c>
      <c r="G545" s="140">
        <v>0.26000956004175324</v>
      </c>
    </row>
    <row r="546" spans="1:7" ht="15" customHeight="1" x14ac:dyDescent="0.2">
      <c r="A546" s="54"/>
      <c r="C546" s="139">
        <v>2017</v>
      </c>
      <c r="D546" s="139"/>
      <c r="E546" s="142" t="s">
        <v>174</v>
      </c>
      <c r="F546" s="142" t="s">
        <v>174</v>
      </c>
      <c r="G546" s="142" t="s">
        <v>174</v>
      </c>
    </row>
    <row r="547" spans="1:7" ht="15" customHeight="1" x14ac:dyDescent="0.2">
      <c r="A547" s="54"/>
      <c r="C547" s="139">
        <v>2014</v>
      </c>
      <c r="D547" s="139"/>
      <c r="E547" s="142" t="s">
        <v>174</v>
      </c>
      <c r="F547" s="142" t="s">
        <v>174</v>
      </c>
      <c r="G547" s="142" t="s">
        <v>174</v>
      </c>
    </row>
    <row r="548" spans="1:7" ht="15" customHeight="1" x14ac:dyDescent="0.2">
      <c r="A548" s="54"/>
      <c r="C548" s="100" t="s">
        <v>130</v>
      </c>
      <c r="D548" s="100"/>
      <c r="E548" s="99"/>
      <c r="F548" s="99"/>
      <c r="G548" s="99"/>
    </row>
    <row r="549" spans="1:7" ht="15" customHeight="1" x14ac:dyDescent="0.2">
      <c r="A549" s="54"/>
      <c r="C549" s="97" t="s">
        <v>165</v>
      </c>
      <c r="D549" s="97"/>
      <c r="E549" s="96"/>
      <c r="F549" s="96"/>
      <c r="G549" s="96"/>
    </row>
    <row r="550" spans="1:7" ht="15" customHeight="1" x14ac:dyDescent="0.2">
      <c r="A550" s="54"/>
      <c r="C550" s="136">
        <v>2024</v>
      </c>
      <c r="D550" s="136"/>
      <c r="E550" s="137">
        <v>1</v>
      </c>
      <c r="F550" s="137">
        <v>0.45048848030530941</v>
      </c>
      <c r="G550" s="137">
        <v>0.54951151969469114</v>
      </c>
    </row>
    <row r="551" spans="1:7" ht="15" customHeight="1" x14ac:dyDescent="0.2">
      <c r="A551" s="54"/>
      <c r="C551" s="139">
        <v>2021</v>
      </c>
      <c r="D551" s="139"/>
      <c r="E551" s="140">
        <v>1</v>
      </c>
      <c r="F551" s="140">
        <v>0.48154136158581023</v>
      </c>
      <c r="G551" s="140">
        <v>0.51845863841418949</v>
      </c>
    </row>
    <row r="552" spans="1:7" ht="15" customHeight="1" x14ac:dyDescent="0.2">
      <c r="A552" s="54"/>
      <c r="C552" s="139">
        <v>2017</v>
      </c>
      <c r="D552" s="139"/>
      <c r="E552" s="142" t="s">
        <v>174</v>
      </c>
      <c r="F552" s="142" t="s">
        <v>174</v>
      </c>
      <c r="G552" s="142" t="s">
        <v>174</v>
      </c>
    </row>
    <row r="553" spans="1:7" ht="15" customHeight="1" x14ac:dyDescent="0.2">
      <c r="A553" s="54"/>
      <c r="C553" s="139">
        <v>2014</v>
      </c>
      <c r="D553" s="139"/>
      <c r="E553" s="142" t="s">
        <v>174</v>
      </c>
      <c r="F553" s="142" t="s">
        <v>174</v>
      </c>
      <c r="G553" s="142" t="s">
        <v>174</v>
      </c>
    </row>
    <row r="554" spans="1:7" ht="15" customHeight="1" x14ac:dyDescent="0.2">
      <c r="A554" s="54"/>
      <c r="C554" s="175" t="s">
        <v>97</v>
      </c>
      <c r="D554" s="175"/>
      <c r="E554" s="175"/>
      <c r="F554" s="175"/>
      <c r="G554" s="175"/>
    </row>
    <row r="555" spans="1:7" ht="15" customHeight="1" x14ac:dyDescent="0.2">
      <c r="A555" s="54"/>
      <c r="C555" s="136">
        <v>2024</v>
      </c>
      <c r="D555" s="136"/>
      <c r="E555" s="137">
        <v>0.51602148197214059</v>
      </c>
      <c r="F555" s="137">
        <v>0.46466309601775574</v>
      </c>
      <c r="G555" s="137">
        <v>0.53533690398224587</v>
      </c>
    </row>
    <row r="556" spans="1:7" ht="15" customHeight="1" x14ac:dyDescent="0.2">
      <c r="A556" s="54"/>
      <c r="C556" s="139">
        <v>2021</v>
      </c>
      <c r="D556" s="139"/>
      <c r="E556" s="140">
        <v>0.50728136513013078</v>
      </c>
      <c r="F556" s="140">
        <v>0.47283589505907014</v>
      </c>
      <c r="G556" s="140">
        <v>0.52716410494092947</v>
      </c>
    </row>
    <row r="557" spans="1:7" ht="15" customHeight="1" x14ac:dyDescent="0.2">
      <c r="A557" s="54"/>
      <c r="C557" s="139">
        <v>2017</v>
      </c>
      <c r="D557" s="139"/>
      <c r="E557" s="142" t="s">
        <v>174</v>
      </c>
      <c r="F557" s="142" t="s">
        <v>174</v>
      </c>
      <c r="G557" s="142" t="s">
        <v>174</v>
      </c>
    </row>
    <row r="558" spans="1:7" ht="15" customHeight="1" x14ac:dyDescent="0.2">
      <c r="A558" s="54"/>
      <c r="C558" s="139">
        <v>2014</v>
      </c>
      <c r="D558" s="139"/>
      <c r="E558" s="142" t="s">
        <v>174</v>
      </c>
      <c r="F558" s="142" t="s">
        <v>174</v>
      </c>
      <c r="G558" s="142" t="s">
        <v>174</v>
      </c>
    </row>
    <row r="559" spans="1:7" ht="15" customHeight="1" x14ac:dyDescent="0.2">
      <c r="A559" s="54"/>
      <c r="C559" s="175" t="s">
        <v>98</v>
      </c>
      <c r="D559" s="175"/>
      <c r="E559" s="175"/>
      <c r="F559" s="175"/>
      <c r="G559" s="175"/>
    </row>
    <row r="560" spans="1:7" ht="15" customHeight="1" x14ac:dyDescent="0.2">
      <c r="A560" s="54"/>
      <c r="C560" s="136">
        <v>2024</v>
      </c>
      <c r="D560" s="136"/>
      <c r="E560" s="137">
        <v>6.9263774340579606E-2</v>
      </c>
      <c r="F560" s="137">
        <v>0.39116009449003514</v>
      </c>
      <c r="G560" s="137">
        <v>0.60883990550996436</v>
      </c>
    </row>
    <row r="561" spans="1:7" ht="15" customHeight="1" x14ac:dyDescent="0.2">
      <c r="A561" s="54"/>
      <c r="C561" s="139">
        <v>2021</v>
      </c>
      <c r="D561" s="139"/>
      <c r="E561" s="140">
        <v>6.290521704575959E-2</v>
      </c>
      <c r="F561" s="140">
        <v>0.51812238574088343</v>
      </c>
      <c r="G561" s="140">
        <v>0.48187761425911663</v>
      </c>
    </row>
    <row r="562" spans="1:7" ht="15" customHeight="1" x14ac:dyDescent="0.2">
      <c r="A562" s="54"/>
      <c r="C562" s="139">
        <v>2017</v>
      </c>
      <c r="D562" s="139"/>
      <c r="E562" s="142" t="s">
        <v>174</v>
      </c>
      <c r="F562" s="142" t="s">
        <v>174</v>
      </c>
      <c r="G562" s="142" t="s">
        <v>174</v>
      </c>
    </row>
    <row r="563" spans="1:7" ht="15" customHeight="1" x14ac:dyDescent="0.2">
      <c r="A563" s="54"/>
      <c r="C563" s="139">
        <v>2014</v>
      </c>
      <c r="D563" s="139"/>
      <c r="E563" s="142" t="s">
        <v>174</v>
      </c>
      <c r="F563" s="142" t="s">
        <v>174</v>
      </c>
      <c r="G563" s="142" t="s">
        <v>174</v>
      </c>
    </row>
    <row r="564" spans="1:7" ht="15" customHeight="1" x14ac:dyDescent="0.2">
      <c r="A564" s="54"/>
      <c r="C564" s="175" t="s">
        <v>99</v>
      </c>
      <c r="D564" s="175"/>
      <c r="E564" s="175"/>
      <c r="F564" s="175"/>
      <c r="G564" s="175"/>
    </row>
    <row r="565" spans="1:7" ht="15" customHeight="1" x14ac:dyDescent="0.2">
      <c r="A565" s="54"/>
      <c r="C565" s="136">
        <v>2024</v>
      </c>
      <c r="D565" s="136"/>
      <c r="E565" s="137">
        <v>4.2375582721531378E-2</v>
      </c>
      <c r="F565" s="137">
        <v>0.32975896849837449</v>
      </c>
      <c r="G565" s="137">
        <v>0.67024103150162551</v>
      </c>
    </row>
    <row r="566" spans="1:7" ht="15" customHeight="1" x14ac:dyDescent="0.2">
      <c r="A566" s="54"/>
      <c r="C566" s="139">
        <v>2021</v>
      </c>
      <c r="D566" s="139"/>
      <c r="E566" s="140">
        <v>2.7766760745903601E-2</v>
      </c>
      <c r="F566" s="140">
        <v>0.4584113338234681</v>
      </c>
      <c r="G566" s="140">
        <v>0.54158866617653201</v>
      </c>
    </row>
    <row r="567" spans="1:7" ht="15" customHeight="1" x14ac:dyDescent="0.2">
      <c r="A567" s="54"/>
      <c r="C567" s="139">
        <v>2017</v>
      </c>
      <c r="D567" s="139"/>
      <c r="E567" s="142" t="s">
        <v>174</v>
      </c>
      <c r="F567" s="142" t="s">
        <v>174</v>
      </c>
      <c r="G567" s="142" t="s">
        <v>174</v>
      </c>
    </row>
    <row r="568" spans="1:7" ht="15" customHeight="1" x14ac:dyDescent="0.2">
      <c r="A568" s="54"/>
      <c r="C568" s="139">
        <v>2014</v>
      </c>
      <c r="D568" s="139"/>
      <c r="E568" s="142" t="s">
        <v>174</v>
      </c>
      <c r="F568" s="142" t="s">
        <v>174</v>
      </c>
      <c r="G568" s="142" t="s">
        <v>174</v>
      </c>
    </row>
    <row r="569" spans="1:7" ht="15" customHeight="1" x14ac:dyDescent="0.2">
      <c r="A569" s="54"/>
      <c r="C569" s="175" t="s">
        <v>100</v>
      </c>
      <c r="D569" s="175"/>
      <c r="E569" s="175"/>
      <c r="F569" s="175"/>
      <c r="G569" s="175"/>
    </row>
    <row r="570" spans="1:7" ht="15" customHeight="1" x14ac:dyDescent="0.2">
      <c r="A570" s="54"/>
      <c r="C570" s="136">
        <v>2024</v>
      </c>
      <c r="D570" s="136"/>
      <c r="E570" s="137">
        <v>0.14807735202199521</v>
      </c>
      <c r="F570" s="137">
        <v>0.30831281319378462</v>
      </c>
      <c r="G570" s="137">
        <v>0.69168718680621455</v>
      </c>
    </row>
    <row r="571" spans="1:7" ht="15" customHeight="1" x14ac:dyDescent="0.2">
      <c r="A571" s="54"/>
      <c r="C571" s="139">
        <v>2021</v>
      </c>
      <c r="D571" s="139"/>
      <c r="E571" s="140">
        <v>0.14835370295810726</v>
      </c>
      <c r="F571" s="140">
        <v>0.42124266160509505</v>
      </c>
      <c r="G571" s="140">
        <v>0.57875733839490373</v>
      </c>
    </row>
    <row r="572" spans="1:7" ht="15" customHeight="1" x14ac:dyDescent="0.2">
      <c r="A572" s="54"/>
      <c r="C572" s="139">
        <v>2017</v>
      </c>
      <c r="D572" s="139"/>
      <c r="E572" s="142" t="s">
        <v>174</v>
      </c>
      <c r="F572" s="142" t="s">
        <v>174</v>
      </c>
      <c r="G572" s="142" t="s">
        <v>174</v>
      </c>
    </row>
    <row r="573" spans="1:7" ht="15" customHeight="1" x14ac:dyDescent="0.2">
      <c r="A573" s="54"/>
      <c r="C573" s="139">
        <v>2014</v>
      </c>
      <c r="D573" s="139"/>
      <c r="E573" s="142" t="s">
        <v>174</v>
      </c>
      <c r="F573" s="142" t="s">
        <v>174</v>
      </c>
      <c r="G573" s="142" t="s">
        <v>174</v>
      </c>
    </row>
    <row r="574" spans="1:7" ht="15" customHeight="1" x14ac:dyDescent="0.2">
      <c r="A574" s="54"/>
      <c r="C574" s="175" t="s">
        <v>101</v>
      </c>
      <c r="D574" s="175"/>
      <c r="E574" s="175"/>
      <c r="F574" s="175"/>
      <c r="G574" s="175"/>
    </row>
    <row r="575" spans="1:7" ht="15" customHeight="1" x14ac:dyDescent="0.2">
      <c r="A575" s="54"/>
      <c r="C575" s="136">
        <v>2024</v>
      </c>
      <c r="D575" s="136"/>
      <c r="E575" s="137">
        <v>2.6584630095150812E-2</v>
      </c>
      <c r="F575" s="137">
        <v>0.57064793736296737</v>
      </c>
      <c r="G575" s="137">
        <v>0.42935206263703218</v>
      </c>
    </row>
    <row r="576" spans="1:7" ht="15" customHeight="1" x14ac:dyDescent="0.2">
      <c r="A576" s="54"/>
      <c r="C576" s="139">
        <v>2021</v>
      </c>
      <c r="D576" s="139"/>
      <c r="E576" s="140">
        <v>2.8917717653468469E-2</v>
      </c>
      <c r="F576" s="140">
        <v>0.8233994331881398</v>
      </c>
      <c r="G576" s="140">
        <v>0.17660056681186007</v>
      </c>
    </row>
    <row r="577" spans="1:7" ht="15" customHeight="1" x14ac:dyDescent="0.2">
      <c r="A577" s="54"/>
      <c r="C577" s="139">
        <v>2017</v>
      </c>
      <c r="D577" s="139"/>
      <c r="E577" s="142" t="s">
        <v>174</v>
      </c>
      <c r="F577" s="142" t="s">
        <v>174</v>
      </c>
      <c r="G577" s="142" t="s">
        <v>174</v>
      </c>
    </row>
    <row r="578" spans="1:7" ht="15" customHeight="1" x14ac:dyDescent="0.2">
      <c r="A578" s="54"/>
      <c r="C578" s="139">
        <v>2014</v>
      </c>
      <c r="D578" s="139"/>
      <c r="E578" s="142" t="s">
        <v>174</v>
      </c>
      <c r="F578" s="142" t="s">
        <v>174</v>
      </c>
      <c r="G578" s="142" t="s">
        <v>174</v>
      </c>
    </row>
    <row r="579" spans="1:7" ht="15" customHeight="1" x14ac:dyDescent="0.2">
      <c r="A579" s="54"/>
      <c r="C579" s="175" t="s">
        <v>102</v>
      </c>
      <c r="D579" s="175"/>
      <c r="E579" s="175"/>
      <c r="F579" s="175"/>
      <c r="G579" s="175"/>
    </row>
    <row r="580" spans="1:7" ht="15" customHeight="1" x14ac:dyDescent="0.2">
      <c r="A580" s="54"/>
      <c r="C580" s="136">
        <v>2024</v>
      </c>
      <c r="D580" s="136"/>
      <c r="E580" s="137">
        <v>0.16437783785363699</v>
      </c>
      <c r="F580" s="137">
        <v>0.55183327910692836</v>
      </c>
      <c r="G580" s="137">
        <v>0.44816672089307164</v>
      </c>
    </row>
    <row r="581" spans="1:7" ht="15" customHeight="1" x14ac:dyDescent="0.2">
      <c r="A581" s="54"/>
      <c r="C581" s="139">
        <v>2021</v>
      </c>
      <c r="D581" s="139"/>
      <c r="E581" s="140">
        <v>0.15544421426068333</v>
      </c>
      <c r="F581" s="140">
        <v>0.35654782010646596</v>
      </c>
      <c r="G581" s="140">
        <v>0.64345217989353398</v>
      </c>
    </row>
    <row r="582" spans="1:7" ht="15" customHeight="1" x14ac:dyDescent="0.2">
      <c r="A582" s="54"/>
      <c r="C582" s="139">
        <v>2017</v>
      </c>
      <c r="D582" s="139"/>
      <c r="E582" s="142" t="s">
        <v>174</v>
      </c>
      <c r="F582" s="142" t="s">
        <v>174</v>
      </c>
      <c r="G582" s="142" t="s">
        <v>174</v>
      </c>
    </row>
    <row r="583" spans="1:7" ht="15" customHeight="1" x14ac:dyDescent="0.2">
      <c r="A583" s="54"/>
      <c r="C583" s="139">
        <v>2014</v>
      </c>
      <c r="D583" s="139"/>
      <c r="E583" s="142" t="s">
        <v>174</v>
      </c>
      <c r="F583" s="142" t="s">
        <v>174</v>
      </c>
      <c r="G583" s="142" t="s">
        <v>174</v>
      </c>
    </row>
    <row r="584" spans="1:7" ht="15" customHeight="1" x14ac:dyDescent="0.2">
      <c r="A584" s="54"/>
      <c r="C584" s="175" t="s">
        <v>103</v>
      </c>
      <c r="D584" s="175"/>
      <c r="E584" s="175"/>
      <c r="F584" s="175"/>
      <c r="G584" s="175"/>
    </row>
    <row r="585" spans="1:7" ht="15" customHeight="1" x14ac:dyDescent="0.2">
      <c r="A585" s="54"/>
      <c r="C585" s="136">
        <v>2024</v>
      </c>
      <c r="D585" s="136"/>
      <c r="E585" s="137">
        <v>3.3299340994965294E-2</v>
      </c>
      <c r="F585" s="137">
        <v>0.54390317642660446</v>
      </c>
      <c r="G585" s="137">
        <v>0.45609682357339565</v>
      </c>
    </row>
    <row r="586" spans="1:7" ht="15" customHeight="1" x14ac:dyDescent="0.2">
      <c r="A586" s="54"/>
      <c r="C586" s="139">
        <v>2021</v>
      </c>
      <c r="D586" s="139"/>
      <c r="E586" s="140">
        <v>6.9331022205947029E-2</v>
      </c>
      <c r="F586" s="140">
        <v>0.78799195220048757</v>
      </c>
      <c r="G586" s="140">
        <v>0.21200804779951249</v>
      </c>
    </row>
    <row r="587" spans="1:7" ht="15" customHeight="1" x14ac:dyDescent="0.2">
      <c r="A587" s="54"/>
      <c r="C587" s="139">
        <v>2017</v>
      </c>
      <c r="D587" s="139"/>
      <c r="E587" s="142" t="s">
        <v>174</v>
      </c>
      <c r="F587" s="142" t="s">
        <v>174</v>
      </c>
      <c r="G587" s="142" t="s">
        <v>174</v>
      </c>
    </row>
    <row r="588" spans="1:7" ht="15" customHeight="1" x14ac:dyDescent="0.2">
      <c r="A588" s="54"/>
      <c r="C588" s="139">
        <v>2014</v>
      </c>
      <c r="D588" s="139"/>
      <c r="E588" s="142" t="s">
        <v>174</v>
      </c>
      <c r="F588" s="142" t="s">
        <v>174</v>
      </c>
      <c r="G588" s="142" t="s">
        <v>174</v>
      </c>
    </row>
    <row r="589" spans="1:7" ht="15" customHeight="1" x14ac:dyDescent="0.2">
      <c r="A589" s="54"/>
      <c r="C589" s="100" t="s">
        <v>131</v>
      </c>
      <c r="D589" s="100"/>
      <c r="E589" s="99"/>
      <c r="F589" s="99"/>
      <c r="G589" s="99"/>
    </row>
    <row r="590" spans="1:7" ht="15" customHeight="1" x14ac:dyDescent="0.2">
      <c r="A590" s="54"/>
      <c r="C590" s="182" t="s">
        <v>165</v>
      </c>
      <c r="D590" s="182"/>
      <c r="E590" s="183"/>
      <c r="F590" s="183"/>
      <c r="G590" s="183"/>
    </row>
    <row r="591" spans="1:7" ht="15" customHeight="1" x14ac:dyDescent="0.2">
      <c r="A591" s="54"/>
      <c r="C591" s="136">
        <v>2024</v>
      </c>
      <c r="D591" s="136"/>
      <c r="E591" s="137">
        <v>1</v>
      </c>
      <c r="F591" s="137">
        <v>0.81309414894294052</v>
      </c>
      <c r="G591" s="137">
        <v>0.18690585105705962</v>
      </c>
    </row>
    <row r="592" spans="1:7" ht="15" customHeight="1" x14ac:dyDescent="0.2">
      <c r="A592" s="54"/>
      <c r="C592" s="139">
        <v>2021</v>
      </c>
      <c r="D592" s="139"/>
      <c r="E592" s="140">
        <v>1</v>
      </c>
      <c r="F592" s="140">
        <v>0.77191496258230174</v>
      </c>
      <c r="G592" s="140">
        <v>0.22808503741769875</v>
      </c>
    </row>
    <row r="593" spans="1:7" ht="15" customHeight="1" x14ac:dyDescent="0.2">
      <c r="A593" s="54"/>
      <c r="C593" s="139">
        <v>2017</v>
      </c>
      <c r="D593" s="139"/>
      <c r="E593" s="142" t="s">
        <v>174</v>
      </c>
      <c r="F593" s="142" t="s">
        <v>174</v>
      </c>
      <c r="G593" s="142" t="s">
        <v>174</v>
      </c>
    </row>
    <row r="594" spans="1:7" ht="15" customHeight="1" x14ac:dyDescent="0.2">
      <c r="A594" s="54"/>
      <c r="C594" s="139">
        <v>2014</v>
      </c>
      <c r="D594" s="139"/>
      <c r="E594" s="142" t="s">
        <v>174</v>
      </c>
      <c r="F594" s="142" t="s">
        <v>174</v>
      </c>
      <c r="G594" s="142" t="s">
        <v>174</v>
      </c>
    </row>
    <row r="595" spans="1:7" ht="15" customHeight="1" x14ac:dyDescent="0.2">
      <c r="A595" s="54"/>
      <c r="C595" s="95" t="s">
        <v>97</v>
      </c>
      <c r="D595" s="95"/>
      <c r="E595" s="95"/>
      <c r="F595" s="95"/>
      <c r="G595" s="95"/>
    </row>
    <row r="596" spans="1:7" ht="15" customHeight="1" x14ac:dyDescent="0.2">
      <c r="A596" s="54"/>
      <c r="C596" s="136">
        <v>2024</v>
      </c>
      <c r="D596" s="136"/>
      <c r="E596" s="137">
        <v>0.25512847927052895</v>
      </c>
      <c r="F596" s="137">
        <v>0.69794091387323065</v>
      </c>
      <c r="G596" s="137">
        <v>0.30205908612676974</v>
      </c>
    </row>
    <row r="597" spans="1:7" ht="15" customHeight="1" x14ac:dyDescent="0.2">
      <c r="A597" s="54"/>
      <c r="C597" s="139">
        <v>2021</v>
      </c>
      <c r="D597" s="139"/>
      <c r="E597" s="140">
        <v>0.22708026973120729</v>
      </c>
      <c r="F597" s="140">
        <v>0.58195559155557863</v>
      </c>
      <c r="G597" s="140">
        <v>0.41804440844442309</v>
      </c>
    </row>
    <row r="598" spans="1:7" ht="15" customHeight="1" x14ac:dyDescent="0.2">
      <c r="A598" s="54"/>
      <c r="C598" s="139">
        <v>2017</v>
      </c>
      <c r="D598" s="139"/>
      <c r="E598" s="142" t="s">
        <v>174</v>
      </c>
      <c r="F598" s="142" t="s">
        <v>174</v>
      </c>
      <c r="G598" s="142" t="s">
        <v>174</v>
      </c>
    </row>
    <row r="599" spans="1:7" ht="15" customHeight="1" x14ac:dyDescent="0.2">
      <c r="A599" s="54"/>
      <c r="C599" s="139">
        <v>2014</v>
      </c>
      <c r="D599" s="139"/>
      <c r="E599" s="142" t="s">
        <v>174</v>
      </c>
      <c r="F599" s="142" t="s">
        <v>174</v>
      </c>
      <c r="G599" s="142" t="s">
        <v>174</v>
      </c>
    </row>
    <row r="600" spans="1:7" ht="15" customHeight="1" x14ac:dyDescent="0.2">
      <c r="A600" s="54"/>
      <c r="C600" s="175" t="s">
        <v>98</v>
      </c>
      <c r="D600" s="175"/>
      <c r="E600" s="175"/>
      <c r="F600" s="175"/>
      <c r="G600" s="175"/>
    </row>
    <row r="601" spans="1:7" ht="15" customHeight="1" x14ac:dyDescent="0.2">
      <c r="A601" s="54"/>
      <c r="C601" s="136">
        <v>2024</v>
      </c>
      <c r="D601" s="136"/>
      <c r="E601" s="137">
        <v>2.7801255827898861E-2</v>
      </c>
      <c r="F601" s="137">
        <v>0.36297787887347199</v>
      </c>
      <c r="G601" s="137">
        <v>0.63702212112652723</v>
      </c>
    </row>
    <row r="602" spans="1:7" ht="15" customHeight="1" x14ac:dyDescent="0.2">
      <c r="A602" s="54"/>
      <c r="C602" s="139">
        <v>2021</v>
      </c>
      <c r="D602" s="139"/>
      <c r="E602" s="140">
        <v>2.9179031255947716E-2</v>
      </c>
      <c r="F602" s="140">
        <v>0.55227176830979652</v>
      </c>
      <c r="G602" s="140">
        <v>0.44772823169020348</v>
      </c>
    </row>
    <row r="603" spans="1:7" ht="15" customHeight="1" x14ac:dyDescent="0.2">
      <c r="A603" s="54"/>
      <c r="C603" s="139">
        <v>2017</v>
      </c>
      <c r="D603" s="139"/>
      <c r="E603" s="142" t="s">
        <v>174</v>
      </c>
      <c r="F603" s="142" t="s">
        <v>174</v>
      </c>
      <c r="G603" s="142" t="s">
        <v>174</v>
      </c>
    </row>
    <row r="604" spans="1:7" ht="15" customHeight="1" x14ac:dyDescent="0.2">
      <c r="A604" s="54"/>
      <c r="C604" s="139">
        <v>2014</v>
      </c>
      <c r="D604" s="139"/>
      <c r="E604" s="142" t="s">
        <v>174</v>
      </c>
      <c r="F604" s="142" t="s">
        <v>174</v>
      </c>
      <c r="G604" s="142" t="s">
        <v>174</v>
      </c>
    </row>
    <row r="605" spans="1:7" ht="15" customHeight="1" x14ac:dyDescent="0.2">
      <c r="A605" s="54"/>
      <c r="C605" s="175" t="s">
        <v>99</v>
      </c>
      <c r="D605" s="175"/>
      <c r="E605" s="175"/>
      <c r="F605" s="175"/>
      <c r="G605" s="175"/>
    </row>
    <row r="606" spans="1:7" ht="15" customHeight="1" x14ac:dyDescent="0.2">
      <c r="A606" s="54"/>
      <c r="C606" s="136">
        <v>2024</v>
      </c>
      <c r="D606" s="136"/>
      <c r="E606" s="137">
        <v>0.36377492002860401</v>
      </c>
      <c r="F606" s="137">
        <v>0.9884492112115193</v>
      </c>
      <c r="G606" s="137">
        <v>1.1550788788480697E-2</v>
      </c>
    </row>
    <row r="607" spans="1:7" ht="15" customHeight="1" x14ac:dyDescent="0.2">
      <c r="A607" s="54"/>
      <c r="C607" s="139">
        <v>2021</v>
      </c>
      <c r="D607" s="139"/>
      <c r="E607" s="140">
        <v>0.3275719694876984</v>
      </c>
      <c r="F607" s="140">
        <v>0.98154554388042148</v>
      </c>
      <c r="G607" s="140">
        <v>1.8454456119578497E-2</v>
      </c>
    </row>
    <row r="608" spans="1:7" ht="15" customHeight="1" x14ac:dyDescent="0.2">
      <c r="A608" s="54"/>
      <c r="C608" s="139">
        <v>2017</v>
      </c>
      <c r="D608" s="139"/>
      <c r="E608" s="142" t="s">
        <v>174</v>
      </c>
      <c r="F608" s="142" t="s">
        <v>174</v>
      </c>
      <c r="G608" s="142" t="s">
        <v>174</v>
      </c>
    </row>
    <row r="609" spans="1:7" ht="15" customHeight="1" x14ac:dyDescent="0.2">
      <c r="A609" s="54"/>
      <c r="C609" s="139">
        <v>2014</v>
      </c>
      <c r="D609" s="139"/>
      <c r="E609" s="142" t="s">
        <v>174</v>
      </c>
      <c r="F609" s="142" t="s">
        <v>174</v>
      </c>
      <c r="G609" s="142" t="s">
        <v>174</v>
      </c>
    </row>
    <row r="610" spans="1:7" ht="15" customHeight="1" x14ac:dyDescent="0.2">
      <c r="A610" s="54"/>
      <c r="C610" s="175" t="s">
        <v>100</v>
      </c>
      <c r="D610" s="175"/>
      <c r="E610" s="175"/>
      <c r="F610" s="175"/>
      <c r="G610" s="175"/>
    </row>
    <row r="611" spans="1:7" ht="15" customHeight="1" x14ac:dyDescent="0.2">
      <c r="A611" s="54"/>
      <c r="C611" s="136">
        <v>2024</v>
      </c>
      <c r="D611" s="136"/>
      <c r="E611" s="137">
        <v>4.9077981908175486E-2</v>
      </c>
      <c r="F611" s="137">
        <v>0.34937772223431829</v>
      </c>
      <c r="G611" s="137">
        <v>0.65062227776568204</v>
      </c>
    </row>
    <row r="612" spans="1:7" ht="15" customHeight="1" x14ac:dyDescent="0.2">
      <c r="A612" s="54"/>
      <c r="C612" s="139">
        <v>2021</v>
      </c>
      <c r="D612" s="139"/>
      <c r="E612" s="140">
        <v>6.7522164347210353E-2</v>
      </c>
      <c r="F612" s="140">
        <v>0.21062863119831066</v>
      </c>
      <c r="G612" s="140">
        <v>0.78937136880169034</v>
      </c>
    </row>
    <row r="613" spans="1:7" ht="15" customHeight="1" x14ac:dyDescent="0.2">
      <c r="A613" s="54"/>
      <c r="C613" s="139">
        <v>2017</v>
      </c>
      <c r="D613" s="139"/>
      <c r="E613" s="142" t="s">
        <v>174</v>
      </c>
      <c r="F613" s="142" t="s">
        <v>174</v>
      </c>
      <c r="G613" s="142" t="s">
        <v>174</v>
      </c>
    </row>
    <row r="614" spans="1:7" ht="15" customHeight="1" x14ac:dyDescent="0.2">
      <c r="A614" s="54"/>
      <c r="C614" s="139">
        <v>2014</v>
      </c>
      <c r="D614" s="139"/>
      <c r="E614" s="142" t="s">
        <v>174</v>
      </c>
      <c r="F614" s="142" t="s">
        <v>174</v>
      </c>
      <c r="G614" s="142" t="s">
        <v>174</v>
      </c>
    </row>
    <row r="615" spans="1:7" ht="15" customHeight="1" x14ac:dyDescent="0.2">
      <c r="A615" s="54"/>
      <c r="C615" s="175" t="s">
        <v>101</v>
      </c>
      <c r="D615" s="175"/>
      <c r="E615" s="175"/>
      <c r="F615" s="175"/>
      <c r="G615" s="175"/>
    </row>
    <row r="616" spans="1:7" ht="15" customHeight="1" x14ac:dyDescent="0.2">
      <c r="A616" s="54"/>
      <c r="C616" s="136">
        <v>2024</v>
      </c>
      <c r="D616" s="136"/>
      <c r="E616" s="137">
        <v>2.9578664487749252E-2</v>
      </c>
      <c r="F616" s="137">
        <v>0.79832781352258542</v>
      </c>
      <c r="G616" s="137">
        <v>0.20167218647741447</v>
      </c>
    </row>
    <row r="617" spans="1:7" ht="15" customHeight="1" x14ac:dyDescent="0.2">
      <c r="A617" s="54"/>
      <c r="C617" s="139">
        <v>2021</v>
      </c>
      <c r="D617" s="139"/>
      <c r="E617" s="140">
        <v>2.5084127804178968E-2</v>
      </c>
      <c r="F617" s="140">
        <v>0.8191102545770057</v>
      </c>
      <c r="G617" s="140">
        <v>0.18088974542299438</v>
      </c>
    </row>
    <row r="618" spans="1:7" ht="15" customHeight="1" x14ac:dyDescent="0.2">
      <c r="A618" s="54"/>
      <c r="C618" s="139">
        <v>2017</v>
      </c>
      <c r="D618" s="139"/>
      <c r="E618" s="142" t="s">
        <v>174</v>
      </c>
      <c r="F618" s="142" t="s">
        <v>174</v>
      </c>
      <c r="G618" s="142" t="s">
        <v>174</v>
      </c>
    </row>
    <row r="619" spans="1:7" ht="15" customHeight="1" x14ac:dyDescent="0.2">
      <c r="A619" s="54"/>
      <c r="C619" s="139">
        <v>2014</v>
      </c>
      <c r="D619" s="139"/>
      <c r="E619" s="142" t="s">
        <v>174</v>
      </c>
      <c r="F619" s="142" t="s">
        <v>174</v>
      </c>
      <c r="G619" s="142" t="s">
        <v>174</v>
      </c>
    </row>
    <row r="620" spans="1:7" ht="15" customHeight="1" x14ac:dyDescent="0.2">
      <c r="A620" s="54"/>
      <c r="C620" s="175" t="s">
        <v>102</v>
      </c>
      <c r="D620" s="175"/>
      <c r="E620" s="175"/>
      <c r="F620" s="175"/>
      <c r="G620" s="175"/>
    </row>
    <row r="621" spans="1:7" ht="15" customHeight="1" x14ac:dyDescent="0.2">
      <c r="A621" s="54"/>
      <c r="C621" s="136">
        <v>2024</v>
      </c>
      <c r="D621" s="136"/>
      <c r="E621" s="137">
        <v>0.20802416129902729</v>
      </c>
      <c r="F621" s="137">
        <v>0.78723024742045455</v>
      </c>
      <c r="G621" s="137">
        <v>0.21276975257954556</v>
      </c>
    </row>
    <row r="622" spans="1:7" ht="15" customHeight="1" x14ac:dyDescent="0.2">
      <c r="A622" s="54"/>
      <c r="C622" s="139">
        <v>2021</v>
      </c>
      <c r="D622" s="139"/>
      <c r="E622" s="140">
        <v>0.26536699319385704</v>
      </c>
      <c r="F622" s="140">
        <v>0.83153887988628161</v>
      </c>
      <c r="G622" s="140">
        <v>0.16846112011371833</v>
      </c>
    </row>
    <row r="623" spans="1:7" ht="15" customHeight="1" x14ac:dyDescent="0.2">
      <c r="A623" s="54"/>
      <c r="C623" s="139">
        <v>2017</v>
      </c>
      <c r="D623" s="139"/>
      <c r="E623" s="142" t="s">
        <v>174</v>
      </c>
      <c r="F623" s="142" t="s">
        <v>174</v>
      </c>
      <c r="G623" s="142" t="s">
        <v>174</v>
      </c>
    </row>
    <row r="624" spans="1:7" ht="15" customHeight="1" x14ac:dyDescent="0.2">
      <c r="A624" s="54"/>
      <c r="C624" s="139">
        <v>2014</v>
      </c>
      <c r="D624" s="139"/>
      <c r="E624" s="142" t="s">
        <v>174</v>
      </c>
      <c r="F624" s="142" t="s">
        <v>174</v>
      </c>
      <c r="G624" s="142" t="s">
        <v>174</v>
      </c>
    </row>
    <row r="625" spans="1:7" ht="15" customHeight="1" x14ac:dyDescent="0.2">
      <c r="A625" s="54"/>
      <c r="C625" s="175" t="s">
        <v>103</v>
      </c>
      <c r="D625" s="175"/>
      <c r="E625" s="175"/>
      <c r="F625" s="175"/>
      <c r="G625" s="175"/>
    </row>
    <row r="626" spans="1:7" ht="15" customHeight="1" x14ac:dyDescent="0.2">
      <c r="A626" s="54"/>
      <c r="C626" s="136">
        <v>2024</v>
      </c>
      <c r="D626" s="136"/>
      <c r="E626" s="137">
        <v>6.6614537178016187E-2</v>
      </c>
      <c r="F626" s="137">
        <v>0.91334621337574851</v>
      </c>
      <c r="G626" s="137">
        <v>8.6653786624251772E-2</v>
      </c>
    </row>
    <row r="627" spans="1:7" ht="15" customHeight="1" x14ac:dyDescent="0.2">
      <c r="A627" s="54"/>
      <c r="C627" s="139">
        <v>2021</v>
      </c>
      <c r="D627" s="139"/>
      <c r="E627" s="140">
        <v>5.8195444179900198E-2</v>
      </c>
      <c r="F627" s="140">
        <v>0.8023141459859543</v>
      </c>
      <c r="G627" s="140">
        <v>0.19768585401404576</v>
      </c>
    </row>
    <row r="628" spans="1:7" ht="15" customHeight="1" x14ac:dyDescent="0.2">
      <c r="A628" s="54"/>
      <c r="C628" s="139">
        <v>2017</v>
      </c>
      <c r="D628" s="139"/>
      <c r="E628" s="142" t="s">
        <v>174</v>
      </c>
      <c r="F628" s="142" t="s">
        <v>174</v>
      </c>
      <c r="G628" s="142" t="s">
        <v>174</v>
      </c>
    </row>
    <row r="629" spans="1:7" ht="15" customHeight="1" x14ac:dyDescent="0.2">
      <c r="A629" s="54"/>
      <c r="C629" s="139">
        <v>2014</v>
      </c>
      <c r="D629" s="139"/>
      <c r="E629" s="142" t="s">
        <v>174</v>
      </c>
      <c r="F629" s="142" t="s">
        <v>174</v>
      </c>
      <c r="G629" s="142" t="s">
        <v>174</v>
      </c>
    </row>
    <row r="630" spans="1:7" ht="5.25" customHeight="1" thickBot="1" x14ac:dyDescent="0.25">
      <c r="A630" s="54"/>
      <c r="C630" s="115"/>
      <c r="D630" s="115"/>
      <c r="E630" s="116"/>
      <c r="F630" s="116"/>
      <c r="G630" s="116"/>
    </row>
    <row r="631" spans="1:7" ht="5.25" customHeight="1" thickTop="1" x14ac:dyDescent="0.2">
      <c r="A631" s="54"/>
      <c r="C631" s="117"/>
      <c r="D631" s="117"/>
      <c r="E631" s="118"/>
      <c r="F631" s="118"/>
      <c r="G631" s="118"/>
    </row>
    <row r="632" spans="1:7" x14ac:dyDescent="0.2">
      <c r="A632" s="54"/>
    </row>
  </sheetData>
  <sheetProtection sheet="1" objects="1" scenarios="1"/>
  <mergeCells count="5">
    <mergeCell ref="C2:G2"/>
    <mergeCell ref="C7:G7"/>
    <mergeCell ref="C9:D10"/>
    <mergeCell ref="F9:G9"/>
    <mergeCell ref="E9:E10"/>
  </mergeCells>
  <hyperlinks>
    <hyperlink ref="A5" location="Índice!A1" display="&lt;&lt;" xr:uid="{643859DE-8FF5-411A-AAC6-C6B0849407F3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75" fitToHeight="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5">
    <tabColor rgb="FFC02A31"/>
  </sheetPr>
  <dimension ref="A1:M706"/>
  <sheetViews>
    <sheetView showGridLines="0" zoomScaleNormal="100" workbookViewId="0">
      <pane ySplit="10" topLeftCell="A218" activePane="bottomLeft" state="frozen"/>
      <selection pane="bottomLeft" activeCell="C9" sqref="C9:D9"/>
    </sheetView>
  </sheetViews>
  <sheetFormatPr defaultColWidth="0" defaultRowHeight="11.25" zeroHeight="1" x14ac:dyDescent="0.2"/>
  <cols>
    <col min="1" max="1" width="5.83203125" style="2" customWidth="1"/>
    <col min="2" max="2" width="1.83203125" style="2" customWidth="1"/>
    <col min="3" max="3" width="7" style="2" customWidth="1"/>
    <col min="4" max="4" width="3.33203125" style="2" customWidth="1"/>
    <col min="5" max="12" width="12.1640625" style="2" customWidth="1"/>
    <col min="13" max="13" width="1.83203125" style="2" customWidth="1"/>
    <col min="14" max="16384" width="9.33203125" style="2" hidden="1"/>
  </cols>
  <sheetData>
    <row r="1" spans="1:13" ht="6.75" customHeight="1" x14ac:dyDescent="0.2">
      <c r="A1" s="9"/>
    </row>
    <row r="2" spans="1:13" ht="15.75" customHeight="1" x14ac:dyDescent="0.2">
      <c r="A2" s="9"/>
      <c r="C2" s="299" t="s">
        <v>184</v>
      </c>
      <c r="D2" s="299"/>
      <c r="E2" s="299"/>
      <c r="F2" s="299"/>
      <c r="G2" s="299"/>
      <c r="H2" s="299"/>
      <c r="I2" s="299"/>
      <c r="J2" s="299"/>
    </row>
    <row r="3" spans="1:13" ht="8.25" customHeight="1" x14ac:dyDescent="0.2">
      <c r="A3" s="9"/>
      <c r="C3" s="103"/>
      <c r="D3" s="103"/>
      <c r="E3" s="103"/>
      <c r="F3" s="103"/>
      <c r="G3" s="103"/>
      <c r="H3" s="103"/>
      <c r="I3" s="103"/>
      <c r="J3" s="103"/>
    </row>
    <row r="4" spans="1:13" s="1" customFormat="1" ht="5.0999999999999996" customHeight="1" x14ac:dyDescent="0.2">
      <c r="A4" s="9"/>
      <c r="C4" s="91"/>
      <c r="D4" s="91"/>
      <c r="E4" s="91"/>
      <c r="F4" s="91"/>
      <c r="G4" s="91"/>
      <c r="H4" s="91"/>
      <c r="I4" s="91"/>
      <c r="J4" s="91"/>
    </row>
    <row r="5" spans="1:13" s="47" customFormat="1" ht="23.1" customHeight="1" x14ac:dyDescent="0.25">
      <c r="A5" s="67" t="s">
        <v>126</v>
      </c>
      <c r="B5" s="49"/>
      <c r="C5" s="200" t="s">
        <v>144</v>
      </c>
      <c r="D5" s="200"/>
      <c r="E5" s="200"/>
      <c r="F5" s="200"/>
      <c r="G5" s="200"/>
      <c r="H5" s="200"/>
      <c r="I5" s="200"/>
      <c r="J5" s="200"/>
      <c r="M5" s="44"/>
    </row>
    <row r="6" spans="1:13" s="1" customFormat="1" ht="5.0999999999999996" customHeight="1" x14ac:dyDescent="0.2">
      <c r="A6" s="6"/>
      <c r="C6" s="91"/>
      <c r="D6" s="91"/>
      <c r="E6" s="91"/>
      <c r="F6" s="91"/>
      <c r="G6" s="91"/>
      <c r="H6" s="91"/>
      <c r="I6" s="91"/>
      <c r="J6" s="91"/>
    </row>
    <row r="7" spans="1:13" s="1" customFormat="1" ht="30" customHeight="1" x14ac:dyDescent="0.2">
      <c r="A7" s="7"/>
      <c r="C7" s="283" t="s">
        <v>122</v>
      </c>
      <c r="D7" s="283"/>
      <c r="E7" s="283"/>
      <c r="F7" s="283"/>
      <c r="G7" s="283"/>
      <c r="H7" s="283"/>
      <c r="I7" s="283"/>
      <c r="J7" s="283"/>
      <c r="K7" s="283"/>
      <c r="L7" s="283"/>
    </row>
    <row r="8" spans="1:13" s="1" customFormat="1" ht="5.0999999999999996" customHeight="1" x14ac:dyDescent="0.2">
      <c r="A8" s="7"/>
    </row>
    <row r="9" spans="1:13" ht="39.75" customHeight="1" x14ac:dyDescent="0.2">
      <c r="A9" s="8"/>
      <c r="C9" s="298" t="s">
        <v>167</v>
      </c>
      <c r="D9" s="298"/>
      <c r="E9" s="205" t="s">
        <v>85</v>
      </c>
      <c r="F9" s="205" t="s">
        <v>82</v>
      </c>
      <c r="G9" s="205" t="s">
        <v>83</v>
      </c>
      <c r="H9" s="205" t="s">
        <v>84</v>
      </c>
      <c r="I9" s="205" t="s">
        <v>81</v>
      </c>
      <c r="J9" s="205" t="s">
        <v>173</v>
      </c>
      <c r="K9" s="205" t="s">
        <v>0</v>
      </c>
      <c r="L9" s="234" t="s">
        <v>192</v>
      </c>
    </row>
    <row r="10" spans="1:13" ht="5.25" customHeight="1" x14ac:dyDescent="0.2">
      <c r="A10" s="8"/>
      <c r="L10" s="5"/>
      <c r="M10" s="1"/>
    </row>
    <row r="11" spans="1:13" ht="15" customHeight="1" x14ac:dyDescent="0.2">
      <c r="A11" s="8"/>
      <c r="C11" s="211" t="s">
        <v>168</v>
      </c>
      <c r="D11" s="212"/>
      <c r="E11" s="212"/>
      <c r="F11" s="212"/>
      <c r="G11" s="212"/>
      <c r="H11" s="212"/>
      <c r="I11" s="212"/>
      <c r="J11" s="212"/>
      <c r="K11" s="212"/>
      <c r="L11" s="212"/>
    </row>
    <row r="12" spans="1:13" ht="15" customHeight="1" x14ac:dyDescent="0.2">
      <c r="A12" s="8"/>
      <c r="C12" s="226" t="s">
        <v>79</v>
      </c>
      <c r="D12" s="226"/>
      <c r="E12" s="227"/>
      <c r="F12" s="227"/>
      <c r="G12" s="227"/>
      <c r="H12" s="227"/>
      <c r="I12" s="227"/>
      <c r="J12" s="228"/>
      <c r="K12" s="226"/>
      <c r="L12" s="226"/>
    </row>
    <row r="13" spans="1:13" ht="15" customHeight="1" x14ac:dyDescent="0.2">
      <c r="A13" s="8"/>
      <c r="C13" s="178">
        <v>2024</v>
      </c>
      <c r="D13" s="178"/>
      <c r="E13" s="224">
        <v>0.14967576834699936</v>
      </c>
      <c r="F13" s="224">
        <v>0.11932958963272926</v>
      </c>
      <c r="G13" s="224">
        <v>0.10208596881857647</v>
      </c>
      <c r="H13" s="224">
        <v>0.17437373381088131</v>
      </c>
      <c r="I13" s="224">
        <v>0.10347600301010085</v>
      </c>
      <c r="J13" s="224">
        <v>7.7322488559618222E-2</v>
      </c>
      <c r="K13" s="224">
        <v>0.27373644782109458</v>
      </c>
      <c r="L13" s="262">
        <f>+((H13/SUM(E13:I13,K13))*1+(I13/SUM(E13:I13,K13))*2)*2+1</f>
        <v>1.8265634202697745</v>
      </c>
      <c r="M13" s="3"/>
    </row>
    <row r="14" spans="1:13" ht="15" customHeight="1" x14ac:dyDescent="0.2">
      <c r="A14" s="8"/>
      <c r="C14" s="139">
        <v>2021</v>
      </c>
      <c r="D14" s="139"/>
      <c r="E14" s="140">
        <v>0.14909665</v>
      </c>
      <c r="F14" s="140">
        <v>0.107565962</v>
      </c>
      <c r="G14" s="140">
        <v>9.5854465999999999E-2</v>
      </c>
      <c r="H14" s="140">
        <v>0.17499182199999999</v>
      </c>
      <c r="I14" s="140">
        <v>8.0981681E-2</v>
      </c>
      <c r="J14" s="140">
        <v>9.4511949999999997E-2</v>
      </c>
      <c r="K14" s="140">
        <v>0.29699746900000001</v>
      </c>
      <c r="L14" s="263">
        <f t="shared" ref="L14:L16" si="0">+((H14/SUM(E14:I14,K14))*1+(I14/SUM(E14:I14,K14))*2)*2+1</f>
        <v>1.7442509793475462</v>
      </c>
      <c r="M14" s="3"/>
    </row>
    <row r="15" spans="1:13" ht="15" customHeight="1" x14ac:dyDescent="0.2">
      <c r="A15" s="8"/>
      <c r="C15" s="139">
        <v>2017</v>
      </c>
      <c r="D15" s="139"/>
      <c r="E15" s="140">
        <v>0.14662093500000001</v>
      </c>
      <c r="F15" s="140">
        <v>0.11922265899999999</v>
      </c>
      <c r="G15" s="140">
        <v>0.11452665300000001</v>
      </c>
      <c r="H15" s="140">
        <v>0.15380634400000001</v>
      </c>
      <c r="I15" s="140">
        <v>8.7991588999999995E-2</v>
      </c>
      <c r="J15" s="140">
        <v>6.0278100000000001E-2</v>
      </c>
      <c r="K15" s="140">
        <v>0.31755370300000002</v>
      </c>
      <c r="L15" s="263">
        <f t="shared" si="0"/>
        <v>1.7018875009000936</v>
      </c>
      <c r="M15" s="3"/>
    </row>
    <row r="16" spans="1:13" ht="15" customHeight="1" x14ac:dyDescent="0.2">
      <c r="A16" s="8"/>
      <c r="C16" s="139">
        <v>2014</v>
      </c>
      <c r="D16" s="139"/>
      <c r="E16" s="142">
        <v>0.17414870086679657</v>
      </c>
      <c r="F16" s="142">
        <v>9.9242334299030885E-2</v>
      </c>
      <c r="G16" s="142">
        <v>0.14210994646170194</v>
      </c>
      <c r="H16" s="142">
        <v>0.13469499077652494</v>
      </c>
      <c r="I16" s="142">
        <v>6.9497174141438189E-2</v>
      </c>
      <c r="J16" s="142">
        <v>6.4940505965691217E-2</v>
      </c>
      <c r="K16" s="142">
        <v>0.31536634748881626</v>
      </c>
      <c r="L16" s="263">
        <f t="shared" si="0"/>
        <v>1.5853944926617882</v>
      </c>
      <c r="M16" s="3"/>
    </row>
    <row r="17" spans="1:13" ht="15" customHeight="1" x14ac:dyDescent="0.2">
      <c r="A17" s="8"/>
      <c r="C17" s="226" t="s">
        <v>1</v>
      </c>
      <c r="D17" s="226"/>
      <c r="E17" s="229"/>
      <c r="F17" s="228"/>
      <c r="G17" s="228"/>
      <c r="H17" s="228"/>
      <c r="I17" s="228"/>
      <c r="J17" s="228"/>
      <c r="K17" s="228"/>
      <c r="L17" s="264"/>
    </row>
    <row r="18" spans="1:13" ht="15" customHeight="1" x14ac:dyDescent="0.2">
      <c r="A18" s="8"/>
      <c r="C18" s="178">
        <v>2024</v>
      </c>
      <c r="D18" s="178"/>
      <c r="E18" s="224">
        <v>5.2752198198951605E-2</v>
      </c>
      <c r="F18" s="224">
        <v>9.4259087950604198E-2</v>
      </c>
      <c r="G18" s="224">
        <v>5.7946197834028192E-2</v>
      </c>
      <c r="H18" s="224">
        <v>0.34244437605676675</v>
      </c>
      <c r="I18" s="224">
        <v>0.27731023309274661</v>
      </c>
      <c r="J18" s="224">
        <v>7.5848599395693064E-2</v>
      </c>
      <c r="K18" s="224">
        <v>9.9439307471209576E-2</v>
      </c>
      <c r="L18" s="262">
        <f t="shared" ref="L18:L21" si="1">+((H18/SUM(E18:I18,K18))*1+(I18/SUM(E18:I18,K18))*2)*2+1</f>
        <v>2.9413806907735358</v>
      </c>
      <c r="M18" s="3"/>
    </row>
    <row r="19" spans="1:13" ht="15" customHeight="1" x14ac:dyDescent="0.2">
      <c r="A19" s="8"/>
      <c r="C19" s="139">
        <v>2021</v>
      </c>
      <c r="D19" s="139"/>
      <c r="E19" s="140">
        <v>5.2777999999999999E-2</v>
      </c>
      <c r="F19" s="140">
        <v>9.1014894999999998E-2</v>
      </c>
      <c r="G19" s="140">
        <v>6.4578492000000001E-2</v>
      </c>
      <c r="H19" s="140">
        <v>0.333357244</v>
      </c>
      <c r="I19" s="140">
        <v>0.249010549</v>
      </c>
      <c r="J19" s="140">
        <v>8.0797964999999999E-2</v>
      </c>
      <c r="K19" s="140">
        <v>0.128462825</v>
      </c>
      <c r="L19" s="263">
        <f t="shared" si="1"/>
        <v>2.8089132475293068</v>
      </c>
      <c r="M19" s="3"/>
    </row>
    <row r="20" spans="1:13" ht="15" customHeight="1" x14ac:dyDescent="0.2">
      <c r="A20" s="8"/>
      <c r="C20" s="139">
        <v>2017</v>
      </c>
      <c r="D20" s="139"/>
      <c r="E20" s="140">
        <v>5.1404999999999999E-2</v>
      </c>
      <c r="F20" s="140">
        <v>9.4344999999999998E-2</v>
      </c>
      <c r="G20" s="140">
        <v>5.9777299999999998E-2</v>
      </c>
      <c r="H20" s="140">
        <v>0.35141305900000003</v>
      </c>
      <c r="I20" s="140">
        <v>0.24956534499999999</v>
      </c>
      <c r="J20" s="140">
        <v>6.6240711999999993E-2</v>
      </c>
      <c r="K20" s="140">
        <v>0.127253538</v>
      </c>
      <c r="L20" s="263">
        <f t="shared" si="1"/>
        <v>2.8217624217099848</v>
      </c>
      <c r="M20" s="3"/>
    </row>
    <row r="21" spans="1:13" ht="15" customHeight="1" x14ac:dyDescent="0.2">
      <c r="A21" s="8"/>
      <c r="C21" s="139">
        <v>2014</v>
      </c>
      <c r="D21" s="139"/>
      <c r="E21" s="142">
        <v>4.553449944440887E-2</v>
      </c>
      <c r="F21" s="142">
        <v>0.10638457274872651</v>
      </c>
      <c r="G21" s="142">
        <v>6.0521833875521805E-2</v>
      </c>
      <c r="H21" s="142">
        <v>0.35812392142471827</v>
      </c>
      <c r="I21" s="142">
        <v>0.23442774798738872</v>
      </c>
      <c r="J21" s="142">
        <v>5.9617931422725916E-2</v>
      </c>
      <c r="K21" s="142">
        <v>0.13538949309650983</v>
      </c>
      <c r="L21" s="263">
        <f t="shared" si="1"/>
        <v>2.7588157942029925</v>
      </c>
      <c r="M21" s="3"/>
    </row>
    <row r="22" spans="1:13" ht="15" customHeight="1" x14ac:dyDescent="0.2">
      <c r="A22" s="8"/>
      <c r="C22" s="226" t="s">
        <v>50</v>
      </c>
      <c r="D22" s="226"/>
      <c r="E22" s="229"/>
      <c r="F22" s="228"/>
      <c r="G22" s="228"/>
      <c r="H22" s="228"/>
      <c r="I22" s="228"/>
      <c r="J22" s="228"/>
      <c r="K22" s="228"/>
      <c r="L22" s="264"/>
    </row>
    <row r="23" spans="1:13" ht="15" customHeight="1" x14ac:dyDescent="0.2">
      <c r="A23" s="8"/>
      <c r="C23" s="178">
        <v>2024</v>
      </c>
      <c r="D23" s="178"/>
      <c r="E23" s="224">
        <v>8.1900825466988389E-2</v>
      </c>
      <c r="F23" s="224">
        <v>0.10859951276956602</v>
      </c>
      <c r="G23" s="224">
        <v>0.1184080115635518</v>
      </c>
      <c r="H23" s="224">
        <v>0.30531405129922856</v>
      </c>
      <c r="I23" s="224">
        <v>0.19921132560638297</v>
      </c>
      <c r="J23" s="224">
        <v>0.160000966795043</v>
      </c>
      <c r="K23" s="224">
        <v>2.6565306499239161E-2</v>
      </c>
      <c r="L23" s="262">
        <f t="shared" ref="L23:L26" si="2">+((H23/SUM(E23:I23,K23))*1+(I23/SUM(E23:I23,K23))*2)*2+1</f>
        <v>2.6755655058957317</v>
      </c>
      <c r="M23" s="3"/>
    </row>
    <row r="24" spans="1:13" ht="15" customHeight="1" x14ac:dyDescent="0.2">
      <c r="A24" s="8"/>
      <c r="C24" s="139">
        <v>2021</v>
      </c>
      <c r="D24" s="139"/>
      <c r="E24" s="140">
        <v>8.4501881000000001E-2</v>
      </c>
      <c r="F24" s="140">
        <v>9.6372232000000002E-2</v>
      </c>
      <c r="G24" s="140">
        <v>0.12096728800000001</v>
      </c>
      <c r="H24" s="140">
        <v>0.32548332200000002</v>
      </c>
      <c r="I24" s="140">
        <v>0.17670778000000001</v>
      </c>
      <c r="J24" s="140">
        <v>0.17561069800000001</v>
      </c>
      <c r="K24" s="140">
        <v>2.0356800000000001E-2</v>
      </c>
      <c r="L24" s="263">
        <f t="shared" si="2"/>
        <v>2.6470346704632095</v>
      </c>
      <c r="M24" s="3"/>
    </row>
    <row r="25" spans="1:13" ht="15" customHeight="1" x14ac:dyDescent="0.2">
      <c r="A25" s="8"/>
      <c r="C25" s="139">
        <v>2017</v>
      </c>
      <c r="D25" s="139"/>
      <c r="E25" s="140">
        <v>5.8393E-2</v>
      </c>
      <c r="F25" s="140">
        <v>7.5252443000000002E-2</v>
      </c>
      <c r="G25" s="140">
        <v>0.11444436299999999</v>
      </c>
      <c r="H25" s="140">
        <v>0.27616489399999999</v>
      </c>
      <c r="I25" s="140">
        <v>0.14641327000000001</v>
      </c>
      <c r="J25" s="140">
        <v>0.109642675</v>
      </c>
      <c r="K25" s="140">
        <v>0.219689358</v>
      </c>
      <c r="L25" s="263">
        <f t="shared" si="2"/>
        <v>2.2781192811163118</v>
      </c>
      <c r="M25" s="3"/>
    </row>
    <row r="26" spans="1:13" ht="15" customHeight="1" x14ac:dyDescent="0.2">
      <c r="A26" s="8"/>
      <c r="C26" s="139">
        <v>2014</v>
      </c>
      <c r="D26" s="139"/>
      <c r="E26" s="142">
        <v>5.5440660501063263E-2</v>
      </c>
      <c r="F26" s="142">
        <v>9.2000783535595487E-2</v>
      </c>
      <c r="G26" s="142">
        <v>0.13543200443671796</v>
      </c>
      <c r="H26" s="142">
        <v>0.24917382107832203</v>
      </c>
      <c r="I26" s="142">
        <v>0.11888841009721157</v>
      </c>
      <c r="J26" s="142">
        <v>0.11672204976988117</v>
      </c>
      <c r="K26" s="142">
        <v>0.23234227058120849</v>
      </c>
      <c r="L26" s="263">
        <f t="shared" si="2"/>
        <v>2.1025988844075205</v>
      </c>
      <c r="M26" s="3"/>
    </row>
    <row r="27" spans="1:13" ht="15" customHeight="1" x14ac:dyDescent="0.2">
      <c r="A27" s="8"/>
      <c r="C27" s="226" t="s">
        <v>2</v>
      </c>
      <c r="D27" s="226"/>
      <c r="E27" s="229"/>
      <c r="F27" s="228"/>
      <c r="G27" s="228"/>
      <c r="H27" s="228"/>
      <c r="I27" s="228"/>
      <c r="J27" s="228"/>
      <c r="K27" s="228"/>
      <c r="L27" s="264"/>
    </row>
    <row r="28" spans="1:13" ht="15" customHeight="1" x14ac:dyDescent="0.2">
      <c r="A28" s="8"/>
      <c r="C28" s="178">
        <v>2024</v>
      </c>
      <c r="D28" s="178"/>
      <c r="E28" s="224">
        <v>5.2704428922367388E-2</v>
      </c>
      <c r="F28" s="224">
        <v>0.109813835397343</v>
      </c>
      <c r="G28" s="224">
        <v>5.4526305658733308E-2</v>
      </c>
      <c r="H28" s="224">
        <v>0.3361349689517148</v>
      </c>
      <c r="I28" s="224">
        <v>0.2758256121729607</v>
      </c>
      <c r="J28" s="224">
        <v>5.879798523838748E-2</v>
      </c>
      <c r="K28" s="224">
        <v>0.11219686365849339</v>
      </c>
      <c r="L28" s="262">
        <f t="shared" ref="L28:L31" si="3">+((H28/SUM(E28:I28,K28))*1+(I28/SUM(E28:I28,K28))*2)*2+1</f>
        <v>2.8864944600070679</v>
      </c>
      <c r="M28" s="3"/>
    </row>
    <row r="29" spans="1:13" ht="15" customHeight="1" x14ac:dyDescent="0.2">
      <c r="A29" s="8"/>
      <c r="C29" s="139">
        <v>2021</v>
      </c>
      <c r="D29" s="139"/>
      <c r="E29" s="140">
        <v>5.3425199999999999E-2</v>
      </c>
      <c r="F29" s="140">
        <v>0.10118157999999999</v>
      </c>
      <c r="G29" s="140">
        <v>6.4443243999999997E-2</v>
      </c>
      <c r="H29" s="140">
        <v>0.342883614</v>
      </c>
      <c r="I29" s="140">
        <v>0.244921897</v>
      </c>
      <c r="J29" s="140">
        <v>6.9569745000000002E-2</v>
      </c>
      <c r="K29" s="140">
        <v>0.123574723</v>
      </c>
      <c r="L29" s="263">
        <f t="shared" si="3"/>
        <v>2.7899835067487673</v>
      </c>
      <c r="M29" s="3"/>
    </row>
    <row r="30" spans="1:13" ht="15" customHeight="1" x14ac:dyDescent="0.2">
      <c r="A30" s="8"/>
      <c r="C30" s="139">
        <v>2017</v>
      </c>
      <c r="D30" s="139"/>
      <c r="E30" s="140">
        <v>5.3404800000000002E-2</v>
      </c>
      <c r="F30" s="140">
        <v>9.7969716999999998E-2</v>
      </c>
      <c r="G30" s="140">
        <v>5.52331E-2</v>
      </c>
      <c r="H30" s="140">
        <v>0.35582754999999999</v>
      </c>
      <c r="I30" s="140">
        <v>0.25335504599999997</v>
      </c>
      <c r="J30" s="140">
        <v>5.4542199999999999E-2</v>
      </c>
      <c r="K30" s="140">
        <v>0.12966755799999999</v>
      </c>
      <c r="L30" s="263">
        <f t="shared" si="3"/>
        <v>2.8245926332335367</v>
      </c>
      <c r="M30" s="3"/>
    </row>
    <row r="31" spans="1:13" ht="15" customHeight="1" x14ac:dyDescent="0.2">
      <c r="A31" s="8"/>
      <c r="C31" s="139">
        <v>2014</v>
      </c>
      <c r="D31" s="139"/>
      <c r="E31" s="142">
        <v>3.9161474749497702E-2</v>
      </c>
      <c r="F31" s="142">
        <v>9.0509461527945201E-2</v>
      </c>
      <c r="G31" s="142">
        <v>5.0831760695496976E-2</v>
      </c>
      <c r="H31" s="142">
        <v>0.3649090522115529</v>
      </c>
      <c r="I31" s="142">
        <v>0.28213991643610481</v>
      </c>
      <c r="J31" s="142">
        <v>4.619340700829349E-2</v>
      </c>
      <c r="K31" s="142">
        <v>0.12625492737110908</v>
      </c>
      <c r="L31" s="263">
        <f t="shared" si="3"/>
        <v>2.9483800844137003</v>
      </c>
      <c r="M31" s="3"/>
    </row>
    <row r="32" spans="1:13" ht="15" customHeight="1" x14ac:dyDescent="0.2">
      <c r="A32" s="8"/>
      <c r="C32" s="226" t="s">
        <v>113</v>
      </c>
      <c r="D32" s="226"/>
      <c r="E32" s="229"/>
      <c r="F32" s="228"/>
      <c r="G32" s="228"/>
      <c r="H32" s="228"/>
      <c r="I32" s="228"/>
      <c r="J32" s="228"/>
      <c r="K32" s="228"/>
      <c r="L32" s="264"/>
    </row>
    <row r="33" spans="1:13" ht="15" customHeight="1" x14ac:dyDescent="0.2">
      <c r="A33" s="8"/>
      <c r="C33" s="178">
        <v>2024</v>
      </c>
      <c r="D33" s="178"/>
      <c r="E33" s="224">
        <v>3.3550117249581304E-2</v>
      </c>
      <c r="F33" s="224">
        <v>8.6631785556411975E-2</v>
      </c>
      <c r="G33" s="224">
        <v>6.9700773735422036E-2</v>
      </c>
      <c r="H33" s="224">
        <v>0.40683870935273025</v>
      </c>
      <c r="I33" s="224">
        <v>0.26330767368363206</v>
      </c>
      <c r="J33" s="224">
        <v>7.5964512185846211E-2</v>
      </c>
      <c r="K33" s="224">
        <v>6.40064282363762E-2</v>
      </c>
      <c r="L33" s="262">
        <f t="shared" ref="L33:L36" si="4">+((H33/SUM(E33:I33,K33))*1+(I33/SUM(E33:I33,K33))*2)*2+1</f>
        <v>3.0203857298340795</v>
      </c>
      <c r="M33" s="3"/>
    </row>
    <row r="34" spans="1:13" ht="15" customHeight="1" x14ac:dyDescent="0.2">
      <c r="A34" s="8"/>
      <c r="C34" s="139">
        <v>2021</v>
      </c>
      <c r="D34" s="139"/>
      <c r="E34" s="140">
        <v>3.24389E-2</v>
      </c>
      <c r="F34" s="140">
        <v>9.1975627000000004E-2</v>
      </c>
      <c r="G34" s="140">
        <v>8.6013982000000003E-2</v>
      </c>
      <c r="H34" s="140">
        <v>0.39459198200000001</v>
      </c>
      <c r="I34" s="140">
        <v>0.23733190300000001</v>
      </c>
      <c r="J34" s="140">
        <v>7.9689968999999999E-2</v>
      </c>
      <c r="K34" s="140">
        <v>7.7957655000000001E-2</v>
      </c>
      <c r="L34" s="263">
        <f t="shared" si="4"/>
        <v>2.889049867367036</v>
      </c>
      <c r="M34" s="3"/>
    </row>
    <row r="35" spans="1:13" ht="15" customHeight="1" x14ac:dyDescent="0.2">
      <c r="A35" s="8"/>
      <c r="C35" s="139">
        <v>2017</v>
      </c>
      <c r="D35" s="139"/>
      <c r="E35" s="140">
        <v>2.5506000000000001E-2</v>
      </c>
      <c r="F35" s="140">
        <v>8.4360431999999999E-2</v>
      </c>
      <c r="G35" s="140">
        <v>6.6460404000000001E-2</v>
      </c>
      <c r="H35" s="140">
        <v>0.41387297099999998</v>
      </c>
      <c r="I35" s="140">
        <v>0.26085500499999997</v>
      </c>
      <c r="J35" s="140">
        <v>6.7760261000000002E-2</v>
      </c>
      <c r="K35" s="140">
        <v>8.1184909E-2</v>
      </c>
      <c r="L35" s="263">
        <f t="shared" si="4"/>
        <v>3.0071725328253849</v>
      </c>
      <c r="M35" s="3"/>
    </row>
    <row r="36" spans="1:13" ht="15" customHeight="1" x14ac:dyDescent="0.2">
      <c r="A36" s="8"/>
      <c r="C36" s="139">
        <v>2014</v>
      </c>
      <c r="D36" s="139"/>
      <c r="E36" s="142">
        <v>2.1151161939498845E-2</v>
      </c>
      <c r="F36" s="142">
        <v>8.5362012474151261E-2</v>
      </c>
      <c r="G36" s="142">
        <v>6.7299460198486566E-2</v>
      </c>
      <c r="H36" s="142">
        <v>0.39611787572635765</v>
      </c>
      <c r="I36" s="142">
        <v>0.29066131517136251</v>
      </c>
      <c r="J36" s="142">
        <v>6.5127240416485155E-2</v>
      </c>
      <c r="K36" s="142">
        <v>7.4280934073657892E-2</v>
      </c>
      <c r="L36" s="263">
        <f t="shared" si="4"/>
        <v>3.0910663960398885</v>
      </c>
      <c r="M36" s="3"/>
    </row>
    <row r="37" spans="1:13" ht="15" customHeight="1" x14ac:dyDescent="0.2">
      <c r="A37" s="8"/>
      <c r="C37" s="226" t="s">
        <v>80</v>
      </c>
      <c r="D37" s="226"/>
      <c r="E37" s="229"/>
      <c r="F37" s="228"/>
      <c r="G37" s="228"/>
      <c r="H37" s="228"/>
      <c r="I37" s="228"/>
      <c r="J37" s="228"/>
      <c r="K37" s="228"/>
      <c r="L37" s="264"/>
    </row>
    <row r="38" spans="1:13" ht="15" customHeight="1" x14ac:dyDescent="0.2">
      <c r="A38" s="8"/>
      <c r="C38" s="178">
        <v>2024</v>
      </c>
      <c r="D38" s="178"/>
      <c r="E38" s="224">
        <v>2.2448272033332998E-2</v>
      </c>
      <c r="F38" s="224">
        <v>2.8911821449728075E-2</v>
      </c>
      <c r="G38" s="224">
        <v>3.10647173374222E-2</v>
      </c>
      <c r="H38" s="224">
        <v>0.4162657665062523</v>
      </c>
      <c r="I38" s="224">
        <v>0.43955941910133267</v>
      </c>
      <c r="J38" s="224">
        <v>5.208660802401345E-2</v>
      </c>
      <c r="K38" s="224">
        <v>9.6633955479182142E-3</v>
      </c>
      <c r="L38" s="262">
        <f t="shared" ref="L38:L40" si="5">+((H38/SUM(E38:I38,K38))*1+(I38/SUM(E38:I38,K38))*2)*2+1</f>
        <v>3.7331286078965613</v>
      </c>
    </row>
    <row r="39" spans="1:13" ht="15" customHeight="1" x14ac:dyDescent="0.2">
      <c r="A39" s="8"/>
      <c r="C39" s="139">
        <v>2021</v>
      </c>
      <c r="D39" s="139"/>
      <c r="E39" s="140">
        <v>2.5558399999999998E-2</v>
      </c>
      <c r="F39" s="140">
        <v>3.4454800000000001E-2</v>
      </c>
      <c r="G39" s="140">
        <v>4.0652399999999998E-2</v>
      </c>
      <c r="H39" s="140">
        <v>0.402606403</v>
      </c>
      <c r="I39" s="140">
        <v>0.41842206599999998</v>
      </c>
      <c r="J39" s="140">
        <v>6.6614102999999994E-2</v>
      </c>
      <c r="K39" s="140">
        <v>1.1691699999999999E-2</v>
      </c>
      <c r="L39" s="263">
        <f t="shared" si="5"/>
        <v>3.655816225541789</v>
      </c>
      <c r="M39" s="3"/>
    </row>
    <row r="40" spans="1:13" ht="15" customHeight="1" x14ac:dyDescent="0.2">
      <c r="A40" s="8"/>
      <c r="C40" s="139">
        <v>2017</v>
      </c>
      <c r="D40" s="139"/>
      <c r="E40" s="140">
        <v>1.67595E-2</v>
      </c>
      <c r="F40" s="140">
        <v>2.33692E-2</v>
      </c>
      <c r="G40" s="140">
        <v>3.0751500000000001E-2</v>
      </c>
      <c r="H40" s="140">
        <v>0.41455392099999999</v>
      </c>
      <c r="I40" s="140">
        <v>0.42346093200000001</v>
      </c>
      <c r="J40" s="140">
        <v>4.9818099999999997E-2</v>
      </c>
      <c r="K40" s="140">
        <v>4.1286900000000001E-2</v>
      </c>
      <c r="L40" s="263">
        <f t="shared" si="5"/>
        <v>3.6552299399439341</v>
      </c>
      <c r="M40" s="3"/>
    </row>
    <row r="41" spans="1:13" ht="15" customHeight="1" x14ac:dyDescent="0.2">
      <c r="A41" s="8"/>
      <c r="C41" s="139">
        <v>2014</v>
      </c>
      <c r="D41" s="139"/>
      <c r="E41" s="142">
        <v>1.2207653585435732E-2</v>
      </c>
      <c r="F41" s="142">
        <v>2.9592974363883605E-2</v>
      </c>
      <c r="G41" s="142">
        <v>3.1792357674697631E-2</v>
      </c>
      <c r="H41" s="142">
        <v>0.40167399592665093</v>
      </c>
      <c r="I41" s="142">
        <v>0.44389848351678496</v>
      </c>
      <c r="J41" s="142">
        <v>4.7382346215608009E-2</v>
      </c>
      <c r="K41" s="142">
        <v>3.345218871693912E-2</v>
      </c>
      <c r="L41" s="263">
        <f>+((H41/SUM(E41:I41,K41))*1+(I41/SUM(E41:I41,K41))*2)*2+1</f>
        <v>3.7072161802537194</v>
      </c>
      <c r="M41" s="3"/>
    </row>
    <row r="42" spans="1:13" ht="15" customHeight="1" x14ac:dyDescent="0.2">
      <c r="A42" s="8"/>
      <c r="C42" s="226" t="s">
        <v>3</v>
      </c>
      <c r="D42" s="226"/>
      <c r="E42" s="229"/>
      <c r="F42" s="228"/>
      <c r="G42" s="228"/>
      <c r="H42" s="228"/>
      <c r="I42" s="228"/>
      <c r="J42" s="228"/>
      <c r="K42" s="228"/>
      <c r="L42" s="264"/>
      <c r="M42" s="3"/>
    </row>
    <row r="43" spans="1:13" ht="15" customHeight="1" x14ac:dyDescent="0.2">
      <c r="A43" s="8"/>
      <c r="C43" s="178">
        <v>2024</v>
      </c>
      <c r="D43" s="178"/>
      <c r="E43" s="224">
        <v>2.2559761770179623E-2</v>
      </c>
      <c r="F43" s="224">
        <v>4.6078724026216364E-2</v>
      </c>
      <c r="G43" s="224">
        <v>3.5180664277870324E-2</v>
      </c>
      <c r="H43" s="224">
        <v>0.43304718255090796</v>
      </c>
      <c r="I43" s="224">
        <v>0.40747312128433194</v>
      </c>
      <c r="J43" s="224">
        <v>4.8388551766653611E-2</v>
      </c>
      <c r="K43" s="224">
        <v>7.271994323840127E-3</v>
      </c>
      <c r="L43" s="262">
        <f t="shared" ref="L43:L46" si="6">+((H43/SUM(E43:I43,K43))*1+(I43/SUM(E43:I43,K43))*2)*2+1</f>
        <v>3.6229054462017132</v>
      </c>
      <c r="M43" s="3"/>
    </row>
    <row r="44" spans="1:13" ht="15" customHeight="1" x14ac:dyDescent="0.2">
      <c r="A44" s="8"/>
      <c r="C44" s="139">
        <v>2021</v>
      </c>
      <c r="D44" s="139"/>
      <c r="E44" s="140">
        <v>2.9685400000000001E-2</v>
      </c>
      <c r="F44" s="140">
        <v>4.0733800000000001E-2</v>
      </c>
      <c r="G44" s="140">
        <v>4.6292199999999999E-2</v>
      </c>
      <c r="H44" s="140">
        <v>0.43688953600000002</v>
      </c>
      <c r="I44" s="140">
        <v>0.37655016000000002</v>
      </c>
      <c r="J44" s="140">
        <v>6.5959376E-2</v>
      </c>
      <c r="K44" s="140">
        <v>3.8895100000000001E-3</v>
      </c>
      <c r="L44" s="263">
        <f t="shared" si="6"/>
        <v>3.5480473725785746</v>
      </c>
      <c r="M44" s="3"/>
    </row>
    <row r="45" spans="1:13" ht="15" customHeight="1" x14ac:dyDescent="0.2">
      <c r="A45" s="8"/>
      <c r="C45" s="139">
        <v>2017</v>
      </c>
      <c r="D45" s="139"/>
      <c r="E45" s="140">
        <v>1.6277900000000001E-2</v>
      </c>
      <c r="F45" s="140">
        <v>4.5963999999999998E-2</v>
      </c>
      <c r="G45" s="140">
        <v>3.8382100000000002E-2</v>
      </c>
      <c r="H45" s="140">
        <v>0.429557156</v>
      </c>
      <c r="I45" s="140">
        <v>0.378160159</v>
      </c>
      <c r="J45" s="140">
        <v>5.07588E-2</v>
      </c>
      <c r="K45" s="140">
        <v>4.0899900000000003E-2</v>
      </c>
      <c r="L45" s="263">
        <f t="shared" si="6"/>
        <v>3.4985798240966601</v>
      </c>
      <c r="M45" s="3"/>
    </row>
    <row r="46" spans="1:13" ht="15" customHeight="1" x14ac:dyDescent="0.2">
      <c r="A46" s="8"/>
      <c r="C46" s="139">
        <v>2014</v>
      </c>
      <c r="D46" s="139"/>
      <c r="E46" s="142">
        <v>1.371615952513658E-2</v>
      </c>
      <c r="F46" s="142">
        <v>5.7035424485432709E-2</v>
      </c>
      <c r="G46" s="142">
        <v>5.0350493038101601E-2</v>
      </c>
      <c r="H46" s="142">
        <v>0.44527609671536633</v>
      </c>
      <c r="I46" s="142">
        <v>0.35868685190960931</v>
      </c>
      <c r="J46" s="142">
        <v>4.2775419742551446E-2</v>
      </c>
      <c r="K46" s="142">
        <v>3.2159554583802048E-2</v>
      </c>
      <c r="L46" s="263">
        <f t="shared" si="6"/>
        <v>3.429210081968197</v>
      </c>
      <c r="M46" s="3"/>
    </row>
    <row r="47" spans="1:13" ht="15" customHeight="1" x14ac:dyDescent="0.2">
      <c r="A47" s="8"/>
      <c r="C47" s="226" t="s">
        <v>4</v>
      </c>
      <c r="D47" s="226"/>
      <c r="E47" s="229"/>
      <c r="F47" s="228"/>
      <c r="G47" s="228"/>
      <c r="H47" s="228"/>
      <c r="I47" s="228"/>
      <c r="J47" s="228"/>
      <c r="K47" s="228"/>
      <c r="L47" s="264"/>
      <c r="M47" s="3"/>
    </row>
    <row r="48" spans="1:13" ht="15" customHeight="1" x14ac:dyDescent="0.2">
      <c r="A48" s="8"/>
      <c r="C48" s="178">
        <v>2024</v>
      </c>
      <c r="D48" s="178"/>
      <c r="E48" s="224">
        <v>6.5975290651994034E-2</v>
      </c>
      <c r="F48" s="224">
        <v>9.6088191304254597E-2</v>
      </c>
      <c r="G48" s="224">
        <v>9.8826127055382365E-2</v>
      </c>
      <c r="H48" s="224">
        <v>0.25403943621880187</v>
      </c>
      <c r="I48" s="224">
        <v>0.13865905773608045</v>
      </c>
      <c r="J48" s="224">
        <v>0.11008550438189364</v>
      </c>
      <c r="K48" s="224">
        <v>0.23632639265159283</v>
      </c>
      <c r="L48" s="262">
        <f t="shared" ref="L48:L51" si="7">+((H48/SUM(E48:I48,K48))*1+(I48/SUM(E48:I48,K48))*2)*2+1</f>
        <v>2.1941766412556269</v>
      </c>
      <c r="M48" s="3"/>
    </row>
    <row r="49" spans="1:13" ht="15" customHeight="1" x14ac:dyDescent="0.2">
      <c r="A49" s="8"/>
      <c r="C49" s="139">
        <v>2021</v>
      </c>
      <c r="D49" s="139"/>
      <c r="E49" s="140">
        <v>7.1922501999999999E-2</v>
      </c>
      <c r="F49" s="140">
        <v>9.8852656999999997E-2</v>
      </c>
      <c r="G49" s="140">
        <v>0.102224818</v>
      </c>
      <c r="H49" s="140">
        <v>0.25083038200000002</v>
      </c>
      <c r="I49" s="140">
        <v>0.11964654199999999</v>
      </c>
      <c r="J49" s="140">
        <v>0.111251619</v>
      </c>
      <c r="K49" s="140">
        <v>0.24527147999999999</v>
      </c>
      <c r="L49" s="263">
        <f t="shared" si="7"/>
        <v>2.1029521436619079</v>
      </c>
      <c r="M49" s="3"/>
    </row>
    <row r="50" spans="1:13" ht="15" customHeight="1" x14ac:dyDescent="0.2">
      <c r="A50" s="8"/>
      <c r="C50" s="139">
        <v>2017</v>
      </c>
      <c r="D50" s="139"/>
      <c r="E50" s="140">
        <v>5.3998299999999999E-2</v>
      </c>
      <c r="F50" s="140">
        <v>7.8952335999999998E-2</v>
      </c>
      <c r="G50" s="140">
        <v>0.11548837200000001</v>
      </c>
      <c r="H50" s="140">
        <v>0.21902635000000001</v>
      </c>
      <c r="I50" s="140">
        <v>0.13624512</v>
      </c>
      <c r="J50" s="140">
        <v>8.8837956999999995E-2</v>
      </c>
      <c r="K50" s="140">
        <v>0.307451531</v>
      </c>
      <c r="L50" s="263">
        <f t="shared" si="7"/>
        <v>2.0788785861241941</v>
      </c>
      <c r="M50" s="3"/>
    </row>
    <row r="51" spans="1:13" ht="15" customHeight="1" x14ac:dyDescent="0.2">
      <c r="A51" s="8"/>
      <c r="C51" s="139">
        <v>2014</v>
      </c>
      <c r="D51" s="139"/>
      <c r="E51" s="142">
        <v>4.3292390557326484E-2</v>
      </c>
      <c r="F51" s="142">
        <v>7.4504509915376993E-2</v>
      </c>
      <c r="G51" s="142">
        <v>0.13107737570971822</v>
      </c>
      <c r="H51" s="142">
        <v>0.21217289890247107</v>
      </c>
      <c r="I51" s="142">
        <v>0.13577894916697353</v>
      </c>
      <c r="J51" s="142">
        <v>7.9897416990696815E-2</v>
      </c>
      <c r="K51" s="142">
        <v>0.32327645875743699</v>
      </c>
      <c r="L51" s="263">
        <f t="shared" si="7"/>
        <v>2.0514714471386872</v>
      </c>
      <c r="M51" s="3"/>
    </row>
    <row r="52" spans="1:13" ht="15" customHeight="1" x14ac:dyDescent="0.2">
      <c r="A52" s="8"/>
      <c r="C52" s="226" t="s">
        <v>5</v>
      </c>
      <c r="D52" s="226"/>
      <c r="E52" s="229"/>
      <c r="F52" s="228"/>
      <c r="G52" s="228"/>
      <c r="H52" s="228"/>
      <c r="I52" s="228"/>
      <c r="J52" s="228"/>
      <c r="K52" s="228"/>
      <c r="L52" s="264"/>
      <c r="M52" s="3"/>
    </row>
    <row r="53" spans="1:13" ht="15" customHeight="1" x14ac:dyDescent="0.2">
      <c r="A53" s="8"/>
      <c r="C53" s="178">
        <v>2024</v>
      </c>
      <c r="D53" s="178"/>
      <c r="E53" s="224">
        <v>2.2974506574402403E-2</v>
      </c>
      <c r="F53" s="224">
        <v>3.0168770951849805E-2</v>
      </c>
      <c r="G53" s="224">
        <v>2.4697136965739604E-2</v>
      </c>
      <c r="H53" s="224">
        <v>0.36349171063130625</v>
      </c>
      <c r="I53" s="224">
        <v>0.47763077545638727</v>
      </c>
      <c r="J53" s="224">
        <v>4.5872711455942905E-2</v>
      </c>
      <c r="K53" s="224">
        <v>3.5164387964371741E-2</v>
      </c>
      <c r="L53" s="262">
        <f t="shared" ref="L53:L56" si="8">+((H53/SUM(E53:I53,K53))*1+(I53/SUM(E53:I53,K53))*2)*2+1</f>
        <v>3.7643130583895612</v>
      </c>
      <c r="M53" s="3"/>
    </row>
    <row r="54" spans="1:13" ht="15" customHeight="1" x14ac:dyDescent="0.2">
      <c r="A54" s="8"/>
      <c r="C54" s="139">
        <v>2021</v>
      </c>
      <c r="D54" s="139"/>
      <c r="E54" s="140">
        <v>2.80492E-2</v>
      </c>
      <c r="F54" s="140">
        <v>3.5190399999999997E-2</v>
      </c>
      <c r="G54" s="140">
        <v>3.9094700000000003E-2</v>
      </c>
      <c r="H54" s="140">
        <v>0.372192407</v>
      </c>
      <c r="I54" s="140">
        <v>0.43037458200000001</v>
      </c>
      <c r="J54" s="140">
        <v>4.9557299999999999E-2</v>
      </c>
      <c r="K54" s="140">
        <v>4.5541400000000003E-2</v>
      </c>
      <c r="L54" s="263">
        <f t="shared" si="8"/>
        <v>3.5944574781194412</v>
      </c>
      <c r="M54" s="3"/>
    </row>
    <row r="55" spans="1:13" ht="15" customHeight="1" x14ac:dyDescent="0.2">
      <c r="A55" s="8"/>
      <c r="C55" s="139">
        <v>2017</v>
      </c>
      <c r="D55" s="139"/>
      <c r="E55" s="140">
        <v>2.00375E-2</v>
      </c>
      <c r="F55" s="140">
        <v>4.5533299999999999E-2</v>
      </c>
      <c r="G55" s="140">
        <v>3.5962399999999999E-2</v>
      </c>
      <c r="H55" s="140">
        <v>0.39146793899999999</v>
      </c>
      <c r="I55" s="140">
        <v>0.39609737900000003</v>
      </c>
      <c r="J55" s="140">
        <v>5.17882E-2</v>
      </c>
      <c r="K55" s="140">
        <v>5.9113199999999998E-2</v>
      </c>
      <c r="L55" s="263">
        <f t="shared" si="8"/>
        <v>3.4966211122060824</v>
      </c>
      <c r="M55" s="3"/>
    </row>
    <row r="56" spans="1:13" ht="15" customHeight="1" x14ac:dyDescent="0.2">
      <c r="A56" s="8"/>
      <c r="C56" s="139">
        <v>2014</v>
      </c>
      <c r="D56" s="139"/>
      <c r="E56" s="142">
        <v>1.2591307362767134E-2</v>
      </c>
      <c r="F56" s="142">
        <v>4.7895004933612352E-2</v>
      </c>
      <c r="G56" s="142">
        <v>5.1363753983914746E-2</v>
      </c>
      <c r="H56" s="142">
        <v>0.46578001703215421</v>
      </c>
      <c r="I56" s="142">
        <v>0.31961680280072235</v>
      </c>
      <c r="J56" s="142">
        <v>4.7037517949904045E-2</v>
      </c>
      <c r="K56" s="142">
        <v>5.5715595936925204E-2</v>
      </c>
      <c r="L56" s="263">
        <f t="shared" si="8"/>
        <v>3.3191125431431407</v>
      </c>
      <c r="M56" s="3"/>
    </row>
    <row r="57" spans="1:13" ht="15" customHeight="1" x14ac:dyDescent="0.2">
      <c r="A57" s="8"/>
      <c r="C57" s="213" t="s">
        <v>169</v>
      </c>
      <c r="D57" s="214"/>
      <c r="E57" s="214"/>
      <c r="F57" s="214"/>
      <c r="G57" s="214"/>
      <c r="H57" s="214"/>
      <c r="I57" s="214"/>
      <c r="J57" s="214"/>
      <c r="K57" s="214"/>
      <c r="L57" s="265"/>
      <c r="M57" s="3"/>
    </row>
    <row r="58" spans="1:13" ht="15" customHeight="1" x14ac:dyDescent="0.2">
      <c r="A58" s="8"/>
      <c r="C58" s="218" t="s">
        <v>15</v>
      </c>
      <c r="D58" s="218"/>
      <c r="E58" s="219"/>
      <c r="F58" s="219"/>
      <c r="G58" s="219"/>
      <c r="H58" s="219"/>
      <c r="I58" s="219"/>
      <c r="J58" s="219"/>
      <c r="K58" s="220"/>
      <c r="L58" s="266"/>
      <c r="M58" s="3"/>
    </row>
    <row r="59" spans="1:13" ht="15" customHeight="1" x14ac:dyDescent="0.2">
      <c r="A59" s="8"/>
      <c r="C59" s="226" t="s">
        <v>79</v>
      </c>
      <c r="D59" s="226"/>
      <c r="E59" s="229"/>
      <c r="F59" s="228"/>
      <c r="G59" s="228"/>
      <c r="H59" s="228"/>
      <c r="I59" s="228"/>
      <c r="J59" s="228"/>
      <c r="K59" s="228"/>
      <c r="L59" s="267"/>
      <c r="M59" s="3"/>
    </row>
    <row r="60" spans="1:13" ht="15" customHeight="1" x14ac:dyDescent="0.2">
      <c r="A60" s="8"/>
      <c r="C60" s="178">
        <v>2024</v>
      </c>
      <c r="D60" s="178"/>
      <c r="E60" s="224">
        <v>0.12902895467166617</v>
      </c>
      <c r="F60" s="224">
        <v>0.12569158780708006</v>
      </c>
      <c r="G60" s="224">
        <v>0.11367125397142173</v>
      </c>
      <c r="H60" s="224">
        <v>0.14101860980806799</v>
      </c>
      <c r="I60" s="224">
        <v>7.6223919072518895E-2</v>
      </c>
      <c r="J60" s="224">
        <v>6.2795175147503809E-2</v>
      </c>
      <c r="K60" s="224">
        <v>0.35157049952174135</v>
      </c>
      <c r="L60" s="262">
        <f t="shared" ref="L60:L63" si="9">+((H60/SUM(E60:I60,K60))*1+(I60/SUM(E60:I60,K60))*2)*2+1</f>
        <v>1.6262589354451809</v>
      </c>
      <c r="M60" s="3"/>
    </row>
    <row r="61" spans="1:13" ht="15" customHeight="1" x14ac:dyDescent="0.2">
      <c r="A61" s="8"/>
      <c r="C61" s="139">
        <v>2021</v>
      </c>
      <c r="D61" s="139"/>
      <c r="E61" s="140">
        <v>0.126634891</v>
      </c>
      <c r="F61" s="140">
        <v>0.100686795</v>
      </c>
      <c r="G61" s="140">
        <v>9.6625969000000006E-2</v>
      </c>
      <c r="H61" s="140">
        <v>0.14188869200000001</v>
      </c>
      <c r="I61" s="140">
        <v>5.5302900000000002E-2</v>
      </c>
      <c r="J61" s="140">
        <v>8.5860883999999998E-2</v>
      </c>
      <c r="K61" s="140">
        <v>0.39299990699999998</v>
      </c>
      <c r="L61" s="263">
        <f t="shared" si="9"/>
        <v>1.5524202543894101</v>
      </c>
      <c r="M61" s="3"/>
    </row>
    <row r="62" spans="1:13" ht="15" customHeight="1" x14ac:dyDescent="0.2">
      <c r="A62" s="8"/>
      <c r="C62" s="139">
        <v>2017</v>
      </c>
      <c r="D62" s="139"/>
      <c r="E62" s="140">
        <v>0.169415178</v>
      </c>
      <c r="F62" s="140">
        <v>0.12213836</v>
      </c>
      <c r="G62" s="140">
        <v>0.121215923</v>
      </c>
      <c r="H62" s="140">
        <v>0.111171297</v>
      </c>
      <c r="I62" s="140">
        <v>7.7844569000000002E-2</v>
      </c>
      <c r="J62" s="140">
        <v>4.3983500000000002E-2</v>
      </c>
      <c r="K62" s="140">
        <v>0.35423114999999999</v>
      </c>
      <c r="L62" s="263">
        <f t="shared" si="9"/>
        <v>1.558275806788213</v>
      </c>
      <c r="M62" s="3"/>
    </row>
    <row r="63" spans="1:13" ht="15" customHeight="1" x14ac:dyDescent="0.2">
      <c r="A63" s="8"/>
      <c r="C63" s="139">
        <v>2014</v>
      </c>
      <c r="D63" s="139"/>
      <c r="E63" s="142">
        <v>0.1801391356488517</v>
      </c>
      <c r="F63" s="142">
        <v>0.10271506157244474</v>
      </c>
      <c r="G63" s="142">
        <v>0.15481846261993537</v>
      </c>
      <c r="H63" s="142">
        <v>0.10405271273147568</v>
      </c>
      <c r="I63" s="142">
        <v>6.1461864987798556E-2</v>
      </c>
      <c r="J63" s="142">
        <v>5.0908241672892172E-2</v>
      </c>
      <c r="K63" s="142">
        <v>0.34590452076660178</v>
      </c>
      <c r="L63" s="263">
        <f t="shared" si="9"/>
        <v>1.4783024206366453</v>
      </c>
      <c r="M63" s="3"/>
    </row>
    <row r="64" spans="1:13" ht="15" customHeight="1" x14ac:dyDescent="0.2">
      <c r="A64" s="8"/>
      <c r="C64" s="226" t="s">
        <v>1</v>
      </c>
      <c r="D64" s="226"/>
      <c r="E64" s="229"/>
      <c r="F64" s="228"/>
      <c r="G64" s="228"/>
      <c r="H64" s="228"/>
      <c r="I64" s="228"/>
      <c r="J64" s="228"/>
      <c r="K64" s="228"/>
      <c r="L64" s="267"/>
      <c r="M64" s="3"/>
    </row>
    <row r="65" spans="1:13" ht="15" customHeight="1" x14ac:dyDescent="0.2">
      <c r="A65" s="8"/>
      <c r="C65" s="178">
        <v>2024</v>
      </c>
      <c r="D65" s="178"/>
      <c r="E65" s="224">
        <v>3.579849174844401E-2</v>
      </c>
      <c r="F65" s="224">
        <v>8.6475014030144473E-2</v>
      </c>
      <c r="G65" s="224">
        <v>5.1740503805207873E-2</v>
      </c>
      <c r="H65" s="224">
        <v>0.36763820555120358</v>
      </c>
      <c r="I65" s="224">
        <v>0.31300833043850096</v>
      </c>
      <c r="J65" s="224">
        <v>7.2541295439746675E-2</v>
      </c>
      <c r="K65" s="224">
        <v>7.2798158986752445E-2</v>
      </c>
      <c r="L65" s="262">
        <f t="shared" ref="L65:L68" si="10">+((H65/SUM(E65:I65,K65))*1+(I65/SUM(E65:I65,K65))*2)*2+1</f>
        <v>3.1427474054477464</v>
      </c>
      <c r="M65" s="3"/>
    </row>
    <row r="66" spans="1:13" ht="15" customHeight="1" x14ac:dyDescent="0.2">
      <c r="A66" s="8"/>
      <c r="C66" s="139">
        <v>2021</v>
      </c>
      <c r="D66" s="139"/>
      <c r="E66" s="140">
        <v>2.9779300000000002E-2</v>
      </c>
      <c r="F66" s="140">
        <v>8.7627459000000005E-2</v>
      </c>
      <c r="G66" s="140">
        <v>4.3022199999999997E-2</v>
      </c>
      <c r="H66" s="140">
        <v>0.34803213500000002</v>
      </c>
      <c r="I66" s="140">
        <v>0.29489894799999999</v>
      </c>
      <c r="J66" s="140">
        <v>7.7621266999999994E-2</v>
      </c>
      <c r="K66" s="140">
        <v>0.11901864700000001</v>
      </c>
      <c r="L66" s="263">
        <f t="shared" si="10"/>
        <v>3.0335032502035615</v>
      </c>
      <c r="M66" s="3"/>
    </row>
    <row r="67" spans="1:13" ht="15" customHeight="1" x14ac:dyDescent="0.2">
      <c r="A67" s="8"/>
      <c r="C67" s="139">
        <v>2017</v>
      </c>
      <c r="D67" s="139"/>
      <c r="E67" s="140">
        <v>4.79411E-2</v>
      </c>
      <c r="F67" s="140">
        <v>0.100986016</v>
      </c>
      <c r="G67" s="140">
        <v>4.67669E-2</v>
      </c>
      <c r="H67" s="140">
        <v>0.375069926</v>
      </c>
      <c r="I67" s="140">
        <v>0.29737752200000001</v>
      </c>
      <c r="J67" s="140">
        <v>5.5102699999999998E-2</v>
      </c>
      <c r="K67" s="140">
        <v>7.6755894000000005E-2</v>
      </c>
      <c r="L67" s="263">
        <f t="shared" si="10"/>
        <v>3.052762581647519</v>
      </c>
      <c r="M67" s="3"/>
    </row>
    <row r="68" spans="1:13" ht="15" customHeight="1" x14ac:dyDescent="0.2">
      <c r="A68" s="8"/>
      <c r="C68" s="139">
        <v>2014</v>
      </c>
      <c r="D68" s="139"/>
      <c r="E68" s="142">
        <v>3.1259428228407209E-2</v>
      </c>
      <c r="F68" s="142">
        <v>0.10790957295599807</v>
      </c>
      <c r="G68" s="142">
        <v>5.2870825616278851E-2</v>
      </c>
      <c r="H68" s="142">
        <v>0.38791820739378663</v>
      </c>
      <c r="I68" s="142">
        <v>0.27652480875070939</v>
      </c>
      <c r="J68" s="142">
        <v>4.0589567393342074E-2</v>
      </c>
      <c r="K68" s="142">
        <v>0.10292758966147784</v>
      </c>
      <c r="L68" s="263">
        <f t="shared" si="10"/>
        <v>2.9615542898332983</v>
      </c>
      <c r="M68" s="3"/>
    </row>
    <row r="69" spans="1:13" ht="15" customHeight="1" x14ac:dyDescent="0.2">
      <c r="A69" s="8"/>
      <c r="C69" s="226" t="s">
        <v>50</v>
      </c>
      <c r="D69" s="226"/>
      <c r="E69" s="229"/>
      <c r="F69" s="228"/>
      <c r="G69" s="228"/>
      <c r="H69" s="228"/>
      <c r="I69" s="228"/>
      <c r="J69" s="228"/>
      <c r="K69" s="228"/>
      <c r="L69" s="267"/>
      <c r="M69" s="3"/>
    </row>
    <row r="70" spans="1:13" ht="15" customHeight="1" x14ac:dyDescent="0.2">
      <c r="A70" s="8"/>
      <c r="C70" s="178">
        <v>2024</v>
      </c>
      <c r="D70" s="178"/>
      <c r="E70" s="224">
        <v>4.8125288094304053E-2</v>
      </c>
      <c r="F70" s="224">
        <v>0.10856875616140962</v>
      </c>
      <c r="G70" s="224">
        <v>0.12199533565393089</v>
      </c>
      <c r="H70" s="224">
        <v>0.32448534608558977</v>
      </c>
      <c r="I70" s="224">
        <v>0.24532265502135037</v>
      </c>
      <c r="J70" s="224">
        <v>0.13921796241695569</v>
      </c>
      <c r="K70" s="224">
        <v>1.2284656566459553E-2</v>
      </c>
      <c r="L70" s="262">
        <f t="shared" ref="L70:L73" si="11">+((H70/SUM(E70:I70,K70))*1+(I70/SUM(E70:I70,K70))*2)*2+1</f>
        <v>2.8939304505402168</v>
      </c>
      <c r="M70" s="3"/>
    </row>
    <row r="71" spans="1:13" ht="15" customHeight="1" x14ac:dyDescent="0.2">
      <c r="A71" s="8"/>
      <c r="C71" s="139">
        <v>2021</v>
      </c>
      <c r="D71" s="139"/>
      <c r="E71" s="140">
        <v>6.3325894999999993E-2</v>
      </c>
      <c r="F71" s="140">
        <v>7.8932946000000004E-2</v>
      </c>
      <c r="G71" s="140">
        <v>0.102765126</v>
      </c>
      <c r="H71" s="140">
        <v>0.35279508500000001</v>
      </c>
      <c r="I71" s="140">
        <v>0.216841795</v>
      </c>
      <c r="J71" s="140">
        <v>0.178040741</v>
      </c>
      <c r="K71" s="140">
        <v>7.29841E-3</v>
      </c>
      <c r="L71" s="263">
        <f t="shared" si="11"/>
        <v>2.9136682707863222</v>
      </c>
      <c r="M71" s="3"/>
    </row>
    <row r="72" spans="1:13" ht="15" customHeight="1" x14ac:dyDescent="0.2">
      <c r="A72" s="8"/>
      <c r="C72" s="139">
        <v>2017</v>
      </c>
      <c r="D72" s="139"/>
      <c r="E72" s="140">
        <v>5.5825600000000003E-2</v>
      </c>
      <c r="F72" s="140">
        <v>8.0400967000000004E-2</v>
      </c>
      <c r="G72" s="140">
        <v>0.108161716</v>
      </c>
      <c r="H72" s="140">
        <v>0.31816013900000001</v>
      </c>
      <c r="I72" s="140">
        <v>0.20850893300000001</v>
      </c>
      <c r="J72" s="140">
        <v>8.6362412E-2</v>
      </c>
      <c r="K72" s="140">
        <v>0.142580238</v>
      </c>
      <c r="L72" s="263">
        <f t="shared" si="11"/>
        <v>2.6093427210804361</v>
      </c>
      <c r="M72" s="3"/>
    </row>
    <row r="73" spans="1:13" ht="15" customHeight="1" x14ac:dyDescent="0.2">
      <c r="A73" s="8"/>
      <c r="C73" s="139">
        <v>2014</v>
      </c>
      <c r="D73" s="139"/>
      <c r="E73" s="142">
        <v>4.5658272767885005E-2</v>
      </c>
      <c r="F73" s="142">
        <v>9.5414781390753198E-2</v>
      </c>
      <c r="G73" s="142">
        <v>0.16450577497151816</v>
      </c>
      <c r="H73" s="142">
        <v>0.28775534141336706</v>
      </c>
      <c r="I73" s="142">
        <v>0.15758276098711516</v>
      </c>
      <c r="J73" s="142">
        <v>9.4566712388832672E-2</v>
      </c>
      <c r="K73" s="142">
        <v>0.15451635608052888</v>
      </c>
      <c r="L73" s="263">
        <f t="shared" si="11"/>
        <v>2.331784178110575</v>
      </c>
      <c r="M73" s="3"/>
    </row>
    <row r="74" spans="1:13" ht="15" customHeight="1" x14ac:dyDescent="0.2">
      <c r="A74" s="8"/>
      <c r="C74" s="226" t="s">
        <v>2</v>
      </c>
      <c r="D74" s="226"/>
      <c r="E74" s="229"/>
      <c r="F74" s="228"/>
      <c r="G74" s="228"/>
      <c r="H74" s="228"/>
      <c r="I74" s="228"/>
      <c r="J74" s="228"/>
      <c r="K74" s="228"/>
      <c r="L74" s="267"/>
      <c r="M74" s="3"/>
    </row>
    <row r="75" spans="1:13" ht="15" customHeight="1" x14ac:dyDescent="0.2">
      <c r="A75" s="8"/>
      <c r="C75" s="178">
        <v>2024</v>
      </c>
      <c r="D75" s="178"/>
      <c r="E75" s="224">
        <v>4.4927138212971028E-2</v>
      </c>
      <c r="F75" s="224">
        <v>0.12071031967653367</v>
      </c>
      <c r="G75" s="224">
        <v>5.1504114839098745E-2</v>
      </c>
      <c r="H75" s="224">
        <v>0.31478711714563251</v>
      </c>
      <c r="I75" s="224">
        <v>0.30400245620390365</v>
      </c>
      <c r="J75" s="224">
        <v>5.1930546164789156E-2</v>
      </c>
      <c r="K75" s="224">
        <v>0.11213830775707118</v>
      </c>
      <c r="L75" s="262">
        <f t="shared" ref="L75:L78" si="12">+((H75/SUM(E75:I75,K75))*1+(I75/SUM(E75:I75,K75))*2)*2+1</f>
        <v>2.946676007375796</v>
      </c>
      <c r="M75" s="3"/>
    </row>
    <row r="76" spans="1:13" ht="15" customHeight="1" x14ac:dyDescent="0.2">
      <c r="A76" s="8"/>
      <c r="C76" s="139">
        <v>2021</v>
      </c>
      <c r="D76" s="139"/>
      <c r="E76" s="140">
        <v>4.7381E-2</v>
      </c>
      <c r="F76" s="140">
        <v>0.100281252</v>
      </c>
      <c r="G76" s="140">
        <v>6.5825378000000004E-2</v>
      </c>
      <c r="H76" s="140">
        <v>0.32947582800000003</v>
      </c>
      <c r="I76" s="140">
        <v>0.24263025399999999</v>
      </c>
      <c r="J76" s="140">
        <v>7.1476350999999994E-2</v>
      </c>
      <c r="K76" s="140">
        <v>0.14292993900000001</v>
      </c>
      <c r="L76" s="263">
        <f t="shared" si="12"/>
        <v>2.7549070185181526</v>
      </c>
      <c r="M76" s="3"/>
    </row>
    <row r="77" spans="1:13" ht="15" customHeight="1" x14ac:dyDescent="0.2">
      <c r="A77" s="8"/>
      <c r="C77" s="139">
        <v>2017</v>
      </c>
      <c r="D77" s="139"/>
      <c r="E77" s="140">
        <v>6.5570512999999997E-2</v>
      </c>
      <c r="F77" s="140">
        <v>0.11894481799999999</v>
      </c>
      <c r="G77" s="140">
        <v>5.3921299999999998E-2</v>
      </c>
      <c r="H77" s="140">
        <v>0.35459536600000002</v>
      </c>
      <c r="I77" s="140">
        <v>0.25574728000000002</v>
      </c>
      <c r="J77" s="140">
        <v>4.3562400000000001E-2</v>
      </c>
      <c r="K77" s="140">
        <v>0.107658398</v>
      </c>
      <c r="L77" s="263">
        <f t="shared" si="12"/>
        <v>2.8110744665092788</v>
      </c>
      <c r="M77" s="3"/>
    </row>
    <row r="78" spans="1:13" ht="15" customHeight="1" x14ac:dyDescent="0.2">
      <c r="A78" s="8"/>
      <c r="C78" s="139">
        <v>2014</v>
      </c>
      <c r="D78" s="139"/>
      <c r="E78" s="142">
        <v>4.3211312240145711E-2</v>
      </c>
      <c r="F78" s="142">
        <v>0.10569905167690331</v>
      </c>
      <c r="G78" s="142">
        <v>4.3475983374837171E-2</v>
      </c>
      <c r="H78" s="142">
        <v>0.37869415830295294</v>
      </c>
      <c r="I78" s="142">
        <v>0.26087978492879627</v>
      </c>
      <c r="J78" s="142">
        <v>3.2819516149986482E-2</v>
      </c>
      <c r="K78" s="142">
        <v>0.13522019332637827</v>
      </c>
      <c r="L78" s="263">
        <f t="shared" si="12"/>
        <v>2.8620179856734662</v>
      </c>
      <c r="M78" s="3"/>
    </row>
    <row r="79" spans="1:13" ht="15" customHeight="1" x14ac:dyDescent="0.2">
      <c r="A79" s="8"/>
      <c r="C79" s="226" t="s">
        <v>113</v>
      </c>
      <c r="D79" s="226"/>
      <c r="E79" s="229"/>
      <c r="F79" s="228"/>
      <c r="G79" s="228"/>
      <c r="H79" s="228"/>
      <c r="I79" s="228"/>
      <c r="J79" s="228"/>
      <c r="K79" s="228"/>
      <c r="L79" s="267"/>
      <c r="M79" s="3"/>
    </row>
    <row r="80" spans="1:13" ht="15" customHeight="1" x14ac:dyDescent="0.2">
      <c r="A80" s="8"/>
      <c r="C80" s="178">
        <v>2024</v>
      </c>
      <c r="D80" s="178"/>
      <c r="E80" s="224">
        <v>1.970060995104558E-2</v>
      </c>
      <c r="F80" s="224">
        <v>7.8897705851593392E-2</v>
      </c>
      <c r="G80" s="224">
        <v>5.9717916561482773E-2</v>
      </c>
      <c r="H80" s="224">
        <v>0.46014257088389593</v>
      </c>
      <c r="I80" s="224">
        <v>0.30681664394871938</v>
      </c>
      <c r="J80" s="224">
        <v>5.9168544512513917E-2</v>
      </c>
      <c r="K80" s="224">
        <v>1.5556008290749079E-2</v>
      </c>
      <c r="L80" s="262">
        <f t="shared" ref="L80:L83" si="13">+((H80/SUM(E80:I80,K80))*1+(I80/SUM(E80:I80,K80))*2)*2+1</f>
        <v>3.2826104559290363</v>
      </c>
      <c r="M80" s="3"/>
    </row>
    <row r="81" spans="1:13" ht="15" customHeight="1" x14ac:dyDescent="0.2">
      <c r="A81" s="8"/>
      <c r="C81" s="139">
        <v>2021</v>
      </c>
      <c r="D81" s="139"/>
      <c r="E81" s="140">
        <v>1.5295700000000001E-2</v>
      </c>
      <c r="F81" s="140">
        <v>7.5636092000000002E-2</v>
      </c>
      <c r="G81" s="140">
        <v>7.0961198000000003E-2</v>
      </c>
      <c r="H81" s="140">
        <v>0.448902207</v>
      </c>
      <c r="I81" s="140">
        <v>0.290048639</v>
      </c>
      <c r="J81" s="140">
        <v>7.1261437999999996E-2</v>
      </c>
      <c r="K81" s="140">
        <v>2.7894700000000001E-2</v>
      </c>
      <c r="L81" s="263">
        <f t="shared" si="13"/>
        <v>3.2159078042175691</v>
      </c>
      <c r="M81" s="3"/>
    </row>
    <row r="82" spans="1:13" ht="15" customHeight="1" x14ac:dyDescent="0.2">
      <c r="A82" s="8"/>
      <c r="C82" s="139">
        <v>2017</v>
      </c>
      <c r="D82" s="139"/>
      <c r="E82" s="140">
        <v>1.5799799999999999E-2</v>
      </c>
      <c r="F82" s="140">
        <v>8.6363217000000006E-2</v>
      </c>
      <c r="G82" s="140">
        <v>4.7615200000000003E-2</v>
      </c>
      <c r="H82" s="140">
        <v>0.46073310699999998</v>
      </c>
      <c r="I82" s="140">
        <v>0.32188396699999999</v>
      </c>
      <c r="J82" s="140">
        <v>4.2504E-2</v>
      </c>
      <c r="K82" s="140">
        <v>2.51007E-2</v>
      </c>
      <c r="L82" s="263">
        <f t="shared" si="13"/>
        <v>3.3070614423073863</v>
      </c>
      <c r="M82" s="3"/>
    </row>
    <row r="83" spans="1:13" ht="15" customHeight="1" x14ac:dyDescent="0.2">
      <c r="A83" s="8"/>
      <c r="C83" s="139">
        <v>2014</v>
      </c>
      <c r="D83" s="139"/>
      <c r="E83" s="142">
        <v>1.1503141356042513E-2</v>
      </c>
      <c r="F83" s="142">
        <v>7.9217623897707007E-2</v>
      </c>
      <c r="G83" s="142">
        <v>3.149231608263299E-2</v>
      </c>
      <c r="H83" s="142">
        <v>0.43840054820754487</v>
      </c>
      <c r="I83" s="142">
        <v>0.36577646321946061</v>
      </c>
      <c r="J83" s="142">
        <v>4.2405779968714773E-2</v>
      </c>
      <c r="K83" s="142">
        <v>3.1204127267897348E-2</v>
      </c>
      <c r="L83" s="263">
        <f t="shared" si="13"/>
        <v>3.4435266006685858</v>
      </c>
      <c r="M83" s="3"/>
    </row>
    <row r="84" spans="1:13" ht="15" customHeight="1" x14ac:dyDescent="0.2">
      <c r="A84" s="8"/>
      <c r="C84" s="226" t="s">
        <v>80</v>
      </c>
      <c r="D84" s="226"/>
      <c r="E84" s="229"/>
      <c r="F84" s="228"/>
      <c r="G84" s="228"/>
      <c r="H84" s="228"/>
      <c r="I84" s="228"/>
      <c r="J84" s="228"/>
      <c r="K84" s="228"/>
      <c r="L84" s="267"/>
      <c r="M84" s="3"/>
    </row>
    <row r="85" spans="1:13" ht="15" customHeight="1" x14ac:dyDescent="0.2">
      <c r="A85" s="8"/>
      <c r="C85" s="178">
        <v>2024</v>
      </c>
      <c r="D85" s="178"/>
      <c r="E85" s="224">
        <v>1.1080111538827547E-2</v>
      </c>
      <c r="F85" s="224">
        <v>2.5400113481323216E-2</v>
      </c>
      <c r="G85" s="224">
        <v>2.9453798363524738E-2</v>
      </c>
      <c r="H85" s="224">
        <v>0.40665085466892686</v>
      </c>
      <c r="I85" s="224">
        <v>0.48619361994251103</v>
      </c>
      <c r="J85" s="224">
        <v>3.890070573360814E-2</v>
      </c>
      <c r="K85" s="224">
        <v>2.320796271278461E-3</v>
      </c>
      <c r="L85" s="262">
        <f t="shared" ref="L85:L88" si="14">+((H85/SUM(E85:I85,K85))*1+(I85/SUM(E85:I85,K85))*2)*2+1</f>
        <v>3.8697099306613687</v>
      </c>
      <c r="M85" s="3"/>
    </row>
    <row r="86" spans="1:13" ht="15" customHeight="1" x14ac:dyDescent="0.2">
      <c r="A86" s="8"/>
      <c r="C86" s="139">
        <v>2021</v>
      </c>
      <c r="D86" s="139"/>
      <c r="E86" s="140">
        <v>1.7187600000000001E-2</v>
      </c>
      <c r="F86" s="140">
        <v>1.82942E-2</v>
      </c>
      <c r="G86" s="140">
        <v>2.8527E-2</v>
      </c>
      <c r="H86" s="140">
        <v>0.399589627</v>
      </c>
      <c r="I86" s="140">
        <v>0.47329987699999998</v>
      </c>
      <c r="J86" s="140">
        <v>5.1936999999999997E-2</v>
      </c>
      <c r="K86" s="140">
        <v>1.11647E-2</v>
      </c>
      <c r="L86" s="263">
        <f t="shared" si="14"/>
        <v>3.8398732474956905</v>
      </c>
      <c r="M86" s="3"/>
    </row>
    <row r="87" spans="1:13" ht="15" customHeight="1" x14ac:dyDescent="0.2">
      <c r="A87" s="8"/>
      <c r="C87" s="139">
        <v>2017</v>
      </c>
      <c r="D87" s="139"/>
      <c r="E87" s="140">
        <v>1.50531E-2</v>
      </c>
      <c r="F87" s="140">
        <v>1.8331699999999999E-2</v>
      </c>
      <c r="G87" s="140">
        <v>2.2128399999999999E-2</v>
      </c>
      <c r="H87" s="140">
        <v>0.38790968199999998</v>
      </c>
      <c r="I87" s="140">
        <v>0.50980234999999996</v>
      </c>
      <c r="J87" s="140">
        <v>3.3145300000000003E-2</v>
      </c>
      <c r="K87" s="140">
        <v>1.36294E-2</v>
      </c>
      <c r="L87" s="263">
        <f t="shared" si="14"/>
        <v>3.9115325829043557</v>
      </c>
      <c r="M87" s="3"/>
    </row>
    <row r="88" spans="1:13" ht="15" customHeight="1" x14ac:dyDescent="0.2">
      <c r="A88" s="8"/>
      <c r="C88" s="139">
        <v>2014</v>
      </c>
      <c r="D88" s="139"/>
      <c r="E88" s="142">
        <v>8.6211207640378134E-3</v>
      </c>
      <c r="F88" s="142">
        <v>2.428604596069182E-2</v>
      </c>
      <c r="G88" s="142">
        <v>1.9935792005121397E-2</v>
      </c>
      <c r="H88" s="142">
        <v>0.37380722997349697</v>
      </c>
      <c r="I88" s="142">
        <v>0.51767324412775229</v>
      </c>
      <c r="J88" s="142">
        <v>3.2804678546915413E-2</v>
      </c>
      <c r="K88" s="142">
        <v>2.2871888621984322E-2</v>
      </c>
      <c r="L88" s="263">
        <f t="shared" si="14"/>
        <v>3.9138968871601492</v>
      </c>
      <c r="M88" s="3"/>
    </row>
    <row r="89" spans="1:13" ht="15" customHeight="1" x14ac:dyDescent="0.2">
      <c r="A89" s="8"/>
      <c r="C89" s="226" t="s">
        <v>3</v>
      </c>
      <c r="D89" s="226"/>
      <c r="E89" s="229"/>
      <c r="F89" s="228"/>
      <c r="G89" s="228"/>
      <c r="H89" s="228"/>
      <c r="I89" s="228"/>
      <c r="J89" s="228"/>
      <c r="K89" s="228"/>
      <c r="L89" s="267"/>
      <c r="M89" s="3"/>
    </row>
    <row r="90" spans="1:13" ht="15" customHeight="1" x14ac:dyDescent="0.2">
      <c r="A90" s="8"/>
      <c r="C90" s="178">
        <v>2024</v>
      </c>
      <c r="D90" s="178"/>
      <c r="E90" s="224">
        <v>9.0719208282642357E-3</v>
      </c>
      <c r="F90" s="224">
        <v>4.670134781089421E-2</v>
      </c>
      <c r="G90" s="224">
        <v>3.8671976077133359E-2</v>
      </c>
      <c r="H90" s="224">
        <v>0.44321172692971617</v>
      </c>
      <c r="I90" s="224">
        <v>0.42447180708154197</v>
      </c>
      <c r="J90" s="224">
        <v>3.7241700672993955E-2</v>
      </c>
      <c r="K90" s="224">
        <v>6.2952059945614786E-4</v>
      </c>
      <c r="L90" s="262">
        <f t="shared" ref="L90:L92" si="15">+((H90/SUM(E90:I90,K90))*1+(I90/SUM(E90:I90,K90))*2)*2+1</f>
        <v>3.6842777507003603</v>
      </c>
      <c r="M90" s="3"/>
    </row>
    <row r="91" spans="1:13" ht="15" customHeight="1" x14ac:dyDescent="0.2">
      <c r="A91" s="8"/>
      <c r="C91" s="139">
        <v>2021</v>
      </c>
      <c r="D91" s="139"/>
      <c r="E91" s="140">
        <v>1.86173E-2</v>
      </c>
      <c r="F91" s="140">
        <v>2.6932299999999999E-2</v>
      </c>
      <c r="G91" s="140">
        <v>4.2686000000000002E-2</v>
      </c>
      <c r="H91" s="140">
        <v>0.43975552400000001</v>
      </c>
      <c r="I91" s="140">
        <v>0.41694815299999999</v>
      </c>
      <c r="J91" s="140">
        <v>5.4449699999999997E-2</v>
      </c>
      <c r="K91" s="140">
        <v>6.1098499999999998E-4</v>
      </c>
      <c r="L91" s="263">
        <f t="shared" si="15"/>
        <v>3.6939907505414027</v>
      </c>
      <c r="M91" s="3"/>
    </row>
    <row r="92" spans="1:13" ht="15" customHeight="1" x14ac:dyDescent="0.2">
      <c r="A92" s="8"/>
      <c r="C92" s="139">
        <v>2017</v>
      </c>
      <c r="D92" s="139"/>
      <c r="E92" s="140">
        <v>1.55692E-2</v>
      </c>
      <c r="F92" s="140">
        <v>5.47295E-2</v>
      </c>
      <c r="G92" s="140">
        <v>3.24611E-2</v>
      </c>
      <c r="H92" s="140">
        <v>0.40787106699999998</v>
      </c>
      <c r="I92" s="140">
        <v>0.44140151300000002</v>
      </c>
      <c r="J92" s="140">
        <v>3.2614299999999999E-2</v>
      </c>
      <c r="K92" s="140">
        <v>1.53533E-2</v>
      </c>
      <c r="L92" s="263">
        <f t="shared" si="15"/>
        <v>3.6683754363616385</v>
      </c>
      <c r="M92" s="3"/>
    </row>
    <row r="93" spans="1:13" ht="15" customHeight="1" x14ac:dyDescent="0.2">
      <c r="A93" s="8"/>
      <c r="C93" s="139">
        <v>2014</v>
      </c>
      <c r="D93" s="139"/>
      <c r="E93" s="142">
        <v>4.1127351733745319E-3</v>
      </c>
      <c r="F93" s="142">
        <v>5.4646496614072518E-2</v>
      </c>
      <c r="G93" s="142">
        <v>4.1004663513866613E-2</v>
      </c>
      <c r="H93" s="142">
        <v>0.43644922223792343</v>
      </c>
      <c r="I93" s="142">
        <v>0.41689637675130292</v>
      </c>
      <c r="J93" s="142">
        <v>2.5353216396110004E-2</v>
      </c>
      <c r="K93" s="142">
        <v>2.1537289313349955E-2</v>
      </c>
      <c r="L93" s="263">
        <f>+((H93/SUM(E93:I93,K93))*1+(I93/SUM(E93:I93,K93))*2)*2+1</f>
        <v>3.6065688557317874</v>
      </c>
      <c r="M93" s="3"/>
    </row>
    <row r="94" spans="1:13" ht="15" customHeight="1" x14ac:dyDescent="0.2">
      <c r="A94" s="8"/>
      <c r="C94" s="226" t="s">
        <v>4</v>
      </c>
      <c r="D94" s="226"/>
      <c r="E94" s="229"/>
      <c r="F94" s="228"/>
      <c r="G94" s="228"/>
      <c r="H94" s="228"/>
      <c r="I94" s="228"/>
      <c r="J94" s="228"/>
      <c r="K94" s="228"/>
      <c r="L94" s="267"/>
      <c r="M94" s="3"/>
    </row>
    <row r="95" spans="1:13" ht="15" customHeight="1" x14ac:dyDescent="0.2">
      <c r="A95" s="8"/>
      <c r="C95" s="178">
        <v>2024</v>
      </c>
      <c r="D95" s="178"/>
      <c r="E95" s="224">
        <v>6.2542666332015273E-2</v>
      </c>
      <c r="F95" s="224">
        <v>0.111372642793426</v>
      </c>
      <c r="G95" s="224">
        <v>0.11391555478609774</v>
      </c>
      <c r="H95" s="224">
        <v>0.30664887690743631</v>
      </c>
      <c r="I95" s="224">
        <v>0.15846011092163953</v>
      </c>
      <c r="J95" s="224">
        <v>0.1011441099691269</v>
      </c>
      <c r="K95" s="224">
        <v>0.14591603829025832</v>
      </c>
      <c r="L95" s="262">
        <f t="shared" ref="L95:L98" si="16">+((H95/SUM(E95:I95,K95))*1+(I95/SUM(E95:I95,K95))*2)*2+1</f>
        <v>2.3874729100997438</v>
      </c>
      <c r="M95" s="3"/>
    </row>
    <row r="96" spans="1:13" ht="15" customHeight="1" x14ac:dyDescent="0.2">
      <c r="A96" s="8"/>
      <c r="C96" s="139">
        <v>2021</v>
      </c>
      <c r="D96" s="139"/>
      <c r="E96" s="140">
        <v>7.7812823000000003E-2</v>
      </c>
      <c r="F96" s="140">
        <v>0.100192717</v>
      </c>
      <c r="G96" s="140">
        <v>0.110969001</v>
      </c>
      <c r="H96" s="140">
        <v>0.29859903999999998</v>
      </c>
      <c r="I96" s="140">
        <v>0.129577203</v>
      </c>
      <c r="J96" s="140">
        <v>0.118536721</v>
      </c>
      <c r="K96" s="140">
        <v>0.164312496</v>
      </c>
      <c r="L96" s="263">
        <f t="shared" si="16"/>
        <v>2.2655171432665919</v>
      </c>
      <c r="M96" s="3"/>
    </row>
    <row r="97" spans="1:13" ht="15" customHeight="1" x14ac:dyDescent="0.2">
      <c r="A97" s="8"/>
      <c r="C97" s="139">
        <v>2017</v>
      </c>
      <c r="D97" s="139"/>
      <c r="E97" s="140">
        <v>6.5098082000000002E-2</v>
      </c>
      <c r="F97" s="140">
        <v>8.2393784999999997E-2</v>
      </c>
      <c r="G97" s="140">
        <v>0.118433644</v>
      </c>
      <c r="H97" s="140">
        <v>0.23687308100000001</v>
      </c>
      <c r="I97" s="140">
        <v>0.16125792899999999</v>
      </c>
      <c r="J97" s="140">
        <v>6.8182783999999996E-2</v>
      </c>
      <c r="K97" s="140">
        <v>0.26776069499999999</v>
      </c>
      <c r="L97" s="263">
        <f t="shared" si="16"/>
        <v>2.2006409184008895</v>
      </c>
      <c r="M97" s="3"/>
    </row>
    <row r="98" spans="1:13" ht="15" customHeight="1" x14ac:dyDescent="0.2">
      <c r="A98" s="8"/>
      <c r="C98" s="139">
        <v>2014</v>
      </c>
      <c r="D98" s="139"/>
      <c r="E98" s="142">
        <v>4.5988575841447561E-2</v>
      </c>
      <c r="F98" s="142">
        <v>8.1775560614475218E-2</v>
      </c>
      <c r="G98" s="142">
        <v>0.18186810991080349</v>
      </c>
      <c r="H98" s="142">
        <v>0.21920189541954818</v>
      </c>
      <c r="I98" s="142">
        <v>0.13390124317644542</v>
      </c>
      <c r="J98" s="142">
        <v>5.0265093264116822E-2</v>
      </c>
      <c r="K98" s="142">
        <v>0.28699952177316329</v>
      </c>
      <c r="L98" s="263">
        <f t="shared" si="16"/>
        <v>2.0255585602222634</v>
      </c>
      <c r="M98" s="3"/>
    </row>
    <row r="99" spans="1:13" ht="15" customHeight="1" x14ac:dyDescent="0.2">
      <c r="A99" s="8"/>
      <c r="C99" s="226" t="s">
        <v>5</v>
      </c>
      <c r="D99" s="226"/>
      <c r="E99" s="229"/>
      <c r="F99" s="228"/>
      <c r="G99" s="228"/>
      <c r="H99" s="228"/>
      <c r="I99" s="228"/>
      <c r="J99" s="228"/>
      <c r="K99" s="228"/>
      <c r="L99" s="267"/>
      <c r="M99" s="3"/>
    </row>
    <row r="100" spans="1:13" ht="15" customHeight="1" x14ac:dyDescent="0.2">
      <c r="A100" s="8"/>
      <c r="C100" s="178">
        <v>2024</v>
      </c>
      <c r="D100" s="178"/>
      <c r="E100" s="224">
        <v>1.1508025945427883E-2</v>
      </c>
      <c r="F100" s="224">
        <v>2.8549029062477999E-2</v>
      </c>
      <c r="G100" s="224">
        <v>2.4706456974210683E-2</v>
      </c>
      <c r="H100" s="224">
        <v>0.3804703028086111</v>
      </c>
      <c r="I100" s="224">
        <v>0.5093092562394228</v>
      </c>
      <c r="J100" s="224">
        <v>3.7470425479833765E-2</v>
      </c>
      <c r="K100" s="224">
        <v>7.9865034900157145E-3</v>
      </c>
      <c r="L100" s="262">
        <f t="shared" ref="L100:L103" si="17">+((H100/SUM(E100:I100,K100))*1+(I100/SUM(E100:I100,K100))*2)*2+1</f>
        <v>3.9071082122020431</v>
      </c>
      <c r="M100" s="3"/>
    </row>
    <row r="101" spans="1:13" ht="15" customHeight="1" x14ac:dyDescent="0.2">
      <c r="A101" s="8"/>
      <c r="C101" s="139">
        <v>2021</v>
      </c>
      <c r="D101" s="139"/>
      <c r="E101" s="140">
        <v>2.1465100000000001E-2</v>
      </c>
      <c r="F101" s="140">
        <v>2.2880399999999999E-2</v>
      </c>
      <c r="G101" s="140">
        <v>3.06068E-2</v>
      </c>
      <c r="H101" s="140">
        <v>0.381478172</v>
      </c>
      <c r="I101" s="140">
        <v>0.47798016599999998</v>
      </c>
      <c r="J101" s="140">
        <v>4.1009299999999999E-2</v>
      </c>
      <c r="K101" s="140">
        <v>2.4580100000000001E-2</v>
      </c>
      <c r="L101" s="263">
        <f t="shared" si="17"/>
        <v>3.7892626091243855</v>
      </c>
      <c r="M101" s="3"/>
    </row>
    <row r="102" spans="1:13" ht="15" customHeight="1" x14ac:dyDescent="0.2">
      <c r="A102" s="8"/>
      <c r="C102" s="139">
        <v>2017</v>
      </c>
      <c r="D102" s="139"/>
      <c r="E102" s="140">
        <v>1.6464300000000001E-2</v>
      </c>
      <c r="F102" s="140">
        <v>5.7036999999999997E-2</v>
      </c>
      <c r="G102" s="140">
        <v>2.3525899999999999E-2</v>
      </c>
      <c r="H102" s="140">
        <v>0.39355036199999999</v>
      </c>
      <c r="I102" s="140">
        <v>0.44968796500000002</v>
      </c>
      <c r="J102" s="140">
        <v>3.6104900000000002E-2</v>
      </c>
      <c r="K102" s="140">
        <v>2.3629600000000001E-2</v>
      </c>
      <c r="L102" s="263">
        <f t="shared" si="17"/>
        <v>3.6827115435764624</v>
      </c>
      <c r="M102" s="3"/>
    </row>
    <row r="103" spans="1:13" ht="15" customHeight="1" x14ac:dyDescent="0.2">
      <c r="A103" s="8"/>
      <c r="C103" s="139">
        <v>2014</v>
      </c>
      <c r="D103" s="139"/>
      <c r="E103" s="142">
        <v>6.8084513039642983E-3</v>
      </c>
      <c r="F103" s="142">
        <v>4.3884206959503604E-2</v>
      </c>
      <c r="G103" s="142">
        <v>3.6405266940105152E-2</v>
      </c>
      <c r="H103" s="142">
        <v>0.50517315842536914</v>
      </c>
      <c r="I103" s="142">
        <v>0.35107201222467732</v>
      </c>
      <c r="J103" s="142">
        <v>2.9355895231008594E-2</v>
      </c>
      <c r="K103" s="142">
        <v>2.730100891537187E-2</v>
      </c>
      <c r="L103" s="263">
        <f t="shared" si="17"/>
        <v>3.4876619080936146</v>
      </c>
      <c r="M103" s="3"/>
    </row>
    <row r="104" spans="1:13" ht="15" customHeight="1" x14ac:dyDescent="0.2">
      <c r="A104" s="8"/>
      <c r="C104" s="218" t="s">
        <v>17</v>
      </c>
      <c r="D104" s="218"/>
      <c r="E104" s="219"/>
      <c r="F104" s="219"/>
      <c r="G104" s="219"/>
      <c r="H104" s="219"/>
      <c r="I104" s="219"/>
      <c r="J104" s="219"/>
      <c r="K104" s="220"/>
      <c r="L104" s="266"/>
      <c r="M104" s="3"/>
    </row>
    <row r="105" spans="1:13" ht="15" customHeight="1" x14ac:dyDescent="0.2">
      <c r="A105" s="8"/>
      <c r="C105" s="226" t="s">
        <v>79</v>
      </c>
      <c r="D105" s="226"/>
      <c r="E105" s="229"/>
      <c r="F105" s="229"/>
      <c r="G105" s="229"/>
      <c r="H105" s="229"/>
      <c r="I105" s="229"/>
      <c r="J105" s="229"/>
      <c r="K105" s="229"/>
      <c r="L105" s="267"/>
      <c r="M105" s="3"/>
    </row>
    <row r="106" spans="1:13" ht="15" customHeight="1" x14ac:dyDescent="0.2">
      <c r="A106" s="8"/>
      <c r="C106" s="178">
        <v>2024</v>
      </c>
      <c r="D106" s="178"/>
      <c r="E106" s="224">
        <v>0.16608108649302186</v>
      </c>
      <c r="F106" s="224">
        <v>0.1110102989083926</v>
      </c>
      <c r="G106" s="224">
        <v>9.0769078488618274E-2</v>
      </c>
      <c r="H106" s="224">
        <v>0.18490163171591784</v>
      </c>
      <c r="I106" s="224">
        <v>0.11675412047026298</v>
      </c>
      <c r="J106" s="224">
        <v>8.8680453559907696E-2</v>
      </c>
      <c r="K106" s="224">
        <v>0.24180333036387877</v>
      </c>
      <c r="L106" s="262">
        <f t="shared" ref="L106:L109" si="18">+((H106/SUM(E106:I106,K106))*1+(I106/SUM(E106:I106,K106))*2)*2+1</f>
        <v>1.9182506274355411</v>
      </c>
      <c r="M106" s="3"/>
    </row>
    <row r="107" spans="1:13" ht="15" customHeight="1" x14ac:dyDescent="0.2">
      <c r="A107" s="8"/>
      <c r="C107" s="139">
        <v>2021</v>
      </c>
      <c r="D107" s="139"/>
      <c r="E107" s="140">
        <v>0.17290265799999999</v>
      </c>
      <c r="F107" s="140">
        <v>0.10894946899999999</v>
      </c>
      <c r="G107" s="140">
        <v>8.3451256000000001E-2</v>
      </c>
      <c r="H107" s="140">
        <v>0.18313739500000001</v>
      </c>
      <c r="I107" s="140">
        <v>8.5290049000000007E-2</v>
      </c>
      <c r="J107" s="140">
        <v>0.100981919</v>
      </c>
      <c r="K107" s="140">
        <v>0.265287253</v>
      </c>
      <c r="L107" s="263">
        <f t="shared" si="18"/>
        <v>1.7868973958788459</v>
      </c>
      <c r="M107" s="3"/>
    </row>
    <row r="108" spans="1:13" ht="15" customHeight="1" x14ac:dyDescent="0.2">
      <c r="A108" s="8"/>
      <c r="C108" s="139">
        <v>2017</v>
      </c>
      <c r="D108" s="139"/>
      <c r="E108" s="140">
        <v>0.136446283</v>
      </c>
      <c r="F108" s="140">
        <v>0.117264968</v>
      </c>
      <c r="G108" s="140">
        <v>0.106965794</v>
      </c>
      <c r="H108" s="140">
        <v>0.16804459399999999</v>
      </c>
      <c r="I108" s="140">
        <v>8.4223504000000005E-2</v>
      </c>
      <c r="J108" s="140">
        <v>7.1226964000000004E-2</v>
      </c>
      <c r="K108" s="140">
        <v>0.315827894</v>
      </c>
      <c r="L108" s="263">
        <f t="shared" si="18"/>
        <v>1.7245938212997456</v>
      </c>
      <c r="M108" s="3"/>
    </row>
    <row r="109" spans="1:13" ht="15" customHeight="1" x14ac:dyDescent="0.2">
      <c r="A109" s="8"/>
      <c r="C109" s="139">
        <v>2014</v>
      </c>
      <c r="D109" s="139"/>
      <c r="E109" s="142">
        <v>0.17148575228427734</v>
      </c>
      <c r="F109" s="142">
        <v>9.9591182965726277E-2</v>
      </c>
      <c r="G109" s="142">
        <v>0.13490645306124965</v>
      </c>
      <c r="H109" s="142">
        <v>0.13120395038665689</v>
      </c>
      <c r="I109" s="142">
        <v>6.5475217217603104E-2</v>
      </c>
      <c r="J109" s="142">
        <v>6.7360411483845403E-2</v>
      </c>
      <c r="K109" s="142">
        <v>0.32997703260064132</v>
      </c>
      <c r="L109" s="263">
        <f t="shared" si="18"/>
        <v>1.56217726129116</v>
      </c>
      <c r="M109" s="3"/>
    </row>
    <row r="110" spans="1:13" ht="15" customHeight="1" x14ac:dyDescent="0.2">
      <c r="A110" s="8"/>
      <c r="C110" s="226" t="s">
        <v>1</v>
      </c>
      <c r="D110" s="226"/>
      <c r="E110" s="229"/>
      <c r="F110" s="229"/>
      <c r="G110" s="229"/>
      <c r="H110" s="229"/>
      <c r="I110" s="229"/>
      <c r="J110" s="229"/>
      <c r="K110" s="229"/>
      <c r="L110" s="267"/>
      <c r="M110" s="3"/>
    </row>
    <row r="111" spans="1:13" ht="15" customHeight="1" x14ac:dyDescent="0.2">
      <c r="A111" s="8"/>
      <c r="C111" s="178">
        <v>2024</v>
      </c>
      <c r="D111" s="178"/>
      <c r="E111" s="224">
        <v>5.6423659497748808E-2</v>
      </c>
      <c r="F111" s="224">
        <v>9.8699357545726563E-2</v>
      </c>
      <c r="G111" s="224">
        <v>6.5342740825098986E-2</v>
      </c>
      <c r="H111" s="224">
        <v>0.32995213254403549</v>
      </c>
      <c r="I111" s="224">
        <v>0.26321453794043609</v>
      </c>
      <c r="J111" s="224">
        <v>7.6922119407051862E-2</v>
      </c>
      <c r="K111" s="224">
        <v>0.10944545223990225</v>
      </c>
      <c r="L111" s="262">
        <f t="shared" ref="L111:L114" si="19">+((H111/SUM(E111:I111,K111))*1+(I111/SUM(E111:I111,K111))*2)*2+1</f>
        <v>2.8554906935367206</v>
      </c>
      <c r="M111" s="3"/>
    </row>
    <row r="112" spans="1:13" ht="15" customHeight="1" x14ac:dyDescent="0.2">
      <c r="A112" s="8"/>
      <c r="C112" s="139">
        <v>2021</v>
      </c>
      <c r="D112" s="139"/>
      <c r="E112" s="140">
        <v>5.9045899999999998E-2</v>
      </c>
      <c r="F112" s="140">
        <v>9.9287508999999996E-2</v>
      </c>
      <c r="G112" s="140">
        <v>7.5871056000000006E-2</v>
      </c>
      <c r="H112" s="140">
        <v>0.33788271600000003</v>
      </c>
      <c r="I112" s="140">
        <v>0.23280499299999999</v>
      </c>
      <c r="J112" s="140">
        <v>8.0640299999999998E-2</v>
      </c>
      <c r="K112" s="140">
        <v>0.114467501</v>
      </c>
      <c r="L112" s="263">
        <f t="shared" si="19"/>
        <v>2.7479398408462932</v>
      </c>
      <c r="M112" s="3"/>
    </row>
    <row r="113" spans="1:13" ht="15" customHeight="1" x14ac:dyDescent="0.2">
      <c r="A113" s="8"/>
      <c r="C113" s="139">
        <v>2017</v>
      </c>
      <c r="D113" s="139"/>
      <c r="E113" s="140">
        <v>5.18232E-2</v>
      </c>
      <c r="F113" s="140">
        <v>8.4060172000000002E-2</v>
      </c>
      <c r="G113" s="140">
        <v>6.8062058999999994E-2</v>
      </c>
      <c r="H113" s="140">
        <v>0.347225118</v>
      </c>
      <c r="I113" s="140">
        <v>0.230047272</v>
      </c>
      <c r="J113" s="140">
        <v>6.9901580000000005E-2</v>
      </c>
      <c r="K113" s="140">
        <v>0.148880552</v>
      </c>
      <c r="L113" s="263">
        <f t="shared" si="19"/>
        <v>2.7359876878313818</v>
      </c>
      <c r="M113" s="3"/>
    </row>
    <row r="114" spans="1:13" ht="15" customHeight="1" x14ac:dyDescent="0.2">
      <c r="A114" s="8"/>
      <c r="C114" s="139">
        <v>2014</v>
      </c>
      <c r="D114" s="139"/>
      <c r="E114" s="142">
        <v>5.3372043527226208E-2</v>
      </c>
      <c r="F114" s="142">
        <v>0.10684005193138009</v>
      </c>
      <c r="G114" s="142">
        <v>5.7009275493801283E-2</v>
      </c>
      <c r="H114" s="142">
        <v>0.34746790769891556</v>
      </c>
      <c r="I114" s="142">
        <v>0.21554502189320562</v>
      </c>
      <c r="J114" s="142">
        <v>6.4943274003107343E-2</v>
      </c>
      <c r="K114" s="142">
        <v>0.15482242545236402</v>
      </c>
      <c r="L114" s="263">
        <f t="shared" si="19"/>
        <v>2.6652635713737736</v>
      </c>
      <c r="M114" s="3"/>
    </row>
    <row r="115" spans="1:13" ht="15" customHeight="1" x14ac:dyDescent="0.2">
      <c r="A115" s="8"/>
      <c r="C115" s="226" t="s">
        <v>50</v>
      </c>
      <c r="D115" s="226"/>
      <c r="E115" s="229"/>
      <c r="F115" s="229"/>
      <c r="G115" s="229"/>
      <c r="H115" s="229"/>
      <c r="I115" s="229"/>
      <c r="J115" s="229"/>
      <c r="K115" s="229"/>
      <c r="L115" s="267"/>
      <c r="M115" s="3"/>
    </row>
    <row r="116" spans="1:13" ht="15" customHeight="1" x14ac:dyDescent="0.2">
      <c r="A116" s="8"/>
      <c r="C116" s="178">
        <v>2024</v>
      </c>
      <c r="D116" s="178"/>
      <c r="E116" s="224">
        <v>9.0106356553645517E-2</v>
      </c>
      <c r="F116" s="224">
        <v>9.8125149606420159E-2</v>
      </c>
      <c r="G116" s="224">
        <v>0.11316729026821026</v>
      </c>
      <c r="H116" s="224">
        <v>0.30868215452789438</v>
      </c>
      <c r="I116" s="224">
        <v>0.18812652352018575</v>
      </c>
      <c r="J116" s="224">
        <v>0.17281859472013095</v>
      </c>
      <c r="K116" s="224">
        <v>2.8973930803512928E-2</v>
      </c>
      <c r="L116" s="262">
        <f t="shared" ref="L116:L119" si="20">+((H116/SUM(E116:I116,K116))*1+(I116/SUM(E116:I116,K116))*2)*2+1</f>
        <v>2.6560701127862623</v>
      </c>
    </row>
    <row r="117" spans="1:13" ht="15" customHeight="1" x14ac:dyDescent="0.2">
      <c r="A117" s="8"/>
      <c r="C117" s="139">
        <v>2021</v>
      </c>
      <c r="D117" s="139"/>
      <c r="E117" s="140">
        <v>8.1611508999999999E-2</v>
      </c>
      <c r="F117" s="140">
        <v>0.110089062</v>
      </c>
      <c r="G117" s="140">
        <v>0.118441318</v>
      </c>
      <c r="H117" s="140">
        <v>0.33906334399999999</v>
      </c>
      <c r="I117" s="140">
        <v>0.16249931300000001</v>
      </c>
      <c r="J117" s="140">
        <v>0.1707207</v>
      </c>
      <c r="K117" s="140">
        <v>1.7574800000000002E-2</v>
      </c>
      <c r="L117" s="263">
        <f t="shared" si="20"/>
        <v>2.6015398748397143</v>
      </c>
    </row>
    <row r="118" spans="1:13" ht="15" customHeight="1" x14ac:dyDescent="0.2">
      <c r="A118" s="8"/>
      <c r="C118" s="139">
        <v>2017</v>
      </c>
      <c r="D118" s="139"/>
      <c r="E118" s="140">
        <v>5.6996699999999997E-2</v>
      </c>
      <c r="F118" s="140">
        <v>6.6254759999999996E-2</v>
      </c>
      <c r="G118" s="140">
        <v>0.11119269599999999</v>
      </c>
      <c r="H118" s="140">
        <v>0.27175748799999999</v>
      </c>
      <c r="I118" s="140">
        <v>0.108772589</v>
      </c>
      <c r="J118" s="140">
        <v>0.12405105900000001</v>
      </c>
      <c r="K118" s="140">
        <v>0.26097469600000001</v>
      </c>
      <c r="L118" s="263">
        <f t="shared" si="20"/>
        <v>2.1171945071240561</v>
      </c>
      <c r="M118" s="3"/>
    </row>
    <row r="119" spans="1:13" ht="15" customHeight="1" x14ac:dyDescent="0.2">
      <c r="A119" s="8"/>
      <c r="C119" s="139">
        <v>2014</v>
      </c>
      <c r="D119" s="139"/>
      <c r="E119" s="142">
        <v>5.9020004859200476E-2</v>
      </c>
      <c r="F119" s="142">
        <v>9.9209702828739102E-2</v>
      </c>
      <c r="G119" s="142">
        <v>0.1112290887581685</v>
      </c>
      <c r="H119" s="142">
        <v>0.23604375348438653</v>
      </c>
      <c r="I119" s="142">
        <v>9.7296121193498647E-2</v>
      </c>
      <c r="J119" s="142">
        <v>0.12180029298149592</v>
      </c>
      <c r="K119" s="142">
        <v>0.27540103589451093</v>
      </c>
      <c r="L119" s="263">
        <f t="shared" si="20"/>
        <v>1.980724526391376</v>
      </c>
      <c r="M119" s="3"/>
    </row>
    <row r="120" spans="1:13" ht="15" customHeight="1" x14ac:dyDescent="0.2">
      <c r="A120" s="8"/>
      <c r="C120" s="226" t="s">
        <v>2</v>
      </c>
      <c r="D120" s="226"/>
      <c r="E120" s="229"/>
      <c r="F120" s="229"/>
      <c r="G120" s="229"/>
      <c r="H120" s="229"/>
      <c r="I120" s="229"/>
      <c r="J120" s="229"/>
      <c r="K120" s="229"/>
      <c r="L120" s="267"/>
      <c r="M120" s="3"/>
    </row>
    <row r="121" spans="1:13" ht="15" customHeight="1" x14ac:dyDescent="0.2">
      <c r="A121" s="8"/>
      <c r="C121" s="178">
        <v>2024</v>
      </c>
      <c r="D121" s="178"/>
      <c r="E121" s="224">
        <v>4.3502917384025543E-2</v>
      </c>
      <c r="F121" s="224">
        <v>9.1872617455291364E-2</v>
      </c>
      <c r="G121" s="224">
        <v>5.7750500932843944E-2</v>
      </c>
      <c r="H121" s="224">
        <v>0.3736509228108843</v>
      </c>
      <c r="I121" s="224">
        <v>0.28264444296344277</v>
      </c>
      <c r="J121" s="224">
        <v>5.9861763437598525E-2</v>
      </c>
      <c r="K121" s="224">
        <v>9.0716835015913461E-2</v>
      </c>
      <c r="L121" s="262">
        <f t="shared" ref="L121:L124" si="21">+((H121/SUM(E121:I121,K121))*1+(I121/SUM(E121:I121,K121))*2)*2+1</f>
        <v>2.9974505284903348</v>
      </c>
      <c r="M121" s="3"/>
    </row>
    <row r="122" spans="1:13" ht="15" customHeight="1" x14ac:dyDescent="0.2">
      <c r="A122" s="8"/>
      <c r="C122" s="139">
        <v>2021</v>
      </c>
      <c r="D122" s="139"/>
      <c r="E122" s="140">
        <v>4.6325999999999999E-2</v>
      </c>
      <c r="F122" s="140">
        <v>0.109195606</v>
      </c>
      <c r="G122" s="140">
        <v>5.0786199999999997E-2</v>
      </c>
      <c r="H122" s="140">
        <v>0.376877876</v>
      </c>
      <c r="I122" s="140">
        <v>0.279613159</v>
      </c>
      <c r="J122" s="140">
        <v>5.8600199999999998E-2</v>
      </c>
      <c r="K122" s="140">
        <v>7.8601028000000003E-2</v>
      </c>
      <c r="L122" s="263">
        <f t="shared" si="21"/>
        <v>2.9887493610857936</v>
      </c>
      <c r="M122" s="3"/>
    </row>
    <row r="123" spans="1:13" ht="15" customHeight="1" x14ac:dyDescent="0.2">
      <c r="A123" s="8"/>
      <c r="C123" s="139">
        <v>2017</v>
      </c>
      <c r="D123" s="139"/>
      <c r="E123" s="140">
        <v>4.15704E-2</v>
      </c>
      <c r="F123" s="140">
        <v>7.2848889999999999E-2</v>
      </c>
      <c r="G123" s="140">
        <v>4.7810100000000001E-2</v>
      </c>
      <c r="H123" s="140">
        <v>0.376739135</v>
      </c>
      <c r="I123" s="140">
        <v>0.284600197</v>
      </c>
      <c r="J123" s="140">
        <v>5.6716099999999998E-2</v>
      </c>
      <c r="K123" s="140">
        <v>0.11971527999999999</v>
      </c>
      <c r="L123" s="263">
        <f t="shared" si="21"/>
        <v>3.0056303870189032</v>
      </c>
    </row>
    <row r="124" spans="1:13" ht="15" customHeight="1" x14ac:dyDescent="0.2">
      <c r="A124" s="8"/>
      <c r="C124" s="139">
        <v>2014</v>
      </c>
      <c r="D124" s="139"/>
      <c r="E124" s="142">
        <v>3.0593460241907448E-2</v>
      </c>
      <c r="F124" s="142">
        <v>8.5235519133014678E-2</v>
      </c>
      <c r="G124" s="142">
        <v>4.7261609917098005E-2</v>
      </c>
      <c r="H124" s="142">
        <v>0.36189993322388025</v>
      </c>
      <c r="I124" s="142">
        <v>0.34220240351681763</v>
      </c>
      <c r="J124" s="142">
        <v>4.5019697772884157E-2</v>
      </c>
      <c r="K124" s="142">
        <v>8.778737619439797E-2</v>
      </c>
      <c r="L124" s="263">
        <f t="shared" si="21"/>
        <v>3.1912593125060722</v>
      </c>
      <c r="M124" s="3"/>
    </row>
    <row r="125" spans="1:13" ht="15" customHeight="1" x14ac:dyDescent="0.2">
      <c r="A125" s="8"/>
      <c r="C125" s="226" t="s">
        <v>113</v>
      </c>
      <c r="D125" s="226"/>
      <c r="E125" s="229"/>
      <c r="F125" s="229"/>
      <c r="G125" s="229"/>
      <c r="H125" s="229"/>
      <c r="I125" s="229"/>
      <c r="J125" s="229"/>
      <c r="K125" s="229"/>
      <c r="L125" s="267"/>
      <c r="M125" s="3"/>
    </row>
    <row r="126" spans="1:13" ht="15" customHeight="1" x14ac:dyDescent="0.2">
      <c r="A126" s="8"/>
      <c r="C126" s="178">
        <v>2024</v>
      </c>
      <c r="D126" s="178"/>
      <c r="E126" s="224">
        <v>2.5343867406569874E-2</v>
      </c>
      <c r="F126" s="224">
        <v>8.9685738040889723E-2</v>
      </c>
      <c r="G126" s="224">
        <v>7.1121363633341456E-2</v>
      </c>
      <c r="H126" s="224">
        <v>0.40163436636551925</v>
      </c>
      <c r="I126" s="224">
        <v>0.25946131589060351</v>
      </c>
      <c r="J126" s="224">
        <v>8.1826226559932436E-2</v>
      </c>
      <c r="K126" s="224">
        <v>7.0927122103143739E-2</v>
      </c>
      <c r="L126" s="262">
        <f t="shared" ref="L126:L129" si="22">+((H126/SUM(E126:I126,K126))*1+(I126/SUM(E126:I126,K126))*2)*2+1</f>
        <v>3.0051912280128183</v>
      </c>
      <c r="M126" s="3"/>
    </row>
    <row r="127" spans="1:13" ht="15" customHeight="1" x14ac:dyDescent="0.2">
      <c r="A127" s="8"/>
      <c r="C127" s="139">
        <v>2021</v>
      </c>
      <c r="D127" s="139"/>
      <c r="E127" s="140">
        <v>3.3289699999999998E-2</v>
      </c>
      <c r="F127" s="140">
        <v>0.10841897</v>
      </c>
      <c r="G127" s="140">
        <v>8.6046681999999999E-2</v>
      </c>
      <c r="H127" s="140">
        <v>0.39910751999999999</v>
      </c>
      <c r="I127" s="140">
        <v>0.22605217499999999</v>
      </c>
      <c r="J127" s="140">
        <v>8.0526365000000003E-2</v>
      </c>
      <c r="K127" s="140">
        <v>6.6558571999999996E-2</v>
      </c>
      <c r="L127" s="263">
        <f t="shared" si="22"/>
        <v>2.8515199401278308</v>
      </c>
      <c r="M127" s="3"/>
    </row>
    <row r="128" spans="1:13" ht="15" customHeight="1" x14ac:dyDescent="0.2">
      <c r="A128" s="8"/>
      <c r="C128" s="139">
        <v>2017</v>
      </c>
      <c r="D128" s="139"/>
      <c r="E128" s="140">
        <v>2.95226E-2</v>
      </c>
      <c r="F128" s="140">
        <v>7.5051248000000001E-2</v>
      </c>
      <c r="G128" s="140">
        <v>6.7547502999999995E-2</v>
      </c>
      <c r="H128" s="140">
        <v>0.41347103699999999</v>
      </c>
      <c r="I128" s="140">
        <v>0.24552803600000001</v>
      </c>
      <c r="J128" s="140">
        <v>7.9993891999999997E-2</v>
      </c>
      <c r="K128" s="140">
        <v>8.8885682999999993E-2</v>
      </c>
      <c r="L128" s="263">
        <f t="shared" si="22"/>
        <v>2.9663502277164775</v>
      </c>
      <c r="M128" s="3"/>
    </row>
    <row r="129" spans="1:13" ht="15" customHeight="1" x14ac:dyDescent="0.2">
      <c r="A129" s="8"/>
      <c r="C129" s="139">
        <v>2014</v>
      </c>
      <c r="D129" s="139"/>
      <c r="E129" s="142">
        <v>2.0562144117096511E-2</v>
      </c>
      <c r="F129" s="142">
        <v>9.6414346933517456E-2</v>
      </c>
      <c r="G129" s="142">
        <v>9.9301022368496611E-2</v>
      </c>
      <c r="H129" s="142">
        <v>0.38766664028288256</v>
      </c>
      <c r="I129" s="142">
        <v>0.26261203654400167</v>
      </c>
      <c r="J129" s="142">
        <v>6.6468348489200788E-2</v>
      </c>
      <c r="K129" s="142">
        <v>6.6975461264804512E-2</v>
      </c>
      <c r="L129" s="263">
        <f t="shared" si="22"/>
        <v>2.9557788145554387</v>
      </c>
      <c r="M129" s="3"/>
    </row>
    <row r="130" spans="1:13" ht="15" customHeight="1" x14ac:dyDescent="0.2">
      <c r="A130" s="8"/>
      <c r="C130" s="226" t="s">
        <v>80</v>
      </c>
      <c r="D130" s="226"/>
      <c r="E130" s="229"/>
      <c r="F130" s="229"/>
      <c r="G130" s="229"/>
      <c r="H130" s="229"/>
      <c r="I130" s="229"/>
      <c r="J130" s="229"/>
      <c r="K130" s="229"/>
      <c r="L130" s="267"/>
      <c r="M130" s="3"/>
    </row>
    <row r="131" spans="1:13" ht="15" customHeight="1" x14ac:dyDescent="0.2">
      <c r="A131" s="8"/>
      <c r="C131" s="178">
        <v>2024</v>
      </c>
      <c r="D131" s="178"/>
      <c r="E131" s="224">
        <v>1.3330108446379748E-2</v>
      </c>
      <c r="F131" s="224">
        <v>2.7014381623112007E-2</v>
      </c>
      <c r="G131" s="224">
        <v>2.7827403470268439E-2</v>
      </c>
      <c r="H131" s="224">
        <v>0.42432750037497075</v>
      </c>
      <c r="I131" s="224">
        <v>0.43874388568479539</v>
      </c>
      <c r="J131" s="224">
        <v>5.559805172619546E-2</v>
      </c>
      <c r="K131" s="224">
        <v>1.3158668674278182E-2</v>
      </c>
      <c r="L131" s="262">
        <f t="shared" ref="L131:L134" si="23">+((H131/SUM(E131:I131,K131))*1+(I131/SUM(E131:I131,K131))*2)*2+1</f>
        <v>3.7569093310831132</v>
      </c>
      <c r="M131" s="3"/>
    </row>
    <row r="132" spans="1:13" ht="15" customHeight="1" x14ac:dyDescent="0.2">
      <c r="A132" s="8"/>
      <c r="C132" s="139">
        <v>2021</v>
      </c>
      <c r="D132" s="139"/>
      <c r="E132" s="140">
        <v>2.12245E-2</v>
      </c>
      <c r="F132" s="140">
        <v>3.9751700000000001E-2</v>
      </c>
      <c r="G132" s="140">
        <v>4.2952700000000003E-2</v>
      </c>
      <c r="H132" s="140">
        <v>0.40861766999999999</v>
      </c>
      <c r="I132" s="140">
        <v>0.40954884000000003</v>
      </c>
      <c r="J132" s="140">
        <v>7.0252366999999996E-2</v>
      </c>
      <c r="K132" s="140">
        <v>7.6522200000000004E-3</v>
      </c>
      <c r="L132" s="263">
        <f t="shared" si="23"/>
        <v>3.6409647314723457</v>
      </c>
      <c r="M132" s="3"/>
    </row>
    <row r="133" spans="1:13" ht="15" customHeight="1" x14ac:dyDescent="0.2">
      <c r="A133" s="8"/>
      <c r="C133" s="139">
        <v>2017</v>
      </c>
      <c r="D133" s="139"/>
      <c r="E133" s="140">
        <v>1.4751500000000001E-2</v>
      </c>
      <c r="F133" s="140">
        <v>2.0612599999999998E-2</v>
      </c>
      <c r="G133" s="140">
        <v>3.5110299999999997E-2</v>
      </c>
      <c r="H133" s="140">
        <v>0.44597677400000002</v>
      </c>
      <c r="I133" s="140">
        <v>0.38154684999999999</v>
      </c>
      <c r="J133" s="140">
        <v>5.7855799999999999E-2</v>
      </c>
      <c r="K133" s="140">
        <v>4.4146299999999999E-2</v>
      </c>
      <c r="L133" s="263">
        <f t="shared" si="23"/>
        <v>3.5666353725228195</v>
      </c>
      <c r="M133" s="3"/>
    </row>
    <row r="134" spans="1:13" ht="15" customHeight="1" x14ac:dyDescent="0.2">
      <c r="A134" s="8"/>
      <c r="C134" s="139">
        <v>2014</v>
      </c>
      <c r="D134" s="139"/>
      <c r="E134" s="142">
        <v>9.4263320432840577E-3</v>
      </c>
      <c r="F134" s="142">
        <v>3.6365096190803248E-2</v>
      </c>
      <c r="G134" s="142">
        <v>4.0511622530504873E-2</v>
      </c>
      <c r="H134" s="142">
        <v>0.43408211433319721</v>
      </c>
      <c r="I134" s="142">
        <v>0.401557392827252</v>
      </c>
      <c r="J134" s="142">
        <v>5.0200989641817934E-2</v>
      </c>
      <c r="K134" s="142">
        <v>2.78564524331406E-2</v>
      </c>
      <c r="L134" s="263">
        <f t="shared" si="23"/>
        <v>3.6051762246438592</v>
      </c>
      <c r="M134" s="3"/>
    </row>
    <row r="135" spans="1:13" ht="15" customHeight="1" x14ac:dyDescent="0.2">
      <c r="A135" s="8"/>
      <c r="C135" s="226" t="s">
        <v>3</v>
      </c>
      <c r="D135" s="226"/>
      <c r="E135" s="229"/>
      <c r="F135" s="229"/>
      <c r="G135" s="229"/>
      <c r="H135" s="229"/>
      <c r="I135" s="229"/>
      <c r="J135" s="229"/>
      <c r="K135" s="229"/>
      <c r="L135" s="267"/>
      <c r="M135" s="3"/>
    </row>
    <row r="136" spans="1:13" ht="15" customHeight="1" x14ac:dyDescent="0.2">
      <c r="A136" s="8"/>
      <c r="C136" s="178">
        <v>2024</v>
      </c>
      <c r="D136" s="178"/>
      <c r="E136" s="224">
        <v>1.7223733640900022E-2</v>
      </c>
      <c r="F136" s="224">
        <v>2.9793328755678621E-2</v>
      </c>
      <c r="G136" s="224">
        <v>2.0617920179892016E-2</v>
      </c>
      <c r="H136" s="224">
        <v>0.42639629110004279</v>
      </c>
      <c r="I136" s="224">
        <v>0.44405179691952956</v>
      </c>
      <c r="J136" s="224">
        <v>5.1480535781739112E-2</v>
      </c>
      <c r="K136" s="224">
        <v>1.0436393622217818E-2</v>
      </c>
      <c r="L136" s="262">
        <f t="shared" ref="L136:L139" si="24">+((H136/SUM(E136:I136,K136))*1+(I136/SUM(E136:I136,K136))*2)*2+1</f>
        <v>3.7716877397396802</v>
      </c>
      <c r="M136" s="3"/>
    </row>
    <row r="137" spans="1:13" ht="15" customHeight="1" x14ac:dyDescent="0.2">
      <c r="A137" s="8"/>
      <c r="C137" s="139">
        <v>2021</v>
      </c>
      <c r="D137" s="139"/>
      <c r="E137" s="140">
        <v>2.4809999999999999E-2</v>
      </c>
      <c r="F137" s="140">
        <v>4.4093800000000002E-2</v>
      </c>
      <c r="G137" s="140">
        <v>3.9820899999999999E-2</v>
      </c>
      <c r="H137" s="140">
        <v>0.435624601</v>
      </c>
      <c r="I137" s="140">
        <v>0.386723492</v>
      </c>
      <c r="J137" s="140">
        <v>6.4595780000000005E-2</v>
      </c>
      <c r="K137" s="140">
        <v>4.3314499999999997E-3</v>
      </c>
      <c r="L137" s="263">
        <f t="shared" si="24"/>
        <v>3.5851317097350393</v>
      </c>
      <c r="M137" s="3"/>
    </row>
    <row r="138" spans="1:13" ht="15" customHeight="1" x14ac:dyDescent="0.2">
      <c r="A138" s="8"/>
      <c r="C138" s="139">
        <v>2017</v>
      </c>
      <c r="D138" s="139"/>
      <c r="E138" s="140">
        <v>1.2746E-2</v>
      </c>
      <c r="F138" s="140">
        <v>2.8784799999999999E-2</v>
      </c>
      <c r="G138" s="140">
        <v>3.7155500000000001E-2</v>
      </c>
      <c r="H138" s="140">
        <v>0.45913947100000002</v>
      </c>
      <c r="I138" s="140">
        <v>0.36458971299999998</v>
      </c>
      <c r="J138" s="140">
        <v>5.7395399999999999E-2</v>
      </c>
      <c r="K138" s="140">
        <v>4.0189099999999998E-2</v>
      </c>
      <c r="L138" s="263">
        <f t="shared" si="24"/>
        <v>3.5213518312361609</v>
      </c>
      <c r="M138" s="3"/>
    </row>
    <row r="139" spans="1:13" ht="15" customHeight="1" x14ac:dyDescent="0.2">
      <c r="A139" s="8"/>
      <c r="C139" s="139">
        <v>2014</v>
      </c>
      <c r="D139" s="139"/>
      <c r="E139" s="142">
        <v>1.4488382131784709E-2</v>
      </c>
      <c r="F139" s="142">
        <v>5.9355181275239276E-2</v>
      </c>
      <c r="G139" s="142">
        <v>5.8034855380489997E-2</v>
      </c>
      <c r="H139" s="142">
        <v>0.46664457441531243</v>
      </c>
      <c r="I139" s="142">
        <v>0.32860709984104991</v>
      </c>
      <c r="J139" s="142">
        <v>4.517073630943895E-2</v>
      </c>
      <c r="K139" s="142">
        <v>2.7699170646684781E-2</v>
      </c>
      <c r="L139" s="263">
        <f t="shared" si="24"/>
        <v>3.3540518013734228</v>
      </c>
      <c r="M139" s="3"/>
    </row>
    <row r="140" spans="1:13" ht="15" customHeight="1" x14ac:dyDescent="0.2">
      <c r="A140" s="8"/>
      <c r="C140" s="226" t="s">
        <v>4</v>
      </c>
      <c r="D140" s="226"/>
      <c r="E140" s="229"/>
      <c r="F140" s="229"/>
      <c r="G140" s="229"/>
      <c r="H140" s="229"/>
      <c r="I140" s="229"/>
      <c r="J140" s="229"/>
      <c r="K140" s="229"/>
      <c r="L140" s="267"/>
      <c r="M140" s="3"/>
    </row>
    <row r="141" spans="1:13" ht="15" customHeight="1" x14ac:dyDescent="0.2">
      <c r="A141" s="8"/>
      <c r="C141" s="178">
        <v>2024</v>
      </c>
      <c r="D141" s="178"/>
      <c r="E141" s="224">
        <v>6.1776161304990911E-2</v>
      </c>
      <c r="F141" s="224">
        <v>8.9139191732521952E-2</v>
      </c>
      <c r="G141" s="224">
        <v>8.9934457724302447E-2</v>
      </c>
      <c r="H141" s="224">
        <v>0.23959462252476785</v>
      </c>
      <c r="I141" s="224">
        <v>0.14754492783356052</v>
      </c>
      <c r="J141" s="224">
        <v>0.11656236103698142</v>
      </c>
      <c r="K141" s="224">
        <v>0.25544827784287494</v>
      </c>
      <c r="L141" s="262">
        <f t="shared" ref="L141:L144" si="25">+((H141/SUM(E141:I141,K141))*1+(I141/SUM(E141:I141,K141))*2)*2+1</f>
        <v>2.2104634319622218</v>
      </c>
      <c r="M141" s="3"/>
    </row>
    <row r="142" spans="1:13" ht="15" customHeight="1" x14ac:dyDescent="0.2">
      <c r="A142" s="8"/>
      <c r="C142" s="139">
        <v>2021</v>
      </c>
      <c r="D142" s="139"/>
      <c r="E142" s="140">
        <v>6.7258274000000007E-2</v>
      </c>
      <c r="F142" s="140">
        <v>0.109198277</v>
      </c>
      <c r="G142" s="140">
        <v>9.8229401999999993E-2</v>
      </c>
      <c r="H142" s="140">
        <v>0.250026472</v>
      </c>
      <c r="I142" s="140">
        <v>0.135215004</v>
      </c>
      <c r="J142" s="140">
        <v>0.107226469</v>
      </c>
      <c r="K142" s="140">
        <v>0.232846103</v>
      </c>
      <c r="L142" s="263">
        <f t="shared" si="25"/>
        <v>2.1659316978944672</v>
      </c>
      <c r="M142" s="3"/>
    </row>
    <row r="143" spans="1:13" ht="15" customHeight="1" x14ac:dyDescent="0.2">
      <c r="A143" s="8"/>
      <c r="C143" s="139">
        <v>2017</v>
      </c>
      <c r="D143" s="139"/>
      <c r="E143" s="140">
        <v>4.3026200000000001E-2</v>
      </c>
      <c r="F143" s="140">
        <v>7.6407692999999999E-2</v>
      </c>
      <c r="G143" s="140">
        <v>0.102820623</v>
      </c>
      <c r="H143" s="140">
        <v>0.23200626199999999</v>
      </c>
      <c r="I143" s="140">
        <v>0.13673632099999999</v>
      </c>
      <c r="J143" s="140">
        <v>9.1383916999999995E-2</v>
      </c>
      <c r="K143" s="140">
        <v>0.31761895499999998</v>
      </c>
      <c r="L143" s="263">
        <f t="shared" si="25"/>
        <v>2.1126347631097437</v>
      </c>
      <c r="M143" s="3"/>
    </row>
    <row r="144" spans="1:13" ht="15" customHeight="1" x14ac:dyDescent="0.2">
      <c r="A144" s="8"/>
      <c r="C144" s="139">
        <v>2014</v>
      </c>
      <c r="D144" s="139"/>
      <c r="E144" s="142">
        <v>3.4979307539747505E-2</v>
      </c>
      <c r="F144" s="142">
        <v>7.5844970408182055E-2</v>
      </c>
      <c r="G144" s="142">
        <v>8.228356801020921E-2</v>
      </c>
      <c r="H144" s="142">
        <v>0.23906871061799759</v>
      </c>
      <c r="I144" s="142">
        <v>0.1611045023453809</v>
      </c>
      <c r="J144" s="142">
        <v>9.1639465172960496E-2</v>
      </c>
      <c r="K144" s="142">
        <v>0.31507947590552215</v>
      </c>
      <c r="L144" s="263">
        <f t="shared" si="25"/>
        <v>2.235803832925507</v>
      </c>
      <c r="M144" s="3"/>
    </row>
    <row r="145" spans="1:13" ht="15" customHeight="1" x14ac:dyDescent="0.2">
      <c r="A145" s="8"/>
      <c r="C145" s="226" t="s">
        <v>5</v>
      </c>
      <c r="D145" s="226"/>
      <c r="E145" s="229"/>
      <c r="F145" s="229"/>
      <c r="G145" s="229"/>
      <c r="H145" s="229"/>
      <c r="I145" s="229"/>
      <c r="J145" s="229"/>
      <c r="K145" s="229"/>
      <c r="L145" s="267"/>
      <c r="M145" s="3"/>
    </row>
    <row r="146" spans="1:13" ht="15" customHeight="1" x14ac:dyDescent="0.2">
      <c r="A146" s="8"/>
      <c r="C146" s="178">
        <v>2024</v>
      </c>
      <c r="D146" s="178"/>
      <c r="E146" s="224">
        <v>1.3229213038132985E-2</v>
      </c>
      <c r="F146" s="224">
        <v>2.4267169532610596E-2</v>
      </c>
      <c r="G146" s="224">
        <v>1.7615642753540224E-2</v>
      </c>
      <c r="H146" s="224">
        <v>0.3502048649812412</v>
      </c>
      <c r="I146" s="224">
        <v>0.51560669391354108</v>
      </c>
      <c r="J146" s="224">
        <v>4.9373135636131715E-2</v>
      </c>
      <c r="K146" s="224">
        <v>2.9703280144802158E-2</v>
      </c>
      <c r="L146" s="262">
        <f t="shared" ref="L146:L149" si="26">+((H146/SUM(E146:I146,K146))*1+(I146/SUM(E146:I146,K146))*2)*2+1</f>
        <v>3.906331189646588</v>
      </c>
      <c r="M146" s="3"/>
    </row>
    <row r="147" spans="1:13" ht="15" customHeight="1" x14ac:dyDescent="0.2">
      <c r="A147" s="8"/>
      <c r="C147" s="139">
        <v>2021</v>
      </c>
      <c r="D147" s="139"/>
      <c r="E147" s="140">
        <v>1.8898499999999999E-2</v>
      </c>
      <c r="F147" s="140">
        <v>3.4858199999999999E-2</v>
      </c>
      <c r="G147" s="140">
        <v>3.4170800000000001E-2</v>
      </c>
      <c r="H147" s="140">
        <v>0.37304362299999999</v>
      </c>
      <c r="I147" s="140">
        <v>0.46159611900000003</v>
      </c>
      <c r="J147" s="140">
        <v>4.9159300000000003E-2</v>
      </c>
      <c r="K147" s="140">
        <v>2.82735E-2</v>
      </c>
      <c r="L147" s="263">
        <f t="shared" si="26"/>
        <v>3.7265046684337388</v>
      </c>
      <c r="M147" s="3"/>
    </row>
    <row r="148" spans="1:13" ht="15" customHeight="1" x14ac:dyDescent="0.2">
      <c r="A148" s="8"/>
      <c r="C148" s="139">
        <v>2017</v>
      </c>
      <c r="D148" s="139"/>
      <c r="E148" s="140">
        <v>2.00684E-2</v>
      </c>
      <c r="F148" s="140">
        <v>2.46888E-2</v>
      </c>
      <c r="G148" s="140">
        <v>3.2112700000000001E-2</v>
      </c>
      <c r="H148" s="140">
        <v>0.411324627</v>
      </c>
      <c r="I148" s="140">
        <v>0.40814036599999998</v>
      </c>
      <c r="J148" s="140">
        <v>5.3295700000000001E-2</v>
      </c>
      <c r="K148" s="140">
        <v>5.0369299999999999E-2</v>
      </c>
      <c r="L148" s="263">
        <f t="shared" si="26"/>
        <v>3.5934296437620197</v>
      </c>
      <c r="M148" s="3"/>
    </row>
    <row r="149" spans="1:13" ht="15" customHeight="1" x14ac:dyDescent="0.2">
      <c r="A149" s="8"/>
      <c r="C149" s="139">
        <v>2014</v>
      </c>
      <c r="D149" s="139"/>
      <c r="E149" s="142">
        <v>1.0233050634808682E-2</v>
      </c>
      <c r="F149" s="142">
        <v>4.7507234719487111E-2</v>
      </c>
      <c r="G149" s="142">
        <v>5.5202469172143734E-2</v>
      </c>
      <c r="H149" s="142">
        <v>0.45453752234147488</v>
      </c>
      <c r="I149" s="142">
        <v>0.33801565628921448</v>
      </c>
      <c r="J149" s="142">
        <v>4.7780902854524916E-2</v>
      </c>
      <c r="K149" s="142">
        <v>4.6723163988346313E-2</v>
      </c>
      <c r="L149" s="263">
        <f t="shared" si="26"/>
        <v>3.374598111525128</v>
      </c>
      <c r="M149" s="3"/>
    </row>
    <row r="150" spans="1:13" ht="15" customHeight="1" x14ac:dyDescent="0.2">
      <c r="A150" s="8"/>
      <c r="C150" s="218" t="s">
        <v>16</v>
      </c>
      <c r="D150" s="218"/>
      <c r="E150" s="219"/>
      <c r="F150" s="219"/>
      <c r="G150" s="219"/>
      <c r="H150" s="219"/>
      <c r="I150" s="219"/>
      <c r="J150" s="219"/>
      <c r="K150" s="220"/>
      <c r="L150" s="266"/>
      <c r="M150" s="3"/>
    </row>
    <row r="151" spans="1:13" ht="15" customHeight="1" x14ac:dyDescent="0.2">
      <c r="A151" s="8"/>
      <c r="C151" s="226" t="s">
        <v>79</v>
      </c>
      <c r="D151" s="226"/>
      <c r="E151" s="229"/>
      <c r="F151" s="229"/>
      <c r="G151" s="229"/>
      <c r="H151" s="229"/>
      <c r="I151" s="229"/>
      <c r="J151" s="229"/>
      <c r="K151" s="229"/>
      <c r="L151" s="267"/>
      <c r="M151" s="3"/>
    </row>
    <row r="152" spans="1:13" ht="15" customHeight="1" x14ac:dyDescent="0.2">
      <c r="A152" s="8"/>
      <c r="C152" s="178">
        <v>2024</v>
      </c>
      <c r="D152" s="178"/>
      <c r="E152" s="224">
        <v>0.17381166844527476</v>
      </c>
      <c r="F152" s="224">
        <v>0.12054601913002663</v>
      </c>
      <c r="G152" s="224">
        <v>9.455850860834307E-2</v>
      </c>
      <c r="H152" s="224">
        <v>0.2498101279190568</v>
      </c>
      <c r="I152" s="224">
        <v>0.15323931244522424</v>
      </c>
      <c r="J152" s="224">
        <v>9.2830435171315312E-2</v>
      </c>
      <c r="K152" s="224">
        <v>0.11520392828075916</v>
      </c>
      <c r="L152" s="262">
        <f t="shared" ref="L152:L155" si="27">+((H152/SUM(E152:I152,K152))*1+(I152/SUM(E152:I152,K152))*2)*2+1</f>
        <v>2.2264272841088051</v>
      </c>
      <c r="M152" s="3"/>
    </row>
    <row r="153" spans="1:13" ht="15" customHeight="1" x14ac:dyDescent="0.2">
      <c r="A153" s="8"/>
      <c r="C153" s="139">
        <v>2021</v>
      </c>
      <c r="D153" s="139"/>
      <c r="E153" s="140">
        <v>0.15013754700000001</v>
      </c>
      <c r="F153" s="140">
        <v>0.122263075</v>
      </c>
      <c r="G153" s="140">
        <v>0.124017583</v>
      </c>
      <c r="H153" s="140">
        <v>0.24209377800000001</v>
      </c>
      <c r="I153" s="140">
        <v>0.13792721899999999</v>
      </c>
      <c r="J153" s="140">
        <v>0.101481722</v>
      </c>
      <c r="K153" s="140">
        <v>0.12207907599999999</v>
      </c>
      <c r="L153" s="263">
        <f t="shared" si="27"/>
        <v>2.1528941117433784</v>
      </c>
      <c r="M153" s="3"/>
    </row>
    <row r="154" spans="1:13" ht="15" customHeight="1" x14ac:dyDescent="0.2">
      <c r="A154" s="8"/>
      <c r="C154" s="139">
        <v>2017</v>
      </c>
      <c r="D154" s="139"/>
      <c r="E154" s="140">
        <v>0.10599162199999999</v>
      </c>
      <c r="F154" s="140">
        <v>0.115719092</v>
      </c>
      <c r="G154" s="140">
        <v>0.11441012</v>
      </c>
      <c r="H154" s="140">
        <v>0.24216929300000001</v>
      </c>
      <c r="I154" s="140">
        <v>0.127491202</v>
      </c>
      <c r="J154" s="140">
        <v>7.9836971000000007E-2</v>
      </c>
      <c r="K154" s="140">
        <v>0.21438170000000001</v>
      </c>
      <c r="L154" s="263">
        <f t="shared" si="27"/>
        <v>2.0805730752740339</v>
      </c>
      <c r="M154" s="3"/>
    </row>
    <row r="155" spans="1:13" ht="15" customHeight="1" x14ac:dyDescent="0.2">
      <c r="A155" s="8"/>
      <c r="C155" s="139">
        <v>2014</v>
      </c>
      <c r="D155" s="139"/>
      <c r="E155" s="142">
        <v>0.16233548162394457</v>
      </c>
      <c r="F155" s="142">
        <v>8.7354864110560232E-2</v>
      </c>
      <c r="G155" s="142">
        <v>0.12118660434835028</v>
      </c>
      <c r="H155" s="142">
        <v>0.24068577756463141</v>
      </c>
      <c r="I155" s="142">
        <v>0.10556244194142116</v>
      </c>
      <c r="J155" s="142">
        <v>0.10277785491246876</v>
      </c>
      <c r="K155" s="142">
        <v>0.18009697549862361</v>
      </c>
      <c r="L155" s="263">
        <f t="shared" si="27"/>
        <v>2.0071322111725092</v>
      </c>
      <c r="M155" s="3"/>
    </row>
    <row r="156" spans="1:13" ht="15" customHeight="1" x14ac:dyDescent="0.2">
      <c r="A156" s="8"/>
      <c r="C156" s="226" t="s">
        <v>1</v>
      </c>
      <c r="D156" s="226"/>
      <c r="E156" s="229"/>
      <c r="F156" s="229"/>
      <c r="G156" s="229"/>
      <c r="H156" s="229"/>
      <c r="I156" s="229"/>
      <c r="J156" s="229"/>
      <c r="K156" s="229"/>
      <c r="L156" s="267"/>
      <c r="M156" s="3"/>
    </row>
    <row r="157" spans="1:13" ht="15" customHeight="1" x14ac:dyDescent="0.2">
      <c r="A157" s="8"/>
      <c r="C157" s="178">
        <v>2024</v>
      </c>
      <c r="D157" s="178"/>
      <c r="E157" s="224">
        <v>9.4529722387757073E-2</v>
      </c>
      <c r="F157" s="224">
        <v>0.10622357970626335</v>
      </c>
      <c r="G157" s="224">
        <v>5.8179443149298883E-2</v>
      </c>
      <c r="H157" s="224">
        <v>0.2991503543085548</v>
      </c>
      <c r="I157" s="224">
        <v>0.20269962996367616</v>
      </c>
      <c r="J157" s="224">
        <v>8.2670693923647565E-2</v>
      </c>
      <c r="K157" s="224">
        <v>0.15654657656080218</v>
      </c>
      <c r="L157" s="262">
        <f t="shared" ref="L157:L160" si="28">+((H157/SUM(E157:I157,K157))*1+(I157/SUM(E157:I157,K157))*2)*2+1</f>
        <v>2.5360887514854236</v>
      </c>
      <c r="M157" s="3"/>
    </row>
    <row r="158" spans="1:13" ht="15" customHeight="1" x14ac:dyDescent="0.2">
      <c r="A158" s="8"/>
      <c r="C158" s="139">
        <v>2021</v>
      </c>
      <c r="D158" s="139"/>
      <c r="E158" s="140">
        <v>9.7916288000000004E-2</v>
      </c>
      <c r="F158" s="140">
        <v>7.9774907000000006E-2</v>
      </c>
      <c r="G158" s="140">
        <v>9.3698907999999997E-2</v>
      </c>
      <c r="H158" s="140">
        <v>0.28380644700000002</v>
      </c>
      <c r="I158" s="140">
        <v>0.16795254600000001</v>
      </c>
      <c r="J158" s="140">
        <v>8.9523654999999994E-2</v>
      </c>
      <c r="K158" s="140">
        <v>0.187327248</v>
      </c>
      <c r="L158" s="263">
        <f t="shared" si="28"/>
        <v>2.3612908080124706</v>
      </c>
      <c r="M158" s="3"/>
    </row>
    <row r="159" spans="1:13" ht="15" customHeight="1" x14ac:dyDescent="0.2">
      <c r="A159" s="8"/>
      <c r="C159" s="139">
        <v>2017</v>
      </c>
      <c r="D159" s="139"/>
      <c r="E159" s="140">
        <v>6.0490000000000002E-2</v>
      </c>
      <c r="F159" s="140">
        <v>0.10139983499999999</v>
      </c>
      <c r="G159" s="140">
        <v>7.6574721999999998E-2</v>
      </c>
      <c r="H159" s="140">
        <v>0.29280251800000001</v>
      </c>
      <c r="I159" s="140">
        <v>0.159636378</v>
      </c>
      <c r="J159" s="140">
        <v>8.9476447000000001E-2</v>
      </c>
      <c r="K159" s="140">
        <v>0.21962013799999999</v>
      </c>
      <c r="L159" s="263">
        <f t="shared" si="28"/>
        <v>2.3444468216969021</v>
      </c>
      <c r="M159" s="3"/>
    </row>
    <row r="160" spans="1:13" ht="15" customHeight="1" x14ac:dyDescent="0.2">
      <c r="A160" s="8"/>
      <c r="C160" s="139">
        <v>2014</v>
      </c>
      <c r="D160" s="139"/>
      <c r="E160" s="142">
        <v>6.9713083479310781E-2</v>
      </c>
      <c r="F160" s="142">
        <v>0.10035948654992462</v>
      </c>
      <c r="G160" s="142">
        <v>9.4018070285195071E-2</v>
      </c>
      <c r="H160" s="142">
        <v>0.29247694371450339</v>
      </c>
      <c r="I160" s="142">
        <v>0.1518622129085786</v>
      </c>
      <c r="J160" s="142">
        <v>0.10548510188590177</v>
      </c>
      <c r="K160" s="142">
        <v>0.18608510117658572</v>
      </c>
      <c r="L160" s="263">
        <f t="shared" si="28"/>
        <v>2.3330160756151277</v>
      </c>
      <c r="M160" s="3"/>
    </row>
    <row r="161" spans="1:13" ht="15" customHeight="1" x14ac:dyDescent="0.2">
      <c r="A161" s="8"/>
      <c r="C161" s="226" t="s">
        <v>50</v>
      </c>
      <c r="D161" s="226"/>
      <c r="E161" s="229"/>
      <c r="F161" s="229"/>
      <c r="G161" s="229"/>
      <c r="H161" s="229"/>
      <c r="I161" s="229"/>
      <c r="J161" s="229"/>
      <c r="K161" s="229"/>
      <c r="L161" s="267"/>
      <c r="M161" s="3"/>
    </row>
    <row r="162" spans="1:13" ht="15" customHeight="1" x14ac:dyDescent="0.2">
      <c r="A162" s="8"/>
      <c r="C162" s="178">
        <v>2024</v>
      </c>
      <c r="D162" s="178"/>
      <c r="E162" s="224">
        <v>0.16566821893916731</v>
      </c>
      <c r="F162" s="224">
        <v>0.13366902455112675</v>
      </c>
      <c r="G162" s="224">
        <v>0.11994999816561175</v>
      </c>
      <c r="H162" s="224">
        <v>0.24032684742053234</v>
      </c>
      <c r="I162" s="224">
        <v>8.6605242810980532E-2</v>
      </c>
      <c r="J162" s="224">
        <v>0.19022939638401384</v>
      </c>
      <c r="K162" s="224">
        <v>6.3551271728567588E-2</v>
      </c>
      <c r="L162" s="262">
        <f t="shared" ref="L162:L165" si="29">+((H162/SUM(E162:I162,K162))*1+(I162/SUM(E162:I162,K162))*2)*2+1</f>
        <v>2.021369091927677</v>
      </c>
      <c r="M162" s="3"/>
    </row>
    <row r="163" spans="1:13" ht="15" customHeight="1" x14ac:dyDescent="0.2">
      <c r="A163" s="8"/>
      <c r="C163" s="139">
        <v>2021</v>
      </c>
      <c r="D163" s="139"/>
      <c r="E163" s="140">
        <v>0.14714461300000001</v>
      </c>
      <c r="F163" s="140">
        <v>0.108781006</v>
      </c>
      <c r="G163" s="140">
        <v>0.17491388499999999</v>
      </c>
      <c r="H163" s="140">
        <v>0.220709867</v>
      </c>
      <c r="I163" s="140">
        <v>0.105899803</v>
      </c>
      <c r="J163" s="140">
        <v>0.18113158200000001</v>
      </c>
      <c r="K163" s="140">
        <v>6.14192E-2</v>
      </c>
      <c r="L163" s="263">
        <f t="shared" si="29"/>
        <v>2.0563589625211245</v>
      </c>
      <c r="M163" s="3"/>
    </row>
    <row r="164" spans="1:13" ht="15" customHeight="1" x14ac:dyDescent="0.2">
      <c r="A164" s="8"/>
      <c r="C164" s="139">
        <v>2017</v>
      </c>
      <c r="D164" s="139"/>
      <c r="E164" s="140">
        <v>6.9530156999999995E-2</v>
      </c>
      <c r="F164" s="140">
        <v>8.3365073999999997E-2</v>
      </c>
      <c r="G164" s="140">
        <v>0.14127168500000001</v>
      </c>
      <c r="H164" s="140">
        <v>0.16430883499999999</v>
      </c>
      <c r="I164" s="140">
        <v>6.1340199999999998E-2</v>
      </c>
      <c r="J164" s="140">
        <v>0.14077213099999999</v>
      </c>
      <c r="K164" s="140">
        <v>0.33941191700000001</v>
      </c>
      <c r="L164" s="263">
        <f t="shared" si="29"/>
        <v>1.6680165895177876</v>
      </c>
      <c r="M164" s="3"/>
    </row>
    <row r="165" spans="1:13" ht="15" customHeight="1" x14ac:dyDescent="0.2">
      <c r="A165" s="8"/>
      <c r="C165" s="139">
        <v>2014</v>
      </c>
      <c r="D165" s="139"/>
      <c r="E165" s="142">
        <v>7.6779874276682189E-2</v>
      </c>
      <c r="F165" s="142">
        <v>6.2033057554766451E-2</v>
      </c>
      <c r="G165" s="142">
        <v>0.10812860559224356</v>
      </c>
      <c r="H165" s="142">
        <v>0.16238502124742604</v>
      </c>
      <c r="I165" s="142">
        <v>5.4275020139427782E-2</v>
      </c>
      <c r="J165" s="142">
        <v>0.17311470334184922</v>
      </c>
      <c r="K165" s="142">
        <v>0.36328371784760483</v>
      </c>
      <c r="L165" s="263">
        <f t="shared" si="29"/>
        <v>1.6553147398345651</v>
      </c>
      <c r="M165" s="3"/>
    </row>
    <row r="166" spans="1:13" ht="15" customHeight="1" x14ac:dyDescent="0.2">
      <c r="A166" s="8"/>
      <c r="C166" s="226" t="s">
        <v>2</v>
      </c>
      <c r="D166" s="226"/>
      <c r="E166" s="229"/>
      <c r="F166" s="229"/>
      <c r="G166" s="229"/>
      <c r="H166" s="229"/>
      <c r="I166" s="229"/>
      <c r="J166" s="229"/>
      <c r="K166" s="229"/>
      <c r="L166" s="267"/>
      <c r="M166" s="3"/>
    </row>
    <row r="167" spans="1:13" ht="15" customHeight="1" x14ac:dyDescent="0.2">
      <c r="A167" s="8"/>
      <c r="C167" s="178">
        <v>2024</v>
      </c>
      <c r="D167" s="178"/>
      <c r="E167" s="224">
        <v>9.8273256961582151E-2</v>
      </c>
      <c r="F167" s="224">
        <v>0.12080438133634866</v>
      </c>
      <c r="G167" s="224">
        <v>5.5381033044042502E-2</v>
      </c>
      <c r="H167" s="224">
        <v>0.30909895414660715</v>
      </c>
      <c r="I167" s="224">
        <v>0.17406771889659112</v>
      </c>
      <c r="J167" s="224">
        <v>7.6495937365216787E-2</v>
      </c>
      <c r="K167" s="224">
        <v>0.16587871824961159</v>
      </c>
      <c r="L167" s="262">
        <f t="shared" ref="L167:L170" si="30">+((H167/SUM(E167:I167,K167))*1+(I167/SUM(E167:I167,K167))*2)*2+1</f>
        <v>2.4233492163849957</v>
      </c>
      <c r="M167" s="3"/>
    </row>
    <row r="168" spans="1:13" ht="15" customHeight="1" x14ac:dyDescent="0.2">
      <c r="A168" s="8"/>
      <c r="C168" s="139">
        <v>2021</v>
      </c>
      <c r="D168" s="139"/>
      <c r="E168" s="140">
        <v>8.6576354999999994E-2</v>
      </c>
      <c r="F168" s="140">
        <v>8.4039905999999998E-2</v>
      </c>
      <c r="G168" s="140">
        <v>9.4054763E-2</v>
      </c>
      <c r="H168" s="140">
        <v>0.295351064</v>
      </c>
      <c r="I168" s="140">
        <v>0.166502132</v>
      </c>
      <c r="J168" s="140">
        <v>9.1262683999999997E-2</v>
      </c>
      <c r="K168" s="140">
        <v>0.18221309599999999</v>
      </c>
      <c r="L168" s="263">
        <f t="shared" si="30"/>
        <v>2.3829196115019009</v>
      </c>
      <c r="M168" s="3"/>
    </row>
    <row r="169" spans="1:13" ht="15" customHeight="1" x14ac:dyDescent="0.2">
      <c r="A169" s="8"/>
      <c r="C169" s="139">
        <v>2017</v>
      </c>
      <c r="D169" s="139"/>
      <c r="E169" s="140">
        <v>4.8247400000000003E-2</v>
      </c>
      <c r="F169" s="140">
        <v>0.10125018399999999</v>
      </c>
      <c r="G169" s="140">
        <v>7.8239408999999996E-2</v>
      </c>
      <c r="H169" s="140">
        <v>0.30547655699999998</v>
      </c>
      <c r="I169" s="140">
        <v>0.16570068900000001</v>
      </c>
      <c r="J169" s="140">
        <v>8.1150903999999996E-2</v>
      </c>
      <c r="K169" s="140">
        <v>0.21993486700000001</v>
      </c>
      <c r="L169" s="263">
        <f t="shared" si="30"/>
        <v>2.3862514113389146</v>
      </c>
      <c r="M169" s="3"/>
    </row>
    <row r="170" spans="1:13" ht="15" customHeight="1" x14ac:dyDescent="0.2">
      <c r="A170" s="8"/>
      <c r="C170" s="139">
        <v>2014</v>
      </c>
      <c r="D170" s="139"/>
      <c r="E170" s="142">
        <v>4.9194848319092196E-2</v>
      </c>
      <c r="F170" s="142">
        <v>5.6619167120645533E-2</v>
      </c>
      <c r="G170" s="142">
        <v>8.3549703917090531E-2</v>
      </c>
      <c r="H170" s="142">
        <v>0.32942047839320177</v>
      </c>
      <c r="I170" s="142">
        <v>0.18930690966254277</v>
      </c>
      <c r="J170" s="142">
        <v>9.152151335003092E-2</v>
      </c>
      <c r="K170" s="142">
        <v>0.20038737923739636</v>
      </c>
      <c r="L170" s="263">
        <f t="shared" si="30"/>
        <v>2.5587255133122118</v>
      </c>
      <c r="M170" s="3"/>
    </row>
    <row r="171" spans="1:13" ht="15" customHeight="1" x14ac:dyDescent="0.2">
      <c r="A171" s="8"/>
      <c r="C171" s="226" t="s">
        <v>113</v>
      </c>
      <c r="D171" s="226"/>
      <c r="E171" s="229"/>
      <c r="F171" s="229"/>
      <c r="G171" s="229"/>
      <c r="H171" s="229"/>
      <c r="I171" s="229"/>
      <c r="J171" s="229"/>
      <c r="K171" s="229"/>
      <c r="L171" s="267"/>
      <c r="M171" s="3"/>
    </row>
    <row r="172" spans="1:13" ht="15" customHeight="1" x14ac:dyDescent="0.2">
      <c r="A172" s="8"/>
      <c r="C172" s="178">
        <v>2024</v>
      </c>
      <c r="D172" s="178"/>
      <c r="E172" s="224">
        <v>9.5127372459839057E-2</v>
      </c>
      <c r="F172" s="224">
        <v>0.10367856786863025</v>
      </c>
      <c r="G172" s="224">
        <v>9.5844142195001814E-2</v>
      </c>
      <c r="H172" s="224">
        <v>0.25875510743742131</v>
      </c>
      <c r="I172" s="224">
        <v>0.14113514106738645</v>
      </c>
      <c r="J172" s="224">
        <v>0.11175311835835543</v>
      </c>
      <c r="K172" s="224">
        <v>0.19370655061336572</v>
      </c>
      <c r="L172" s="262">
        <f t="shared" ref="L172:L175" si="31">+((H172/SUM(E172:I172,K172))*1+(I172/SUM(E172:I172,K172))*2)*2+1</f>
        <v>2.2181869720100318</v>
      </c>
      <c r="M172" s="3"/>
    </row>
    <row r="173" spans="1:13" ht="15" customHeight="1" x14ac:dyDescent="0.2">
      <c r="A173" s="8"/>
      <c r="C173" s="139">
        <v>2021</v>
      </c>
      <c r="D173" s="139"/>
      <c r="E173" s="140">
        <v>7.5385503000000006E-2</v>
      </c>
      <c r="F173" s="140">
        <v>9.4860225000000006E-2</v>
      </c>
      <c r="G173" s="140">
        <v>0.12546265100000001</v>
      </c>
      <c r="H173" s="140">
        <v>0.240983899</v>
      </c>
      <c r="I173" s="140">
        <v>0.126353521</v>
      </c>
      <c r="J173" s="140">
        <v>9.9787332000000006E-2</v>
      </c>
      <c r="K173" s="140">
        <v>0.237166868</v>
      </c>
      <c r="L173" s="263">
        <f t="shared" si="31"/>
        <v>2.0968318023012222</v>
      </c>
      <c r="M173" s="3"/>
    </row>
    <row r="174" spans="1:13" ht="15" customHeight="1" x14ac:dyDescent="0.2">
      <c r="A174" s="8"/>
      <c r="C174" s="139">
        <v>2017</v>
      </c>
      <c r="D174" s="139"/>
      <c r="E174" s="140">
        <v>4.3622099999999997E-2</v>
      </c>
      <c r="F174" s="140">
        <v>0.10250777599999999</v>
      </c>
      <c r="G174" s="140">
        <v>0.118953989</v>
      </c>
      <c r="H174" s="140">
        <v>0.27740449</v>
      </c>
      <c r="I174" s="140">
        <v>0.121326869</v>
      </c>
      <c r="J174" s="140">
        <v>0.110300601</v>
      </c>
      <c r="K174" s="140">
        <v>0.225884217</v>
      </c>
      <c r="L174" s="263">
        <f t="shared" si="31"/>
        <v>2.1690649764047678</v>
      </c>
      <c r="M174" s="3"/>
    </row>
    <row r="175" spans="1:13" ht="15" customHeight="1" x14ac:dyDescent="0.2">
      <c r="A175" s="8"/>
      <c r="C175" s="139">
        <v>2014</v>
      </c>
      <c r="D175" s="139"/>
      <c r="E175" s="142">
        <v>5.3165019992304892E-2</v>
      </c>
      <c r="F175" s="142">
        <v>7.5323522596446035E-2</v>
      </c>
      <c r="G175" s="142">
        <v>9.5086235961591617E-2</v>
      </c>
      <c r="H175" s="142">
        <v>0.28519179362947206</v>
      </c>
      <c r="I175" s="142">
        <v>0.12830986113854451</v>
      </c>
      <c r="J175" s="142">
        <v>0.13325684066897917</v>
      </c>
      <c r="K175" s="142">
        <v>0.22966672601266186</v>
      </c>
      <c r="L175" s="263">
        <f t="shared" si="31"/>
        <v>2.2502239217549707</v>
      </c>
      <c r="M175" s="3"/>
    </row>
    <row r="176" spans="1:13" ht="15" customHeight="1" x14ac:dyDescent="0.2">
      <c r="A176" s="8"/>
      <c r="C176" s="226" t="s">
        <v>80</v>
      </c>
      <c r="D176" s="226"/>
      <c r="E176" s="229"/>
      <c r="F176" s="229"/>
      <c r="G176" s="229"/>
      <c r="H176" s="229"/>
      <c r="I176" s="229"/>
      <c r="J176" s="229"/>
      <c r="K176" s="229"/>
      <c r="L176" s="267"/>
      <c r="M176" s="3"/>
    </row>
    <row r="177" spans="1:13" ht="15" customHeight="1" x14ac:dyDescent="0.2">
      <c r="A177" s="8"/>
      <c r="C177" s="178">
        <v>2024</v>
      </c>
      <c r="D177" s="178"/>
      <c r="E177" s="224">
        <v>7.8849724366142751E-2</v>
      </c>
      <c r="F177" s="224">
        <v>4.5728256136651421E-2</v>
      </c>
      <c r="G177" s="224">
        <v>4.3750886975342664E-2</v>
      </c>
      <c r="H177" s="224">
        <v>0.42514117722799177</v>
      </c>
      <c r="I177" s="224">
        <v>0.30043716726541442</v>
      </c>
      <c r="J177" s="224">
        <v>8.2899865962545047E-2</v>
      </c>
      <c r="K177" s="224">
        <v>2.319292206591194E-2</v>
      </c>
      <c r="L177" s="262">
        <f t="shared" ref="L177:L180" si="32">+((H177/SUM(E177:I177,K177))*1+(I177/SUM(E177:I177,K177))*2)*2+1</f>
        <v>3.2375212338959649</v>
      </c>
      <c r="M177" s="3"/>
    </row>
    <row r="178" spans="1:13" ht="15" customHeight="1" x14ac:dyDescent="0.2">
      <c r="A178" s="8"/>
      <c r="C178" s="139">
        <v>2021</v>
      </c>
      <c r="D178" s="139"/>
      <c r="E178" s="140">
        <v>5.8088800000000003E-2</v>
      </c>
      <c r="F178" s="140">
        <v>6.3999710000000001E-2</v>
      </c>
      <c r="G178" s="140">
        <v>6.6894527999999995E-2</v>
      </c>
      <c r="H178" s="140">
        <v>0.39589713100000001</v>
      </c>
      <c r="I178" s="140">
        <v>0.295911392</v>
      </c>
      <c r="J178" s="140">
        <v>9.6300458000000005E-2</v>
      </c>
      <c r="K178" s="140">
        <v>2.2908000000000001E-2</v>
      </c>
      <c r="L178" s="263">
        <f t="shared" si="32"/>
        <v>3.1859475374913893</v>
      </c>
      <c r="M178" s="3"/>
    </row>
    <row r="179" spans="1:13" ht="15" customHeight="1" x14ac:dyDescent="0.2">
      <c r="A179" s="8"/>
      <c r="C179" s="139">
        <v>2017</v>
      </c>
      <c r="D179" s="139"/>
      <c r="E179" s="140">
        <v>2.6948799999999998E-2</v>
      </c>
      <c r="F179" s="140">
        <v>4.5264800000000001E-2</v>
      </c>
      <c r="G179" s="140">
        <v>4.48063E-2</v>
      </c>
      <c r="H179" s="140">
        <v>0.41164520999999998</v>
      </c>
      <c r="I179" s="140">
        <v>0.27826983999999999</v>
      </c>
      <c r="J179" s="140">
        <v>7.7999515000000005E-2</v>
      </c>
      <c r="K179" s="140">
        <v>0.11506545</v>
      </c>
      <c r="L179" s="263">
        <f t="shared" si="32"/>
        <v>3.1001832320246283</v>
      </c>
      <c r="M179" s="3"/>
    </row>
    <row r="180" spans="1:13" ht="15" customHeight="1" x14ac:dyDescent="0.2">
      <c r="A180" s="8"/>
      <c r="C180" s="139">
        <v>2014</v>
      </c>
      <c r="D180" s="139"/>
      <c r="E180" s="142">
        <v>3.0930939524390258E-2</v>
      </c>
      <c r="F180" s="142">
        <v>2.8308242638107186E-2</v>
      </c>
      <c r="G180" s="142">
        <v>4.5991378650942188E-2</v>
      </c>
      <c r="H180" s="142">
        <v>0.40332141526266047</v>
      </c>
      <c r="I180" s="142">
        <v>0.32383008572643768</v>
      </c>
      <c r="J180" s="142">
        <v>8.5879106907545924E-2</v>
      </c>
      <c r="K180" s="142">
        <v>8.1738831289916283E-2</v>
      </c>
      <c r="L180" s="263">
        <f t="shared" si="32"/>
        <v>3.2994367477152489</v>
      </c>
      <c r="M180" s="3"/>
    </row>
    <row r="181" spans="1:13" ht="15" customHeight="1" x14ac:dyDescent="0.2">
      <c r="A181" s="8"/>
      <c r="C181" s="226" t="s">
        <v>3</v>
      </c>
      <c r="D181" s="226"/>
      <c r="E181" s="229"/>
      <c r="F181" s="229"/>
      <c r="G181" s="229"/>
      <c r="H181" s="229"/>
      <c r="I181" s="229"/>
      <c r="J181" s="229"/>
      <c r="K181" s="229"/>
      <c r="L181" s="267"/>
      <c r="M181" s="3"/>
    </row>
    <row r="182" spans="1:13" ht="15" customHeight="1" x14ac:dyDescent="0.2">
      <c r="A182" s="8"/>
      <c r="C182" s="178">
        <v>2024</v>
      </c>
      <c r="D182" s="178"/>
      <c r="E182" s="224">
        <v>7.6108821001675056E-2</v>
      </c>
      <c r="F182" s="224">
        <v>8.5471122261170096E-2</v>
      </c>
      <c r="G182" s="224">
        <v>5.9997530923965356E-2</v>
      </c>
      <c r="H182" s="224">
        <v>0.41814316675713104</v>
      </c>
      <c r="I182" s="224">
        <v>0.26665880670973535</v>
      </c>
      <c r="J182" s="224">
        <v>7.4104762295078827E-2</v>
      </c>
      <c r="K182" s="224">
        <v>1.9515790051244149E-2</v>
      </c>
      <c r="L182" s="262">
        <f t="shared" ref="L182:L185" si="33">+((H182/SUM(E182:I182,K182))*1+(I182/SUM(E182:I182,K182))*2)*2+1</f>
        <v>3.0552234020234335</v>
      </c>
      <c r="M182" s="3"/>
    </row>
    <row r="183" spans="1:13" ht="15" customHeight="1" x14ac:dyDescent="0.2">
      <c r="A183" s="8"/>
      <c r="C183" s="139">
        <v>2021</v>
      </c>
      <c r="D183" s="139"/>
      <c r="E183" s="140">
        <v>7.0616305000000004E-2</v>
      </c>
      <c r="F183" s="140">
        <v>6.8798295999999995E-2</v>
      </c>
      <c r="G183" s="140">
        <v>7.1512951000000005E-2</v>
      </c>
      <c r="H183" s="140">
        <v>0.43244233599999998</v>
      </c>
      <c r="I183" s="140">
        <v>0.24570435700000001</v>
      </c>
      <c r="J183" s="140">
        <v>9.9502561000000003E-2</v>
      </c>
      <c r="K183" s="140">
        <v>1.14232E-2</v>
      </c>
      <c r="L183" s="263">
        <f t="shared" si="33"/>
        <v>3.0518682315639438</v>
      </c>
      <c r="M183" s="3"/>
    </row>
    <row r="184" spans="1:13" ht="15" customHeight="1" x14ac:dyDescent="0.2">
      <c r="A184" s="8"/>
      <c r="C184" s="139">
        <v>2017</v>
      </c>
      <c r="D184" s="139"/>
      <c r="E184" s="140">
        <v>2.7472E-2</v>
      </c>
      <c r="F184" s="140">
        <v>6.4577101999999997E-2</v>
      </c>
      <c r="G184" s="140">
        <v>5.8922099999999998E-2</v>
      </c>
      <c r="H184" s="140">
        <v>0.416849203</v>
      </c>
      <c r="I184" s="140">
        <v>0.22760693500000001</v>
      </c>
      <c r="J184" s="140">
        <v>8.6874657999999993E-2</v>
      </c>
      <c r="K184" s="140">
        <v>0.117698043</v>
      </c>
      <c r="L184" s="263">
        <f t="shared" si="33"/>
        <v>2.9100620555194885</v>
      </c>
      <c r="M184" s="3"/>
    </row>
    <row r="185" spans="1:13" ht="15" customHeight="1" x14ac:dyDescent="0.2">
      <c r="A185" s="8"/>
      <c r="C185" s="139">
        <v>2014</v>
      </c>
      <c r="D185" s="139"/>
      <c r="E185" s="142">
        <v>4.1964857767278693E-2</v>
      </c>
      <c r="F185" s="142">
        <v>5.8397416067037834E-2</v>
      </c>
      <c r="G185" s="142">
        <v>5.938209563211079E-2</v>
      </c>
      <c r="H185" s="142">
        <v>0.41623482599437056</v>
      </c>
      <c r="I185" s="142">
        <v>0.25508954528159078</v>
      </c>
      <c r="J185" s="142">
        <v>9.1375618217146765E-2</v>
      </c>
      <c r="K185" s="142">
        <v>7.7555641040464626E-2</v>
      </c>
      <c r="L185" s="263">
        <f t="shared" si="33"/>
        <v>3.0391570711316227</v>
      </c>
      <c r="M185" s="3"/>
    </row>
    <row r="186" spans="1:13" ht="15" customHeight="1" x14ac:dyDescent="0.2">
      <c r="A186" s="8"/>
      <c r="C186" s="226" t="s">
        <v>4</v>
      </c>
      <c r="D186" s="226"/>
      <c r="E186" s="229"/>
      <c r="F186" s="229"/>
      <c r="G186" s="229"/>
      <c r="H186" s="229"/>
      <c r="I186" s="229"/>
      <c r="J186" s="229"/>
      <c r="K186" s="229"/>
      <c r="L186" s="267"/>
      <c r="M186" s="3"/>
    </row>
    <row r="187" spans="1:13" ht="15" customHeight="1" x14ac:dyDescent="0.2">
      <c r="A187" s="8"/>
      <c r="C187" s="178">
        <v>2024</v>
      </c>
      <c r="D187" s="178"/>
      <c r="E187" s="224">
        <v>8.8293060304070262E-2</v>
      </c>
      <c r="F187" s="224">
        <v>6.6320551982165271E-2</v>
      </c>
      <c r="G187" s="224">
        <v>7.4414351507860299E-2</v>
      </c>
      <c r="H187" s="224">
        <v>0.13067342849069699</v>
      </c>
      <c r="I187" s="224">
        <v>5.8535998554595618E-2</v>
      </c>
      <c r="J187" s="224">
        <v>0.12045271829739114</v>
      </c>
      <c r="K187" s="224">
        <v>0.4613098908632205</v>
      </c>
      <c r="L187" s="262">
        <f t="shared" ref="L187:L190" si="34">+((H187/SUM(E187:I187,K187))*1+(I187/SUM(E187:I187,K187))*2)*2+1</f>
        <v>1.5633476010983922</v>
      </c>
      <c r="M187" s="3"/>
    </row>
    <row r="188" spans="1:13" ht="15" customHeight="1" x14ac:dyDescent="0.2">
      <c r="A188" s="8"/>
      <c r="C188" s="139">
        <v>2021</v>
      </c>
      <c r="D188" s="139"/>
      <c r="E188" s="140">
        <v>6.7807255999999996E-2</v>
      </c>
      <c r="F188" s="140">
        <v>7.0152738000000006E-2</v>
      </c>
      <c r="G188" s="140">
        <v>8.8987523999999998E-2</v>
      </c>
      <c r="H188" s="140">
        <v>0.12734769000000001</v>
      </c>
      <c r="I188" s="140">
        <v>5.5675700000000002E-2</v>
      </c>
      <c r="J188" s="140">
        <v>0.10191821399999999</v>
      </c>
      <c r="K188" s="140">
        <v>0.488110922</v>
      </c>
      <c r="L188" s="263">
        <f t="shared" si="34"/>
        <v>1.5315753688057581</v>
      </c>
      <c r="M188" s="3"/>
    </row>
    <row r="189" spans="1:13" ht="15" customHeight="1" x14ac:dyDescent="0.2">
      <c r="A189" s="8"/>
      <c r="C189" s="139">
        <v>2017</v>
      </c>
      <c r="D189" s="139"/>
      <c r="E189" s="140">
        <v>4.9743200000000001E-2</v>
      </c>
      <c r="F189" s="140">
        <v>7.5420774999999995E-2</v>
      </c>
      <c r="G189" s="140">
        <v>0.139537567</v>
      </c>
      <c r="H189" s="140">
        <v>0.13315977700000001</v>
      </c>
      <c r="I189" s="140">
        <v>6.1580200000000002E-2</v>
      </c>
      <c r="J189" s="140">
        <v>0.14287783900000001</v>
      </c>
      <c r="K189" s="140">
        <v>0.39768063399999998</v>
      </c>
      <c r="L189" s="263">
        <f t="shared" si="34"/>
        <v>1.598094859881658</v>
      </c>
      <c r="M189" s="3"/>
    </row>
    <row r="190" spans="1:13" ht="15" customHeight="1" x14ac:dyDescent="0.2">
      <c r="A190" s="8"/>
      <c r="C190" s="139">
        <v>2014</v>
      </c>
      <c r="D190" s="139"/>
      <c r="E190" s="142">
        <v>5.6918604859154835E-2</v>
      </c>
      <c r="F190" s="142">
        <v>4.7990692498130705E-2</v>
      </c>
      <c r="G190" s="142">
        <v>0.10071893109990292</v>
      </c>
      <c r="H190" s="142">
        <v>0.11837938545896579</v>
      </c>
      <c r="I190" s="142">
        <v>7.4272617110158479E-2</v>
      </c>
      <c r="J190" s="142">
        <v>0.1421416334891154</v>
      </c>
      <c r="K190" s="142">
        <v>0.45957813548457183</v>
      </c>
      <c r="L190" s="263">
        <f t="shared" si="34"/>
        <v>1.6223046369878729</v>
      </c>
      <c r="M190" s="3"/>
    </row>
    <row r="191" spans="1:13" ht="15" customHeight="1" x14ac:dyDescent="0.2">
      <c r="A191" s="8"/>
      <c r="C191" s="226" t="s">
        <v>5</v>
      </c>
      <c r="D191" s="226"/>
      <c r="E191" s="229"/>
      <c r="F191" s="229"/>
      <c r="G191" s="229"/>
      <c r="H191" s="229"/>
      <c r="I191" s="229"/>
      <c r="J191" s="229"/>
      <c r="K191" s="229"/>
      <c r="L191" s="267"/>
      <c r="M191" s="3"/>
    </row>
    <row r="192" spans="1:13" ht="15" customHeight="1" x14ac:dyDescent="0.2">
      <c r="A192" s="8"/>
      <c r="C192" s="178">
        <v>2024</v>
      </c>
      <c r="D192" s="178"/>
      <c r="E192" s="224">
        <v>8.1201269306397261E-2</v>
      </c>
      <c r="F192" s="224">
        <v>5.1057234190464207E-2</v>
      </c>
      <c r="G192" s="224">
        <v>4.1802885526955463E-2</v>
      </c>
      <c r="H192" s="224">
        <v>0.34409536179671829</v>
      </c>
      <c r="I192" s="224">
        <v>0.28930264262453748</v>
      </c>
      <c r="J192" s="224">
        <v>6.2333403810568018E-2</v>
      </c>
      <c r="K192" s="224">
        <v>0.13020720274435929</v>
      </c>
      <c r="L192" s="262">
        <f t="shared" ref="L192:L195" si="35">+((H192/SUM(E192:I192,K192))*1+(I192/SUM(E192:I192,K192))*2)*2+1</f>
        <v>2.9680783143934986</v>
      </c>
      <c r="M192" s="3"/>
    </row>
    <row r="193" spans="1:13" ht="15" customHeight="1" x14ac:dyDescent="0.2">
      <c r="A193" s="8"/>
      <c r="C193" s="139">
        <v>2021</v>
      </c>
      <c r="D193" s="139"/>
      <c r="E193" s="140">
        <v>6.7611361999999994E-2</v>
      </c>
      <c r="F193" s="140">
        <v>6.8324896999999996E-2</v>
      </c>
      <c r="G193" s="140">
        <v>7.3368688000000001E-2</v>
      </c>
      <c r="H193" s="140">
        <v>0.34573636600000002</v>
      </c>
      <c r="I193" s="140">
        <v>0.22937106700000001</v>
      </c>
      <c r="J193" s="140">
        <v>7.2972816999999995E-2</v>
      </c>
      <c r="K193" s="140">
        <v>0.14261480300000001</v>
      </c>
      <c r="L193" s="263">
        <f t="shared" si="35"/>
        <v>2.7356092998192048</v>
      </c>
      <c r="M193" s="3"/>
    </row>
    <row r="194" spans="1:13" ht="15" customHeight="1" x14ac:dyDescent="0.2">
      <c r="A194" s="8"/>
      <c r="C194" s="139">
        <v>2017</v>
      </c>
      <c r="D194" s="139"/>
      <c r="E194" s="140">
        <v>3.0443000000000001E-2</v>
      </c>
      <c r="F194" s="140">
        <v>6.5570681000000006E-2</v>
      </c>
      <c r="G194" s="140">
        <v>8.2390627999999994E-2</v>
      </c>
      <c r="H194" s="140">
        <v>0.33411298699999997</v>
      </c>
      <c r="I194" s="140">
        <v>0.20776244299999999</v>
      </c>
      <c r="J194" s="140">
        <v>9.3918742999999999E-2</v>
      </c>
      <c r="K194" s="140">
        <v>0.185801507</v>
      </c>
      <c r="L194" s="263">
        <f t="shared" si="35"/>
        <v>2.6546813573492725</v>
      </c>
      <c r="M194" s="3"/>
    </row>
    <row r="195" spans="1:13" ht="15" customHeight="1" x14ac:dyDescent="0.2">
      <c r="A195" s="8"/>
      <c r="C195" s="139">
        <v>2014</v>
      </c>
      <c r="D195" s="139"/>
      <c r="E195" s="142">
        <v>3.7118917674006505E-2</v>
      </c>
      <c r="F195" s="142">
        <v>6.1584057190332227E-2</v>
      </c>
      <c r="G195" s="142">
        <v>8.8346201022850429E-2</v>
      </c>
      <c r="H195" s="142">
        <v>0.37140420429844984</v>
      </c>
      <c r="I195" s="142">
        <v>0.17136725296385771</v>
      </c>
      <c r="J195" s="142">
        <v>0.10085477045460574</v>
      </c>
      <c r="K195" s="142">
        <v>0.16932459639589753</v>
      </c>
      <c r="L195" s="263">
        <f t="shared" si="35"/>
        <v>2.5884835658578362</v>
      </c>
      <c r="M195" s="3"/>
    </row>
    <row r="196" spans="1:13" ht="15" customHeight="1" x14ac:dyDescent="0.2">
      <c r="A196" s="8"/>
      <c r="C196" s="215" t="s">
        <v>170</v>
      </c>
      <c r="D196" s="215"/>
      <c r="E196" s="216"/>
      <c r="F196" s="216"/>
      <c r="G196" s="216"/>
      <c r="H196" s="216"/>
      <c r="I196" s="216"/>
      <c r="J196" s="216"/>
      <c r="K196" s="216"/>
      <c r="L196" s="268"/>
      <c r="M196" s="3"/>
    </row>
    <row r="197" spans="1:13" ht="15" customHeight="1" x14ac:dyDescent="0.2">
      <c r="A197" s="8"/>
      <c r="C197" s="218" t="s">
        <v>18</v>
      </c>
      <c r="D197" s="218"/>
      <c r="E197" s="219"/>
      <c r="F197" s="219"/>
      <c r="G197" s="219"/>
      <c r="H197" s="219"/>
      <c r="I197" s="219"/>
      <c r="J197" s="219"/>
      <c r="K197" s="220"/>
      <c r="L197" s="266"/>
      <c r="M197" s="3"/>
    </row>
    <row r="198" spans="1:13" ht="15" customHeight="1" x14ac:dyDescent="0.2">
      <c r="A198" s="8"/>
      <c r="C198" s="226" t="s">
        <v>79</v>
      </c>
      <c r="D198" s="226"/>
      <c r="E198" s="229"/>
      <c r="F198" s="229"/>
      <c r="G198" s="229"/>
      <c r="H198" s="229"/>
      <c r="I198" s="229"/>
      <c r="J198" s="229"/>
      <c r="K198" s="229"/>
      <c r="L198" s="267"/>
      <c r="M198" s="3"/>
    </row>
    <row r="199" spans="1:13" ht="15" customHeight="1" x14ac:dyDescent="0.2">
      <c r="A199" s="8"/>
      <c r="C199" s="178">
        <v>2024</v>
      </c>
      <c r="D199" s="178"/>
      <c r="E199" s="224">
        <v>0.14739837523188692</v>
      </c>
      <c r="F199" s="224">
        <v>0.10385874755505481</v>
      </c>
      <c r="G199" s="224">
        <v>7.9442305383577383E-2</v>
      </c>
      <c r="H199" s="224">
        <v>0.25801670370430863</v>
      </c>
      <c r="I199" s="224">
        <v>0.14141610321368797</v>
      </c>
      <c r="J199" s="224">
        <v>0.13938998592372509</v>
      </c>
      <c r="K199" s="224">
        <v>0.13047777898775922</v>
      </c>
      <c r="L199" s="262">
        <f t="shared" ref="L199:L202" si="36">+((H199/SUM(E199:I199,K199))*1+(I199/SUM(E199:I199,K199))*2)*2+1</f>
        <v>2.2568966228267699</v>
      </c>
      <c r="M199" s="3"/>
    </row>
    <row r="200" spans="1:13" ht="15" customHeight="1" x14ac:dyDescent="0.2">
      <c r="A200" s="8"/>
      <c r="C200" s="139">
        <v>2021</v>
      </c>
      <c r="D200" s="139"/>
      <c r="E200" s="140">
        <v>0.157507537</v>
      </c>
      <c r="F200" s="140">
        <v>0.13993971099999999</v>
      </c>
      <c r="G200" s="140">
        <v>0.100022808</v>
      </c>
      <c r="H200" s="140">
        <v>0.24712866999999999</v>
      </c>
      <c r="I200" s="140">
        <v>0.120289471</v>
      </c>
      <c r="J200" s="140">
        <v>0.12687314199999999</v>
      </c>
      <c r="K200" s="140">
        <v>0.10823866</v>
      </c>
      <c r="L200" s="263">
        <f t="shared" si="36"/>
        <v>2.1171517817599326</v>
      </c>
      <c r="M200" s="3"/>
    </row>
    <row r="201" spans="1:13" ht="15" customHeight="1" x14ac:dyDescent="0.2">
      <c r="A201" s="8"/>
      <c r="C201" s="139">
        <v>2017</v>
      </c>
      <c r="D201" s="139"/>
      <c r="E201" s="140">
        <v>9.9978074E-2</v>
      </c>
      <c r="F201" s="140">
        <v>0.17280955200000001</v>
      </c>
      <c r="G201" s="140">
        <v>0.164869501</v>
      </c>
      <c r="H201" s="140">
        <v>0.25607222000000002</v>
      </c>
      <c r="I201" s="140">
        <v>7.5779812000000002E-2</v>
      </c>
      <c r="J201" s="140">
        <v>4.7409699999999999E-2</v>
      </c>
      <c r="K201" s="140">
        <v>0.18308117400000001</v>
      </c>
      <c r="L201" s="263">
        <f t="shared" si="36"/>
        <v>1.8558387165577084</v>
      </c>
      <c r="M201" s="3"/>
    </row>
    <row r="202" spans="1:13" ht="15" customHeight="1" x14ac:dyDescent="0.2">
      <c r="A202" s="8"/>
      <c r="C202" s="139">
        <v>2014</v>
      </c>
      <c r="D202" s="139"/>
      <c r="E202" s="142">
        <v>0.16675944932314246</v>
      </c>
      <c r="F202" s="142">
        <v>8.7746072318168347E-2</v>
      </c>
      <c r="G202" s="142">
        <v>0.14467498322675076</v>
      </c>
      <c r="H202" s="142">
        <v>0.19793401672707528</v>
      </c>
      <c r="I202" s="142">
        <v>7.1625769512190726E-2</v>
      </c>
      <c r="J202" s="142">
        <v>0.10956790224880048</v>
      </c>
      <c r="K202" s="142">
        <v>0.22169180664387206</v>
      </c>
      <c r="L202" s="263">
        <f t="shared" si="36"/>
        <v>1.7663370550390676</v>
      </c>
      <c r="M202" s="3"/>
    </row>
    <row r="203" spans="1:13" ht="15" customHeight="1" x14ac:dyDescent="0.2">
      <c r="A203" s="8"/>
      <c r="C203" s="226" t="s">
        <v>1</v>
      </c>
      <c r="D203" s="226"/>
      <c r="E203" s="229"/>
      <c r="F203" s="229"/>
      <c r="G203" s="229"/>
      <c r="H203" s="229"/>
      <c r="I203" s="229"/>
      <c r="J203" s="229"/>
      <c r="K203" s="229"/>
      <c r="L203" s="267"/>
      <c r="M203" s="3"/>
    </row>
    <row r="204" spans="1:13" ht="15" customHeight="1" x14ac:dyDescent="0.2">
      <c r="A204" s="8"/>
      <c r="C204" s="178">
        <v>2024</v>
      </c>
      <c r="D204" s="178"/>
      <c r="E204" s="224">
        <v>6.3683506171524185E-2</v>
      </c>
      <c r="F204" s="224">
        <v>5.4722699711431004E-2</v>
      </c>
      <c r="G204" s="224">
        <v>3.0603431272782141E-2</v>
      </c>
      <c r="H204" s="224">
        <v>0.38927504471331109</v>
      </c>
      <c r="I204" s="224">
        <v>0.28939305973937829</v>
      </c>
      <c r="J204" s="224">
        <v>9.9151540635890351E-2</v>
      </c>
      <c r="K204" s="224">
        <v>7.3170717755683012E-2</v>
      </c>
      <c r="L204" s="262">
        <f t="shared" ref="L204:L207" si="37">+((H204/SUM(E204:I204,K204))*1+(I204/SUM(E204:I204,K204))*2)*2+1</f>
        <v>3.1492208908819181</v>
      </c>
      <c r="M204" s="3"/>
    </row>
    <row r="205" spans="1:13" ht="15" customHeight="1" x14ac:dyDescent="0.2">
      <c r="A205" s="8"/>
      <c r="C205" s="139">
        <v>2021</v>
      </c>
      <c r="D205" s="139"/>
      <c r="E205" s="140">
        <v>4.8131199999999999E-2</v>
      </c>
      <c r="F205" s="140">
        <v>5.4481500000000002E-2</v>
      </c>
      <c r="G205" s="140">
        <v>3.3456300000000001E-2</v>
      </c>
      <c r="H205" s="140">
        <v>0.39586811999999999</v>
      </c>
      <c r="I205" s="140">
        <v>0.288133266</v>
      </c>
      <c r="J205" s="140">
        <v>0.111115082</v>
      </c>
      <c r="K205" s="140">
        <v>6.8814544000000005E-2</v>
      </c>
      <c r="L205" s="263">
        <f t="shared" si="37"/>
        <v>3.1873127087439763</v>
      </c>
      <c r="M205" s="3"/>
    </row>
    <row r="206" spans="1:13" ht="15" customHeight="1" x14ac:dyDescent="0.2">
      <c r="A206" s="8"/>
      <c r="C206" s="139">
        <v>2017</v>
      </c>
      <c r="D206" s="139"/>
      <c r="E206" s="140">
        <v>3.1267099999999999E-2</v>
      </c>
      <c r="F206" s="140">
        <v>7.6319609999999996E-2</v>
      </c>
      <c r="G206" s="140">
        <v>5.2121300000000002E-2</v>
      </c>
      <c r="H206" s="140">
        <v>0.427637251</v>
      </c>
      <c r="I206" s="140">
        <v>0.258886595</v>
      </c>
      <c r="J206" s="140">
        <v>5.2509599999999997E-2</v>
      </c>
      <c r="K206" s="140">
        <v>0.101258478</v>
      </c>
      <c r="L206" s="263">
        <f t="shared" si="37"/>
        <v>2.9956096797500416</v>
      </c>
      <c r="M206" s="3"/>
    </row>
    <row r="207" spans="1:13" ht="15" customHeight="1" x14ac:dyDescent="0.2">
      <c r="A207" s="8"/>
      <c r="C207" s="139">
        <v>2014</v>
      </c>
      <c r="D207" s="139"/>
      <c r="E207" s="142">
        <v>4.9544492552729955E-2</v>
      </c>
      <c r="F207" s="142">
        <v>6.7385956233076971E-2</v>
      </c>
      <c r="G207" s="142">
        <v>7.2792955822662347E-2</v>
      </c>
      <c r="H207" s="142">
        <v>0.38760639514464923</v>
      </c>
      <c r="I207" s="142">
        <v>0.2205309986072623</v>
      </c>
      <c r="J207" s="142">
        <v>9.9088985105459909E-2</v>
      </c>
      <c r="K207" s="142">
        <v>0.10305021653415927</v>
      </c>
      <c r="L207" s="263">
        <f t="shared" si="37"/>
        <v>2.8396231784471571</v>
      </c>
      <c r="M207" s="3"/>
    </row>
    <row r="208" spans="1:13" ht="15" customHeight="1" x14ac:dyDescent="0.2">
      <c r="A208" s="8"/>
      <c r="C208" s="226" t="s">
        <v>50</v>
      </c>
      <c r="D208" s="226"/>
      <c r="E208" s="229"/>
      <c r="F208" s="229"/>
      <c r="G208" s="229"/>
      <c r="H208" s="229"/>
      <c r="I208" s="229"/>
      <c r="J208" s="229"/>
      <c r="K208" s="229"/>
      <c r="L208" s="267"/>
      <c r="M208" s="3"/>
    </row>
    <row r="209" spans="1:13" ht="15" customHeight="1" x14ac:dyDescent="0.2">
      <c r="A209" s="8"/>
      <c r="C209" s="178">
        <v>2024</v>
      </c>
      <c r="D209" s="178"/>
      <c r="E209" s="224">
        <v>0.13235786941059274</v>
      </c>
      <c r="F209" s="224">
        <v>7.7267986998736146E-2</v>
      </c>
      <c r="G209" s="224">
        <v>9.7372968425963199E-2</v>
      </c>
      <c r="H209" s="224">
        <v>0.329110979640587</v>
      </c>
      <c r="I209" s="224">
        <v>0.12823104833240756</v>
      </c>
      <c r="J209" s="224">
        <v>0.19428021086672817</v>
      </c>
      <c r="K209" s="224">
        <v>4.1378936324985169E-2</v>
      </c>
      <c r="L209" s="262">
        <f t="shared" ref="L209:L212" si="38">+((H209/SUM(E209:I209,K209))*1+(I209/SUM(E209:I209,K209))*2)*2+1</f>
        <v>2.4535402610262667</v>
      </c>
      <c r="M209" s="3"/>
    </row>
    <row r="210" spans="1:13" ht="15" customHeight="1" x14ac:dyDescent="0.2">
      <c r="A210" s="8"/>
      <c r="C210" s="139">
        <v>2021</v>
      </c>
      <c r="D210" s="139"/>
      <c r="E210" s="140">
        <v>9.2990368000000004E-2</v>
      </c>
      <c r="F210" s="140">
        <v>8.7969779999999997E-2</v>
      </c>
      <c r="G210" s="140">
        <v>0.103277299</v>
      </c>
      <c r="H210" s="140">
        <v>0.31766499799999998</v>
      </c>
      <c r="I210" s="140">
        <v>0.13967442199999999</v>
      </c>
      <c r="J210" s="140">
        <v>0.22539213799999999</v>
      </c>
      <c r="K210" s="140">
        <v>3.3030999999999998E-2</v>
      </c>
      <c r="L210" s="263">
        <f t="shared" si="38"/>
        <v>2.5414608279468971</v>
      </c>
      <c r="M210" s="3"/>
    </row>
    <row r="211" spans="1:13" ht="15" customHeight="1" x14ac:dyDescent="0.2">
      <c r="A211" s="8"/>
      <c r="C211" s="139">
        <v>2017</v>
      </c>
      <c r="D211" s="139"/>
      <c r="E211" s="140">
        <v>5.07178E-2</v>
      </c>
      <c r="F211" s="140">
        <v>8.8701443000000005E-2</v>
      </c>
      <c r="G211" s="140">
        <v>0.15940975600000001</v>
      </c>
      <c r="H211" s="140">
        <v>0.25288987099999999</v>
      </c>
      <c r="I211" s="140">
        <v>8.0822884999999997E-2</v>
      </c>
      <c r="J211" s="140">
        <v>0.173467696</v>
      </c>
      <c r="K211" s="140">
        <v>0.19399052999999999</v>
      </c>
      <c r="L211" s="263">
        <f t="shared" si="38"/>
        <v>2.0030718666966529</v>
      </c>
      <c r="M211" s="3"/>
    </row>
    <row r="212" spans="1:13" ht="15" customHeight="1" x14ac:dyDescent="0.2">
      <c r="A212" s="8"/>
      <c r="C212" s="139">
        <v>2014</v>
      </c>
      <c r="D212" s="139"/>
      <c r="E212" s="142">
        <v>7.9288769718457539E-2</v>
      </c>
      <c r="F212" s="142">
        <v>6.7110563519593561E-2</v>
      </c>
      <c r="G212" s="142">
        <v>0.10021835391243075</v>
      </c>
      <c r="H212" s="142">
        <v>0.21774014262596555</v>
      </c>
      <c r="I212" s="142">
        <v>0.12090079548562847</v>
      </c>
      <c r="J212" s="142">
        <v>0.17412520061938316</v>
      </c>
      <c r="K212" s="142">
        <v>0.24061617411854097</v>
      </c>
      <c r="L212" s="263">
        <f t="shared" si="38"/>
        <v>2.1128605302931294</v>
      </c>
      <c r="M212" s="3"/>
    </row>
    <row r="213" spans="1:13" ht="15" customHeight="1" x14ac:dyDescent="0.2">
      <c r="A213" s="8"/>
      <c r="C213" s="226" t="s">
        <v>2</v>
      </c>
      <c r="D213" s="226"/>
      <c r="E213" s="229"/>
      <c r="F213" s="229"/>
      <c r="G213" s="229"/>
      <c r="H213" s="229"/>
      <c r="I213" s="229"/>
      <c r="J213" s="229"/>
      <c r="K213" s="229"/>
      <c r="L213" s="267"/>
      <c r="M213" s="3"/>
    </row>
    <row r="214" spans="1:13" ht="15" customHeight="1" x14ac:dyDescent="0.2">
      <c r="A214" s="8"/>
      <c r="C214" s="178">
        <v>2024</v>
      </c>
      <c r="D214" s="178"/>
      <c r="E214" s="224">
        <v>7.1761914396500565E-2</v>
      </c>
      <c r="F214" s="224">
        <v>8.2929992963324109E-2</v>
      </c>
      <c r="G214" s="224">
        <v>2.1847905013659335E-2</v>
      </c>
      <c r="H214" s="224">
        <v>0.38879505708787898</v>
      </c>
      <c r="I214" s="224">
        <v>0.26588919357816826</v>
      </c>
      <c r="J214" s="224">
        <v>8.6554888274254713E-2</v>
      </c>
      <c r="K214" s="224">
        <v>8.2221048686214049E-2</v>
      </c>
      <c r="L214" s="262">
        <f t="shared" ref="L214:L217" si="39">+((H214/SUM(E214:I214,K214))*1+(I214/SUM(E214:I214,K214))*2)*2+1</f>
        <v>3.0156075771318163</v>
      </c>
      <c r="M214" s="3"/>
    </row>
    <row r="215" spans="1:13" ht="15" customHeight="1" x14ac:dyDescent="0.2">
      <c r="A215" s="8"/>
      <c r="C215" s="139">
        <v>2021</v>
      </c>
      <c r="D215" s="139"/>
      <c r="E215" s="140">
        <v>5.3475799999999997E-2</v>
      </c>
      <c r="F215" s="140">
        <v>7.3874296000000006E-2</v>
      </c>
      <c r="G215" s="140">
        <v>3.7226000000000002E-2</v>
      </c>
      <c r="H215" s="140">
        <v>0.33393957099999999</v>
      </c>
      <c r="I215" s="140">
        <v>0.34417646899999998</v>
      </c>
      <c r="J215" s="140">
        <v>8.3634433999999994E-2</v>
      </c>
      <c r="K215" s="140">
        <v>7.3673365000000005E-2</v>
      </c>
      <c r="L215" s="263">
        <f t="shared" si="39"/>
        <v>3.2311894279834963</v>
      </c>
      <c r="M215" s="3"/>
    </row>
    <row r="216" spans="1:13" ht="15" customHeight="1" x14ac:dyDescent="0.2">
      <c r="A216" s="8"/>
      <c r="C216" s="139">
        <v>2017</v>
      </c>
      <c r="D216" s="139"/>
      <c r="E216" s="140">
        <v>4.1410099999999998E-2</v>
      </c>
      <c r="F216" s="140">
        <v>5.2211300000000002E-2</v>
      </c>
      <c r="G216" s="140">
        <v>6.1159100000000001E-2</v>
      </c>
      <c r="H216" s="140">
        <v>0.32890847600000001</v>
      </c>
      <c r="I216" s="140">
        <v>0.330610191</v>
      </c>
      <c r="J216" s="140">
        <v>8.9477933999999995E-2</v>
      </c>
      <c r="K216" s="140">
        <v>9.6222862000000006E-2</v>
      </c>
      <c r="L216" s="263">
        <f t="shared" si="39"/>
        <v>3.1748597539972314</v>
      </c>
      <c r="M216" s="3"/>
    </row>
    <row r="217" spans="1:13" ht="15" customHeight="1" x14ac:dyDescent="0.2">
      <c r="A217" s="8"/>
      <c r="C217" s="139">
        <v>2014</v>
      </c>
      <c r="D217" s="139"/>
      <c r="E217" s="142">
        <v>3.2838775953215694E-2</v>
      </c>
      <c r="F217" s="142">
        <v>8.862556150710342E-2</v>
      </c>
      <c r="G217" s="142">
        <v>4.5304679273616207E-2</v>
      </c>
      <c r="H217" s="142">
        <v>0.40657131712007916</v>
      </c>
      <c r="I217" s="142">
        <v>0.28878687661848151</v>
      </c>
      <c r="J217" s="142">
        <v>8.3522204723709373E-2</v>
      </c>
      <c r="K217" s="142">
        <v>5.4350584803794594E-2</v>
      </c>
      <c r="L217" s="263">
        <f t="shared" si="39"/>
        <v>3.1476681168480507</v>
      </c>
      <c r="M217" s="3"/>
    </row>
    <row r="218" spans="1:13" ht="15" customHeight="1" x14ac:dyDescent="0.2">
      <c r="A218" s="8"/>
      <c r="C218" s="226" t="s">
        <v>113</v>
      </c>
      <c r="D218" s="226"/>
      <c r="E218" s="229"/>
      <c r="F218" s="229"/>
      <c r="G218" s="229"/>
      <c r="H218" s="229"/>
      <c r="I218" s="229"/>
      <c r="J218" s="229"/>
      <c r="K218" s="229"/>
      <c r="L218" s="267"/>
      <c r="M218" s="3"/>
    </row>
    <row r="219" spans="1:13" ht="15" customHeight="1" x14ac:dyDescent="0.2">
      <c r="A219" s="8"/>
      <c r="C219" s="178">
        <v>2024</v>
      </c>
      <c r="D219" s="178"/>
      <c r="E219" s="224">
        <v>5.4803318611663723E-2</v>
      </c>
      <c r="F219" s="224">
        <v>0.11312840196741562</v>
      </c>
      <c r="G219" s="224">
        <v>7.9382962337784899E-2</v>
      </c>
      <c r="H219" s="224">
        <v>0.35629654680687273</v>
      </c>
      <c r="I219" s="224">
        <v>0.15890112148985783</v>
      </c>
      <c r="J219" s="224">
        <v>0.11894165988320156</v>
      </c>
      <c r="K219" s="224">
        <v>0.11854598890320368</v>
      </c>
      <c r="L219" s="262">
        <f t="shared" ref="L219:L222" si="40">+((H219/SUM(E219:I219,K219))*1+(I219/SUM(E219:I219,K219))*2)*2+1</f>
        <v>2.5302023920396137</v>
      </c>
      <c r="M219" s="3"/>
    </row>
    <row r="220" spans="1:13" ht="15" customHeight="1" x14ac:dyDescent="0.2">
      <c r="A220" s="8"/>
      <c r="C220" s="139">
        <v>2021</v>
      </c>
      <c r="D220" s="139"/>
      <c r="E220" s="140">
        <v>7.0164957999999999E-2</v>
      </c>
      <c r="F220" s="140">
        <v>0.10333585100000001</v>
      </c>
      <c r="G220" s="140">
        <v>7.1807776000000004E-2</v>
      </c>
      <c r="H220" s="140">
        <v>0.32760629099999999</v>
      </c>
      <c r="I220" s="140">
        <v>0.19512502100000001</v>
      </c>
      <c r="J220" s="140">
        <v>9.0051871000000006E-2</v>
      </c>
      <c r="K220" s="140">
        <v>0.141908232</v>
      </c>
      <c r="L220" s="263">
        <f t="shared" si="40"/>
        <v>2.5777961624887302</v>
      </c>
      <c r="M220" s="3"/>
    </row>
    <row r="221" spans="1:13" ht="15" customHeight="1" x14ac:dyDescent="0.2">
      <c r="A221" s="8"/>
      <c r="C221" s="139">
        <v>2017</v>
      </c>
      <c r="D221" s="139"/>
      <c r="E221" s="140">
        <v>4.4782599999999999E-2</v>
      </c>
      <c r="F221" s="140">
        <v>6.1130700000000003E-2</v>
      </c>
      <c r="G221" s="140">
        <v>0.104242697</v>
      </c>
      <c r="H221" s="140">
        <v>0.40815812800000001</v>
      </c>
      <c r="I221" s="140">
        <v>0.13679486199999999</v>
      </c>
      <c r="J221" s="140">
        <v>0.112301094</v>
      </c>
      <c r="K221" s="140">
        <v>0.132589913</v>
      </c>
      <c r="L221" s="263">
        <f t="shared" si="40"/>
        <v>2.5359889530109818</v>
      </c>
      <c r="M221" s="3"/>
    </row>
    <row r="222" spans="1:13" ht="15" customHeight="1" x14ac:dyDescent="0.2">
      <c r="A222" s="8"/>
      <c r="C222" s="139">
        <v>2014</v>
      </c>
      <c r="D222" s="139"/>
      <c r="E222" s="142">
        <v>4.4735211164734355E-2</v>
      </c>
      <c r="F222" s="142">
        <v>6.6544284547642663E-2</v>
      </c>
      <c r="G222" s="142">
        <v>0.11722452418120538</v>
      </c>
      <c r="H222" s="142">
        <v>0.37655163161856497</v>
      </c>
      <c r="I222" s="142">
        <v>0.15968778904460351</v>
      </c>
      <c r="J222" s="142">
        <v>0.12598273258984724</v>
      </c>
      <c r="K222" s="142">
        <v>0.10927382685340203</v>
      </c>
      <c r="L222" s="263">
        <f t="shared" si="40"/>
        <v>2.5924793151282035</v>
      </c>
      <c r="M222" s="3"/>
    </row>
    <row r="223" spans="1:13" ht="15" customHeight="1" x14ac:dyDescent="0.2">
      <c r="A223" s="8"/>
      <c r="C223" s="226" t="s">
        <v>80</v>
      </c>
      <c r="D223" s="226"/>
      <c r="E223" s="229"/>
      <c r="F223" s="229"/>
      <c r="G223" s="229"/>
      <c r="H223" s="229"/>
      <c r="I223" s="229"/>
      <c r="J223" s="229"/>
      <c r="K223" s="229"/>
      <c r="L223" s="267"/>
      <c r="M223" s="3"/>
    </row>
    <row r="224" spans="1:13" ht="15" customHeight="1" x14ac:dyDescent="0.2">
      <c r="A224" s="8"/>
      <c r="C224" s="178">
        <v>2024</v>
      </c>
      <c r="D224" s="178"/>
      <c r="E224" s="224">
        <v>4.0892432193629126E-2</v>
      </c>
      <c r="F224" s="224">
        <v>4.2784138390178764E-2</v>
      </c>
      <c r="G224" s="224">
        <v>1.2278908055875039E-2</v>
      </c>
      <c r="H224" s="224">
        <v>0.44527255062144178</v>
      </c>
      <c r="I224" s="224">
        <v>0.35905737957606176</v>
      </c>
      <c r="J224" s="224">
        <v>8.978205344825832E-2</v>
      </c>
      <c r="K224" s="224">
        <v>9.9325377145552396E-3</v>
      </c>
      <c r="L224" s="262">
        <f t="shared" ref="L224:L227" si="41">+((H224/SUM(E224:I224,K224))*1+(I224/SUM(E224:I224,K224))*2)*2+1</f>
        <v>3.5562829521894779</v>
      </c>
      <c r="M224" s="3"/>
    </row>
    <row r="225" spans="1:13" ht="15" customHeight="1" x14ac:dyDescent="0.2">
      <c r="A225" s="8"/>
      <c r="C225" s="139">
        <v>2021</v>
      </c>
      <c r="D225" s="139"/>
      <c r="E225" s="140">
        <v>2.72593E-2</v>
      </c>
      <c r="F225" s="140">
        <v>4.1921199999999999E-2</v>
      </c>
      <c r="G225" s="140">
        <v>4.4790700000000003E-2</v>
      </c>
      <c r="H225" s="140">
        <v>0.42461884500000002</v>
      </c>
      <c r="I225" s="140">
        <v>0.36844219900000003</v>
      </c>
      <c r="J225" s="140">
        <v>8.3840774000000007E-2</v>
      </c>
      <c r="K225" s="140">
        <v>9.1269000000000003E-3</v>
      </c>
      <c r="L225" s="263">
        <f t="shared" si="41"/>
        <v>3.5355927528678359</v>
      </c>
      <c r="M225" s="3"/>
    </row>
    <row r="226" spans="1:13" ht="15" customHeight="1" x14ac:dyDescent="0.2">
      <c r="A226" s="8"/>
      <c r="C226" s="139">
        <v>2017</v>
      </c>
      <c r="D226" s="139"/>
      <c r="E226" s="140">
        <v>3.0133500000000001E-2</v>
      </c>
      <c r="F226" s="140">
        <v>2.05843E-2</v>
      </c>
      <c r="G226" s="140">
        <v>2.7059400000000001E-2</v>
      </c>
      <c r="H226" s="140">
        <v>0.42604628700000002</v>
      </c>
      <c r="I226" s="140">
        <v>0.37823572</v>
      </c>
      <c r="J226" s="140">
        <v>6.8263890999999993E-2</v>
      </c>
      <c r="K226" s="140">
        <v>4.9676900000000003E-2</v>
      </c>
      <c r="L226" s="263">
        <f t="shared" si="41"/>
        <v>3.5383104038062143</v>
      </c>
      <c r="M226" s="3"/>
    </row>
    <row r="227" spans="1:13" ht="15" customHeight="1" x14ac:dyDescent="0.2">
      <c r="A227" s="8"/>
      <c r="C227" s="139">
        <v>2014</v>
      </c>
      <c r="D227" s="139"/>
      <c r="E227" s="142">
        <v>1.67025274625833E-2</v>
      </c>
      <c r="F227" s="142">
        <v>2.2084466096391722E-2</v>
      </c>
      <c r="G227" s="142">
        <v>5.0686617907424625E-2</v>
      </c>
      <c r="H227" s="142">
        <v>0.41729099861033336</v>
      </c>
      <c r="I227" s="142">
        <v>0.37744068821829285</v>
      </c>
      <c r="J227" s="142">
        <v>9.4282892854395242E-2</v>
      </c>
      <c r="K227" s="142">
        <v>2.1511808850578903E-2</v>
      </c>
      <c r="L227" s="263">
        <f t="shared" si="41"/>
        <v>3.5883851940062303</v>
      </c>
      <c r="M227" s="3"/>
    </row>
    <row r="228" spans="1:13" ht="15" customHeight="1" x14ac:dyDescent="0.2">
      <c r="A228" s="8"/>
      <c r="C228" s="226" t="s">
        <v>3</v>
      </c>
      <c r="D228" s="226"/>
      <c r="E228" s="229"/>
      <c r="F228" s="229"/>
      <c r="G228" s="229"/>
      <c r="H228" s="229"/>
      <c r="I228" s="229"/>
      <c r="J228" s="229"/>
      <c r="K228" s="229"/>
      <c r="L228" s="267"/>
      <c r="M228" s="3"/>
    </row>
    <row r="229" spans="1:13" ht="15" customHeight="1" x14ac:dyDescent="0.2">
      <c r="A229" s="8"/>
      <c r="C229" s="178">
        <v>2024</v>
      </c>
      <c r="D229" s="178"/>
      <c r="E229" s="224">
        <v>2.5063265059420407E-2</v>
      </c>
      <c r="F229" s="224">
        <v>4.7861808876549443E-2</v>
      </c>
      <c r="G229" s="224">
        <v>4.931977878340451E-2</v>
      </c>
      <c r="H229" s="224">
        <v>0.43635259147209193</v>
      </c>
      <c r="I229" s="224">
        <v>0.33860888096908826</v>
      </c>
      <c r="J229" s="224">
        <v>9.1395923553287087E-2</v>
      </c>
      <c r="K229" s="224">
        <v>1.1397751286158402E-2</v>
      </c>
      <c r="L229" s="262">
        <f t="shared" ref="L229:L232" si="42">+((H229/SUM(E229:I229,K229))*1+(I229/SUM(E229:I229,K229))*2)*2+1</f>
        <v>3.4511674166488868</v>
      </c>
      <c r="M229" s="3"/>
    </row>
    <row r="230" spans="1:13" ht="15" customHeight="1" x14ac:dyDescent="0.2">
      <c r="A230" s="8"/>
      <c r="C230" s="139">
        <v>2021</v>
      </c>
      <c r="D230" s="139"/>
      <c r="E230" s="140">
        <v>4.46977E-2</v>
      </c>
      <c r="F230" s="140">
        <v>4.8134499999999997E-2</v>
      </c>
      <c r="G230" s="140">
        <v>5.5796499999999999E-2</v>
      </c>
      <c r="H230" s="140">
        <v>0.44576082900000003</v>
      </c>
      <c r="I230" s="140">
        <v>0.30702125299999999</v>
      </c>
      <c r="J230" s="140">
        <v>8.9354732000000006E-2</v>
      </c>
      <c r="K230" s="140">
        <v>9.2344999999999997E-3</v>
      </c>
      <c r="L230" s="263">
        <f t="shared" si="42"/>
        <v>3.3275876039733325</v>
      </c>
      <c r="M230" s="3"/>
    </row>
    <row r="231" spans="1:13" ht="15" customHeight="1" x14ac:dyDescent="0.2">
      <c r="A231" s="8"/>
      <c r="C231" s="139">
        <v>2017</v>
      </c>
      <c r="D231" s="139"/>
      <c r="E231" s="140">
        <v>3.0133500000000001E-2</v>
      </c>
      <c r="F231" s="140">
        <v>2.39568E-2</v>
      </c>
      <c r="G231" s="140">
        <v>5.1851399999999999E-2</v>
      </c>
      <c r="H231" s="140">
        <v>0.43422035199999998</v>
      </c>
      <c r="I231" s="140">
        <v>0.34300229900000001</v>
      </c>
      <c r="J231" s="140">
        <v>6.6294957000000002E-2</v>
      </c>
      <c r="K231" s="140">
        <v>5.0540700000000001E-2</v>
      </c>
      <c r="L231" s="263">
        <f t="shared" si="42"/>
        <v>3.3995263789142767</v>
      </c>
      <c r="M231" s="3"/>
    </row>
    <row r="232" spans="1:13" ht="15" customHeight="1" x14ac:dyDescent="0.2">
      <c r="A232" s="8"/>
      <c r="C232" s="139">
        <v>2014</v>
      </c>
      <c r="D232" s="139"/>
      <c r="E232" s="142">
        <v>1.0754309856823973E-2</v>
      </c>
      <c r="F232" s="142">
        <v>6.0868270518435783E-2</v>
      </c>
      <c r="G232" s="142">
        <v>8.4085294558729318E-2</v>
      </c>
      <c r="H232" s="142">
        <v>0.42301758669076489</v>
      </c>
      <c r="I232" s="142">
        <v>0.30010427631032538</v>
      </c>
      <c r="J232" s="142">
        <v>8.3525393860640312E-2</v>
      </c>
      <c r="K232" s="142">
        <v>3.7644868204280341E-2</v>
      </c>
      <c r="L232" s="263">
        <f t="shared" si="42"/>
        <v>3.2329612461860688</v>
      </c>
      <c r="M232" s="3"/>
    </row>
    <row r="233" spans="1:13" ht="15" customHeight="1" x14ac:dyDescent="0.2">
      <c r="A233" s="8"/>
      <c r="C233" s="226" t="s">
        <v>4</v>
      </c>
      <c r="D233" s="226"/>
      <c r="E233" s="229"/>
      <c r="F233" s="229"/>
      <c r="G233" s="229"/>
      <c r="H233" s="229"/>
      <c r="I233" s="229"/>
      <c r="J233" s="229"/>
      <c r="K233" s="229"/>
      <c r="L233" s="267"/>
      <c r="M233" s="3"/>
    </row>
    <row r="234" spans="1:13" ht="15" customHeight="1" x14ac:dyDescent="0.2">
      <c r="A234" s="8"/>
      <c r="C234" s="178">
        <v>2024</v>
      </c>
      <c r="D234" s="178"/>
      <c r="E234" s="224">
        <v>6.1781626527577668E-2</v>
      </c>
      <c r="F234" s="224">
        <v>9.0090289560568984E-2</v>
      </c>
      <c r="G234" s="224">
        <v>0.11104041805918836</v>
      </c>
      <c r="H234" s="224">
        <v>0.1725786922199341</v>
      </c>
      <c r="I234" s="224">
        <v>8.0433789920628121E-2</v>
      </c>
      <c r="J234" s="224">
        <v>0.17115105255965557</v>
      </c>
      <c r="K234" s="224">
        <v>0.31292413115244722</v>
      </c>
      <c r="L234" s="262">
        <f t="shared" ref="L234:L237" si="43">+((H234/SUM(E234:I234,K234))*1+(I234/SUM(E234:I234,K234))*2)*2+1</f>
        <v>1.8046008216356932</v>
      </c>
      <c r="M234" s="3"/>
    </row>
    <row r="235" spans="1:13" ht="15" customHeight="1" x14ac:dyDescent="0.2">
      <c r="A235" s="8"/>
      <c r="C235" s="139">
        <v>2021</v>
      </c>
      <c r="D235" s="139"/>
      <c r="E235" s="140">
        <v>4.2143100000000003E-2</v>
      </c>
      <c r="F235" s="140">
        <v>0.11955009</v>
      </c>
      <c r="G235" s="140">
        <v>9.6866243000000005E-2</v>
      </c>
      <c r="H235" s="140">
        <v>0.205737168</v>
      </c>
      <c r="I235" s="140">
        <v>0.111085957</v>
      </c>
      <c r="J235" s="140">
        <v>0.117798676</v>
      </c>
      <c r="K235" s="140">
        <v>0.30681876499999999</v>
      </c>
      <c r="L235" s="263">
        <f t="shared" si="43"/>
        <v>1.9700939475920509</v>
      </c>
      <c r="M235" s="3"/>
    </row>
    <row r="236" spans="1:13" ht="15" customHeight="1" x14ac:dyDescent="0.2">
      <c r="A236" s="8"/>
      <c r="C236" s="139">
        <v>2017</v>
      </c>
      <c r="D236" s="139"/>
      <c r="E236" s="140">
        <v>4.7885200000000003E-2</v>
      </c>
      <c r="F236" s="140">
        <v>6.2559855999999997E-2</v>
      </c>
      <c r="G236" s="140">
        <v>0.13279550100000001</v>
      </c>
      <c r="H236" s="140">
        <v>0.22403874100000001</v>
      </c>
      <c r="I236" s="140">
        <v>8.5059080999999995E-2</v>
      </c>
      <c r="J236" s="140">
        <v>0.14088978099999999</v>
      </c>
      <c r="K236" s="140">
        <v>0.30677188799999999</v>
      </c>
      <c r="L236" s="263">
        <f t="shared" si="43"/>
        <v>1.9175932779301774</v>
      </c>
      <c r="M236" s="3"/>
    </row>
    <row r="237" spans="1:13" ht="15" customHeight="1" x14ac:dyDescent="0.2">
      <c r="A237" s="8"/>
      <c r="C237" s="139">
        <v>2014</v>
      </c>
      <c r="D237" s="139"/>
      <c r="E237" s="142">
        <v>4.530786841054716E-2</v>
      </c>
      <c r="F237" s="142">
        <v>7.1071794948292938E-2</v>
      </c>
      <c r="G237" s="142">
        <v>0.12202742729533907</v>
      </c>
      <c r="H237" s="142">
        <v>0.18234172324987707</v>
      </c>
      <c r="I237" s="142">
        <v>0.1047554317238739</v>
      </c>
      <c r="J237" s="142">
        <v>0.15487258152241665</v>
      </c>
      <c r="K237" s="142">
        <v>0.31962317284965319</v>
      </c>
      <c r="L237" s="263">
        <f t="shared" si="43"/>
        <v>1.9273219117739906</v>
      </c>
      <c r="M237" s="3"/>
    </row>
    <row r="238" spans="1:13" ht="15" customHeight="1" x14ac:dyDescent="0.2">
      <c r="A238" s="8"/>
      <c r="C238" s="226" t="s">
        <v>5</v>
      </c>
      <c r="D238" s="226"/>
      <c r="E238" s="229"/>
      <c r="F238" s="229"/>
      <c r="G238" s="229"/>
      <c r="H238" s="229"/>
      <c r="I238" s="229"/>
      <c r="J238" s="229"/>
      <c r="K238" s="229"/>
      <c r="L238" s="267"/>
      <c r="M238" s="3"/>
    </row>
    <row r="239" spans="1:13" ht="15" customHeight="1" x14ac:dyDescent="0.2">
      <c r="A239" s="8"/>
      <c r="C239" s="178">
        <v>2024</v>
      </c>
      <c r="D239" s="178"/>
      <c r="E239" s="224">
        <v>1.95778343716527E-2</v>
      </c>
      <c r="F239" s="224">
        <v>2.7321032361554649E-2</v>
      </c>
      <c r="G239" s="224">
        <v>2.6959972855174867E-2</v>
      </c>
      <c r="H239" s="224">
        <v>0.37675378623852201</v>
      </c>
      <c r="I239" s="224">
        <v>0.40981547173053434</v>
      </c>
      <c r="J239" s="224">
        <v>7.9491161667902849E-2</v>
      </c>
      <c r="K239" s="224">
        <v>6.0080740774658609E-2</v>
      </c>
      <c r="L239" s="262">
        <f t="shared" ref="L239:L242" si="44">+((H239/SUM(E239:I239,K239))*1+(I239/SUM(E239:I239,K239))*2)*2+1</f>
        <v>3.5993986801199278</v>
      </c>
      <c r="M239" s="3"/>
    </row>
    <row r="240" spans="1:13" ht="15" customHeight="1" x14ac:dyDescent="0.2">
      <c r="A240" s="8"/>
      <c r="C240" s="139">
        <v>2021</v>
      </c>
      <c r="D240" s="139"/>
      <c r="E240" s="140">
        <v>2.99017E-2</v>
      </c>
      <c r="F240" s="140">
        <v>4.3852299999999997E-2</v>
      </c>
      <c r="G240" s="140">
        <v>4.12637E-2</v>
      </c>
      <c r="H240" s="140">
        <v>0.34513875999999999</v>
      </c>
      <c r="I240" s="140">
        <v>0.42193622400000003</v>
      </c>
      <c r="J240" s="140">
        <v>6.8604991000000004E-2</v>
      </c>
      <c r="K240" s="140">
        <v>4.93023E-2</v>
      </c>
      <c r="L240" s="263">
        <f t="shared" si="44"/>
        <v>3.5531836190348214</v>
      </c>
      <c r="M240" s="3"/>
    </row>
    <row r="241" spans="1:13" ht="15" customHeight="1" x14ac:dyDescent="0.2">
      <c r="A241" s="8"/>
      <c r="C241" s="139">
        <v>2017</v>
      </c>
      <c r="D241" s="139"/>
      <c r="E241" s="140">
        <v>2.4792100000000001E-2</v>
      </c>
      <c r="F241" s="140">
        <v>3.2130899999999997E-2</v>
      </c>
      <c r="G241" s="140">
        <v>6.4290137999999997E-2</v>
      </c>
      <c r="H241" s="140">
        <v>0.407556839</v>
      </c>
      <c r="I241" s="140">
        <v>0.33691269699999998</v>
      </c>
      <c r="J241" s="140">
        <v>5.5612200000000001E-2</v>
      </c>
      <c r="K241" s="140">
        <v>7.8705216999999994E-2</v>
      </c>
      <c r="L241" s="263">
        <f t="shared" si="44"/>
        <v>3.2901230380134128</v>
      </c>
      <c r="M241" s="3"/>
    </row>
    <row r="242" spans="1:13" ht="15" customHeight="1" x14ac:dyDescent="0.2">
      <c r="A242" s="8"/>
      <c r="C242" s="139">
        <v>2014</v>
      </c>
      <c r="D242" s="139"/>
      <c r="E242" s="142">
        <v>2.1511808850578903E-2</v>
      </c>
      <c r="F242" s="142">
        <v>6.5680741043362342E-2</v>
      </c>
      <c r="G242" s="142">
        <v>7.8143455226831901E-2</v>
      </c>
      <c r="H242" s="142">
        <v>0.37400474474341594</v>
      </c>
      <c r="I242" s="142">
        <v>0.3077891483354383</v>
      </c>
      <c r="J242" s="142">
        <v>8.2952736614827507E-2</v>
      </c>
      <c r="K242" s="142">
        <v>6.991736518554513E-2</v>
      </c>
      <c r="L242" s="263">
        <f t="shared" si="44"/>
        <v>3.1581941976716941</v>
      </c>
      <c r="M242" s="3"/>
    </row>
    <row r="243" spans="1:13" ht="15" customHeight="1" x14ac:dyDescent="0.2">
      <c r="A243" s="8"/>
      <c r="C243" s="218" t="s">
        <v>19</v>
      </c>
      <c r="D243" s="218"/>
      <c r="E243" s="219"/>
      <c r="F243" s="219"/>
      <c r="G243" s="219"/>
      <c r="H243" s="219"/>
      <c r="I243" s="219"/>
      <c r="J243" s="219"/>
      <c r="K243" s="220"/>
      <c r="L243" s="266"/>
      <c r="M243" s="3"/>
    </row>
    <row r="244" spans="1:13" ht="15" customHeight="1" x14ac:dyDescent="0.2">
      <c r="A244" s="8"/>
      <c r="C244" s="226" t="s">
        <v>79</v>
      </c>
      <c r="D244" s="226"/>
      <c r="E244" s="229"/>
      <c r="F244" s="229"/>
      <c r="G244" s="229"/>
      <c r="H244" s="229"/>
      <c r="I244" s="229"/>
      <c r="J244" s="229"/>
      <c r="K244" s="229"/>
      <c r="L244" s="267"/>
      <c r="M244" s="3"/>
    </row>
    <row r="245" spans="1:13" ht="15" customHeight="1" x14ac:dyDescent="0.2">
      <c r="A245" s="8"/>
      <c r="C245" s="178">
        <v>2024</v>
      </c>
      <c r="D245" s="178"/>
      <c r="E245" s="224">
        <v>0.15745456889181444</v>
      </c>
      <c r="F245" s="224">
        <v>0.10881935912255739</v>
      </c>
      <c r="G245" s="224">
        <v>0.12496522225621594</v>
      </c>
      <c r="H245" s="224">
        <v>0.12135381428963452</v>
      </c>
      <c r="I245" s="224">
        <v>7.7557306756079789E-2</v>
      </c>
      <c r="J245" s="224">
        <v>7.1974869866198374E-2</v>
      </c>
      <c r="K245" s="224">
        <v>0.33787485881749946</v>
      </c>
      <c r="L245" s="262">
        <f t="shared" ref="L245:L248" si="45">+((H245/SUM(E245:I245,K245))*1+(I245/SUM(E245:I245,K245))*2)*2+1</f>
        <v>1.5958209941188408</v>
      </c>
      <c r="M245" s="3"/>
    </row>
    <row r="246" spans="1:13" ht="15" customHeight="1" x14ac:dyDescent="0.2">
      <c r="A246" s="8"/>
      <c r="C246" s="139">
        <v>2021</v>
      </c>
      <c r="D246" s="139"/>
      <c r="E246" s="140">
        <v>0.156297983</v>
      </c>
      <c r="F246" s="140">
        <v>7.7521140000000002E-2</v>
      </c>
      <c r="G246" s="140">
        <v>0.103124174</v>
      </c>
      <c r="H246" s="140">
        <v>0.11971433200000001</v>
      </c>
      <c r="I246" s="140">
        <v>7.6601891000000005E-2</v>
      </c>
      <c r="J246" s="140">
        <v>8.8714732000000004E-2</v>
      </c>
      <c r="K246" s="140">
        <v>0.37802574700000002</v>
      </c>
      <c r="L246" s="263">
        <f t="shared" si="45"/>
        <v>1.5989740510092103</v>
      </c>
      <c r="M246" s="3"/>
    </row>
    <row r="247" spans="1:13" ht="15" customHeight="1" x14ac:dyDescent="0.2">
      <c r="A247" s="8"/>
      <c r="C247" s="139">
        <v>2017</v>
      </c>
      <c r="D247" s="139"/>
      <c r="E247" s="140">
        <v>0.129434047</v>
      </c>
      <c r="F247" s="140">
        <v>0.106516234</v>
      </c>
      <c r="G247" s="140">
        <v>0.14509765599999999</v>
      </c>
      <c r="H247" s="140">
        <v>0.12602429700000001</v>
      </c>
      <c r="I247" s="140">
        <v>5.5027600000000003E-2</v>
      </c>
      <c r="J247" s="140">
        <v>7.0680868999999993E-2</v>
      </c>
      <c r="K247" s="140">
        <v>0.367219303</v>
      </c>
      <c r="L247" s="263">
        <f t="shared" si="45"/>
        <v>1.5080698063791189</v>
      </c>
      <c r="M247" s="3"/>
    </row>
    <row r="248" spans="1:13" ht="15" customHeight="1" x14ac:dyDescent="0.2">
      <c r="A248" s="8"/>
      <c r="C248" s="139">
        <v>2014</v>
      </c>
      <c r="D248" s="139"/>
      <c r="E248" s="142">
        <v>0.14088929171188985</v>
      </c>
      <c r="F248" s="142">
        <v>7.161756259579008E-2</v>
      </c>
      <c r="G248" s="142">
        <v>0.23673790051883287</v>
      </c>
      <c r="H248" s="142">
        <v>0.1193767136394904</v>
      </c>
      <c r="I248" s="142">
        <v>4.5860700372071954E-2</v>
      </c>
      <c r="J248" s="142">
        <v>5.5702748425784494E-2</v>
      </c>
      <c r="K248" s="142">
        <v>0.32981508273614041</v>
      </c>
      <c r="L248" s="263">
        <f t="shared" si="45"/>
        <v>1.4471009823055561</v>
      </c>
      <c r="M248" s="3"/>
    </row>
    <row r="249" spans="1:13" ht="15" customHeight="1" x14ac:dyDescent="0.2">
      <c r="A249" s="8"/>
      <c r="C249" s="226" t="s">
        <v>1</v>
      </c>
      <c r="D249" s="226"/>
      <c r="E249" s="229"/>
      <c r="F249" s="229"/>
      <c r="G249" s="229"/>
      <c r="H249" s="229"/>
      <c r="I249" s="229"/>
      <c r="J249" s="229"/>
      <c r="K249" s="229"/>
      <c r="L249" s="267"/>
      <c r="M249" s="3"/>
    </row>
    <row r="250" spans="1:13" ht="15" customHeight="1" x14ac:dyDescent="0.2">
      <c r="A250" s="8"/>
      <c r="C250" s="178">
        <v>2024</v>
      </c>
      <c r="D250" s="178"/>
      <c r="E250" s="224">
        <v>2.8823360130099205E-2</v>
      </c>
      <c r="F250" s="224">
        <v>6.9958290179999397E-2</v>
      </c>
      <c r="G250" s="224">
        <v>2.9637351071113722E-2</v>
      </c>
      <c r="H250" s="224">
        <v>0.38902045116632628</v>
      </c>
      <c r="I250" s="224">
        <v>0.35748888474864027</v>
      </c>
      <c r="J250" s="224">
        <v>7.3209296544084396E-2</v>
      </c>
      <c r="K250" s="224">
        <v>5.1862366159736779E-2</v>
      </c>
      <c r="L250" s="262">
        <f t="shared" ref="L250:L253" si="46">+((H250/SUM(E250:I250,K250))*1+(I250/SUM(E250:I250,K250))*2)*2+1</f>
        <v>3.3824110806180965</v>
      </c>
      <c r="M250" s="3"/>
    </row>
    <row r="251" spans="1:13" ht="15" customHeight="1" x14ac:dyDescent="0.2">
      <c r="A251" s="8"/>
      <c r="C251" s="139">
        <v>2021</v>
      </c>
      <c r="D251" s="139"/>
      <c r="E251" s="140">
        <v>3.02253E-2</v>
      </c>
      <c r="F251" s="140">
        <v>7.0628067000000003E-2</v>
      </c>
      <c r="G251" s="140">
        <v>2.7439000000000002E-2</v>
      </c>
      <c r="H251" s="140">
        <v>0.39926947099999999</v>
      </c>
      <c r="I251" s="140">
        <v>0.34342350599999999</v>
      </c>
      <c r="J251" s="140">
        <v>6.3921907E-2</v>
      </c>
      <c r="K251" s="140">
        <v>6.5092744999999994E-2</v>
      </c>
      <c r="L251" s="263">
        <f t="shared" si="46"/>
        <v>3.3205681144834491</v>
      </c>
      <c r="M251" s="3"/>
    </row>
    <row r="252" spans="1:13" ht="15" customHeight="1" x14ac:dyDescent="0.2">
      <c r="A252" s="8"/>
      <c r="C252" s="139">
        <v>2017</v>
      </c>
      <c r="D252" s="139"/>
      <c r="E252" s="140">
        <v>2.3354199999999999E-2</v>
      </c>
      <c r="F252" s="140">
        <v>6.3505569999999997E-2</v>
      </c>
      <c r="G252" s="140">
        <v>4.2174299999999998E-2</v>
      </c>
      <c r="H252" s="140">
        <v>0.419124528</v>
      </c>
      <c r="I252" s="140">
        <v>0.31099555899999998</v>
      </c>
      <c r="J252" s="140">
        <v>6.4660952999999993E-2</v>
      </c>
      <c r="K252" s="140">
        <v>7.6184898000000001E-2</v>
      </c>
      <c r="L252" s="263">
        <f t="shared" si="46"/>
        <v>3.2261780697268114</v>
      </c>
      <c r="M252" s="3"/>
    </row>
    <row r="253" spans="1:13" ht="15" customHeight="1" x14ac:dyDescent="0.2">
      <c r="A253" s="8"/>
      <c r="C253" s="139">
        <v>2014</v>
      </c>
      <c r="D253" s="139"/>
      <c r="E253" s="142">
        <v>1.7464853466073096E-2</v>
      </c>
      <c r="F253" s="142">
        <v>8.3012124408020499E-2</v>
      </c>
      <c r="G253" s="142">
        <v>5.0806865464983156E-2</v>
      </c>
      <c r="H253" s="142">
        <v>0.48789020176010273</v>
      </c>
      <c r="I253" s="142">
        <v>0.23992741641089699</v>
      </c>
      <c r="J253" s="142">
        <v>5.1710677278548452E-2</v>
      </c>
      <c r="K253" s="142">
        <v>6.9187861211375157E-2</v>
      </c>
      <c r="L253" s="263">
        <f t="shared" si="46"/>
        <v>3.0410332825526503</v>
      </c>
      <c r="M253" s="3"/>
    </row>
    <row r="254" spans="1:13" ht="15" customHeight="1" x14ac:dyDescent="0.2">
      <c r="A254" s="8"/>
      <c r="C254" s="226" t="s">
        <v>50</v>
      </c>
      <c r="D254" s="226"/>
      <c r="E254" s="229"/>
      <c r="F254" s="229"/>
      <c r="G254" s="229"/>
      <c r="H254" s="229"/>
      <c r="I254" s="229"/>
      <c r="J254" s="229"/>
      <c r="K254" s="229"/>
      <c r="L254" s="267"/>
      <c r="M254" s="3"/>
    </row>
    <row r="255" spans="1:13" ht="15" customHeight="1" x14ac:dyDescent="0.2">
      <c r="A255" s="8"/>
      <c r="C255" s="178">
        <v>2024</v>
      </c>
      <c r="D255" s="178"/>
      <c r="E255" s="224">
        <v>4.8687039902771984E-2</v>
      </c>
      <c r="F255" s="224">
        <v>8.5493377468530932E-2</v>
      </c>
      <c r="G255" s="224">
        <v>0.12426624172888687</v>
      </c>
      <c r="H255" s="224">
        <v>0.30687277575901101</v>
      </c>
      <c r="I255" s="224">
        <v>0.24483469054779178</v>
      </c>
      <c r="J255" s="224">
        <v>0.175003747697317</v>
      </c>
      <c r="K255" s="224">
        <v>1.4842126895690384E-2</v>
      </c>
      <c r="L255" s="262">
        <f t="shared" ref="L255:L258" si="47">+((H255/SUM(E255:I255,K255))*1+(I255/SUM(E255:I255,K255))*2)*2+1</f>
        <v>2.931020061318657</v>
      </c>
      <c r="M255" s="3"/>
    </row>
    <row r="256" spans="1:13" ht="15" customHeight="1" x14ac:dyDescent="0.2">
      <c r="A256" s="8"/>
      <c r="C256" s="139">
        <v>2021</v>
      </c>
      <c r="D256" s="139"/>
      <c r="E256" s="140">
        <v>4.1140900000000001E-2</v>
      </c>
      <c r="F256" s="140">
        <v>8.4498456E-2</v>
      </c>
      <c r="G256" s="140">
        <v>0.116707427</v>
      </c>
      <c r="H256" s="140">
        <v>0.351222596</v>
      </c>
      <c r="I256" s="140">
        <v>0.23841527900000001</v>
      </c>
      <c r="J256" s="140">
        <v>0.157092289</v>
      </c>
      <c r="K256" s="140">
        <v>1.0923E-2</v>
      </c>
      <c r="L256" s="263">
        <f t="shared" si="47"/>
        <v>2.9647541368048644</v>
      </c>
      <c r="M256" s="3"/>
    </row>
    <row r="257" spans="1:13" ht="15" customHeight="1" x14ac:dyDescent="0.2">
      <c r="A257" s="8"/>
      <c r="C257" s="139">
        <v>2017</v>
      </c>
      <c r="D257" s="139"/>
      <c r="E257" s="140">
        <v>3.3245900000000002E-2</v>
      </c>
      <c r="F257" s="140">
        <v>6.0403800000000001E-2</v>
      </c>
      <c r="G257" s="140">
        <v>0.13789010900000001</v>
      </c>
      <c r="H257" s="140">
        <v>0.35914661599999997</v>
      </c>
      <c r="I257" s="140">
        <v>0.18087076999999999</v>
      </c>
      <c r="J257" s="140">
        <v>0.108789755</v>
      </c>
      <c r="K257" s="140">
        <v>0.119653049</v>
      </c>
      <c r="L257" s="263">
        <f t="shared" si="47"/>
        <v>2.6177734958800585</v>
      </c>
      <c r="M257" s="3"/>
    </row>
    <row r="258" spans="1:13" ht="15" customHeight="1" x14ac:dyDescent="0.2">
      <c r="A258" s="8"/>
      <c r="C258" s="139">
        <v>2014</v>
      </c>
      <c r="D258" s="139"/>
      <c r="E258" s="142">
        <v>2.7492113447908532E-2</v>
      </c>
      <c r="F258" s="142">
        <v>6.9532842150195465E-2</v>
      </c>
      <c r="G258" s="142">
        <v>0.23245222988817638</v>
      </c>
      <c r="H258" s="142">
        <v>0.3085116937327409</v>
      </c>
      <c r="I258" s="142">
        <v>0.11742771588645648</v>
      </c>
      <c r="J258" s="142">
        <v>0.11640307873189951</v>
      </c>
      <c r="K258" s="142">
        <v>0.12818032616262279</v>
      </c>
      <c r="L258" s="263">
        <f t="shared" si="47"/>
        <v>2.2298981864396645</v>
      </c>
      <c r="M258" s="3"/>
    </row>
    <row r="259" spans="1:13" ht="15" customHeight="1" x14ac:dyDescent="0.2">
      <c r="A259" s="8"/>
      <c r="C259" s="226" t="s">
        <v>2</v>
      </c>
      <c r="D259" s="226"/>
      <c r="E259" s="229"/>
      <c r="F259" s="229"/>
      <c r="G259" s="229"/>
      <c r="H259" s="229"/>
      <c r="I259" s="229"/>
      <c r="J259" s="229"/>
      <c r="K259" s="229"/>
      <c r="L259" s="267"/>
      <c r="M259" s="3"/>
    </row>
    <row r="260" spans="1:13" ht="15" customHeight="1" x14ac:dyDescent="0.2">
      <c r="A260" s="8"/>
      <c r="C260" s="178">
        <v>2024</v>
      </c>
      <c r="D260" s="178"/>
      <c r="E260" s="224">
        <v>4.5313659192667367E-2</v>
      </c>
      <c r="F260" s="224">
        <v>9.6973907365600631E-2</v>
      </c>
      <c r="G260" s="224">
        <v>4.6920526732258071E-2</v>
      </c>
      <c r="H260" s="224">
        <v>0.3770484588080214</v>
      </c>
      <c r="I260" s="224">
        <v>0.32367939300716386</v>
      </c>
      <c r="J260" s="224">
        <v>4.4552059323301696E-2</v>
      </c>
      <c r="K260" s="224">
        <v>6.5511995570987094E-2</v>
      </c>
      <c r="L260" s="262">
        <f t="shared" ref="L260:L263" si="48">+((H260/SUM(E260:I260,K260))*1+(I260/SUM(E260:I260,K260))*2)*2+1</f>
        <v>3.144349683975058</v>
      </c>
      <c r="M260" s="3"/>
    </row>
    <row r="261" spans="1:13" ht="15" customHeight="1" x14ac:dyDescent="0.2">
      <c r="A261" s="8"/>
      <c r="C261" s="139">
        <v>2021</v>
      </c>
      <c r="D261" s="139"/>
      <c r="E261" s="140">
        <v>3.79853E-2</v>
      </c>
      <c r="F261" s="140">
        <v>9.6855354000000005E-2</v>
      </c>
      <c r="G261" s="140">
        <v>3.69156E-2</v>
      </c>
      <c r="H261" s="140">
        <v>0.37621052199999999</v>
      </c>
      <c r="I261" s="140">
        <v>0.32084252499999999</v>
      </c>
      <c r="J261" s="140">
        <v>6.0563600000000002E-2</v>
      </c>
      <c r="K261" s="140">
        <v>7.0627110000000007E-2</v>
      </c>
      <c r="L261" s="263">
        <f t="shared" si="48"/>
        <v>3.1670345327928748</v>
      </c>
      <c r="M261" s="3"/>
    </row>
    <row r="262" spans="1:13" ht="15" customHeight="1" x14ac:dyDescent="0.2">
      <c r="A262" s="8"/>
      <c r="C262" s="139">
        <v>2017</v>
      </c>
      <c r="D262" s="139"/>
      <c r="E262" s="140">
        <v>3.4711699999999998E-2</v>
      </c>
      <c r="F262" s="140">
        <v>0.106986848</v>
      </c>
      <c r="G262" s="140">
        <v>4.7956199999999997E-2</v>
      </c>
      <c r="H262" s="140">
        <v>0.39334251599999998</v>
      </c>
      <c r="I262" s="140">
        <v>0.29036322199999998</v>
      </c>
      <c r="J262" s="140">
        <v>6.1781599999999999E-2</v>
      </c>
      <c r="K262" s="140">
        <v>6.4857895999999998E-2</v>
      </c>
      <c r="L262" s="263">
        <f t="shared" si="48"/>
        <v>3.0764226723496448</v>
      </c>
      <c r="M262" s="3"/>
    </row>
    <row r="263" spans="1:13" ht="15" customHeight="1" x14ac:dyDescent="0.2">
      <c r="A263" s="8"/>
      <c r="C263" s="139">
        <v>2014</v>
      </c>
      <c r="D263" s="139"/>
      <c r="E263" s="142">
        <v>3.001363856693862E-2</v>
      </c>
      <c r="F263" s="142">
        <v>8.6219421605550323E-2</v>
      </c>
      <c r="G263" s="142">
        <v>4.7701270082217313E-2</v>
      </c>
      <c r="H263" s="142">
        <v>0.45936391682825828</v>
      </c>
      <c r="I263" s="142">
        <v>0.27960498396502043</v>
      </c>
      <c r="J263" s="142">
        <v>4.2547478438774537E-2</v>
      </c>
      <c r="K263" s="142">
        <v>5.4549290513240555E-2</v>
      </c>
      <c r="L263" s="263">
        <f t="shared" si="48"/>
        <v>3.127674974624139</v>
      </c>
      <c r="M263" s="3"/>
    </row>
    <row r="264" spans="1:13" ht="15" customHeight="1" x14ac:dyDescent="0.2">
      <c r="A264" s="8"/>
      <c r="C264" s="226" t="s">
        <v>113</v>
      </c>
      <c r="D264" s="226"/>
      <c r="E264" s="229"/>
      <c r="F264" s="229"/>
      <c r="G264" s="229"/>
      <c r="H264" s="229"/>
      <c r="I264" s="229"/>
      <c r="J264" s="229"/>
      <c r="K264" s="229"/>
      <c r="L264" s="267"/>
      <c r="M264" s="3"/>
    </row>
    <row r="265" spans="1:13" ht="15" customHeight="1" x14ac:dyDescent="0.2">
      <c r="A265" s="8"/>
      <c r="C265" s="178">
        <v>2024</v>
      </c>
      <c r="D265" s="178"/>
      <c r="E265" s="224">
        <v>1.8190104526729731E-2</v>
      </c>
      <c r="F265" s="224">
        <v>9.7519634962590973E-2</v>
      </c>
      <c r="G265" s="224">
        <v>6.7896577075472433E-2</v>
      </c>
      <c r="H265" s="224">
        <v>0.41836470081498056</v>
      </c>
      <c r="I265" s="224">
        <v>0.28739108461626145</v>
      </c>
      <c r="J265" s="224">
        <v>6.2228196041834695E-2</v>
      </c>
      <c r="K265" s="224">
        <v>4.8409701962130194E-2</v>
      </c>
      <c r="L265" s="262">
        <f t="shared" ref="L265:L268" si="49">+((H265/SUM(E265:I265,K265))*1+(I265/SUM(E265:I265,K265))*2)*2+1</f>
        <v>3.1180992344952361</v>
      </c>
      <c r="M265" s="3"/>
    </row>
    <row r="266" spans="1:13" ht="15" customHeight="1" x14ac:dyDescent="0.2">
      <c r="A266" s="8"/>
      <c r="C266" s="139">
        <v>2021</v>
      </c>
      <c r="D266" s="139"/>
      <c r="E266" s="140">
        <v>1.33235E-2</v>
      </c>
      <c r="F266" s="140">
        <v>9.2005284000000007E-2</v>
      </c>
      <c r="G266" s="140">
        <v>8.5743556999999998E-2</v>
      </c>
      <c r="H266" s="140">
        <v>0.42383853799999999</v>
      </c>
      <c r="I266" s="140">
        <v>0.25739376600000002</v>
      </c>
      <c r="J266" s="140">
        <v>7.3074059999999996E-2</v>
      </c>
      <c r="K266" s="140">
        <v>5.4621299999999998E-2</v>
      </c>
      <c r="L266" s="263">
        <f t="shared" si="49"/>
        <v>3.0252450048746882</v>
      </c>
      <c r="M266" s="3"/>
    </row>
    <row r="267" spans="1:13" ht="15" customHeight="1" x14ac:dyDescent="0.2">
      <c r="A267" s="8"/>
      <c r="C267" s="139">
        <v>2017</v>
      </c>
      <c r="D267" s="139"/>
      <c r="E267" s="140">
        <v>1.4094199999999999E-2</v>
      </c>
      <c r="F267" s="140">
        <v>0.118484427</v>
      </c>
      <c r="G267" s="140">
        <v>5.7779799999999999E-2</v>
      </c>
      <c r="H267" s="140">
        <v>0.438091538</v>
      </c>
      <c r="I267" s="140">
        <v>0.25326203400000002</v>
      </c>
      <c r="J267" s="140">
        <v>7.5087744999999997E-2</v>
      </c>
      <c r="K267" s="140">
        <v>4.3200299999999997E-2</v>
      </c>
      <c r="L267" s="263">
        <f t="shared" si="49"/>
        <v>3.0426057843998895</v>
      </c>
      <c r="M267" s="3"/>
    </row>
    <row r="268" spans="1:13" ht="15" customHeight="1" x14ac:dyDescent="0.2">
      <c r="A268" s="8"/>
      <c r="C268" s="139">
        <v>2014</v>
      </c>
      <c r="D268" s="139"/>
      <c r="E268" s="142">
        <v>1.2728627825398032E-2</v>
      </c>
      <c r="F268" s="142">
        <v>9.4013657384700577E-2</v>
      </c>
      <c r="G268" s="142">
        <v>6.9490179303665883E-2</v>
      </c>
      <c r="H268" s="142">
        <v>0.38824794562285142</v>
      </c>
      <c r="I268" s="142">
        <v>0.34490634359017092</v>
      </c>
      <c r="J268" s="142">
        <v>5.6256518785028034E-2</v>
      </c>
      <c r="K268" s="142">
        <v>3.4356727488185232E-2</v>
      </c>
      <c r="L268" s="263">
        <f t="shared" si="49"/>
        <v>3.2846475854123027</v>
      </c>
      <c r="M268" s="3"/>
    </row>
    <row r="269" spans="1:13" ht="15" customHeight="1" x14ac:dyDescent="0.2">
      <c r="A269" s="8"/>
      <c r="C269" s="226" t="s">
        <v>80</v>
      </c>
      <c r="D269" s="226"/>
      <c r="E269" s="229"/>
      <c r="F269" s="229"/>
      <c r="G269" s="229"/>
      <c r="H269" s="229"/>
      <c r="I269" s="229"/>
      <c r="J269" s="229"/>
      <c r="K269" s="229"/>
      <c r="L269" s="267"/>
      <c r="M269" s="3"/>
    </row>
    <row r="270" spans="1:13" ht="15" customHeight="1" x14ac:dyDescent="0.2">
      <c r="A270" s="8"/>
      <c r="C270" s="178">
        <v>2024</v>
      </c>
      <c r="D270" s="178"/>
      <c r="E270" s="224">
        <v>1.1801208247648418E-2</v>
      </c>
      <c r="F270" s="224">
        <v>2.3520812594796287E-2</v>
      </c>
      <c r="G270" s="224">
        <v>1.294304457844765E-2</v>
      </c>
      <c r="H270" s="224">
        <v>0.40340055320306384</v>
      </c>
      <c r="I270" s="224">
        <v>0.49515193389265766</v>
      </c>
      <c r="J270" s="224">
        <v>4.4503208411124415E-2</v>
      </c>
      <c r="K270" s="224">
        <v>8.6792390722617244E-3</v>
      </c>
      <c r="L270" s="262">
        <f t="shared" ref="L270:L273" si="50">+((H270/SUM(E270:I270,K270))*1+(I270/SUM(E270:I270,K270))*2)*2+1</f>
        <v>3.9172351665792977</v>
      </c>
      <c r="M270" s="3"/>
    </row>
    <row r="271" spans="1:13" ht="15" customHeight="1" x14ac:dyDescent="0.2">
      <c r="A271" s="8"/>
      <c r="C271" s="139">
        <v>2021</v>
      </c>
      <c r="D271" s="139"/>
      <c r="E271" s="140">
        <v>9.0544000000000006E-3</v>
      </c>
      <c r="F271" s="140">
        <v>1.9421000000000001E-2</v>
      </c>
      <c r="G271" s="140">
        <v>2.2211399999999999E-2</v>
      </c>
      <c r="H271" s="140">
        <v>0.40003295999999999</v>
      </c>
      <c r="I271" s="140">
        <v>0.486138352</v>
      </c>
      <c r="J271" s="140">
        <v>5.1412399999999997E-2</v>
      </c>
      <c r="K271" s="140">
        <v>1.17295E-2</v>
      </c>
      <c r="L271" s="263">
        <f t="shared" si="50"/>
        <v>3.8933746269501146</v>
      </c>
      <c r="M271" s="3"/>
    </row>
    <row r="272" spans="1:13" ht="15" customHeight="1" x14ac:dyDescent="0.2">
      <c r="A272" s="8"/>
      <c r="C272" s="139">
        <v>2017</v>
      </c>
      <c r="D272" s="139"/>
      <c r="E272" s="140">
        <v>8.5380000000000005E-3</v>
      </c>
      <c r="F272" s="140">
        <v>2.1579600000000001E-2</v>
      </c>
      <c r="G272" s="140">
        <v>2.35386E-2</v>
      </c>
      <c r="H272" s="140">
        <v>0.38416774100000001</v>
      </c>
      <c r="I272" s="140">
        <v>0.48279896900000002</v>
      </c>
      <c r="J272" s="140">
        <v>5.7227300000000002E-2</v>
      </c>
      <c r="K272" s="140">
        <v>2.2149800000000001E-2</v>
      </c>
      <c r="L272" s="263">
        <f t="shared" si="50"/>
        <v>3.8633957361790836</v>
      </c>
      <c r="M272" s="3"/>
    </row>
    <row r="273" spans="1:13" ht="15" customHeight="1" x14ac:dyDescent="0.2">
      <c r="A273" s="8"/>
      <c r="C273" s="139">
        <v>2014</v>
      </c>
      <c r="D273" s="139"/>
      <c r="E273" s="142">
        <v>3.7681744973235495E-3</v>
      </c>
      <c r="F273" s="142">
        <v>1.7202173086288006E-2</v>
      </c>
      <c r="G273" s="142">
        <v>2.8115678792591629E-2</v>
      </c>
      <c r="H273" s="142">
        <v>0.38516275286211987</v>
      </c>
      <c r="I273" s="142">
        <v>0.50317474555421937</v>
      </c>
      <c r="J273" s="142">
        <v>4.383473073285387E-2</v>
      </c>
      <c r="K273" s="142">
        <v>1.8741744474603743E-2</v>
      </c>
      <c r="L273" s="263">
        <f t="shared" si="50"/>
        <v>3.9106103070174987</v>
      </c>
      <c r="M273" s="3"/>
    </row>
    <row r="274" spans="1:13" ht="15" customHeight="1" x14ac:dyDescent="0.2">
      <c r="A274" s="8"/>
      <c r="C274" s="226" t="s">
        <v>3</v>
      </c>
      <c r="D274" s="226"/>
      <c r="E274" s="229"/>
      <c r="F274" s="229"/>
      <c r="G274" s="229"/>
      <c r="H274" s="229"/>
      <c r="I274" s="229"/>
      <c r="J274" s="229"/>
      <c r="K274" s="229"/>
      <c r="L274" s="267"/>
      <c r="M274" s="3"/>
    </row>
    <row r="275" spans="1:13" ht="15" customHeight="1" x14ac:dyDescent="0.2">
      <c r="A275" s="8"/>
      <c r="C275" s="178">
        <v>2024</v>
      </c>
      <c r="D275" s="178"/>
      <c r="E275" s="224">
        <v>9.8927579005102569E-3</v>
      </c>
      <c r="F275" s="224">
        <v>4.4277135184155367E-2</v>
      </c>
      <c r="G275" s="224">
        <v>2.5101868167584931E-2</v>
      </c>
      <c r="H275" s="224">
        <v>0.43168281205771392</v>
      </c>
      <c r="I275" s="224">
        <v>0.44458199648704988</v>
      </c>
      <c r="J275" s="224">
        <v>3.8193921170572846E-2</v>
      </c>
      <c r="K275" s="224">
        <v>6.2695090324127612E-3</v>
      </c>
      <c r="L275" s="262">
        <f t="shared" ref="L275:L278" si="51">+((H275/SUM(E275:I275,K275))*1+(I275/SUM(E275:I275,K275))*2)*2+1</f>
        <v>3.74659691616705</v>
      </c>
      <c r="M275" s="3"/>
    </row>
    <row r="276" spans="1:13" ht="15" customHeight="1" x14ac:dyDescent="0.2">
      <c r="A276" s="8"/>
      <c r="C276" s="139">
        <v>2021</v>
      </c>
      <c r="D276" s="139"/>
      <c r="E276" s="140">
        <v>9.6296000000000003E-3</v>
      </c>
      <c r="F276" s="140">
        <v>4.16423E-2</v>
      </c>
      <c r="G276" s="140">
        <v>3.08113E-2</v>
      </c>
      <c r="H276" s="140">
        <v>0.416846824</v>
      </c>
      <c r="I276" s="140">
        <v>0.450460058</v>
      </c>
      <c r="J276" s="140">
        <v>4.8266999999999997E-2</v>
      </c>
      <c r="K276" s="140">
        <v>2.34293E-3</v>
      </c>
      <c r="L276" s="263">
        <f t="shared" si="51"/>
        <v>3.7691945606274717</v>
      </c>
      <c r="M276" s="3"/>
    </row>
    <row r="277" spans="1:13" ht="15" customHeight="1" x14ac:dyDescent="0.2">
      <c r="A277" s="8"/>
      <c r="C277" s="139">
        <v>2017</v>
      </c>
      <c r="D277" s="139"/>
      <c r="E277" s="140">
        <v>8.9239000000000002E-3</v>
      </c>
      <c r="F277" s="140">
        <v>7.1332569999999998E-2</v>
      </c>
      <c r="G277" s="140">
        <v>2.7256900000000001E-2</v>
      </c>
      <c r="H277" s="140">
        <v>0.40502797800000001</v>
      </c>
      <c r="I277" s="140">
        <v>0.41091929300000002</v>
      </c>
      <c r="J277" s="140">
        <v>5.69232E-2</v>
      </c>
      <c r="K277" s="140">
        <v>1.9616100000000001E-2</v>
      </c>
      <c r="L277" s="263">
        <f t="shared" si="51"/>
        <v>3.6018382400123254</v>
      </c>
      <c r="M277" s="3"/>
    </row>
    <row r="278" spans="1:13" ht="15" customHeight="1" x14ac:dyDescent="0.2">
      <c r="A278" s="8"/>
      <c r="C278" s="139">
        <v>2014</v>
      </c>
      <c r="D278" s="139"/>
      <c r="E278" s="142">
        <v>5.7072034821187122E-3</v>
      </c>
      <c r="F278" s="142">
        <v>4.2328903570434714E-2</v>
      </c>
      <c r="G278" s="142">
        <v>4.6735594515088151E-2</v>
      </c>
      <c r="H278" s="142">
        <v>0.43281232124356728</v>
      </c>
      <c r="I278" s="142">
        <v>0.41592680991199693</v>
      </c>
      <c r="J278" s="142">
        <v>4.1037565622040521E-2</v>
      </c>
      <c r="K278" s="142">
        <v>1.5451601654753755E-2</v>
      </c>
      <c r="L278" s="263">
        <f t="shared" si="51"/>
        <v>3.6375713911836374</v>
      </c>
      <c r="M278" s="3"/>
    </row>
    <row r="279" spans="1:13" ht="15" customHeight="1" x14ac:dyDescent="0.2">
      <c r="A279" s="8"/>
      <c r="C279" s="226" t="s">
        <v>4</v>
      </c>
      <c r="D279" s="226"/>
      <c r="E279" s="229"/>
      <c r="F279" s="229"/>
      <c r="G279" s="229"/>
      <c r="H279" s="229"/>
      <c r="I279" s="229"/>
      <c r="J279" s="229"/>
      <c r="K279" s="229"/>
      <c r="L279" s="267"/>
      <c r="M279" s="3"/>
    </row>
    <row r="280" spans="1:13" ht="15" customHeight="1" x14ac:dyDescent="0.2">
      <c r="A280" s="8"/>
      <c r="C280" s="178">
        <v>2024</v>
      </c>
      <c r="D280" s="178"/>
      <c r="E280" s="224">
        <v>4.1099527514143787E-2</v>
      </c>
      <c r="F280" s="224">
        <v>0.10001293515331969</v>
      </c>
      <c r="G280" s="224">
        <v>0.1112016300863863</v>
      </c>
      <c r="H280" s="224">
        <v>0.35518728332625482</v>
      </c>
      <c r="I280" s="224">
        <v>0.25073555088000693</v>
      </c>
      <c r="J280" s="224">
        <v>7.8000623656957757E-2</v>
      </c>
      <c r="K280" s="224">
        <v>6.3762449382930797E-2</v>
      </c>
      <c r="L280" s="262">
        <f t="shared" ref="L280:L283" si="52">+((H280/SUM(E280:I280,K280))*1+(I280/SUM(E280:I280,K280))*2)*2+1</f>
        <v>2.8582623959770173</v>
      </c>
      <c r="M280" s="3"/>
    </row>
    <row r="281" spans="1:13" ht="15" customHeight="1" x14ac:dyDescent="0.2">
      <c r="A281" s="8"/>
      <c r="C281" s="139">
        <v>2021</v>
      </c>
      <c r="D281" s="139"/>
      <c r="E281" s="140">
        <v>4.4086699999999999E-2</v>
      </c>
      <c r="F281" s="140">
        <v>9.2680354000000006E-2</v>
      </c>
      <c r="G281" s="140">
        <v>0.10446521</v>
      </c>
      <c r="H281" s="140">
        <v>0.36543816400000001</v>
      </c>
      <c r="I281" s="140">
        <v>0.23381585699999999</v>
      </c>
      <c r="J281" s="140">
        <v>8.4874981000000002E-2</v>
      </c>
      <c r="K281" s="140">
        <v>7.4638701000000002E-2</v>
      </c>
      <c r="L281" s="263">
        <f t="shared" si="52"/>
        <v>2.8206690686948415</v>
      </c>
      <c r="M281" s="3"/>
    </row>
    <row r="282" spans="1:13" ht="15" customHeight="1" x14ac:dyDescent="0.2">
      <c r="A282" s="8"/>
      <c r="C282" s="139">
        <v>2017</v>
      </c>
      <c r="D282" s="139"/>
      <c r="E282" s="140">
        <v>1.7177899999999999E-2</v>
      </c>
      <c r="F282" s="140">
        <v>8.0257829000000003E-2</v>
      </c>
      <c r="G282" s="140">
        <v>0.13285513500000001</v>
      </c>
      <c r="H282" s="140">
        <v>0.29821754099999997</v>
      </c>
      <c r="I282" s="140">
        <v>0.20783371</v>
      </c>
      <c r="J282" s="140">
        <v>8.0104179999999997E-2</v>
      </c>
      <c r="K282" s="140">
        <v>0.18355366300000001</v>
      </c>
      <c r="L282" s="263">
        <f t="shared" si="52"/>
        <v>2.5520996575331605</v>
      </c>
      <c r="M282" s="3"/>
    </row>
    <row r="283" spans="1:13" ht="15" customHeight="1" x14ac:dyDescent="0.2">
      <c r="A283" s="8"/>
      <c r="C283" s="139">
        <v>2014</v>
      </c>
      <c r="D283" s="139"/>
      <c r="E283" s="142">
        <v>1.9070945783960239E-2</v>
      </c>
      <c r="F283" s="142">
        <v>7.5952702051376025E-2</v>
      </c>
      <c r="G283" s="142">
        <v>0.22427628733415472</v>
      </c>
      <c r="H283" s="142">
        <v>0.28726450397636505</v>
      </c>
      <c r="I283" s="142">
        <v>0.19201560225299413</v>
      </c>
      <c r="J283" s="142">
        <v>7.4218820244740316E-2</v>
      </c>
      <c r="K283" s="142">
        <v>0.12720113835640956</v>
      </c>
      <c r="L283" s="263">
        <f t="shared" si="52"/>
        <v>2.4502254380669468</v>
      </c>
      <c r="M283" s="3"/>
    </row>
    <row r="284" spans="1:13" ht="15" customHeight="1" x14ac:dyDescent="0.2">
      <c r="A284" s="8"/>
      <c r="C284" s="226" t="s">
        <v>5</v>
      </c>
      <c r="D284" s="226"/>
      <c r="E284" s="229"/>
      <c r="F284" s="229"/>
      <c r="G284" s="229"/>
      <c r="H284" s="229"/>
      <c r="I284" s="229"/>
      <c r="J284" s="229"/>
      <c r="K284" s="229"/>
      <c r="L284" s="267"/>
      <c r="M284" s="3"/>
    </row>
    <row r="285" spans="1:13" ht="15" customHeight="1" x14ac:dyDescent="0.2">
      <c r="A285" s="8"/>
      <c r="C285" s="178">
        <v>2024</v>
      </c>
      <c r="D285" s="178"/>
      <c r="E285" s="224">
        <v>1.1336999718322508E-2</v>
      </c>
      <c r="F285" s="224">
        <v>2.0558203380620373E-2</v>
      </c>
      <c r="G285" s="224">
        <v>1.3287365602286052E-2</v>
      </c>
      <c r="H285" s="224">
        <v>0.40904112813186072</v>
      </c>
      <c r="I285" s="224">
        <v>0.49571886409294974</v>
      </c>
      <c r="J285" s="224">
        <v>3.5705508836564329E-2</v>
      </c>
      <c r="K285" s="224">
        <v>1.4351930237396315E-2</v>
      </c>
      <c r="L285" s="262">
        <f t="shared" ref="L285:L288" si="53">+((H285/SUM(E285:I285,K285))*1+(I285/SUM(E285:I285,K285))*2)*2+1</f>
        <v>3.9046704490203226</v>
      </c>
      <c r="M285" s="3"/>
    </row>
    <row r="286" spans="1:13" ht="15" customHeight="1" x14ac:dyDescent="0.2">
      <c r="A286" s="8"/>
      <c r="C286" s="139">
        <v>2021</v>
      </c>
      <c r="D286" s="139"/>
      <c r="E286" s="140">
        <v>5.95723E-3</v>
      </c>
      <c r="F286" s="140">
        <v>2.5697399999999999E-2</v>
      </c>
      <c r="G286" s="140">
        <v>1.7502899999999998E-2</v>
      </c>
      <c r="H286" s="140">
        <v>0.42774178600000001</v>
      </c>
      <c r="I286" s="140">
        <v>0.46459660000000003</v>
      </c>
      <c r="J286" s="140">
        <v>4.32465E-2</v>
      </c>
      <c r="K286" s="140">
        <v>1.5257700000000001E-2</v>
      </c>
      <c r="L286" s="263">
        <f t="shared" si="53"/>
        <v>3.8365400732386674</v>
      </c>
      <c r="M286" s="3"/>
    </row>
    <row r="287" spans="1:13" ht="15" customHeight="1" x14ac:dyDescent="0.2">
      <c r="A287" s="8"/>
      <c r="C287" s="139">
        <v>2017</v>
      </c>
      <c r="D287" s="139"/>
      <c r="E287" s="140">
        <v>8.9353000000000002E-3</v>
      </c>
      <c r="F287" s="140">
        <v>5.8072499999999999E-2</v>
      </c>
      <c r="G287" s="140">
        <v>3.08446E-2</v>
      </c>
      <c r="H287" s="140">
        <v>0.43115755500000003</v>
      </c>
      <c r="I287" s="140">
        <v>0.39024509299999999</v>
      </c>
      <c r="J287" s="140">
        <v>5.5013300000000001E-2</v>
      </c>
      <c r="K287" s="140">
        <v>2.57317E-2</v>
      </c>
      <c r="L287" s="263">
        <f t="shared" si="53"/>
        <v>3.5643698042631176</v>
      </c>
      <c r="M287" s="3"/>
    </row>
    <row r="288" spans="1:13" ht="15" customHeight="1" x14ac:dyDescent="0.2">
      <c r="A288" s="8"/>
      <c r="C288" s="139">
        <v>2014</v>
      </c>
      <c r="D288" s="139"/>
      <c r="E288" s="142">
        <v>1.0307073883937472E-2</v>
      </c>
      <c r="F288" s="142">
        <v>3.1663831559886495E-2</v>
      </c>
      <c r="G288" s="142">
        <v>4.61600882161919E-2</v>
      </c>
      <c r="H288" s="142">
        <v>0.57310624626570483</v>
      </c>
      <c r="I288" s="142">
        <v>0.27959885005300383</v>
      </c>
      <c r="J288" s="142">
        <v>4.3387645005544227E-2</v>
      </c>
      <c r="K288" s="142">
        <v>1.5776265015731372E-2</v>
      </c>
      <c r="L288" s="263">
        <f t="shared" si="53"/>
        <v>3.3673203475994722</v>
      </c>
      <c r="M288" s="3"/>
    </row>
    <row r="289" spans="1:13" ht="15" customHeight="1" x14ac:dyDescent="0.2">
      <c r="A289" s="8"/>
      <c r="C289" s="218" t="s">
        <v>20</v>
      </c>
      <c r="D289" s="218"/>
      <c r="E289" s="219"/>
      <c r="F289" s="219"/>
      <c r="G289" s="219"/>
      <c r="H289" s="219"/>
      <c r="I289" s="219"/>
      <c r="J289" s="219"/>
      <c r="K289" s="220"/>
      <c r="L289" s="266"/>
      <c r="M289" s="3"/>
    </row>
    <row r="290" spans="1:13" ht="15" customHeight="1" x14ac:dyDescent="0.2">
      <c r="A290" s="8"/>
      <c r="C290" s="226" t="s">
        <v>79</v>
      </c>
      <c r="D290" s="226"/>
      <c r="E290" s="229"/>
      <c r="F290" s="229"/>
      <c r="G290" s="229"/>
      <c r="H290" s="229"/>
      <c r="I290" s="229"/>
      <c r="J290" s="229"/>
      <c r="K290" s="229"/>
      <c r="L290" s="267"/>
      <c r="M290" s="3"/>
    </row>
    <row r="291" spans="1:13" ht="15" customHeight="1" x14ac:dyDescent="0.2">
      <c r="A291" s="8"/>
      <c r="C291" s="178">
        <v>2024</v>
      </c>
      <c r="D291" s="178"/>
      <c r="E291" s="224">
        <v>7.425295075389847E-2</v>
      </c>
      <c r="F291" s="224">
        <v>0.14279006070761668</v>
      </c>
      <c r="G291" s="224">
        <v>0.16842036829518459</v>
      </c>
      <c r="H291" s="224">
        <v>0.16292712870359824</v>
      </c>
      <c r="I291" s="224">
        <v>5.9927744939269487E-2</v>
      </c>
      <c r="J291" s="224">
        <v>1.55121912573799E-2</v>
      </c>
      <c r="K291" s="224">
        <v>0.37616955534305274</v>
      </c>
      <c r="L291" s="262">
        <f t="shared" ref="L291:L294" si="54">+((H291/SUM(E291:I291,K291))*1+(I291/SUM(E291:I291,K291))*2)*2+1</f>
        <v>1.5744766284984368</v>
      </c>
      <c r="M291" s="3"/>
    </row>
    <row r="292" spans="1:13" ht="15" customHeight="1" x14ac:dyDescent="0.2">
      <c r="A292" s="8"/>
      <c r="C292" s="139">
        <v>2021</v>
      </c>
      <c r="D292" s="139"/>
      <c r="E292" s="140">
        <v>0.10341999</v>
      </c>
      <c r="F292" s="140">
        <v>0.18516121799999999</v>
      </c>
      <c r="G292" s="140">
        <v>7.1035773999999996E-2</v>
      </c>
      <c r="H292" s="140">
        <v>0.14158520899999999</v>
      </c>
      <c r="I292" s="140">
        <v>4.8404599999999999E-2</v>
      </c>
      <c r="J292" s="140">
        <v>5.3685099999999999E-2</v>
      </c>
      <c r="K292" s="140">
        <v>0.39670809299999998</v>
      </c>
      <c r="L292" s="263">
        <f t="shared" si="54"/>
        <v>1.5038373865416239</v>
      </c>
      <c r="M292" s="3"/>
    </row>
    <row r="293" spans="1:13" ht="15" customHeight="1" x14ac:dyDescent="0.2">
      <c r="A293" s="8"/>
      <c r="C293" s="139">
        <v>2017</v>
      </c>
      <c r="D293" s="139"/>
      <c r="E293" s="140">
        <v>0.200199245</v>
      </c>
      <c r="F293" s="140">
        <v>0.102662587</v>
      </c>
      <c r="G293" s="140">
        <v>8.8892754000000004E-2</v>
      </c>
      <c r="H293" s="140">
        <v>8.9026595E-2</v>
      </c>
      <c r="I293" s="140">
        <v>7.1975434000000005E-2</v>
      </c>
      <c r="J293" s="140">
        <v>1.0677900000000001E-2</v>
      </c>
      <c r="K293" s="140">
        <v>0.436565498</v>
      </c>
      <c r="L293" s="263">
        <f t="shared" si="54"/>
        <v>1.4709840403617864</v>
      </c>
      <c r="M293" s="3"/>
    </row>
    <row r="294" spans="1:13" ht="15" customHeight="1" x14ac:dyDescent="0.2">
      <c r="A294" s="8"/>
      <c r="C294" s="139">
        <v>2014</v>
      </c>
      <c r="D294" s="139"/>
      <c r="E294" s="142">
        <v>0.24103311613521891</v>
      </c>
      <c r="F294" s="142">
        <v>4.3299014640021172E-2</v>
      </c>
      <c r="G294" s="142">
        <v>3.7072638639798886E-2</v>
      </c>
      <c r="H294" s="142">
        <v>0.2282150673182563</v>
      </c>
      <c r="I294" s="142">
        <v>7.6793297745296378E-3</v>
      </c>
      <c r="J294" s="142">
        <v>8.0542335006540774E-2</v>
      </c>
      <c r="K294" s="142">
        <v>0.36215849848563442</v>
      </c>
      <c r="L294" s="263">
        <f t="shared" si="54"/>
        <v>1.5298204281521723</v>
      </c>
      <c r="M294" s="3"/>
    </row>
    <row r="295" spans="1:13" ht="15" customHeight="1" x14ac:dyDescent="0.2">
      <c r="A295" s="8"/>
      <c r="C295" s="226" t="s">
        <v>1</v>
      </c>
      <c r="D295" s="226"/>
      <c r="E295" s="229"/>
      <c r="F295" s="229"/>
      <c r="G295" s="229"/>
      <c r="H295" s="229"/>
      <c r="I295" s="229"/>
      <c r="J295" s="229"/>
      <c r="K295" s="229"/>
      <c r="L295" s="267"/>
      <c r="M295" s="3"/>
    </row>
    <row r="296" spans="1:13" ht="15" customHeight="1" x14ac:dyDescent="0.2">
      <c r="A296" s="8"/>
      <c r="C296" s="178">
        <v>2024</v>
      </c>
      <c r="D296" s="178"/>
      <c r="E296" s="224">
        <v>4.9365838540573935E-2</v>
      </c>
      <c r="F296" s="224">
        <v>4.9686283750905481E-3</v>
      </c>
      <c r="G296" s="224">
        <v>9.9227626614174905E-2</v>
      </c>
      <c r="H296" s="224">
        <v>0.38473150650022975</v>
      </c>
      <c r="I296" s="224">
        <v>0.36478899329955244</v>
      </c>
      <c r="J296" s="224">
        <v>4.6896845918286301E-2</v>
      </c>
      <c r="K296" s="224">
        <v>5.0020560752092075E-2</v>
      </c>
      <c r="L296" s="262">
        <f t="shared" ref="L296:L299" si="55">+((H296/SUM(E296:I296,K296))*1+(I296/SUM(E296:I296,K296))*2)*2+1</f>
        <v>3.3382767926582688</v>
      </c>
      <c r="M296" s="3"/>
    </row>
    <row r="297" spans="1:13" ht="15" customHeight="1" x14ac:dyDescent="0.2">
      <c r="A297" s="8"/>
      <c r="C297" s="139">
        <v>2021</v>
      </c>
      <c r="D297" s="139"/>
      <c r="E297" s="140">
        <v>2.7104900000000001E-2</v>
      </c>
      <c r="F297" s="140">
        <v>3.6788000000000001E-2</v>
      </c>
      <c r="G297" s="140">
        <v>4.1839700000000001E-2</v>
      </c>
      <c r="H297" s="140">
        <v>0.35918437800000003</v>
      </c>
      <c r="I297" s="140">
        <v>0.29863598099999999</v>
      </c>
      <c r="J297" s="140">
        <v>9.9114577999999995E-2</v>
      </c>
      <c r="K297" s="140">
        <v>0.13733252400000001</v>
      </c>
      <c r="L297" s="263">
        <f t="shared" si="55"/>
        <v>3.1233694138681107</v>
      </c>
      <c r="M297" s="3"/>
    </row>
    <row r="298" spans="1:13" ht="15" customHeight="1" x14ac:dyDescent="0.2">
      <c r="A298" s="8"/>
      <c r="C298" s="139">
        <v>2017</v>
      </c>
      <c r="D298" s="139"/>
      <c r="E298" s="140">
        <v>5.84596E-2</v>
      </c>
      <c r="F298" s="140">
        <v>3.8124699999999997E-2</v>
      </c>
      <c r="G298" s="140">
        <v>5.9444099999999998E-3</v>
      </c>
      <c r="H298" s="140">
        <v>0.34056129800000001</v>
      </c>
      <c r="I298" s="140">
        <v>0.32761299999999999</v>
      </c>
      <c r="J298" s="140">
        <v>4.4799800000000001E-2</v>
      </c>
      <c r="K298" s="140">
        <v>0.18449726</v>
      </c>
      <c r="L298" s="263">
        <f t="shared" si="55"/>
        <v>3.0849811947498327</v>
      </c>
      <c r="M298" s="3"/>
    </row>
    <row r="299" spans="1:13" ht="15" customHeight="1" x14ac:dyDescent="0.2">
      <c r="A299" s="8"/>
      <c r="C299" s="139">
        <v>2014</v>
      </c>
      <c r="D299" s="139"/>
      <c r="E299" s="142">
        <v>3.3583617325298902E-2</v>
      </c>
      <c r="F299" s="142">
        <v>6.9808447077272809E-2</v>
      </c>
      <c r="G299" s="142">
        <v>3.1007036299014776E-3</v>
      </c>
      <c r="H299" s="142">
        <v>0.35457253741176437</v>
      </c>
      <c r="I299" s="142">
        <v>0.34129605630487991</v>
      </c>
      <c r="J299" s="142">
        <v>8.2032251841124032E-2</v>
      </c>
      <c r="K299" s="142">
        <v>0.11560638640975852</v>
      </c>
      <c r="L299" s="263">
        <f t="shared" si="55"/>
        <v>3.2596973632280997</v>
      </c>
      <c r="M299" s="3"/>
    </row>
    <row r="300" spans="1:13" ht="15" customHeight="1" x14ac:dyDescent="0.2">
      <c r="A300" s="8"/>
      <c r="C300" s="226" t="s">
        <v>50</v>
      </c>
      <c r="D300" s="226"/>
      <c r="E300" s="229"/>
      <c r="F300" s="229"/>
      <c r="G300" s="229"/>
      <c r="H300" s="229"/>
      <c r="I300" s="229"/>
      <c r="J300" s="229"/>
      <c r="K300" s="229"/>
      <c r="L300" s="267"/>
      <c r="M300" s="3"/>
    </row>
    <row r="301" spans="1:13" ht="15" customHeight="1" x14ac:dyDescent="0.2">
      <c r="A301" s="8"/>
      <c r="C301" s="178">
        <v>2024</v>
      </c>
      <c r="D301" s="178"/>
      <c r="E301" s="224">
        <v>4.8220735671874654E-2</v>
      </c>
      <c r="F301" s="224">
        <v>0.10488279484536298</v>
      </c>
      <c r="G301" s="224">
        <v>0.19528045617068843</v>
      </c>
      <c r="H301" s="224">
        <v>0.38412367095104361</v>
      </c>
      <c r="I301" s="224">
        <v>0.2329211902551169</v>
      </c>
      <c r="J301" s="224">
        <v>3.0862932085275407E-2</v>
      </c>
      <c r="K301" s="224">
        <v>3.7082200206379257E-3</v>
      </c>
      <c r="L301" s="262">
        <f t="shared" ref="L301:L304" si="56">+((H301/SUM(E301:I301,K301))*1+(I301/SUM(E301:I301,K301))*2)*2+1</f>
        <v>2.7540677776160902</v>
      </c>
      <c r="M301" s="3"/>
    </row>
    <row r="302" spans="1:13" ht="15" customHeight="1" x14ac:dyDescent="0.2">
      <c r="A302" s="8"/>
      <c r="C302" s="139">
        <v>2021</v>
      </c>
      <c r="D302" s="139"/>
      <c r="E302" s="140">
        <v>4.6958600000000003E-2</v>
      </c>
      <c r="F302" s="140">
        <v>3.0456299999999999E-2</v>
      </c>
      <c r="G302" s="140">
        <v>0.118189846</v>
      </c>
      <c r="H302" s="140">
        <v>0.44315292899999997</v>
      </c>
      <c r="I302" s="140">
        <v>0.187766295</v>
      </c>
      <c r="J302" s="140">
        <v>0.141884077</v>
      </c>
      <c r="K302" s="140">
        <v>3.1591899999999999E-2</v>
      </c>
      <c r="L302" s="263">
        <f t="shared" si="56"/>
        <v>2.9081001706680945</v>
      </c>
      <c r="M302" s="3"/>
    </row>
    <row r="303" spans="1:13" ht="15" customHeight="1" x14ac:dyDescent="0.2">
      <c r="A303" s="8"/>
      <c r="C303" s="139">
        <v>2017</v>
      </c>
      <c r="D303" s="139"/>
      <c r="E303" s="140">
        <v>3.9132800000000002E-2</v>
      </c>
      <c r="F303" s="140">
        <v>1.0730999999999999E-2</v>
      </c>
      <c r="G303" s="140">
        <v>8.9002619000000005E-2</v>
      </c>
      <c r="H303" s="140">
        <v>0.38931896900000001</v>
      </c>
      <c r="I303" s="140">
        <v>0.17920967400000001</v>
      </c>
      <c r="J303" s="140">
        <v>0.11862436799999999</v>
      </c>
      <c r="K303" s="140">
        <v>0.173980626</v>
      </c>
      <c r="L303" s="263">
        <f t="shared" si="56"/>
        <v>2.6967527631644863</v>
      </c>
      <c r="M303" s="3"/>
    </row>
    <row r="304" spans="1:13" ht="15" customHeight="1" x14ac:dyDescent="0.2">
      <c r="A304" s="8"/>
      <c r="C304" s="139">
        <v>2014</v>
      </c>
      <c r="D304" s="139"/>
      <c r="E304" s="142">
        <v>8.787375959886165E-2</v>
      </c>
      <c r="F304" s="142">
        <v>0.15392351644117921</v>
      </c>
      <c r="G304" s="142">
        <v>2.4739801704819844E-2</v>
      </c>
      <c r="H304" s="142">
        <v>0.28669309464614035</v>
      </c>
      <c r="I304" s="142">
        <v>0.10898968087752785</v>
      </c>
      <c r="J304" s="142">
        <v>0.15000046830191488</v>
      </c>
      <c r="K304" s="142">
        <v>0.18777967842955617</v>
      </c>
      <c r="L304" s="263">
        <f t="shared" si="56"/>
        <v>2.187465257523113</v>
      </c>
      <c r="M304" s="3"/>
    </row>
    <row r="305" spans="1:13" ht="15" customHeight="1" x14ac:dyDescent="0.2">
      <c r="A305" s="8"/>
      <c r="C305" s="226" t="s">
        <v>2</v>
      </c>
      <c r="D305" s="226"/>
      <c r="E305" s="229"/>
      <c r="F305" s="229"/>
      <c r="G305" s="229"/>
      <c r="H305" s="229"/>
      <c r="I305" s="229"/>
      <c r="J305" s="229"/>
      <c r="K305" s="229"/>
      <c r="L305" s="267"/>
      <c r="M305" s="3"/>
    </row>
    <row r="306" spans="1:13" ht="15" customHeight="1" x14ac:dyDescent="0.2">
      <c r="A306" s="8"/>
      <c r="C306" s="178">
        <v>2024</v>
      </c>
      <c r="D306" s="178"/>
      <c r="E306" s="224">
        <v>4.9382413410147111E-2</v>
      </c>
      <c r="F306" s="224">
        <v>9.8720845640032751E-2</v>
      </c>
      <c r="G306" s="224">
        <v>4.6083579231115432E-2</v>
      </c>
      <c r="H306" s="224">
        <v>0.38609534771739878</v>
      </c>
      <c r="I306" s="224">
        <v>0.21646398719096571</v>
      </c>
      <c r="J306" s="224">
        <v>3.8276497278914023E-2</v>
      </c>
      <c r="K306" s="224">
        <v>0.16497732953142619</v>
      </c>
      <c r="L306" s="262">
        <f t="shared" ref="L306:L309" si="57">+((H306/SUM(E306:I306,K306))*1+(I306/SUM(E306:I306,K306))*2)*2+1</f>
        <v>2.703240733499801</v>
      </c>
      <c r="M306" s="3"/>
    </row>
    <row r="307" spans="1:13" ht="15" customHeight="1" x14ac:dyDescent="0.2">
      <c r="A307" s="8"/>
      <c r="C307" s="139">
        <v>2021</v>
      </c>
      <c r="D307" s="139"/>
      <c r="E307" s="140">
        <v>5.3918199999999999E-2</v>
      </c>
      <c r="F307" s="140">
        <v>5.1782500000000002E-2</v>
      </c>
      <c r="G307" s="140">
        <v>1.58914E-2</v>
      </c>
      <c r="H307" s="140">
        <v>0.44388422500000002</v>
      </c>
      <c r="I307" s="140">
        <v>0.16095733200000001</v>
      </c>
      <c r="J307" s="140">
        <v>0.119640497</v>
      </c>
      <c r="K307" s="140">
        <v>0.15392576999999999</v>
      </c>
      <c r="L307" s="263">
        <f t="shared" si="57"/>
        <v>2.739741440855838</v>
      </c>
      <c r="M307" s="3"/>
    </row>
    <row r="308" spans="1:13" ht="15" customHeight="1" x14ac:dyDescent="0.2">
      <c r="A308" s="8"/>
      <c r="C308" s="139">
        <v>2017</v>
      </c>
      <c r="D308" s="139"/>
      <c r="E308" s="140">
        <v>9.9745065999999993E-2</v>
      </c>
      <c r="F308" s="140">
        <v>2.0920899999999999E-2</v>
      </c>
      <c r="G308" s="140">
        <v>4.3855400000000003E-2</v>
      </c>
      <c r="H308" s="140">
        <v>0.47629420900000002</v>
      </c>
      <c r="I308" s="140">
        <v>0.17869291600000001</v>
      </c>
      <c r="J308" s="140">
        <v>4.55336E-2</v>
      </c>
      <c r="K308" s="140">
        <v>0.13495787300000001</v>
      </c>
      <c r="L308" s="263">
        <f t="shared" si="57"/>
        <v>2.7469029238624905</v>
      </c>
      <c r="M308" s="3"/>
    </row>
    <row r="309" spans="1:13" ht="15" customHeight="1" x14ac:dyDescent="0.2">
      <c r="A309" s="8"/>
      <c r="C309" s="139">
        <v>2014</v>
      </c>
      <c r="D309" s="139"/>
      <c r="E309" s="142">
        <v>3.0449397692035401E-2</v>
      </c>
      <c r="F309" s="142">
        <v>7.389303243265076E-2</v>
      </c>
      <c r="G309" s="142">
        <v>3.0042151841330314E-2</v>
      </c>
      <c r="H309" s="142">
        <v>0.36395268996527508</v>
      </c>
      <c r="I309" s="142">
        <v>0.2246102452998541</v>
      </c>
      <c r="J309" s="142">
        <v>8.0542335006540761E-2</v>
      </c>
      <c r="K309" s="142">
        <v>0.19651014776231357</v>
      </c>
      <c r="L309" s="263">
        <f t="shared" si="57"/>
        <v>2.7688104880190822</v>
      </c>
      <c r="M309" s="3"/>
    </row>
    <row r="310" spans="1:13" ht="15" customHeight="1" x14ac:dyDescent="0.2">
      <c r="A310" s="8"/>
      <c r="C310" s="226" t="s">
        <v>113</v>
      </c>
      <c r="D310" s="226"/>
      <c r="E310" s="229"/>
      <c r="F310" s="229"/>
      <c r="G310" s="229"/>
      <c r="H310" s="229"/>
      <c r="I310" s="229"/>
      <c r="J310" s="229"/>
      <c r="K310" s="229"/>
      <c r="L310" s="267"/>
      <c r="M310" s="3"/>
    </row>
    <row r="311" spans="1:13" ht="15" customHeight="1" x14ac:dyDescent="0.2">
      <c r="A311" s="8"/>
      <c r="C311" s="178">
        <v>2024</v>
      </c>
      <c r="D311" s="178"/>
      <c r="E311" s="224">
        <v>3.391723781062448E-2</v>
      </c>
      <c r="F311" s="224">
        <v>6.0010178698389247E-2</v>
      </c>
      <c r="G311" s="224">
        <v>7.049757136920469E-2</v>
      </c>
      <c r="H311" s="224">
        <v>0.53462159398792064</v>
      </c>
      <c r="I311" s="224">
        <v>0.20903567639698006</v>
      </c>
      <c r="J311" s="224">
        <v>7.2819314831865253E-2</v>
      </c>
      <c r="K311" s="224">
        <v>1.9098426905015679E-2</v>
      </c>
      <c r="L311" s="262">
        <f t="shared" ref="L311:L314" si="58">+((H311/SUM(E311:I311,K311))*1+(I311/SUM(E311:I311,K311))*2)*2+1</f>
        <v>3.0550319091453453</v>
      </c>
      <c r="M311" s="3"/>
    </row>
    <row r="312" spans="1:13" ht="15" customHeight="1" x14ac:dyDescent="0.2">
      <c r="A312" s="8"/>
      <c r="C312" s="139">
        <v>2021</v>
      </c>
      <c r="D312" s="139"/>
      <c r="E312" s="140">
        <v>2.89962E-2</v>
      </c>
      <c r="F312" s="140">
        <v>5.07909E-2</v>
      </c>
      <c r="G312" s="140">
        <v>5.0624099999999998E-2</v>
      </c>
      <c r="H312" s="140">
        <v>0.34875715600000001</v>
      </c>
      <c r="I312" s="140">
        <v>0.35968845399999999</v>
      </c>
      <c r="J312" s="140">
        <v>0.112640828</v>
      </c>
      <c r="K312" s="140">
        <v>4.8502499999999997E-2</v>
      </c>
      <c r="L312" s="263">
        <f t="shared" si="58"/>
        <v>3.4074443170038977</v>
      </c>
      <c r="M312" s="3"/>
    </row>
    <row r="313" spans="1:13" ht="15" customHeight="1" x14ac:dyDescent="0.2">
      <c r="A313" s="8"/>
      <c r="C313" s="139">
        <v>2017</v>
      </c>
      <c r="D313" s="139"/>
      <c r="E313" s="140">
        <v>3.1011400000000001E-2</v>
      </c>
      <c r="F313" s="140">
        <v>3.4661200000000003E-2</v>
      </c>
      <c r="G313" s="140">
        <v>2.0843E-2</v>
      </c>
      <c r="H313" s="140">
        <v>0.50436756699999996</v>
      </c>
      <c r="I313" s="140">
        <v>0.28779325100000003</v>
      </c>
      <c r="J313" s="140">
        <v>4.2126799999999999E-2</v>
      </c>
      <c r="K313" s="140">
        <v>7.9196744999999999E-2</v>
      </c>
      <c r="L313" s="263">
        <f t="shared" si="58"/>
        <v>3.2548999402335275</v>
      </c>
      <c r="M313" s="3"/>
    </row>
    <row r="314" spans="1:13" ht="15" customHeight="1" x14ac:dyDescent="0.2">
      <c r="A314" s="8"/>
      <c r="C314" s="139">
        <v>2014</v>
      </c>
      <c r="D314" s="139"/>
      <c r="E314" s="142">
        <v>3.8491196335125482E-3</v>
      </c>
      <c r="F314" s="142">
        <v>4.1507858231136105E-2</v>
      </c>
      <c r="G314" s="142">
        <v>1.5736453634569478E-2</v>
      </c>
      <c r="H314" s="142">
        <v>0.4813609200142025</v>
      </c>
      <c r="I314" s="142">
        <v>0.28494994190380957</v>
      </c>
      <c r="J314" s="142">
        <v>0.1095540798901254</v>
      </c>
      <c r="K314" s="142">
        <v>6.3041626692644445E-2</v>
      </c>
      <c r="L314" s="263">
        <f t="shared" si="58"/>
        <v>3.3612007873360881</v>
      </c>
      <c r="M314" s="3"/>
    </row>
    <row r="315" spans="1:13" ht="15" customHeight="1" x14ac:dyDescent="0.2">
      <c r="A315" s="8"/>
      <c r="C315" s="226" t="s">
        <v>80</v>
      </c>
      <c r="D315" s="226"/>
      <c r="E315" s="229"/>
      <c r="F315" s="229"/>
      <c r="G315" s="229"/>
      <c r="H315" s="229"/>
      <c r="I315" s="229"/>
      <c r="J315" s="229"/>
      <c r="K315" s="229"/>
      <c r="L315" s="267"/>
      <c r="M315" s="3"/>
    </row>
    <row r="316" spans="1:13" ht="15" customHeight="1" x14ac:dyDescent="0.2">
      <c r="A316" s="8"/>
      <c r="C316" s="178">
        <v>2024</v>
      </c>
      <c r="D316" s="178"/>
      <c r="E316" s="224">
        <v>0</v>
      </c>
      <c r="F316" s="224">
        <v>3.3422289697583492E-2</v>
      </c>
      <c r="G316" s="224">
        <v>8.5470832564005797E-2</v>
      </c>
      <c r="H316" s="224">
        <v>0.45498354426011334</v>
      </c>
      <c r="I316" s="224">
        <v>0.41845743623325543</v>
      </c>
      <c r="J316" s="224">
        <v>4.8135213806432672E-3</v>
      </c>
      <c r="K316" s="224">
        <v>2.8523758643984824E-3</v>
      </c>
      <c r="L316" s="262">
        <f t="shared" ref="L316:L319" si="59">+((H316/SUM(E316:I316,K316))*1+(I316/SUM(E316:I316,K316))*2)*2+1</f>
        <v>3.5962941508588466</v>
      </c>
      <c r="M316" s="3"/>
    </row>
    <row r="317" spans="1:13" ht="15" customHeight="1" x14ac:dyDescent="0.2">
      <c r="A317" s="8"/>
      <c r="C317" s="139">
        <v>2021</v>
      </c>
      <c r="D317" s="139"/>
      <c r="E317" s="140">
        <v>2.8533900000000001E-2</v>
      </c>
      <c r="F317" s="140">
        <v>7.0136499999999997E-3</v>
      </c>
      <c r="G317" s="140">
        <v>6.5630008000000004E-2</v>
      </c>
      <c r="H317" s="140">
        <v>0.36875777999999998</v>
      </c>
      <c r="I317" s="140">
        <v>0.47010253800000001</v>
      </c>
      <c r="J317" s="140">
        <v>5.8660200000000003E-2</v>
      </c>
      <c r="K317" s="140">
        <v>1.3018400000000001E-3</v>
      </c>
      <c r="L317" s="263">
        <f t="shared" si="59"/>
        <v>3.7810636983683796</v>
      </c>
      <c r="M317" s="3"/>
    </row>
    <row r="318" spans="1:13" ht="15" customHeight="1" x14ac:dyDescent="0.2">
      <c r="A318" s="8"/>
      <c r="C318" s="139">
        <v>2017</v>
      </c>
      <c r="D318" s="139"/>
      <c r="E318" s="140">
        <v>3.1438199999999999E-2</v>
      </c>
      <c r="F318" s="140">
        <v>2.2217199999999999E-3</v>
      </c>
      <c r="G318" s="140">
        <v>3.2561300000000001E-2</v>
      </c>
      <c r="H318" s="140">
        <v>0.50053969899999995</v>
      </c>
      <c r="I318" s="140">
        <v>0.39150544799999998</v>
      </c>
      <c r="J318" s="140">
        <v>3.8112900000000002E-3</v>
      </c>
      <c r="K318" s="140">
        <v>3.7922400000000002E-2</v>
      </c>
      <c r="L318" s="263">
        <f t="shared" si="59"/>
        <v>3.576922441848815</v>
      </c>
      <c r="M318" s="3"/>
    </row>
    <row r="319" spans="1:13" ht="15" customHeight="1" x14ac:dyDescent="0.2">
      <c r="A319" s="8"/>
      <c r="C319" s="139">
        <v>2014</v>
      </c>
      <c r="D319" s="139"/>
      <c r="E319" s="142">
        <v>3.0219652090422166E-2</v>
      </c>
      <c r="F319" s="142">
        <v>3.3155490764122816E-2</v>
      </c>
      <c r="G319" s="142">
        <v>1.2209756131192429E-2</v>
      </c>
      <c r="H319" s="142">
        <v>0.41043150258313671</v>
      </c>
      <c r="I319" s="142">
        <v>0.39851386487174445</v>
      </c>
      <c r="J319" s="142">
        <v>5.6642429899853172E-2</v>
      </c>
      <c r="K319" s="142">
        <v>5.8827303659528311E-2</v>
      </c>
      <c r="L319" s="263">
        <f t="shared" si="59"/>
        <v>3.5599184669678152</v>
      </c>
      <c r="M319" s="3"/>
    </row>
    <row r="320" spans="1:13" ht="15" customHeight="1" x14ac:dyDescent="0.2">
      <c r="A320" s="8"/>
      <c r="C320" s="226" t="s">
        <v>3</v>
      </c>
      <c r="D320" s="226"/>
      <c r="E320" s="229"/>
      <c r="F320" s="229"/>
      <c r="G320" s="229"/>
      <c r="H320" s="229"/>
      <c r="I320" s="229"/>
      <c r="J320" s="229"/>
      <c r="K320" s="229"/>
      <c r="L320" s="267"/>
      <c r="M320" s="3"/>
    </row>
    <row r="321" spans="1:13" ht="15" customHeight="1" x14ac:dyDescent="0.2">
      <c r="A321" s="8"/>
      <c r="C321" s="178">
        <v>2024</v>
      </c>
      <c r="D321" s="178"/>
      <c r="E321" s="224">
        <v>1.2612799735124141E-2</v>
      </c>
      <c r="F321" s="224">
        <v>3.5591504237502521E-2</v>
      </c>
      <c r="G321" s="224">
        <v>0.10672969838581307</v>
      </c>
      <c r="H321" s="224">
        <v>0.53969068918211427</v>
      </c>
      <c r="I321" s="224">
        <v>0.29707352756194605</v>
      </c>
      <c r="J321" s="224">
        <v>7.4860831956322822E-3</v>
      </c>
      <c r="K321" s="224">
        <v>8.1569770186772767E-4</v>
      </c>
      <c r="L321" s="262">
        <f t="shared" ref="L321:L324" si="60">+((H321/SUM(E321:I321,K321))*1+(I321/SUM(E321:I321,K321))*2)*2+1</f>
        <v>3.2847795383195511</v>
      </c>
      <c r="M321" s="3"/>
    </row>
    <row r="322" spans="1:13" ht="15" customHeight="1" x14ac:dyDescent="0.2">
      <c r="A322" s="8"/>
      <c r="C322" s="139">
        <v>2021</v>
      </c>
      <c r="D322" s="139"/>
      <c r="E322" s="140">
        <v>5.92197E-2</v>
      </c>
      <c r="F322" s="140">
        <v>1.48221E-2</v>
      </c>
      <c r="G322" s="140">
        <v>9.4617218000000003E-2</v>
      </c>
      <c r="H322" s="140">
        <v>0.48185523499999999</v>
      </c>
      <c r="I322" s="140">
        <v>0.29006024800000002</v>
      </c>
      <c r="J322" s="140">
        <v>5.88756E-2</v>
      </c>
      <c r="K322" s="140">
        <v>5.4989600000000002E-4</v>
      </c>
      <c r="L322" s="263">
        <f t="shared" si="60"/>
        <v>3.2568232943173827</v>
      </c>
      <c r="M322" s="3"/>
    </row>
    <row r="323" spans="1:13" ht="15" customHeight="1" x14ac:dyDescent="0.2">
      <c r="A323" s="8"/>
      <c r="C323" s="139">
        <v>2017</v>
      </c>
      <c r="D323" s="139"/>
      <c r="E323" s="140">
        <v>3.12359E-2</v>
      </c>
      <c r="F323" s="140">
        <v>4.50493E-2</v>
      </c>
      <c r="G323" s="140">
        <v>6.8886333999999994E-2</v>
      </c>
      <c r="H323" s="140">
        <v>0.52546897100000001</v>
      </c>
      <c r="I323" s="140">
        <v>0.26196947599999998</v>
      </c>
      <c r="J323" s="140">
        <v>4.1936500000000002E-3</v>
      </c>
      <c r="K323" s="140">
        <v>6.3196326999999997E-2</v>
      </c>
      <c r="L323" s="263">
        <f t="shared" si="60"/>
        <v>3.1076547006569073</v>
      </c>
      <c r="M323" s="3"/>
    </row>
    <row r="324" spans="1:13" ht="15" customHeight="1" x14ac:dyDescent="0.2">
      <c r="A324" s="8"/>
      <c r="C324" s="139">
        <v>2014</v>
      </c>
      <c r="D324" s="139"/>
      <c r="E324" s="142">
        <v>2.2989701305616402E-2</v>
      </c>
      <c r="F324" s="142">
        <v>6.7539769445554176E-2</v>
      </c>
      <c r="G324" s="142">
        <v>5.0257294337200054E-2</v>
      </c>
      <c r="H324" s="142">
        <v>0.49604703589145405</v>
      </c>
      <c r="I324" s="142">
        <v>0.27406699791770356</v>
      </c>
      <c r="J324" s="142">
        <v>3.0101312366490555E-2</v>
      </c>
      <c r="K324" s="142">
        <v>5.8997888735981302E-2</v>
      </c>
      <c r="L324" s="263">
        <f t="shared" si="60"/>
        <v>3.1531754708826254</v>
      </c>
      <c r="M324" s="3"/>
    </row>
    <row r="325" spans="1:13" ht="15" customHeight="1" x14ac:dyDescent="0.2">
      <c r="A325" s="8"/>
      <c r="C325" s="226" t="s">
        <v>4</v>
      </c>
      <c r="D325" s="226"/>
      <c r="E325" s="229"/>
      <c r="F325" s="229"/>
      <c r="G325" s="229"/>
      <c r="H325" s="229"/>
      <c r="I325" s="229"/>
      <c r="J325" s="229"/>
      <c r="K325" s="229"/>
      <c r="L325" s="267"/>
    </row>
    <row r="326" spans="1:13" ht="15" customHeight="1" x14ac:dyDescent="0.2">
      <c r="A326" s="8"/>
      <c r="C326" s="178">
        <v>2024</v>
      </c>
      <c r="D326" s="178"/>
      <c r="E326" s="224">
        <v>9.2451078889120408E-2</v>
      </c>
      <c r="F326" s="224">
        <v>0.11409029194001016</v>
      </c>
      <c r="G326" s="224">
        <v>0.11303826905089917</v>
      </c>
      <c r="H326" s="224">
        <v>0.23386839344150423</v>
      </c>
      <c r="I326" s="224">
        <v>1.4695380682043888E-2</v>
      </c>
      <c r="J326" s="224">
        <v>0.10932685080364825</v>
      </c>
      <c r="K326" s="224">
        <v>0.32252973519277389</v>
      </c>
      <c r="L326" s="262">
        <f t="shared" ref="L326:L329" si="61">+((H326/SUM(E326:I326,K326))*1+(I326/SUM(E326:I326,K326))*2)*2+1</f>
        <v>1.5911464941839302</v>
      </c>
      <c r="M326" s="3"/>
    </row>
    <row r="327" spans="1:13" ht="15" customHeight="1" x14ac:dyDescent="0.2">
      <c r="A327" s="8"/>
      <c r="C327" s="139">
        <v>2021</v>
      </c>
      <c r="D327" s="139"/>
      <c r="E327" s="140">
        <v>8.6467044000000007E-2</v>
      </c>
      <c r="F327" s="140">
        <v>6.3041081999999998E-2</v>
      </c>
      <c r="G327" s="140">
        <v>2.5943899999999999E-2</v>
      </c>
      <c r="H327" s="140">
        <v>0.199860226</v>
      </c>
      <c r="I327" s="140">
        <v>3.1991699999999998E-2</v>
      </c>
      <c r="J327" s="140">
        <v>0.100805806</v>
      </c>
      <c r="K327" s="140">
        <v>0.491890251</v>
      </c>
      <c r="L327" s="263">
        <f t="shared" si="61"/>
        <v>1.5868445884542697</v>
      </c>
    </row>
    <row r="328" spans="1:13" ht="15" customHeight="1" x14ac:dyDescent="0.2">
      <c r="A328" s="8"/>
      <c r="C328" s="139">
        <v>2017</v>
      </c>
      <c r="D328" s="139"/>
      <c r="E328" s="140">
        <v>9.0321762E-2</v>
      </c>
      <c r="F328" s="140">
        <v>1.1783399999999999E-2</v>
      </c>
      <c r="G328" s="140">
        <v>9.9526892000000006E-2</v>
      </c>
      <c r="H328" s="140">
        <v>0.116007003</v>
      </c>
      <c r="I328" s="140">
        <v>7.0545598000000001E-2</v>
      </c>
      <c r="J328" s="140">
        <v>4.8710700000000003E-2</v>
      </c>
      <c r="K328" s="140">
        <v>0.563104622</v>
      </c>
      <c r="L328" s="263">
        <f t="shared" si="61"/>
        <v>1.5405258005446854</v>
      </c>
      <c r="M328" s="3"/>
    </row>
    <row r="329" spans="1:13" ht="15" customHeight="1" x14ac:dyDescent="0.2">
      <c r="A329" s="8"/>
      <c r="C329" s="139">
        <v>2014</v>
      </c>
      <c r="D329" s="139"/>
      <c r="E329" s="142">
        <v>8.9428557078857343E-2</v>
      </c>
      <c r="F329" s="142">
        <v>6.8273420275784943E-3</v>
      </c>
      <c r="G329" s="142">
        <v>6.8301213351683557E-2</v>
      </c>
      <c r="H329" s="142">
        <v>0.13020478984531295</v>
      </c>
      <c r="I329" s="142">
        <v>1.4560708573066232E-2</v>
      </c>
      <c r="J329" s="142">
        <v>6.1726057570926411E-2</v>
      </c>
      <c r="K329" s="142">
        <v>0.62895133155257499</v>
      </c>
      <c r="L329" s="263">
        <f t="shared" si="61"/>
        <v>1.3396155425119658</v>
      </c>
      <c r="M329" s="3"/>
    </row>
    <row r="330" spans="1:13" ht="15" customHeight="1" x14ac:dyDescent="0.2">
      <c r="A330" s="8"/>
      <c r="C330" s="226" t="s">
        <v>5</v>
      </c>
      <c r="D330" s="226"/>
      <c r="E330" s="229"/>
      <c r="F330" s="229"/>
      <c r="G330" s="229"/>
      <c r="H330" s="229"/>
      <c r="I330" s="229"/>
      <c r="J330" s="229"/>
      <c r="K330" s="229"/>
      <c r="L330" s="267"/>
      <c r="M330" s="3"/>
    </row>
    <row r="331" spans="1:13" ht="15" customHeight="1" x14ac:dyDescent="0.2">
      <c r="A331" s="8"/>
      <c r="C331" s="178">
        <v>2024</v>
      </c>
      <c r="D331" s="178"/>
      <c r="E331" s="224">
        <v>6.6268188694136064E-5</v>
      </c>
      <c r="F331" s="224">
        <v>0.11020869310579406</v>
      </c>
      <c r="G331" s="224">
        <v>7.502541587523108E-2</v>
      </c>
      <c r="H331" s="224">
        <v>0.36899105250720821</v>
      </c>
      <c r="I331" s="224">
        <v>0.33129106918566492</v>
      </c>
      <c r="J331" s="224">
        <v>1.397229711260382E-2</v>
      </c>
      <c r="K331" s="224">
        <v>0.10044520402480382</v>
      </c>
      <c r="L331" s="262">
        <f t="shared" ref="L331:L334" si="62">+((H331/SUM(E331:I331,K331))*1+(I331/SUM(E331:I331,K331))*2)*2+1</f>
        <v>3.0923817614003548</v>
      </c>
      <c r="M331" s="3"/>
    </row>
    <row r="332" spans="1:13" ht="15" customHeight="1" x14ac:dyDescent="0.2">
      <c r="A332" s="8"/>
      <c r="C332" s="139">
        <v>2021</v>
      </c>
      <c r="D332" s="139"/>
      <c r="E332" s="140">
        <v>1.1220500000000001E-3</v>
      </c>
      <c r="F332" s="140">
        <v>4.3453600000000002E-2</v>
      </c>
      <c r="G332" s="140">
        <v>6.2667655000000003E-2</v>
      </c>
      <c r="H332" s="140">
        <v>0.34081478500000001</v>
      </c>
      <c r="I332" s="140">
        <v>0.33298608499999999</v>
      </c>
      <c r="J332" s="140">
        <v>2.90008E-2</v>
      </c>
      <c r="K332" s="140">
        <v>0.18995499199999999</v>
      </c>
      <c r="L332" s="263">
        <f t="shared" si="62"/>
        <v>3.0737133237932017</v>
      </c>
      <c r="M332" s="3"/>
    </row>
    <row r="333" spans="1:13" ht="15" customHeight="1" x14ac:dyDescent="0.2">
      <c r="A333" s="8"/>
      <c r="C333" s="139">
        <v>2017</v>
      </c>
      <c r="D333" s="139"/>
      <c r="E333" s="140">
        <v>3.0449E-2</v>
      </c>
      <c r="F333" s="140">
        <v>4.2313299999999998E-2</v>
      </c>
      <c r="G333" s="140">
        <v>2.2928799999999999E-2</v>
      </c>
      <c r="H333" s="140">
        <v>0.46443730999999999</v>
      </c>
      <c r="I333" s="140">
        <v>0.30993760199999998</v>
      </c>
      <c r="J333" s="140">
        <v>8.1046999999999994E-3</v>
      </c>
      <c r="K333" s="140">
        <v>0.12182926400000001</v>
      </c>
      <c r="L333" s="263">
        <f t="shared" si="62"/>
        <v>3.1863447487575289</v>
      </c>
    </row>
    <row r="334" spans="1:13" ht="15" customHeight="1" x14ac:dyDescent="0.2">
      <c r="A334" s="8"/>
      <c r="C334" s="139">
        <v>2014</v>
      </c>
      <c r="D334" s="139"/>
      <c r="E334" s="142">
        <v>4.4849160334441696E-3</v>
      </c>
      <c r="F334" s="142">
        <v>6.1015940055615704E-2</v>
      </c>
      <c r="G334" s="142">
        <v>6.5152354540801122E-2</v>
      </c>
      <c r="H334" s="142">
        <v>0.39925171384894942</v>
      </c>
      <c r="I334" s="142">
        <v>0.28513544395245738</v>
      </c>
      <c r="J334" s="142">
        <v>5.457213322769737E-2</v>
      </c>
      <c r="K334" s="142">
        <v>0.13038749834103475</v>
      </c>
      <c r="L334" s="263">
        <f t="shared" si="62"/>
        <v>3.0509710699851089</v>
      </c>
    </row>
    <row r="335" spans="1:13" ht="15" customHeight="1" x14ac:dyDescent="0.2">
      <c r="A335" s="8"/>
      <c r="C335" s="218" t="s">
        <v>21</v>
      </c>
      <c r="D335" s="218"/>
      <c r="E335" s="219"/>
      <c r="F335" s="219"/>
      <c r="G335" s="219"/>
      <c r="H335" s="219"/>
      <c r="I335" s="219"/>
      <c r="J335" s="219"/>
      <c r="K335" s="220"/>
      <c r="L335" s="266"/>
    </row>
    <row r="336" spans="1:13" ht="15" customHeight="1" x14ac:dyDescent="0.2">
      <c r="A336" s="8"/>
      <c r="C336" s="226" t="s">
        <v>79</v>
      </c>
      <c r="D336" s="226"/>
      <c r="E336" s="229"/>
      <c r="F336" s="229"/>
      <c r="G336" s="229"/>
      <c r="H336" s="229"/>
      <c r="I336" s="229"/>
      <c r="J336" s="229"/>
      <c r="K336" s="229"/>
      <c r="L336" s="267"/>
    </row>
    <row r="337" spans="1:13" ht="15" customHeight="1" x14ac:dyDescent="0.2">
      <c r="A337" s="8"/>
      <c r="C337" s="178">
        <v>2024</v>
      </c>
      <c r="D337" s="178"/>
      <c r="E337" s="224">
        <v>0.14883818550654851</v>
      </c>
      <c r="F337" s="224">
        <v>0.13355291894426882</v>
      </c>
      <c r="G337" s="224">
        <v>9.11656629676489E-2</v>
      </c>
      <c r="H337" s="224">
        <v>0.25062497568000175</v>
      </c>
      <c r="I337" s="224">
        <v>0.11612892311701802</v>
      </c>
      <c r="J337" s="224">
        <v>7.725288891008536E-2</v>
      </c>
      <c r="K337" s="224">
        <v>0.18243644487442862</v>
      </c>
      <c r="L337" s="262">
        <f t="shared" ref="L337:L340" si="63">+((H337/SUM(E337:I337,K337))*1+(I337/SUM(E337:I337,K337))*2)*2+1</f>
        <v>2.0466200676449144</v>
      </c>
    </row>
    <row r="338" spans="1:13" ht="15" customHeight="1" x14ac:dyDescent="0.2">
      <c r="A338" s="8"/>
      <c r="C338" s="139">
        <v>2021</v>
      </c>
      <c r="D338" s="139"/>
      <c r="E338" s="140">
        <v>0.13918465099999999</v>
      </c>
      <c r="F338" s="140">
        <v>0.124615515</v>
      </c>
      <c r="G338" s="140">
        <v>8.7275662000000004E-2</v>
      </c>
      <c r="H338" s="140">
        <v>0.184795929</v>
      </c>
      <c r="I338" s="140">
        <v>0.10657787000000001</v>
      </c>
      <c r="J338" s="140">
        <v>0.12505917499999999</v>
      </c>
      <c r="K338" s="140">
        <v>0.23249119900000001</v>
      </c>
      <c r="L338" s="263">
        <f t="shared" si="63"/>
        <v>1.9096653331844866</v>
      </c>
    </row>
    <row r="339" spans="1:13" ht="15" customHeight="1" x14ac:dyDescent="0.2">
      <c r="A339" s="8"/>
      <c r="C339" s="139">
        <v>2017</v>
      </c>
      <c r="D339" s="139"/>
      <c r="E339" s="140">
        <v>0.13371919700000001</v>
      </c>
      <c r="F339" s="140">
        <v>0.15677738499999999</v>
      </c>
      <c r="G339" s="140">
        <v>0.100687995</v>
      </c>
      <c r="H339" s="140">
        <v>0.196108111</v>
      </c>
      <c r="I339" s="140">
        <v>0.106902581</v>
      </c>
      <c r="J339" s="140">
        <v>5.5418299999999997E-2</v>
      </c>
      <c r="K339" s="140">
        <v>0.25038644199999999</v>
      </c>
      <c r="L339" s="263">
        <f t="shared" si="63"/>
        <v>1.8679254917312285</v>
      </c>
    </row>
    <row r="340" spans="1:13" ht="15" customHeight="1" x14ac:dyDescent="0.2">
      <c r="A340" s="8"/>
      <c r="C340" s="139">
        <v>2014</v>
      </c>
      <c r="D340" s="139"/>
      <c r="E340" s="142">
        <v>0.21370091046455084</v>
      </c>
      <c r="F340" s="142">
        <v>0.10794026180017871</v>
      </c>
      <c r="G340" s="142">
        <v>0.13897668882366696</v>
      </c>
      <c r="H340" s="142">
        <v>0.18453088514803595</v>
      </c>
      <c r="I340" s="142">
        <v>7.4903840757632414E-2</v>
      </c>
      <c r="J340" s="142">
        <v>6.4392149045236852E-2</v>
      </c>
      <c r="K340" s="142">
        <v>0.21555526396069827</v>
      </c>
      <c r="L340" s="263">
        <f t="shared" si="63"/>
        <v>1.714698078521075</v>
      </c>
    </row>
    <row r="341" spans="1:13" ht="15" customHeight="1" x14ac:dyDescent="0.2">
      <c r="A341" s="8"/>
      <c r="C341" s="226" t="s">
        <v>1</v>
      </c>
      <c r="D341" s="226"/>
      <c r="E341" s="229"/>
      <c r="F341" s="229"/>
      <c r="G341" s="229"/>
      <c r="H341" s="229"/>
      <c r="I341" s="229"/>
      <c r="J341" s="229"/>
      <c r="K341" s="229"/>
      <c r="L341" s="267"/>
    </row>
    <row r="342" spans="1:13" ht="15" customHeight="1" x14ac:dyDescent="0.2">
      <c r="A342" s="8"/>
      <c r="C342" s="178">
        <v>2024</v>
      </c>
      <c r="D342" s="178"/>
      <c r="E342" s="224">
        <v>4.6798791051513251E-2</v>
      </c>
      <c r="F342" s="224">
        <v>6.6814928130041293E-2</v>
      </c>
      <c r="G342" s="224">
        <v>5.5308220280554973E-2</v>
      </c>
      <c r="H342" s="224">
        <v>0.37120204884976093</v>
      </c>
      <c r="I342" s="224">
        <v>0.29602698579994824</v>
      </c>
      <c r="J342" s="224">
        <v>6.8640600377521455E-2</v>
      </c>
      <c r="K342" s="224">
        <v>9.5208425510659805E-2</v>
      </c>
      <c r="L342" s="262">
        <f t="shared" ref="L342:L345" si="64">+((H342/SUM(E342:I342,K342))*1+(I342/SUM(E342:I342,K342))*2)*2+1</f>
        <v>3.068494763332196</v>
      </c>
    </row>
    <row r="343" spans="1:13" ht="15" customHeight="1" x14ac:dyDescent="0.2">
      <c r="A343" s="8"/>
      <c r="C343" s="139">
        <v>2021</v>
      </c>
      <c r="D343" s="139"/>
      <c r="E343" s="140">
        <v>4.8120900000000001E-2</v>
      </c>
      <c r="F343" s="140">
        <v>6.5725311999999994E-2</v>
      </c>
      <c r="G343" s="140">
        <v>5.6474700000000003E-2</v>
      </c>
      <c r="H343" s="140">
        <v>0.37602701999999999</v>
      </c>
      <c r="I343" s="140">
        <v>0.26426510600000003</v>
      </c>
      <c r="J343" s="140">
        <v>8.8136740000000005E-2</v>
      </c>
      <c r="K343" s="140">
        <v>0.101250254</v>
      </c>
      <c r="L343" s="263">
        <f t="shared" si="64"/>
        <v>2.9839755365434755</v>
      </c>
    </row>
    <row r="344" spans="1:13" ht="15" customHeight="1" x14ac:dyDescent="0.2">
      <c r="A344" s="8"/>
      <c r="C344" s="139">
        <v>2017</v>
      </c>
      <c r="D344" s="139"/>
      <c r="E344" s="140">
        <v>2.17702E-2</v>
      </c>
      <c r="F344" s="140">
        <v>6.4548822000000006E-2</v>
      </c>
      <c r="G344" s="140">
        <v>4.7476499999999998E-2</v>
      </c>
      <c r="H344" s="140">
        <v>0.404840584</v>
      </c>
      <c r="I344" s="140">
        <v>0.28675800000000001</v>
      </c>
      <c r="J344" s="140">
        <v>5.1985200000000002E-2</v>
      </c>
      <c r="K344" s="140">
        <v>0.122620718</v>
      </c>
      <c r="L344" s="263">
        <f t="shared" si="64"/>
        <v>3.0640111509479939</v>
      </c>
    </row>
    <row r="345" spans="1:13" ht="15" customHeight="1" x14ac:dyDescent="0.2">
      <c r="A345" s="8"/>
      <c r="C345" s="139">
        <v>2014</v>
      </c>
      <c r="D345" s="139"/>
      <c r="E345" s="142">
        <v>4.1117264245063664E-2</v>
      </c>
      <c r="F345" s="142">
        <v>9.5324113780072633E-2</v>
      </c>
      <c r="G345" s="142">
        <v>4.8754834515072114E-2</v>
      </c>
      <c r="H345" s="142">
        <v>0.42452590221694947</v>
      </c>
      <c r="I345" s="142">
        <v>0.22803092946411849</v>
      </c>
      <c r="J345" s="142">
        <v>6.7859347789646585E-2</v>
      </c>
      <c r="K345" s="142">
        <v>9.4387607989077263E-2</v>
      </c>
      <c r="L345" s="263">
        <f t="shared" si="64"/>
        <v>2.8893881713174476</v>
      </c>
    </row>
    <row r="346" spans="1:13" ht="15" customHeight="1" x14ac:dyDescent="0.2">
      <c r="A346" s="8"/>
      <c r="C346" s="226" t="s">
        <v>50</v>
      </c>
      <c r="D346" s="226"/>
      <c r="E346" s="229"/>
      <c r="F346" s="229"/>
      <c r="G346" s="229"/>
      <c r="H346" s="229"/>
      <c r="I346" s="229"/>
      <c r="J346" s="229"/>
      <c r="K346" s="229"/>
      <c r="L346" s="267"/>
    </row>
    <row r="347" spans="1:13" ht="15" customHeight="1" x14ac:dyDescent="0.2">
      <c r="A347" s="8"/>
      <c r="C347" s="178">
        <v>2024</v>
      </c>
      <c r="D347" s="178"/>
      <c r="E347" s="224">
        <v>8.5658546865663626E-2</v>
      </c>
      <c r="F347" s="224">
        <v>0.10008436940642973</v>
      </c>
      <c r="G347" s="224">
        <v>0.11288388347870235</v>
      </c>
      <c r="H347" s="224">
        <v>0.3449852142113366</v>
      </c>
      <c r="I347" s="224">
        <v>0.15265827498897097</v>
      </c>
      <c r="J347" s="224">
        <v>0.15054334021439961</v>
      </c>
      <c r="K347" s="224">
        <v>5.31863708344971E-2</v>
      </c>
      <c r="L347" s="262">
        <f t="shared" ref="L347:L350" si="65">+((H347/SUM(E347:I347,K347))*1+(I347/SUM(E347:I347,K347))*2)*2+1</f>
        <v>2.5311005139530303</v>
      </c>
    </row>
    <row r="348" spans="1:13" ht="15" customHeight="1" x14ac:dyDescent="0.2">
      <c r="A348" s="8"/>
      <c r="C348" s="139">
        <v>2021</v>
      </c>
      <c r="D348" s="139"/>
      <c r="E348" s="140">
        <v>7.6981875000000005E-2</v>
      </c>
      <c r="F348" s="140">
        <v>9.0428722000000003E-2</v>
      </c>
      <c r="G348" s="140">
        <v>0.13766576</v>
      </c>
      <c r="H348" s="140">
        <v>0.27586519599999998</v>
      </c>
      <c r="I348" s="140">
        <v>0.18480476400000001</v>
      </c>
      <c r="J348" s="140">
        <v>0.182385876</v>
      </c>
      <c r="K348" s="140">
        <v>5.1867799999999999E-2</v>
      </c>
      <c r="L348" s="263">
        <f t="shared" si="65"/>
        <v>2.5789226496440252</v>
      </c>
    </row>
    <row r="349" spans="1:13" ht="15" customHeight="1" x14ac:dyDescent="0.2">
      <c r="A349" s="8"/>
      <c r="C349" s="139">
        <v>2017</v>
      </c>
      <c r="D349" s="139"/>
      <c r="E349" s="140">
        <v>4.4745199999999999E-2</v>
      </c>
      <c r="F349" s="140">
        <v>8.0410667000000005E-2</v>
      </c>
      <c r="G349" s="140">
        <v>0.119376563</v>
      </c>
      <c r="H349" s="140">
        <v>0.242757684</v>
      </c>
      <c r="I349" s="140">
        <v>0.10916341</v>
      </c>
      <c r="J349" s="140">
        <v>0.12945151499999999</v>
      </c>
      <c r="K349" s="140">
        <v>0.27409498500000001</v>
      </c>
      <c r="L349" s="263">
        <f t="shared" si="65"/>
        <v>2.0592965222113775</v>
      </c>
    </row>
    <row r="350" spans="1:13" ht="15" customHeight="1" x14ac:dyDescent="0.2">
      <c r="A350" s="8"/>
      <c r="C350" s="139">
        <v>2014</v>
      </c>
      <c r="D350" s="139"/>
      <c r="E350" s="142">
        <v>7.2710403692410455E-2</v>
      </c>
      <c r="F350" s="142">
        <v>8.0808474215597906E-2</v>
      </c>
      <c r="G350" s="142">
        <v>0.10469779237998215</v>
      </c>
      <c r="H350" s="142">
        <v>0.24977735077353899</v>
      </c>
      <c r="I350" s="142">
        <v>6.9402904520391398E-2</v>
      </c>
      <c r="J350" s="142">
        <v>0.16825038122948485</v>
      </c>
      <c r="K350" s="142">
        <v>0.25435269318859433</v>
      </c>
      <c r="L350" s="263">
        <f t="shared" si="65"/>
        <v>1.9343753241239159</v>
      </c>
    </row>
    <row r="351" spans="1:13" ht="15" customHeight="1" x14ac:dyDescent="0.2">
      <c r="A351" s="8"/>
      <c r="C351" s="226" t="s">
        <v>2</v>
      </c>
      <c r="D351" s="226"/>
      <c r="E351" s="229"/>
      <c r="F351" s="229"/>
      <c r="G351" s="229"/>
      <c r="H351" s="229"/>
      <c r="I351" s="229"/>
      <c r="J351" s="229"/>
      <c r="K351" s="229"/>
      <c r="L351" s="267"/>
    </row>
    <row r="352" spans="1:13" ht="15" customHeight="1" x14ac:dyDescent="0.2">
      <c r="A352" s="8"/>
      <c r="C352" s="178">
        <v>2024</v>
      </c>
      <c r="D352" s="178"/>
      <c r="E352" s="224">
        <v>4.628654438336801E-2</v>
      </c>
      <c r="F352" s="224">
        <v>8.9828138096334137E-2</v>
      </c>
      <c r="G352" s="224">
        <v>5.3718346457727932E-2</v>
      </c>
      <c r="H352" s="224">
        <v>0.34980560314220965</v>
      </c>
      <c r="I352" s="224">
        <v>0.26512799141356802</v>
      </c>
      <c r="J352" s="224">
        <v>6.1614280247568771E-2</v>
      </c>
      <c r="K352" s="224">
        <v>0.13361909625922352</v>
      </c>
      <c r="L352" s="262">
        <f t="shared" ref="L352:L355" si="66">+((H352/SUM(E352:I352,K352))*1+(I352/SUM(E352:I352,K352))*2)*2+1</f>
        <v>2.8756926228620081</v>
      </c>
      <c r="M352" s="3"/>
    </row>
    <row r="353" spans="1:13" ht="15" customHeight="1" x14ac:dyDescent="0.2">
      <c r="A353" s="8"/>
      <c r="C353" s="139">
        <v>2021</v>
      </c>
      <c r="D353" s="139"/>
      <c r="E353" s="140">
        <v>4.2397799999999999E-2</v>
      </c>
      <c r="F353" s="140">
        <v>7.9687922999999994E-2</v>
      </c>
      <c r="G353" s="140">
        <v>6.3740107000000004E-2</v>
      </c>
      <c r="H353" s="140">
        <v>0.353396141</v>
      </c>
      <c r="I353" s="140">
        <v>0.24870006</v>
      </c>
      <c r="J353" s="140">
        <v>8.1969344999999999E-2</v>
      </c>
      <c r="K353" s="140">
        <v>0.13010861100000001</v>
      </c>
      <c r="L353" s="263">
        <f t="shared" si="66"/>
        <v>2.8535247563120008</v>
      </c>
    </row>
    <row r="354" spans="1:13" ht="15" customHeight="1" x14ac:dyDescent="0.2">
      <c r="A354" s="8"/>
      <c r="C354" s="139">
        <v>2017</v>
      </c>
      <c r="D354" s="139"/>
      <c r="E354" s="140">
        <v>9.1608000000000002E-3</v>
      </c>
      <c r="F354" s="140">
        <v>5.5118500000000001E-2</v>
      </c>
      <c r="G354" s="140">
        <v>6.0632800000000001E-2</v>
      </c>
      <c r="H354" s="140">
        <v>0.31341428500000001</v>
      </c>
      <c r="I354" s="140">
        <v>0.35547820699999999</v>
      </c>
      <c r="J354" s="140">
        <v>4.5445600000000003E-2</v>
      </c>
      <c r="K354" s="140">
        <v>0.16074983200000001</v>
      </c>
      <c r="L354" s="263">
        <f t="shared" si="66"/>
        <v>3.1462803445139134</v>
      </c>
      <c r="M354" s="3"/>
    </row>
    <row r="355" spans="1:13" ht="15" customHeight="1" x14ac:dyDescent="0.2">
      <c r="A355" s="8"/>
      <c r="C355" s="139">
        <v>2014</v>
      </c>
      <c r="D355" s="139"/>
      <c r="E355" s="142">
        <v>3.0237418661793563E-2</v>
      </c>
      <c r="F355" s="142">
        <v>6.1082935976959005E-2</v>
      </c>
      <c r="G355" s="142">
        <v>3.7241436190659685E-2</v>
      </c>
      <c r="H355" s="142">
        <v>0.32368056785426824</v>
      </c>
      <c r="I355" s="142">
        <v>0.37886696178622742</v>
      </c>
      <c r="J355" s="142">
        <v>4.681080098576882E-2</v>
      </c>
      <c r="K355" s="142">
        <v>0.12207987854432331</v>
      </c>
      <c r="L355" s="263">
        <f t="shared" si="66"/>
        <v>3.2690447867959471</v>
      </c>
      <c r="M355" s="3"/>
    </row>
    <row r="356" spans="1:13" ht="15" customHeight="1" x14ac:dyDescent="0.2">
      <c r="A356" s="8"/>
      <c r="C356" s="226" t="s">
        <v>113</v>
      </c>
      <c r="D356" s="226"/>
      <c r="E356" s="229"/>
      <c r="F356" s="229"/>
      <c r="G356" s="229"/>
      <c r="H356" s="229"/>
      <c r="I356" s="229"/>
      <c r="J356" s="229"/>
      <c r="K356" s="229"/>
      <c r="L356" s="267"/>
      <c r="M356" s="3"/>
    </row>
    <row r="357" spans="1:13" ht="15" customHeight="1" x14ac:dyDescent="0.2">
      <c r="A357" s="8"/>
      <c r="C357" s="178">
        <v>2024</v>
      </c>
      <c r="D357" s="178"/>
      <c r="E357" s="224">
        <v>4.2201242358703969E-2</v>
      </c>
      <c r="F357" s="224">
        <v>8.3138947613754774E-2</v>
      </c>
      <c r="G357" s="224">
        <v>8.8806662280621562E-2</v>
      </c>
      <c r="H357" s="224">
        <v>0.3319873371275025</v>
      </c>
      <c r="I357" s="224">
        <v>0.25190577144167364</v>
      </c>
      <c r="J357" s="224">
        <v>7.8465503037720916E-2</v>
      </c>
      <c r="K357" s="224">
        <v>0.12349453614002265</v>
      </c>
      <c r="L357" s="262">
        <f t="shared" ref="L357:L360" si="67">+((H357/SUM(E357:I357,K357))*1+(I357/SUM(E357:I357,K357))*2)*2+1</f>
        <v>2.8139285784003842</v>
      </c>
      <c r="M357" s="3"/>
    </row>
    <row r="358" spans="1:13" ht="15" customHeight="1" x14ac:dyDescent="0.2">
      <c r="A358" s="8"/>
      <c r="C358" s="139">
        <v>2021</v>
      </c>
      <c r="D358" s="139"/>
      <c r="E358" s="140">
        <v>3.8270899999999997E-2</v>
      </c>
      <c r="F358" s="140">
        <v>7.7241704999999994E-2</v>
      </c>
      <c r="G358" s="140">
        <v>9.7182339000000006E-2</v>
      </c>
      <c r="H358" s="140">
        <v>0.323233522</v>
      </c>
      <c r="I358" s="140">
        <v>0.236216811</v>
      </c>
      <c r="J358" s="140">
        <v>9.4262414000000003E-2</v>
      </c>
      <c r="K358" s="140">
        <v>0.13359235799999999</v>
      </c>
      <c r="L358" s="263">
        <f t="shared" si="67"/>
        <v>2.7569483993010842</v>
      </c>
      <c r="M358" s="3"/>
    </row>
    <row r="359" spans="1:13" ht="15" customHeight="1" x14ac:dyDescent="0.2">
      <c r="A359" s="8"/>
      <c r="C359" s="139">
        <v>2017</v>
      </c>
      <c r="D359" s="139"/>
      <c r="E359" s="140">
        <v>2.1065400000000001E-2</v>
      </c>
      <c r="F359" s="140">
        <v>4.8590500000000002E-2</v>
      </c>
      <c r="G359" s="140">
        <v>7.7061330999999997E-2</v>
      </c>
      <c r="H359" s="140">
        <v>0.36338431900000001</v>
      </c>
      <c r="I359" s="140">
        <v>0.27199757299999999</v>
      </c>
      <c r="J359" s="140">
        <v>7.2173123000000006E-2</v>
      </c>
      <c r="K359" s="140">
        <v>0.14572779799999999</v>
      </c>
      <c r="L359" s="263">
        <f t="shared" si="67"/>
        <v>2.9559239863875426</v>
      </c>
    </row>
    <row r="360" spans="1:13" ht="15" customHeight="1" x14ac:dyDescent="0.2">
      <c r="A360" s="8"/>
      <c r="C360" s="139">
        <v>2014</v>
      </c>
      <c r="D360" s="139"/>
      <c r="E360" s="142">
        <v>2.0282883654056845E-2</v>
      </c>
      <c r="F360" s="142">
        <v>5.9279744779056238E-2</v>
      </c>
      <c r="G360" s="142">
        <v>7.1615216707271639E-2</v>
      </c>
      <c r="H360" s="142">
        <v>0.38826031563292673</v>
      </c>
      <c r="I360" s="142">
        <v>0.28050522057779059</v>
      </c>
      <c r="J360" s="142">
        <v>8.2838004041061397E-2</v>
      </c>
      <c r="K360" s="142">
        <v>9.7218614607836623E-2</v>
      </c>
      <c r="L360" s="263">
        <f t="shared" si="67"/>
        <v>3.0700176434938253</v>
      </c>
    </row>
    <row r="361" spans="1:13" ht="15" customHeight="1" x14ac:dyDescent="0.2">
      <c r="A361" s="8"/>
      <c r="C361" s="226" t="s">
        <v>80</v>
      </c>
      <c r="D361" s="226"/>
      <c r="E361" s="229"/>
      <c r="F361" s="229"/>
      <c r="G361" s="229"/>
      <c r="H361" s="229"/>
      <c r="I361" s="229"/>
      <c r="J361" s="229"/>
      <c r="K361" s="229"/>
      <c r="L361" s="267"/>
    </row>
    <row r="362" spans="1:13" ht="15" customHeight="1" x14ac:dyDescent="0.2">
      <c r="A362" s="8"/>
      <c r="C362" s="178">
        <v>2024</v>
      </c>
      <c r="D362" s="178"/>
      <c r="E362" s="224">
        <v>2.4154769905198985E-2</v>
      </c>
      <c r="F362" s="224">
        <v>4.3547263316475904E-2</v>
      </c>
      <c r="G362" s="224">
        <v>4.8389289447325221E-2</v>
      </c>
      <c r="H362" s="224">
        <v>0.42189874665318317</v>
      </c>
      <c r="I362" s="224">
        <v>0.37462859647127394</v>
      </c>
      <c r="J362" s="224">
        <v>7.2559127608265009E-2</v>
      </c>
      <c r="K362" s="224">
        <v>1.4822206598277873E-2</v>
      </c>
      <c r="L362" s="262">
        <f t="shared" ref="L362:L365" si="68">+((H362/SUM(E362:I362,K362))*1+(I362/SUM(E362:I362,K362))*2)*2+1</f>
        <v>3.5255646466722785</v>
      </c>
    </row>
    <row r="363" spans="1:13" ht="15" customHeight="1" x14ac:dyDescent="0.2">
      <c r="A363" s="8"/>
      <c r="C363" s="139">
        <v>2021</v>
      </c>
      <c r="D363" s="139"/>
      <c r="E363" s="140">
        <v>2.48466E-2</v>
      </c>
      <c r="F363" s="140">
        <v>4.1611599999999999E-2</v>
      </c>
      <c r="G363" s="140">
        <v>5.2491900000000001E-2</v>
      </c>
      <c r="H363" s="140">
        <v>0.39760510500000001</v>
      </c>
      <c r="I363" s="140">
        <v>0.38126780700000001</v>
      </c>
      <c r="J363" s="140">
        <v>8.4628541000000002E-2</v>
      </c>
      <c r="K363" s="140">
        <v>1.7548399999999999E-2</v>
      </c>
      <c r="L363" s="263">
        <f t="shared" si="68"/>
        <v>3.5347977963725179</v>
      </c>
    </row>
    <row r="364" spans="1:13" ht="15" customHeight="1" x14ac:dyDescent="0.2">
      <c r="A364" s="8"/>
      <c r="C364" s="139">
        <v>2017</v>
      </c>
      <c r="D364" s="139"/>
      <c r="E364" s="140">
        <v>1.2985999999999999E-2</v>
      </c>
      <c r="F364" s="140">
        <v>2.7890000000000002E-2</v>
      </c>
      <c r="G364" s="140">
        <v>3.7878500000000002E-2</v>
      </c>
      <c r="H364" s="140">
        <v>0.390382228</v>
      </c>
      <c r="I364" s="140">
        <v>0.41967764400000002</v>
      </c>
      <c r="J364" s="140">
        <v>4.2933499999999999E-2</v>
      </c>
      <c r="K364" s="140">
        <v>6.8252152999999996E-2</v>
      </c>
      <c r="L364" s="263">
        <f t="shared" si="68"/>
        <v>3.569805721707799</v>
      </c>
    </row>
    <row r="365" spans="1:13" ht="15" customHeight="1" x14ac:dyDescent="0.2">
      <c r="A365" s="8"/>
      <c r="C365" s="139">
        <v>2014</v>
      </c>
      <c r="D365" s="139"/>
      <c r="E365" s="142">
        <v>1.3582760944919635E-2</v>
      </c>
      <c r="F365" s="142">
        <v>1.9818509182436557E-2</v>
      </c>
      <c r="G365" s="142">
        <v>3.9461502768473274E-2</v>
      </c>
      <c r="H365" s="142">
        <v>0.41679283476787438</v>
      </c>
      <c r="I365" s="142">
        <v>0.41627331133800566</v>
      </c>
      <c r="J365" s="142">
        <v>5.3513745124364312E-2</v>
      </c>
      <c r="K365" s="142">
        <v>4.055733587392623E-2</v>
      </c>
      <c r="L365" s="263">
        <f t="shared" si="68"/>
        <v>3.639952669165901</v>
      </c>
    </row>
    <row r="366" spans="1:13" ht="15" customHeight="1" x14ac:dyDescent="0.2">
      <c r="A366" s="8"/>
      <c r="C366" s="226" t="s">
        <v>3</v>
      </c>
      <c r="D366" s="226"/>
      <c r="E366" s="229"/>
      <c r="F366" s="229"/>
      <c r="G366" s="229"/>
      <c r="H366" s="229"/>
      <c r="I366" s="229"/>
      <c r="J366" s="229"/>
      <c r="K366" s="229"/>
      <c r="L366" s="267"/>
    </row>
    <row r="367" spans="1:13" ht="15" customHeight="1" x14ac:dyDescent="0.2">
      <c r="A367" s="8"/>
      <c r="C367" s="178">
        <v>2024</v>
      </c>
      <c r="D367" s="178"/>
      <c r="E367" s="224">
        <v>2.3418438662135676E-2</v>
      </c>
      <c r="F367" s="224">
        <v>5.3012190774403056E-2</v>
      </c>
      <c r="G367" s="224">
        <v>5.5615144002794138E-2</v>
      </c>
      <c r="H367" s="224">
        <v>0.42344060920061133</v>
      </c>
      <c r="I367" s="224">
        <v>0.36377300553749281</v>
      </c>
      <c r="J367" s="224">
        <v>6.1378445362765356E-2</v>
      </c>
      <c r="K367" s="224">
        <v>1.9362166459797613E-2</v>
      </c>
      <c r="L367" s="262">
        <f t="shared" ref="L367:L370" si="69">+((H367/SUM(E367:I367,K367))*1+(I367/SUM(E367:I367,K367))*2)*2+1</f>
        <v>3.4525041313811267</v>
      </c>
    </row>
    <row r="368" spans="1:13" ht="15" customHeight="1" x14ac:dyDescent="0.2">
      <c r="A368" s="8"/>
      <c r="C368" s="139">
        <v>2021</v>
      </c>
      <c r="D368" s="139"/>
      <c r="E368" s="140">
        <v>2.48466E-2</v>
      </c>
      <c r="F368" s="140">
        <v>5.1548200000000002E-2</v>
      </c>
      <c r="G368" s="140">
        <v>4.4969799999999997E-2</v>
      </c>
      <c r="H368" s="140">
        <v>0.439674764</v>
      </c>
      <c r="I368" s="140">
        <v>0.346541029</v>
      </c>
      <c r="J368" s="140">
        <v>8.5513576999999993E-2</v>
      </c>
      <c r="K368" s="140">
        <v>6.9060199999999997E-3</v>
      </c>
      <c r="L368" s="263">
        <f t="shared" si="69"/>
        <v>3.4773617319998391</v>
      </c>
    </row>
    <row r="369" spans="1:13" ht="15" customHeight="1" x14ac:dyDescent="0.2">
      <c r="A369" s="8"/>
      <c r="C369" s="139">
        <v>2017</v>
      </c>
      <c r="D369" s="139"/>
      <c r="E369" s="140">
        <v>1.2985999999999999E-2</v>
      </c>
      <c r="F369" s="140">
        <v>5.3305199999999997E-2</v>
      </c>
      <c r="G369" s="140">
        <v>3.6390100000000002E-2</v>
      </c>
      <c r="H369" s="140">
        <v>0.39754945000000003</v>
      </c>
      <c r="I369" s="140">
        <v>0.38161119999999998</v>
      </c>
      <c r="J369" s="140">
        <v>4.9250200000000001E-2</v>
      </c>
      <c r="K369" s="140">
        <v>6.8907841999999997E-2</v>
      </c>
      <c r="L369" s="263">
        <f t="shared" si="69"/>
        <v>3.441803005937444</v>
      </c>
    </row>
    <row r="370" spans="1:13" ht="15" customHeight="1" x14ac:dyDescent="0.2">
      <c r="A370" s="8"/>
      <c r="C370" s="139">
        <v>2014</v>
      </c>
      <c r="D370" s="139"/>
      <c r="E370" s="142">
        <v>1.862637002498848E-2</v>
      </c>
      <c r="F370" s="142">
        <v>6.3757193909813506E-2</v>
      </c>
      <c r="G370" s="142">
        <v>7.924445440447965E-2</v>
      </c>
      <c r="H370" s="142">
        <v>0.47776041349646231</v>
      </c>
      <c r="I370" s="142">
        <v>0.26749167276394503</v>
      </c>
      <c r="J370" s="142">
        <v>5.6275088370459296E-2</v>
      </c>
      <c r="K370" s="142">
        <v>3.6844807029851809E-2</v>
      </c>
      <c r="L370" s="263">
        <f t="shared" si="69"/>
        <v>3.1462689954335019</v>
      </c>
    </row>
    <row r="371" spans="1:13" ht="15" customHeight="1" x14ac:dyDescent="0.2">
      <c r="A371" s="8"/>
      <c r="C371" s="226" t="s">
        <v>4</v>
      </c>
      <c r="D371" s="226"/>
      <c r="E371" s="229"/>
      <c r="F371" s="229"/>
      <c r="G371" s="229"/>
      <c r="H371" s="229"/>
      <c r="I371" s="229"/>
      <c r="J371" s="229"/>
      <c r="K371" s="229"/>
      <c r="L371" s="267"/>
    </row>
    <row r="372" spans="1:13" ht="15" customHeight="1" x14ac:dyDescent="0.2">
      <c r="A372" s="8"/>
      <c r="C372" s="178">
        <v>2024</v>
      </c>
      <c r="D372" s="178"/>
      <c r="E372" s="224">
        <v>5.9277793778867487E-2</v>
      </c>
      <c r="F372" s="224">
        <v>6.5344925726172412E-2</v>
      </c>
      <c r="G372" s="224">
        <v>6.612505545194089E-2</v>
      </c>
      <c r="H372" s="224">
        <v>0.16309119027353861</v>
      </c>
      <c r="I372" s="224">
        <v>8.5810819529020352E-2</v>
      </c>
      <c r="J372" s="224">
        <v>9.6791670931022242E-2</v>
      </c>
      <c r="K372" s="224">
        <v>0.46355854430943799</v>
      </c>
      <c r="L372" s="262">
        <f t="shared" ref="L372:L375" si="70">+((H372/SUM(E372:I372,K372))*1+(I372/SUM(E372:I372,K372))*2)*2+1</f>
        <v>1.7411641778737792</v>
      </c>
    </row>
    <row r="373" spans="1:13" ht="15" customHeight="1" x14ac:dyDescent="0.2">
      <c r="A373" s="8"/>
      <c r="C373" s="139">
        <v>2021</v>
      </c>
      <c r="D373" s="139"/>
      <c r="E373" s="140">
        <v>3.5957799999999998E-2</v>
      </c>
      <c r="F373" s="140">
        <v>6.1751199999999999E-2</v>
      </c>
      <c r="G373" s="140">
        <v>7.4660449000000004E-2</v>
      </c>
      <c r="H373" s="140">
        <v>0.13438995200000001</v>
      </c>
      <c r="I373" s="140">
        <v>0.102576396</v>
      </c>
      <c r="J373" s="140">
        <v>0.113238906</v>
      </c>
      <c r="K373" s="140">
        <v>0.47742522199999998</v>
      </c>
      <c r="L373" s="263">
        <f t="shared" si="70"/>
        <v>1.7658043976333155</v>
      </c>
    </row>
    <row r="374" spans="1:13" ht="15" customHeight="1" x14ac:dyDescent="0.2">
      <c r="A374" s="8"/>
      <c r="C374" s="139">
        <v>2017</v>
      </c>
      <c r="D374" s="139"/>
      <c r="E374" s="140">
        <v>2.9037E-2</v>
      </c>
      <c r="F374" s="140">
        <v>4.6791600000000003E-2</v>
      </c>
      <c r="G374" s="140">
        <v>0.116579289</v>
      </c>
      <c r="H374" s="140">
        <v>0.155683348</v>
      </c>
      <c r="I374" s="140">
        <v>0.15535073299999999</v>
      </c>
      <c r="J374" s="140">
        <v>8.6760980000000001E-2</v>
      </c>
      <c r="K374" s="140">
        <v>0.40979702099999998</v>
      </c>
      <c r="L374" s="263">
        <f t="shared" si="70"/>
        <v>2.0213861181930195</v>
      </c>
    </row>
    <row r="375" spans="1:13" ht="15" customHeight="1" x14ac:dyDescent="0.2">
      <c r="A375" s="8"/>
      <c r="C375" s="139">
        <v>2014</v>
      </c>
      <c r="D375" s="139"/>
      <c r="E375" s="142">
        <v>5.9207473642338283E-2</v>
      </c>
      <c r="F375" s="142">
        <v>4.0647734799741361E-2</v>
      </c>
      <c r="G375" s="142">
        <v>6.2533823200736444E-2</v>
      </c>
      <c r="H375" s="142">
        <v>0.16321703714087576</v>
      </c>
      <c r="I375" s="142">
        <v>0.19540606944518249</v>
      </c>
      <c r="J375" s="142">
        <v>0.10320652569676059</v>
      </c>
      <c r="K375" s="142">
        <v>0.37578133607436504</v>
      </c>
      <c r="L375" s="263">
        <f t="shared" si="70"/>
        <v>2.2355780721122924</v>
      </c>
    </row>
    <row r="376" spans="1:13" ht="15" customHeight="1" x14ac:dyDescent="0.2">
      <c r="A376" s="8"/>
      <c r="C376" s="226" t="s">
        <v>5</v>
      </c>
      <c r="D376" s="226"/>
      <c r="E376" s="229"/>
      <c r="F376" s="229"/>
      <c r="G376" s="229"/>
      <c r="H376" s="229"/>
      <c r="I376" s="229"/>
      <c r="J376" s="229"/>
      <c r="K376" s="229"/>
      <c r="L376" s="267"/>
    </row>
    <row r="377" spans="1:13" ht="15" customHeight="1" x14ac:dyDescent="0.2">
      <c r="A377" s="8"/>
      <c r="C377" s="178">
        <v>2024</v>
      </c>
      <c r="D377" s="178"/>
      <c r="E377" s="224">
        <v>2.6897849412622604E-2</v>
      </c>
      <c r="F377" s="224">
        <v>3.8129030047317845E-2</v>
      </c>
      <c r="G377" s="224">
        <v>2.4209963233206708E-2</v>
      </c>
      <c r="H377" s="224">
        <v>0.33468558878906485</v>
      </c>
      <c r="I377" s="224">
        <v>0.4190645827620581</v>
      </c>
      <c r="J377" s="224">
        <v>4.9016882823965387E-2</v>
      </c>
      <c r="K377" s="224">
        <v>0.10799610293176451</v>
      </c>
      <c r="L377" s="262">
        <f t="shared" ref="L377:L380" si="71">+((H377/SUM(E377:I377,K377))*1+(I377/SUM(E377:I377,K377))*2)*2+1</f>
        <v>3.4665311783786033</v>
      </c>
    </row>
    <row r="378" spans="1:13" ht="15" customHeight="1" x14ac:dyDescent="0.2">
      <c r="A378" s="8"/>
      <c r="C378" s="139">
        <v>2021</v>
      </c>
      <c r="D378" s="139"/>
      <c r="E378" s="140">
        <v>2.0639299999999999E-2</v>
      </c>
      <c r="F378" s="140">
        <v>3.6732500000000001E-2</v>
      </c>
      <c r="G378" s="140">
        <v>3.38392E-2</v>
      </c>
      <c r="H378" s="140">
        <v>0.332644408</v>
      </c>
      <c r="I378" s="140">
        <v>0.39741936700000002</v>
      </c>
      <c r="J378" s="140">
        <v>5.70803E-2</v>
      </c>
      <c r="K378" s="140">
        <v>0.121644855</v>
      </c>
      <c r="L378" s="263">
        <f t="shared" si="71"/>
        <v>3.3914724142501944</v>
      </c>
      <c r="M378" s="3"/>
    </row>
    <row r="379" spans="1:13" ht="15" customHeight="1" x14ac:dyDescent="0.2">
      <c r="A379" s="8"/>
      <c r="C379" s="139">
        <v>2017</v>
      </c>
      <c r="D379" s="139"/>
      <c r="E379" s="140">
        <v>1.6484499999999999E-2</v>
      </c>
      <c r="F379" s="140">
        <v>3.5595700000000001E-2</v>
      </c>
      <c r="G379" s="140">
        <v>4.00673E-2</v>
      </c>
      <c r="H379" s="140">
        <v>0.36423471099999999</v>
      </c>
      <c r="I379" s="140">
        <v>0.37238410799999999</v>
      </c>
      <c r="J379" s="140">
        <v>4.7995700000000002E-2</v>
      </c>
      <c r="K379" s="140">
        <v>0.12323803699999999</v>
      </c>
      <c r="L379" s="263">
        <f t="shared" si="71"/>
        <v>3.329827421503941</v>
      </c>
    </row>
    <row r="380" spans="1:13" ht="15" customHeight="1" x14ac:dyDescent="0.2">
      <c r="A380" s="8"/>
      <c r="C380" s="139">
        <v>2014</v>
      </c>
      <c r="D380" s="139"/>
      <c r="E380" s="142">
        <v>2.7167957732897641E-2</v>
      </c>
      <c r="F380" s="142">
        <v>4.7507250632902287E-2</v>
      </c>
      <c r="G380" s="142">
        <v>6.0493582990810764E-2</v>
      </c>
      <c r="H380" s="142">
        <v>0.38227053189054216</v>
      </c>
      <c r="I380" s="142">
        <v>0.3176554699709721</v>
      </c>
      <c r="J380" s="142">
        <v>5.6130170984087228E-2</v>
      </c>
      <c r="K380" s="142">
        <v>0.10877503579778783</v>
      </c>
      <c r="L380" s="263">
        <f t="shared" si="71"/>
        <v>3.156190272324789</v>
      </c>
      <c r="M380" s="3"/>
    </row>
    <row r="381" spans="1:13" ht="15" customHeight="1" x14ac:dyDescent="0.2">
      <c r="A381" s="8"/>
      <c r="C381" s="218" t="s">
        <v>22</v>
      </c>
      <c r="D381" s="218"/>
      <c r="E381" s="219"/>
      <c r="F381" s="219"/>
      <c r="G381" s="219"/>
      <c r="H381" s="219"/>
      <c r="I381" s="219"/>
      <c r="J381" s="219"/>
      <c r="K381" s="220"/>
      <c r="L381" s="266"/>
      <c r="M381" s="3"/>
    </row>
    <row r="382" spans="1:13" ht="15" customHeight="1" x14ac:dyDescent="0.2">
      <c r="A382" s="8"/>
      <c r="C382" s="226" t="s">
        <v>79</v>
      </c>
      <c r="D382" s="226"/>
      <c r="E382" s="229"/>
      <c r="F382" s="229"/>
      <c r="G382" s="229"/>
      <c r="H382" s="229"/>
      <c r="I382" s="229"/>
      <c r="J382" s="229"/>
      <c r="K382" s="229"/>
      <c r="L382" s="267"/>
      <c r="M382" s="3"/>
    </row>
    <row r="383" spans="1:13" ht="15" customHeight="1" x14ac:dyDescent="0.2">
      <c r="A383" s="8"/>
      <c r="C383" s="178">
        <v>2024</v>
      </c>
      <c r="D383" s="178"/>
      <c r="E383" s="224">
        <v>0.14604651337150912</v>
      </c>
      <c r="F383" s="224">
        <v>0.12297593908787005</v>
      </c>
      <c r="G383" s="224">
        <v>9.4498979607494316E-2</v>
      </c>
      <c r="H383" s="224">
        <v>0.17502353250672095</v>
      </c>
      <c r="I383" s="224">
        <v>0.10156529627111997</v>
      </c>
      <c r="J383" s="224">
        <v>8.1770957935351149E-2</v>
      </c>
      <c r="K383" s="224">
        <v>0.27811878121993444</v>
      </c>
      <c r="L383" s="262">
        <f t="shared" ref="L383:L386" si="72">+((H383/SUM(E383:I383,K383))*1+(I383/SUM(E383:I383,K383))*2)*2+1</f>
        <v>1.8236596921366741</v>
      </c>
      <c r="M383" s="3"/>
    </row>
    <row r="384" spans="1:13" ht="15" customHeight="1" x14ac:dyDescent="0.2">
      <c r="A384" s="8"/>
      <c r="C384" s="139">
        <v>2021</v>
      </c>
      <c r="D384" s="139"/>
      <c r="E384" s="140">
        <v>0.14538496000000001</v>
      </c>
      <c r="F384" s="140">
        <v>0.109480496</v>
      </c>
      <c r="G384" s="140">
        <v>0.10534856500000001</v>
      </c>
      <c r="H384" s="140">
        <v>0.21138396100000001</v>
      </c>
      <c r="I384" s="140">
        <v>6.1239000000000002E-2</v>
      </c>
      <c r="J384" s="140">
        <v>9.7602943999999997E-2</v>
      </c>
      <c r="K384" s="140">
        <v>0.26956006300000002</v>
      </c>
      <c r="L384" s="263">
        <f t="shared" si="72"/>
        <v>1.7399447124740972</v>
      </c>
      <c r="M384" s="3"/>
    </row>
    <row r="385" spans="1:12" ht="15" customHeight="1" x14ac:dyDescent="0.2">
      <c r="A385" s="8"/>
      <c r="C385" s="139">
        <v>2017</v>
      </c>
      <c r="D385" s="139"/>
      <c r="E385" s="140">
        <v>0.158991723</v>
      </c>
      <c r="F385" s="140">
        <v>0.128518151</v>
      </c>
      <c r="G385" s="140">
        <v>0.11080720300000001</v>
      </c>
      <c r="H385" s="140">
        <v>0.15261972700000001</v>
      </c>
      <c r="I385" s="140">
        <v>0.101558546</v>
      </c>
      <c r="J385" s="140">
        <v>6.8632413000000003E-2</v>
      </c>
      <c r="K385" s="140">
        <v>0.27887223700000002</v>
      </c>
      <c r="L385" s="263">
        <f t="shared" si="72"/>
        <v>1.7639020811232076</v>
      </c>
    </row>
    <row r="386" spans="1:12" ht="15" customHeight="1" x14ac:dyDescent="0.2">
      <c r="A386" s="8"/>
      <c r="C386" s="139">
        <v>2014</v>
      </c>
      <c r="D386" s="139"/>
      <c r="E386" s="142">
        <v>0.18177202242646112</v>
      </c>
      <c r="F386" s="142">
        <v>0.11770963531202601</v>
      </c>
      <c r="G386" s="142">
        <v>0.12078550948017067</v>
      </c>
      <c r="H386" s="142">
        <v>0.1123190078980149</v>
      </c>
      <c r="I386" s="142">
        <v>8.3965258076917057E-2</v>
      </c>
      <c r="J386" s="142">
        <v>7.1272767780907284E-2</v>
      </c>
      <c r="K386" s="142">
        <v>0.31217579902550285</v>
      </c>
      <c r="L386" s="263">
        <f t="shared" si="72"/>
        <v>1.6035130969126927</v>
      </c>
    </row>
    <row r="387" spans="1:12" ht="15" customHeight="1" x14ac:dyDescent="0.2">
      <c r="A387" s="8"/>
      <c r="C387" s="226" t="s">
        <v>1</v>
      </c>
      <c r="D387" s="226"/>
      <c r="E387" s="229"/>
      <c r="F387" s="229"/>
      <c r="G387" s="229"/>
      <c r="H387" s="229"/>
      <c r="I387" s="229"/>
      <c r="J387" s="229"/>
      <c r="K387" s="229"/>
      <c r="L387" s="267"/>
    </row>
    <row r="388" spans="1:12" ht="15" customHeight="1" x14ac:dyDescent="0.2">
      <c r="A388" s="8"/>
      <c r="C388" s="178">
        <v>2024</v>
      </c>
      <c r="D388" s="178"/>
      <c r="E388" s="224">
        <v>6.0766370528318729E-2</v>
      </c>
      <c r="F388" s="224">
        <v>0.11739279236236311</v>
      </c>
      <c r="G388" s="224">
        <v>7.7315952665267737E-2</v>
      </c>
      <c r="H388" s="224">
        <v>0.31767553661271175</v>
      </c>
      <c r="I388" s="224">
        <v>0.20628931666116143</v>
      </c>
      <c r="J388" s="224">
        <v>9.2013545352005732E-2</v>
      </c>
      <c r="K388" s="224">
        <v>0.12854648581817166</v>
      </c>
      <c r="L388" s="262">
        <f t="shared" ref="L388:L391" si="73">+((H388/SUM(E388:I388,K388))*1+(I388/SUM(E388:I388,K388))*2)*2+1</f>
        <v>2.6085133565525211</v>
      </c>
    </row>
    <row r="389" spans="1:12" ht="15" customHeight="1" x14ac:dyDescent="0.2">
      <c r="A389" s="8"/>
      <c r="C389" s="139">
        <v>2021</v>
      </c>
      <c r="D389" s="139"/>
      <c r="E389" s="140">
        <v>6.3384972999999997E-2</v>
      </c>
      <c r="F389" s="140">
        <v>9.5466792999999994E-2</v>
      </c>
      <c r="G389" s="140">
        <v>9.3616059000000001E-2</v>
      </c>
      <c r="H389" s="140">
        <v>0.31138204899999999</v>
      </c>
      <c r="I389" s="140">
        <v>0.178246141</v>
      </c>
      <c r="J389" s="140">
        <v>8.3110697999999997E-2</v>
      </c>
      <c r="K389" s="140">
        <v>0.17479328699999999</v>
      </c>
      <c r="L389" s="263">
        <f t="shared" si="73"/>
        <v>2.4568265319339497</v>
      </c>
    </row>
    <row r="390" spans="1:12" ht="15" customHeight="1" x14ac:dyDescent="0.2">
      <c r="A390" s="8"/>
      <c r="C390" s="139">
        <v>2017</v>
      </c>
      <c r="D390" s="139"/>
      <c r="E390" s="140">
        <v>7.3802237000000007E-2</v>
      </c>
      <c r="F390" s="140">
        <v>0.12219500899999999</v>
      </c>
      <c r="G390" s="140">
        <v>7.2729149000000007E-2</v>
      </c>
      <c r="H390" s="140">
        <v>0.32944075699999997</v>
      </c>
      <c r="I390" s="140">
        <v>0.193640062</v>
      </c>
      <c r="J390" s="140">
        <v>7.3947843999999999E-2</v>
      </c>
      <c r="K390" s="140">
        <v>0.13424494200000001</v>
      </c>
      <c r="L390" s="263">
        <f t="shared" si="73"/>
        <v>2.5479060792770292</v>
      </c>
    </row>
    <row r="391" spans="1:12" ht="15" customHeight="1" x14ac:dyDescent="0.2">
      <c r="A391" s="8"/>
      <c r="C391" s="139">
        <v>2014</v>
      </c>
      <c r="D391" s="139"/>
      <c r="E391" s="142">
        <v>6.0922103431699168E-2</v>
      </c>
      <c r="F391" s="142">
        <v>0.11955636649162123</v>
      </c>
      <c r="G391" s="142">
        <v>7.5805276156227647E-2</v>
      </c>
      <c r="H391" s="142">
        <v>0.29220758187091705</v>
      </c>
      <c r="I391" s="142">
        <v>0.21325820597088066</v>
      </c>
      <c r="J391" s="142">
        <v>6.3205579842907436E-2</v>
      </c>
      <c r="K391" s="142">
        <v>0.1750448862357469</v>
      </c>
      <c r="L391" s="263">
        <f t="shared" si="73"/>
        <v>2.5344326958996071</v>
      </c>
    </row>
    <row r="392" spans="1:12" ht="15" customHeight="1" x14ac:dyDescent="0.2">
      <c r="A392" s="8"/>
      <c r="C392" s="226" t="s">
        <v>50</v>
      </c>
      <c r="D392" s="226"/>
      <c r="E392" s="229"/>
      <c r="F392" s="229"/>
      <c r="G392" s="229"/>
      <c r="H392" s="229"/>
      <c r="I392" s="229"/>
      <c r="J392" s="229"/>
      <c r="K392" s="229"/>
      <c r="L392" s="267"/>
    </row>
    <row r="393" spans="1:12" ht="15" customHeight="1" x14ac:dyDescent="0.2">
      <c r="A393" s="8"/>
      <c r="C393" s="178">
        <v>2024</v>
      </c>
      <c r="D393" s="178"/>
      <c r="E393" s="224">
        <v>8.4171619503524947E-2</v>
      </c>
      <c r="F393" s="224">
        <v>0.12556048580565027</v>
      </c>
      <c r="G393" s="224">
        <v>0.11731239132651991</v>
      </c>
      <c r="H393" s="224">
        <v>0.28819920567134955</v>
      </c>
      <c r="I393" s="224">
        <v>0.18238573401324917</v>
      </c>
      <c r="J393" s="224">
        <v>0.17508610674709907</v>
      </c>
      <c r="K393" s="224">
        <v>2.7284456932607313E-2</v>
      </c>
      <c r="L393" s="262">
        <f t="shared" ref="L393:L396" si="74">+((H393/SUM(E393:I393,K393))*1+(I393/SUM(E393:I393,K393))*2)*2+1</f>
        <v>2.5831244425353881</v>
      </c>
    </row>
    <row r="394" spans="1:12" ht="15" customHeight="1" x14ac:dyDescent="0.2">
      <c r="A394" s="8"/>
      <c r="C394" s="139">
        <v>2021</v>
      </c>
      <c r="D394" s="139"/>
      <c r="E394" s="140">
        <v>0.107995337</v>
      </c>
      <c r="F394" s="140">
        <v>0.10663727100000001</v>
      </c>
      <c r="G394" s="140">
        <v>0.123492794</v>
      </c>
      <c r="H394" s="140">
        <v>0.32236021300000001</v>
      </c>
      <c r="I394" s="140">
        <v>0.133967117</v>
      </c>
      <c r="J394" s="140">
        <v>0.19230514000000001</v>
      </c>
      <c r="K394" s="140">
        <v>1.32421E-2</v>
      </c>
      <c r="L394" s="263">
        <f t="shared" si="74"/>
        <v>2.4616769195819241</v>
      </c>
    </row>
    <row r="395" spans="1:12" ht="15" customHeight="1" x14ac:dyDescent="0.2">
      <c r="A395" s="8"/>
      <c r="C395" s="139">
        <v>2017</v>
      </c>
      <c r="D395" s="139"/>
      <c r="E395" s="140">
        <v>8.1626447000000005E-2</v>
      </c>
      <c r="F395" s="140">
        <v>8.9907122000000006E-2</v>
      </c>
      <c r="G395" s="140">
        <v>0.104497232</v>
      </c>
      <c r="H395" s="140">
        <v>0.230988569</v>
      </c>
      <c r="I395" s="140">
        <v>0.13291559</v>
      </c>
      <c r="J395" s="140">
        <v>0.101729206</v>
      </c>
      <c r="K395" s="140">
        <v>0.25833583399999999</v>
      </c>
      <c r="L395" s="263">
        <f t="shared" si="74"/>
        <v>2.1061692138239554</v>
      </c>
    </row>
    <row r="396" spans="1:12" ht="15" customHeight="1" x14ac:dyDescent="0.2">
      <c r="A396" s="8"/>
      <c r="C396" s="139">
        <v>2014</v>
      </c>
      <c r="D396" s="139"/>
      <c r="E396" s="142">
        <v>6.126289416138244E-2</v>
      </c>
      <c r="F396" s="142">
        <v>0.10133999419662655</v>
      </c>
      <c r="G396" s="142">
        <v>0.11334115670135969</v>
      </c>
      <c r="H396" s="142">
        <v>0.20844148400105661</v>
      </c>
      <c r="I396" s="142">
        <v>0.13041372243490973</v>
      </c>
      <c r="J396" s="142">
        <v>0.10354675066766879</v>
      </c>
      <c r="K396" s="142">
        <v>0.28165399783699624</v>
      </c>
      <c r="L396" s="263">
        <f t="shared" si="74"/>
        <v>2.0469456811504285</v>
      </c>
    </row>
    <row r="397" spans="1:12" ht="15" customHeight="1" x14ac:dyDescent="0.2">
      <c r="A397" s="8"/>
      <c r="C397" s="226" t="s">
        <v>2</v>
      </c>
      <c r="D397" s="226"/>
      <c r="E397" s="229"/>
      <c r="F397" s="229"/>
      <c r="G397" s="229"/>
      <c r="H397" s="229"/>
      <c r="I397" s="229"/>
      <c r="J397" s="229"/>
      <c r="K397" s="229"/>
      <c r="L397" s="267"/>
    </row>
    <row r="398" spans="1:12" ht="15" customHeight="1" x14ac:dyDescent="0.2">
      <c r="A398" s="8"/>
      <c r="C398" s="178">
        <v>2024</v>
      </c>
      <c r="D398" s="178"/>
      <c r="E398" s="224">
        <v>4.6895353910247052E-2</v>
      </c>
      <c r="F398" s="224">
        <v>0.12572293745316732</v>
      </c>
      <c r="G398" s="224">
        <v>6.0614382399547459E-2</v>
      </c>
      <c r="H398" s="224">
        <v>0.29682019166986129</v>
      </c>
      <c r="I398" s="224">
        <v>0.27947228867317636</v>
      </c>
      <c r="J398" s="224">
        <v>6.3201936597060707E-2</v>
      </c>
      <c r="K398" s="224">
        <v>0.12727290929693974</v>
      </c>
      <c r="L398" s="262">
        <f t="shared" ref="L398:L401" si="75">+((H398/SUM(E398:I398,K398))*1+(I398/SUM(E398:I398,K398))*2)*2+1</f>
        <v>2.8269994408562926</v>
      </c>
    </row>
    <row r="399" spans="1:12" ht="15" customHeight="1" x14ac:dyDescent="0.2">
      <c r="A399" s="8"/>
      <c r="C399" s="139">
        <v>2021</v>
      </c>
      <c r="D399" s="139"/>
      <c r="E399" s="140">
        <v>6.4515921000000004E-2</v>
      </c>
      <c r="F399" s="140">
        <v>0.108051116</v>
      </c>
      <c r="G399" s="140">
        <v>9.4550023999999996E-2</v>
      </c>
      <c r="H399" s="140">
        <v>0.31748315999999999</v>
      </c>
      <c r="I399" s="140">
        <v>0.21102649400000001</v>
      </c>
      <c r="J399" s="140">
        <v>6.4995342999999997E-2</v>
      </c>
      <c r="K399" s="140">
        <v>0.139377943</v>
      </c>
      <c r="L399" s="263">
        <f t="shared" si="75"/>
        <v>2.5818876230667933</v>
      </c>
    </row>
    <row r="400" spans="1:12" ht="15" customHeight="1" x14ac:dyDescent="0.2">
      <c r="A400" s="8"/>
      <c r="C400" s="139">
        <v>2017</v>
      </c>
      <c r="D400" s="139"/>
      <c r="E400" s="140">
        <v>7.5360189999999994E-2</v>
      </c>
      <c r="F400" s="140">
        <v>0.11136266</v>
      </c>
      <c r="G400" s="140">
        <v>5.4265599999999997E-2</v>
      </c>
      <c r="H400" s="140">
        <v>0.32711146400000002</v>
      </c>
      <c r="I400" s="140">
        <v>0.218987969</v>
      </c>
      <c r="J400" s="140">
        <v>5.0188499999999997E-2</v>
      </c>
      <c r="K400" s="140">
        <v>0.16272357600000001</v>
      </c>
      <c r="L400" s="263">
        <f t="shared" si="75"/>
        <v>2.6110300518073659</v>
      </c>
    </row>
    <row r="401" spans="1:12" ht="15" customHeight="1" x14ac:dyDescent="0.2">
      <c r="A401" s="8"/>
      <c r="C401" s="139">
        <v>2014</v>
      </c>
      <c r="D401" s="139"/>
      <c r="E401" s="142">
        <v>4.9740519249385266E-2</v>
      </c>
      <c r="F401" s="142">
        <v>9.5702928118223063E-2</v>
      </c>
      <c r="G401" s="142">
        <v>5.7212451719801216E-2</v>
      </c>
      <c r="H401" s="142">
        <v>0.32120850452622951</v>
      </c>
      <c r="I401" s="142">
        <v>0.2709071336451635</v>
      </c>
      <c r="J401" s="142">
        <v>4.1023651239683045E-2</v>
      </c>
      <c r="K401" s="142">
        <v>0.16420481150151445</v>
      </c>
      <c r="L401" s="263">
        <f t="shared" si="75"/>
        <v>2.7998833296195444</v>
      </c>
    </row>
    <row r="402" spans="1:12" ht="15" customHeight="1" x14ac:dyDescent="0.2">
      <c r="A402" s="8"/>
      <c r="C402" s="226" t="s">
        <v>113</v>
      </c>
      <c r="D402" s="226"/>
      <c r="E402" s="229"/>
      <c r="F402" s="229"/>
      <c r="G402" s="229"/>
      <c r="H402" s="229"/>
      <c r="I402" s="229"/>
      <c r="J402" s="229"/>
      <c r="K402" s="229"/>
      <c r="L402" s="267"/>
    </row>
    <row r="403" spans="1:12" ht="15" customHeight="1" x14ac:dyDescent="0.2">
      <c r="A403" s="8"/>
      <c r="C403" s="178">
        <v>2024</v>
      </c>
      <c r="D403" s="178"/>
      <c r="E403" s="224">
        <v>2.9757745624868756E-2</v>
      </c>
      <c r="F403" s="224">
        <v>8.7042335935629531E-2</v>
      </c>
      <c r="G403" s="224">
        <v>6.8567965687661298E-2</v>
      </c>
      <c r="H403" s="224">
        <v>0.3975114580400404</v>
      </c>
      <c r="I403" s="224">
        <v>0.2777120502457659</v>
      </c>
      <c r="J403" s="224">
        <v>8.4016389102143943E-2</v>
      </c>
      <c r="K403" s="224">
        <v>5.5392055363890212E-2</v>
      </c>
      <c r="L403" s="262">
        <f t="shared" ref="L403:L406" si="76">+((H403/SUM(E403:I403,K403))*1+(I403/SUM(E403:I403,K403))*2)*2+1</f>
        <v>3.0806825519454337</v>
      </c>
    </row>
    <row r="404" spans="1:12" ht="15" customHeight="1" x14ac:dyDescent="0.2">
      <c r="A404" s="8"/>
      <c r="C404" s="139">
        <v>2021</v>
      </c>
      <c r="D404" s="139"/>
      <c r="E404" s="140">
        <v>3.3507299999999997E-2</v>
      </c>
      <c r="F404" s="140">
        <v>0.100249026</v>
      </c>
      <c r="G404" s="140">
        <v>9.2383382999999999E-2</v>
      </c>
      <c r="H404" s="140">
        <v>0.41417618699999997</v>
      </c>
      <c r="I404" s="140">
        <v>0.214334528</v>
      </c>
      <c r="J404" s="140">
        <v>7.2696882000000004E-2</v>
      </c>
      <c r="K404" s="140">
        <v>7.2652733999999997E-2</v>
      </c>
      <c r="L404" s="263">
        <f t="shared" si="76"/>
        <v>2.8178418475740812</v>
      </c>
    </row>
    <row r="405" spans="1:12" ht="15" customHeight="1" x14ac:dyDescent="0.2">
      <c r="A405" s="8"/>
      <c r="C405" s="139">
        <v>2017</v>
      </c>
      <c r="D405" s="139"/>
      <c r="E405" s="140">
        <v>3.5111700000000003E-2</v>
      </c>
      <c r="F405" s="140">
        <v>7.2614037000000006E-2</v>
      </c>
      <c r="G405" s="140">
        <v>7.3358900000000005E-2</v>
      </c>
      <c r="H405" s="140">
        <v>0.41250645699999999</v>
      </c>
      <c r="I405" s="140">
        <v>0.27309319100000001</v>
      </c>
      <c r="J405" s="140">
        <v>5.8018599999999997E-2</v>
      </c>
      <c r="K405" s="140">
        <v>7.5297073000000006E-2</v>
      </c>
      <c r="L405" s="263">
        <f t="shared" si="76"/>
        <v>3.0354815535532071</v>
      </c>
    </row>
    <row r="406" spans="1:12" ht="15" customHeight="1" x14ac:dyDescent="0.2">
      <c r="A406" s="8"/>
      <c r="C406" s="139">
        <v>2014</v>
      </c>
      <c r="D406" s="139"/>
      <c r="E406" s="142">
        <v>2.3980393941150775E-2</v>
      </c>
      <c r="F406" s="142">
        <v>8.6233056227146943E-2</v>
      </c>
      <c r="G406" s="142">
        <v>7.4860672525529526E-2</v>
      </c>
      <c r="H406" s="142">
        <v>0.38773111329865484</v>
      </c>
      <c r="I406" s="142">
        <v>0.28653237129302461</v>
      </c>
      <c r="J406" s="142">
        <v>5.8106971381396831E-2</v>
      </c>
      <c r="K406" s="142">
        <v>8.2555421333096526E-2</v>
      </c>
      <c r="L406" s="263">
        <f t="shared" si="76"/>
        <v>3.0401379491975309</v>
      </c>
    </row>
    <row r="407" spans="1:12" ht="15" customHeight="1" x14ac:dyDescent="0.2">
      <c r="A407" s="8"/>
      <c r="C407" s="226" t="s">
        <v>80</v>
      </c>
      <c r="D407" s="226"/>
      <c r="E407" s="229"/>
      <c r="F407" s="229"/>
      <c r="G407" s="229"/>
      <c r="H407" s="229"/>
      <c r="I407" s="229"/>
      <c r="J407" s="229"/>
      <c r="K407" s="229"/>
      <c r="L407" s="267"/>
    </row>
    <row r="408" spans="1:12" ht="15" customHeight="1" x14ac:dyDescent="0.2">
      <c r="A408" s="8"/>
      <c r="C408" s="178">
        <v>2024</v>
      </c>
      <c r="D408" s="178"/>
      <c r="E408" s="224">
        <v>2.7139050995590927E-2</v>
      </c>
      <c r="F408" s="224">
        <v>2.6253658946977371E-2</v>
      </c>
      <c r="G408" s="224">
        <v>3.2245801835912302E-2</v>
      </c>
      <c r="H408" s="224">
        <v>0.40279069890981267</v>
      </c>
      <c r="I408" s="224">
        <v>0.44320728726492575</v>
      </c>
      <c r="J408" s="224">
        <v>5.7313641555664797E-2</v>
      </c>
      <c r="K408" s="224">
        <v>1.1049860491116194E-2</v>
      </c>
      <c r="L408" s="262">
        <f t="shared" ref="L408:L411" si="77">+((H408/SUM(E408:I408,K408))*1+(I408/SUM(E408:I408,K408))*2)*2+1</f>
        <v>3.7351732883186526</v>
      </c>
    </row>
    <row r="409" spans="1:12" ht="15" customHeight="1" x14ac:dyDescent="0.2">
      <c r="A409" s="8"/>
      <c r="C409" s="139">
        <v>2021</v>
      </c>
      <c r="D409" s="139"/>
      <c r="E409" s="140">
        <v>3.0512899999999999E-2</v>
      </c>
      <c r="F409" s="140">
        <v>4.0574699999999998E-2</v>
      </c>
      <c r="G409" s="140">
        <v>4.4987300000000001E-2</v>
      </c>
      <c r="H409" s="140">
        <v>0.408789609</v>
      </c>
      <c r="I409" s="140">
        <v>0.39281246800000003</v>
      </c>
      <c r="J409" s="140">
        <v>6.8988945999999995E-2</v>
      </c>
      <c r="K409" s="140">
        <v>1.33341E-2</v>
      </c>
      <c r="L409" s="263">
        <f t="shared" si="77"/>
        <v>3.5658438970431283</v>
      </c>
    </row>
    <row r="410" spans="1:12" ht="15" customHeight="1" x14ac:dyDescent="0.2">
      <c r="A410" s="8"/>
      <c r="C410" s="139">
        <v>2017</v>
      </c>
      <c r="D410" s="139"/>
      <c r="E410" s="140">
        <v>2.3708E-2</v>
      </c>
      <c r="F410" s="140">
        <v>2.5097100000000001E-2</v>
      </c>
      <c r="G410" s="140">
        <v>3.3491399999999998E-2</v>
      </c>
      <c r="H410" s="140">
        <v>0.41798982400000001</v>
      </c>
      <c r="I410" s="140">
        <v>0.40733542</v>
      </c>
      <c r="J410" s="140">
        <v>4.8117500000000001E-2</v>
      </c>
      <c r="K410" s="140">
        <v>4.4260800000000003E-2</v>
      </c>
      <c r="L410" s="263">
        <f t="shared" si="77"/>
        <v>3.5899427860502926</v>
      </c>
    </row>
    <row r="411" spans="1:12" ht="15" customHeight="1" x14ac:dyDescent="0.2">
      <c r="A411" s="8"/>
      <c r="C411" s="139">
        <v>2014</v>
      </c>
      <c r="D411" s="139"/>
      <c r="E411" s="142">
        <v>1.3939186542160075E-2</v>
      </c>
      <c r="F411" s="142">
        <v>3.6201233024324028E-2</v>
      </c>
      <c r="G411" s="142">
        <v>3.7174656653537926E-2</v>
      </c>
      <c r="H411" s="142">
        <v>0.38540371179098348</v>
      </c>
      <c r="I411" s="142">
        <v>0.45000522971603363</v>
      </c>
      <c r="J411" s="142">
        <v>4.5482181986137467E-2</v>
      </c>
      <c r="K411" s="142">
        <v>3.1793800286823236E-2</v>
      </c>
      <c r="L411" s="263">
        <f t="shared" si="77"/>
        <v>3.6933267184005207</v>
      </c>
    </row>
    <row r="412" spans="1:12" ht="15" customHeight="1" x14ac:dyDescent="0.2">
      <c r="A412" s="8"/>
      <c r="C412" s="226" t="s">
        <v>3</v>
      </c>
      <c r="D412" s="226"/>
      <c r="E412" s="229"/>
      <c r="F412" s="229"/>
      <c r="G412" s="229"/>
      <c r="H412" s="229"/>
      <c r="I412" s="229"/>
      <c r="J412" s="229"/>
      <c r="K412" s="229"/>
      <c r="L412" s="267"/>
    </row>
    <row r="413" spans="1:12" ht="15" customHeight="1" x14ac:dyDescent="0.2">
      <c r="A413" s="8"/>
      <c r="C413" s="178">
        <v>2024</v>
      </c>
      <c r="D413" s="178"/>
      <c r="E413" s="224">
        <v>2.7964044997743104E-2</v>
      </c>
      <c r="F413" s="224">
        <v>5.2357516182519145E-2</v>
      </c>
      <c r="G413" s="224">
        <v>2.7242470151217547E-2</v>
      </c>
      <c r="H413" s="224">
        <v>0.39593386269233793</v>
      </c>
      <c r="I413" s="224">
        <v>0.4352663817098088</v>
      </c>
      <c r="J413" s="224">
        <v>5.5214749246153487E-2</v>
      </c>
      <c r="K413" s="224">
        <v>6.0209750202200327E-3</v>
      </c>
      <c r="L413" s="262">
        <f t="shared" ref="L413:L416" si="78">+((H413/SUM(E413:I413,K413))*1+(I413/SUM(E413:I413,K413))*2)*2+1</f>
        <v>3.6809618907607597</v>
      </c>
    </row>
    <row r="414" spans="1:12" ht="15" customHeight="1" x14ac:dyDescent="0.2">
      <c r="A414" s="8"/>
      <c r="C414" s="139">
        <v>2021</v>
      </c>
      <c r="D414" s="139"/>
      <c r="E414" s="140">
        <v>3.4565600000000002E-2</v>
      </c>
      <c r="F414" s="140">
        <v>4.2679599999999998E-2</v>
      </c>
      <c r="G414" s="140">
        <v>5.3554499999999998E-2</v>
      </c>
      <c r="H414" s="140">
        <v>0.43273503299999999</v>
      </c>
      <c r="I414" s="140">
        <v>0.36097551900000002</v>
      </c>
      <c r="J414" s="140">
        <v>7.2265488000000003E-2</v>
      </c>
      <c r="K414" s="140">
        <v>3.2242299999999998E-3</v>
      </c>
      <c r="L414" s="263">
        <f t="shared" si="78"/>
        <v>3.4892597901734561</v>
      </c>
    </row>
    <row r="415" spans="1:12" ht="15" customHeight="1" x14ac:dyDescent="0.2">
      <c r="A415" s="8"/>
      <c r="C415" s="139">
        <v>2017</v>
      </c>
      <c r="D415" s="139"/>
      <c r="E415" s="140">
        <v>2.2542699999999999E-2</v>
      </c>
      <c r="F415" s="140">
        <v>3.6525500000000002E-2</v>
      </c>
      <c r="G415" s="140">
        <v>3.9694199999999999E-2</v>
      </c>
      <c r="H415" s="140">
        <v>0.433056842</v>
      </c>
      <c r="I415" s="140">
        <v>0.37690112999999997</v>
      </c>
      <c r="J415" s="140">
        <v>4.8924500000000003E-2</v>
      </c>
      <c r="K415" s="140">
        <v>4.23551E-2</v>
      </c>
      <c r="L415" s="263">
        <f t="shared" si="78"/>
        <v>3.4958252776810128</v>
      </c>
    </row>
    <row r="416" spans="1:12" ht="15" customHeight="1" x14ac:dyDescent="0.2">
      <c r="A416" s="8"/>
      <c r="C416" s="139">
        <v>2014</v>
      </c>
      <c r="D416" s="139"/>
      <c r="E416" s="142">
        <v>1.5709193768167078E-2</v>
      </c>
      <c r="F416" s="142">
        <v>6.8421852535944391E-2</v>
      </c>
      <c r="G416" s="142">
        <v>4.4384531734557996E-2</v>
      </c>
      <c r="H416" s="142">
        <v>0.42854035691147324</v>
      </c>
      <c r="I416" s="142">
        <v>0.37235827635980806</v>
      </c>
      <c r="J416" s="142">
        <v>4.0162808682647794E-2</v>
      </c>
      <c r="K416" s="142">
        <v>3.0422980007401467E-2</v>
      </c>
      <c r="L416" s="263">
        <f t="shared" si="78"/>
        <v>3.4446998308553223</v>
      </c>
    </row>
    <row r="417" spans="1:12" ht="15" customHeight="1" x14ac:dyDescent="0.2">
      <c r="A417" s="8"/>
      <c r="C417" s="226" t="s">
        <v>4</v>
      </c>
      <c r="D417" s="226"/>
      <c r="E417" s="229"/>
      <c r="F417" s="229"/>
      <c r="G417" s="229"/>
      <c r="H417" s="229"/>
      <c r="I417" s="229"/>
      <c r="J417" s="229"/>
      <c r="K417" s="229"/>
      <c r="L417" s="267"/>
    </row>
    <row r="418" spans="1:12" ht="15" customHeight="1" x14ac:dyDescent="0.2">
      <c r="A418" s="8"/>
      <c r="C418" s="178">
        <v>2024</v>
      </c>
      <c r="D418" s="178"/>
      <c r="E418" s="224">
        <v>7.3214350379952872E-2</v>
      </c>
      <c r="F418" s="224">
        <v>9.6572849261075039E-2</v>
      </c>
      <c r="G418" s="224">
        <v>0.10428818979599097</v>
      </c>
      <c r="H418" s="224">
        <v>0.27167871337547694</v>
      </c>
      <c r="I418" s="224">
        <v>0.13355109647179786</v>
      </c>
      <c r="J418" s="224">
        <v>0.13674302960709728</v>
      </c>
      <c r="K418" s="224">
        <v>0.18395177110860911</v>
      </c>
      <c r="L418" s="262">
        <f t="shared" ref="L418:L421" si="79">+((H418/SUM(E418:I418,K418))*1+(I418/SUM(E418:I418,K418))*2)*2+1</f>
        <v>2.2482515051661891</v>
      </c>
    </row>
    <row r="419" spans="1:12" ht="15" customHeight="1" x14ac:dyDescent="0.2">
      <c r="A419" s="8"/>
      <c r="C419" s="139">
        <v>2021</v>
      </c>
      <c r="D419" s="139"/>
      <c r="E419" s="140">
        <v>0.100146032</v>
      </c>
      <c r="F419" s="140">
        <v>0.124976137</v>
      </c>
      <c r="G419" s="140">
        <v>0.10563034</v>
      </c>
      <c r="H419" s="140">
        <v>0.25465860600000001</v>
      </c>
      <c r="I419" s="140">
        <v>8.4250664000000003E-2</v>
      </c>
      <c r="J419" s="140">
        <v>0.13299751000000001</v>
      </c>
      <c r="K419" s="140">
        <v>0.197340712</v>
      </c>
      <c r="L419" s="263">
        <f t="shared" si="79"/>
        <v>1.9761446786892796</v>
      </c>
    </row>
    <row r="420" spans="1:12" ht="15" customHeight="1" x14ac:dyDescent="0.2">
      <c r="A420" s="8"/>
      <c r="C420" s="139">
        <v>2017</v>
      </c>
      <c r="D420" s="139"/>
      <c r="E420" s="140">
        <v>7.7246271000000005E-2</v>
      </c>
      <c r="F420" s="140">
        <v>9.1888003999999995E-2</v>
      </c>
      <c r="G420" s="140">
        <v>9.718069E-2</v>
      </c>
      <c r="H420" s="140">
        <v>0.20417026299999999</v>
      </c>
      <c r="I420" s="140">
        <v>0.12781962399999999</v>
      </c>
      <c r="J420" s="140">
        <v>9.9680687000000004E-2</v>
      </c>
      <c r="K420" s="140">
        <v>0.30201446100000001</v>
      </c>
      <c r="L420" s="263">
        <f t="shared" si="79"/>
        <v>2.0214365156021037</v>
      </c>
    </row>
    <row r="421" spans="1:12" ht="15" customHeight="1" x14ac:dyDescent="0.2">
      <c r="A421" s="8"/>
      <c r="C421" s="139">
        <v>2014</v>
      </c>
      <c r="D421" s="139"/>
      <c r="E421" s="142">
        <v>4.3730294976985516E-2</v>
      </c>
      <c r="F421" s="142">
        <v>9.3746282582683693E-2</v>
      </c>
      <c r="G421" s="142">
        <v>0.10526140061249041</v>
      </c>
      <c r="H421" s="142">
        <v>0.20655852303782982</v>
      </c>
      <c r="I421" s="142">
        <v>0.13003685088658465</v>
      </c>
      <c r="J421" s="142">
        <v>7.9389212759678765E-2</v>
      </c>
      <c r="K421" s="142">
        <v>0.3412774351437472</v>
      </c>
      <c r="L421" s="263">
        <f t="shared" si="79"/>
        <v>2.0137448556513315</v>
      </c>
    </row>
    <row r="422" spans="1:12" ht="15" customHeight="1" x14ac:dyDescent="0.2">
      <c r="A422" s="8"/>
      <c r="C422" s="226" t="s">
        <v>5</v>
      </c>
      <c r="D422" s="226"/>
      <c r="E422" s="229"/>
      <c r="F422" s="229"/>
      <c r="G422" s="229"/>
      <c r="H422" s="229"/>
      <c r="I422" s="229"/>
      <c r="J422" s="229"/>
      <c r="K422" s="229"/>
      <c r="L422" s="267"/>
    </row>
    <row r="423" spans="1:12" ht="15" customHeight="1" x14ac:dyDescent="0.2">
      <c r="A423" s="8"/>
      <c r="C423" s="178">
        <v>2024</v>
      </c>
      <c r="D423" s="178"/>
      <c r="E423" s="224">
        <v>2.793024367737457E-2</v>
      </c>
      <c r="F423" s="224">
        <v>2.5613794868458155E-2</v>
      </c>
      <c r="G423" s="224">
        <v>2.3420874146988332E-2</v>
      </c>
      <c r="H423" s="224">
        <v>0.36235236486842248</v>
      </c>
      <c r="I423" s="224">
        <v>0.48277759048275259</v>
      </c>
      <c r="J423" s="224">
        <v>5.4945744646635923E-2</v>
      </c>
      <c r="K423" s="224">
        <v>2.2959387309367967E-2</v>
      </c>
      <c r="L423" s="262">
        <f t="shared" ref="L423:L426" si="80">+((H423/SUM(E423:I423,K423))*1+(I423/SUM(E423:I423,K423))*2)*2+1</f>
        <v>3.8102249967382269</v>
      </c>
    </row>
    <row r="424" spans="1:12" ht="15" customHeight="1" x14ac:dyDescent="0.2">
      <c r="A424" s="8"/>
      <c r="C424" s="139">
        <v>2021</v>
      </c>
      <c r="D424" s="139"/>
      <c r="E424" s="140">
        <v>4.6027400000000003E-2</v>
      </c>
      <c r="F424" s="140">
        <v>4.2068300000000003E-2</v>
      </c>
      <c r="G424" s="140">
        <v>5.2665200000000002E-2</v>
      </c>
      <c r="H424" s="140">
        <v>0.3825653</v>
      </c>
      <c r="I424" s="140">
        <v>0.39090919499999999</v>
      </c>
      <c r="J424" s="140">
        <v>5.0298099999999998E-2</v>
      </c>
      <c r="K424" s="140">
        <v>3.5466499999999998E-2</v>
      </c>
      <c r="L424" s="263">
        <f t="shared" si="80"/>
        <v>3.4521035413960082</v>
      </c>
    </row>
    <row r="425" spans="1:12" ht="15" customHeight="1" x14ac:dyDescent="0.2">
      <c r="A425" s="8"/>
      <c r="C425" s="139">
        <v>2017</v>
      </c>
      <c r="D425" s="139"/>
      <c r="E425" s="140">
        <v>2.8236600000000001E-2</v>
      </c>
      <c r="F425" s="140">
        <v>5.23232E-2</v>
      </c>
      <c r="G425" s="140">
        <v>4.4434000000000001E-2</v>
      </c>
      <c r="H425" s="140">
        <v>0.38396674200000003</v>
      </c>
      <c r="I425" s="140">
        <v>0.37975856699999999</v>
      </c>
      <c r="J425" s="140">
        <v>5.4778899999999998E-2</v>
      </c>
      <c r="K425" s="140">
        <v>5.6501900000000001E-2</v>
      </c>
      <c r="L425" s="263">
        <f t="shared" si="80"/>
        <v>3.4195058406705385</v>
      </c>
    </row>
    <row r="426" spans="1:12" ht="15" customHeight="1" x14ac:dyDescent="0.2">
      <c r="A426" s="8"/>
      <c r="C426" s="139">
        <v>2014</v>
      </c>
      <c r="D426" s="139"/>
      <c r="E426" s="142">
        <v>1.0504606331034947E-2</v>
      </c>
      <c r="F426" s="142">
        <v>6.7562901483231297E-2</v>
      </c>
      <c r="G426" s="142">
        <v>5.6610669277008974E-2</v>
      </c>
      <c r="H426" s="142">
        <v>0.44516082607079366</v>
      </c>
      <c r="I426" s="142">
        <v>0.31560671208684388</v>
      </c>
      <c r="J426" s="142">
        <v>4.5729935396488453E-2</v>
      </c>
      <c r="K426" s="142">
        <v>5.8824349354598571E-2</v>
      </c>
      <c r="L426" s="263">
        <f t="shared" si="80"/>
        <v>3.2559111726756367</v>
      </c>
    </row>
    <row r="427" spans="1:12" ht="15" customHeight="1" x14ac:dyDescent="0.2">
      <c r="A427" s="8"/>
      <c r="C427" s="218" t="s">
        <v>23</v>
      </c>
      <c r="D427" s="218"/>
      <c r="E427" s="219"/>
      <c r="F427" s="219"/>
      <c r="G427" s="219"/>
      <c r="H427" s="219"/>
      <c r="I427" s="219"/>
      <c r="J427" s="219"/>
      <c r="K427" s="220"/>
      <c r="L427" s="266"/>
    </row>
    <row r="428" spans="1:12" ht="15" customHeight="1" x14ac:dyDescent="0.2">
      <c r="A428" s="8"/>
      <c r="C428" s="226" t="s">
        <v>79</v>
      </c>
      <c r="D428" s="226"/>
      <c r="E428" s="229"/>
      <c r="F428" s="229"/>
      <c r="G428" s="229"/>
      <c r="H428" s="229"/>
      <c r="I428" s="229"/>
      <c r="J428" s="229"/>
      <c r="K428" s="229"/>
      <c r="L428" s="267"/>
    </row>
    <row r="429" spans="1:12" ht="15" customHeight="1" x14ac:dyDescent="0.2">
      <c r="A429" s="8"/>
      <c r="C429" s="178">
        <v>2024</v>
      </c>
      <c r="D429" s="178"/>
      <c r="E429" s="224">
        <v>0.13848409933325223</v>
      </c>
      <c r="F429" s="224">
        <v>7.9532326874045906E-2</v>
      </c>
      <c r="G429" s="224">
        <v>8.2127262176640625E-2</v>
      </c>
      <c r="H429" s="224">
        <v>0.26140438180853776</v>
      </c>
      <c r="I429" s="224">
        <v>0.17517644603071683</v>
      </c>
      <c r="J429" s="224">
        <v>0.11606653057099001</v>
      </c>
      <c r="K429" s="224">
        <v>0.14720895320581667</v>
      </c>
      <c r="L429" s="262">
        <f t="shared" ref="L429:L432" si="81">+((H429/SUM(E429:I429,K429))*1+(I429/SUM(E429:I429,K429))*2)*2+1</f>
        <v>2.3841704042842617</v>
      </c>
    </row>
    <row r="430" spans="1:12" ht="15" customHeight="1" x14ac:dyDescent="0.2">
      <c r="A430" s="8"/>
      <c r="C430" s="139">
        <v>2021</v>
      </c>
      <c r="D430" s="139"/>
      <c r="E430" s="140">
        <v>0.12677121099999999</v>
      </c>
      <c r="F430" s="140">
        <v>9.7557050000000006E-2</v>
      </c>
      <c r="G430" s="140">
        <v>8.6042942999999997E-2</v>
      </c>
      <c r="H430" s="140">
        <v>0.20916670200000001</v>
      </c>
      <c r="I430" s="140">
        <v>0.16708419899999999</v>
      </c>
      <c r="J430" s="140">
        <v>0.106792242</v>
      </c>
      <c r="K430" s="140">
        <v>0.20658565400000001</v>
      </c>
      <c r="L430" s="263">
        <f t="shared" si="81"/>
        <v>2.2165928800446077</v>
      </c>
    </row>
    <row r="431" spans="1:12" ht="15" customHeight="1" x14ac:dyDescent="0.2">
      <c r="A431" s="8"/>
      <c r="C431" s="139">
        <v>2017</v>
      </c>
      <c r="D431" s="139"/>
      <c r="E431" s="140">
        <v>0.118790689</v>
      </c>
      <c r="F431" s="140">
        <v>6.9629304000000003E-2</v>
      </c>
      <c r="G431" s="140">
        <v>0.12576841499999999</v>
      </c>
      <c r="H431" s="140">
        <v>0.24760541</v>
      </c>
      <c r="I431" s="140">
        <v>0.13640987399999999</v>
      </c>
      <c r="J431" s="140">
        <v>8.1641277999999998E-2</v>
      </c>
      <c r="K431" s="140">
        <v>0.220155031</v>
      </c>
      <c r="L431" s="263">
        <f t="shared" si="81"/>
        <v>2.1333809871156415</v>
      </c>
    </row>
    <row r="432" spans="1:12" ht="15" customHeight="1" x14ac:dyDescent="0.2">
      <c r="A432" s="8"/>
      <c r="C432" s="139">
        <v>2014</v>
      </c>
      <c r="D432" s="139"/>
      <c r="E432" s="142">
        <v>0.12019660010271635</v>
      </c>
      <c r="F432" s="142">
        <v>0.12353300630199487</v>
      </c>
      <c r="G432" s="142">
        <v>0.10597574222381692</v>
      </c>
      <c r="H432" s="142">
        <v>0.20430294154944204</v>
      </c>
      <c r="I432" s="142">
        <v>0.11898966186472809</v>
      </c>
      <c r="J432" s="142">
        <v>9.7122044191891799E-2</v>
      </c>
      <c r="K432" s="142">
        <v>0.22988000376540996</v>
      </c>
      <c r="L432" s="263">
        <f t="shared" si="81"/>
        <v>1.9797166104981256</v>
      </c>
    </row>
    <row r="433" spans="1:12" ht="15" customHeight="1" x14ac:dyDescent="0.2">
      <c r="A433" s="8"/>
      <c r="C433" s="226" t="s">
        <v>1</v>
      </c>
      <c r="D433" s="226"/>
      <c r="E433" s="229"/>
      <c r="F433" s="229"/>
      <c r="G433" s="229"/>
      <c r="H433" s="229"/>
      <c r="I433" s="229"/>
      <c r="J433" s="229"/>
      <c r="K433" s="229"/>
      <c r="L433" s="267"/>
    </row>
    <row r="434" spans="1:12" ht="15" customHeight="1" x14ac:dyDescent="0.2">
      <c r="A434" s="8"/>
      <c r="C434" s="178">
        <v>2024</v>
      </c>
      <c r="D434" s="178"/>
      <c r="E434" s="224">
        <v>6.3621449484683332E-2</v>
      </c>
      <c r="F434" s="224">
        <v>8.1380539656159226E-2</v>
      </c>
      <c r="G434" s="224">
        <v>6.5730520864663813E-2</v>
      </c>
      <c r="H434" s="224">
        <v>0.37277162803829461</v>
      </c>
      <c r="I434" s="224">
        <v>0.28639292893733159</v>
      </c>
      <c r="J434" s="224">
        <v>7.2439006591408284E-2</v>
      </c>
      <c r="K434" s="224">
        <v>5.7663926427459079E-2</v>
      </c>
      <c r="L434" s="262">
        <f t="shared" ref="L434:L437" si="82">+((H434/SUM(E434:I434,K434))*1+(I434/SUM(E434:I434,K434))*2)*2+1</f>
        <v>3.0388039010528738</v>
      </c>
    </row>
    <row r="435" spans="1:12" ht="15" customHeight="1" x14ac:dyDescent="0.2">
      <c r="A435" s="8"/>
      <c r="C435" s="139">
        <v>2021</v>
      </c>
      <c r="D435" s="139"/>
      <c r="E435" s="140">
        <v>4.5769900000000002E-2</v>
      </c>
      <c r="F435" s="140">
        <v>8.2435712999999994E-2</v>
      </c>
      <c r="G435" s="140">
        <v>6.5149316999999998E-2</v>
      </c>
      <c r="H435" s="140">
        <v>0.38900361900000002</v>
      </c>
      <c r="I435" s="140">
        <v>0.23426377200000001</v>
      </c>
      <c r="J435" s="140">
        <v>0.112268224</v>
      </c>
      <c r="K435" s="140">
        <v>7.1109476000000005E-2</v>
      </c>
      <c r="L435" s="263">
        <f t="shared" si="82"/>
        <v>2.93196000390645</v>
      </c>
    </row>
    <row r="436" spans="1:12" ht="15" customHeight="1" x14ac:dyDescent="0.2">
      <c r="A436" s="8"/>
      <c r="C436" s="139">
        <v>2017</v>
      </c>
      <c r="D436" s="139"/>
      <c r="E436" s="140">
        <v>3.1194400000000001E-2</v>
      </c>
      <c r="F436" s="140">
        <v>7.3264788999999997E-2</v>
      </c>
      <c r="G436" s="140">
        <v>9.5393759999999994E-2</v>
      </c>
      <c r="H436" s="140">
        <v>0.348715569</v>
      </c>
      <c r="I436" s="140">
        <v>0.27047518500000001</v>
      </c>
      <c r="J436" s="140">
        <v>8.1877894000000007E-2</v>
      </c>
      <c r="K436" s="140">
        <v>9.9078431999999994E-2</v>
      </c>
      <c r="L436" s="263">
        <f t="shared" si="82"/>
        <v>2.9380121774321455</v>
      </c>
    </row>
    <row r="437" spans="1:12" ht="15" customHeight="1" x14ac:dyDescent="0.2">
      <c r="A437" s="8"/>
      <c r="C437" s="139">
        <v>2014</v>
      </c>
      <c r="D437" s="139"/>
      <c r="E437" s="142">
        <v>4.4049416529877261E-2</v>
      </c>
      <c r="F437" s="142">
        <v>7.4710399041286304E-2</v>
      </c>
      <c r="G437" s="142">
        <v>3.1959502645972117E-2</v>
      </c>
      <c r="H437" s="142">
        <v>0.41454646198430845</v>
      </c>
      <c r="I437" s="142">
        <v>0.2521517160036858</v>
      </c>
      <c r="J437" s="142">
        <v>9.0407898605684614E-2</v>
      </c>
      <c r="K437" s="142">
        <v>9.2174605189185424E-2</v>
      </c>
      <c r="L437" s="263">
        <f t="shared" si="82"/>
        <v>3.0203559212600317</v>
      </c>
    </row>
    <row r="438" spans="1:12" ht="15" customHeight="1" x14ac:dyDescent="0.2">
      <c r="A438" s="8"/>
      <c r="C438" s="226" t="s">
        <v>50</v>
      </c>
      <c r="D438" s="226"/>
      <c r="E438" s="229"/>
      <c r="F438" s="229"/>
      <c r="G438" s="229"/>
      <c r="H438" s="229"/>
      <c r="I438" s="229"/>
      <c r="J438" s="229"/>
      <c r="K438" s="229"/>
      <c r="L438" s="267"/>
    </row>
    <row r="439" spans="1:12" ht="15" customHeight="1" x14ac:dyDescent="0.2">
      <c r="A439" s="8"/>
      <c r="C439" s="178">
        <v>2024</v>
      </c>
      <c r="D439" s="178"/>
      <c r="E439" s="224">
        <v>9.2269320676147404E-2</v>
      </c>
      <c r="F439" s="224">
        <v>8.3591521088930559E-2</v>
      </c>
      <c r="G439" s="224">
        <v>0.15119078414496698</v>
      </c>
      <c r="H439" s="224">
        <v>0.31874049484778127</v>
      </c>
      <c r="I439" s="224">
        <v>0.17372620025492011</v>
      </c>
      <c r="J439" s="224">
        <v>0.16176415109419351</v>
      </c>
      <c r="K439" s="224">
        <v>1.8717527893060155E-2</v>
      </c>
      <c r="L439" s="262">
        <f t="shared" ref="L439:L442" si="83">+((H439/SUM(E439:I439,K439))*1+(I439/SUM(E439:I439,K439))*2)*2+1</f>
        <v>2.589511821111536</v>
      </c>
    </row>
    <row r="440" spans="1:12" ht="15" customHeight="1" x14ac:dyDescent="0.2">
      <c r="A440" s="8"/>
      <c r="C440" s="139">
        <v>2021</v>
      </c>
      <c r="D440" s="139"/>
      <c r="E440" s="140">
        <v>7.8088784999999994E-2</v>
      </c>
      <c r="F440" s="140">
        <v>9.7532445999999995E-2</v>
      </c>
      <c r="G440" s="140">
        <v>0.15760729500000001</v>
      </c>
      <c r="H440" s="140">
        <v>0.31946211000000002</v>
      </c>
      <c r="I440" s="140">
        <v>0.13561917300000001</v>
      </c>
      <c r="J440" s="140">
        <v>0.177511223</v>
      </c>
      <c r="K440" s="140">
        <v>3.4179000000000001E-2</v>
      </c>
      <c r="L440" s="263">
        <f t="shared" si="83"/>
        <v>2.4363732358089751</v>
      </c>
    </row>
    <row r="441" spans="1:12" ht="15" customHeight="1" x14ac:dyDescent="0.2">
      <c r="A441" s="8"/>
      <c r="C441" s="139">
        <v>2017</v>
      </c>
      <c r="D441" s="139"/>
      <c r="E441" s="140">
        <v>5.6005600000000003E-2</v>
      </c>
      <c r="F441" s="140">
        <v>6.2501310000000004E-2</v>
      </c>
      <c r="G441" s="140">
        <v>0.14284693200000001</v>
      </c>
      <c r="H441" s="140">
        <v>0.25970494799999999</v>
      </c>
      <c r="I441" s="140">
        <v>0.10164609600000001</v>
      </c>
      <c r="J441" s="140">
        <v>0.144144613</v>
      </c>
      <c r="K441" s="140">
        <v>0.23315050100000001</v>
      </c>
      <c r="L441" s="263">
        <f t="shared" si="83"/>
        <v>2.0819518040843974</v>
      </c>
    </row>
    <row r="442" spans="1:12" ht="15" customHeight="1" x14ac:dyDescent="0.2">
      <c r="A442" s="8"/>
      <c r="C442" s="139">
        <v>2014</v>
      </c>
      <c r="D442" s="139"/>
      <c r="E442" s="142">
        <v>4.8124881588757239E-2</v>
      </c>
      <c r="F442" s="142">
        <v>7.6057384780519183E-2</v>
      </c>
      <c r="G442" s="142">
        <v>8.5594850720907195E-2</v>
      </c>
      <c r="H442" s="142">
        <v>0.26878140811634793</v>
      </c>
      <c r="I442" s="142">
        <v>7.869428220359144E-2</v>
      </c>
      <c r="J442" s="142">
        <v>0.16382156061666273</v>
      </c>
      <c r="K442" s="142">
        <v>0.27892563197321429</v>
      </c>
      <c r="L442" s="263">
        <f t="shared" si="83"/>
        <v>2.0193278191621911</v>
      </c>
    </row>
    <row r="443" spans="1:12" ht="15" customHeight="1" x14ac:dyDescent="0.2">
      <c r="A443" s="8"/>
      <c r="C443" s="226" t="s">
        <v>2</v>
      </c>
      <c r="D443" s="226"/>
      <c r="E443" s="229"/>
      <c r="F443" s="229"/>
      <c r="G443" s="229"/>
      <c r="H443" s="229"/>
      <c r="I443" s="229"/>
      <c r="J443" s="229"/>
      <c r="K443" s="229"/>
      <c r="L443" s="267"/>
    </row>
    <row r="444" spans="1:12" ht="15" customHeight="1" x14ac:dyDescent="0.2">
      <c r="A444" s="8"/>
      <c r="C444" s="178">
        <v>2024</v>
      </c>
      <c r="D444" s="178"/>
      <c r="E444" s="224">
        <v>5.0179945491382834E-2</v>
      </c>
      <c r="F444" s="224">
        <v>7.1395961919874337E-2</v>
      </c>
      <c r="G444" s="224">
        <v>9.2707626618851471E-2</v>
      </c>
      <c r="H444" s="224">
        <v>0.35457308298790197</v>
      </c>
      <c r="I444" s="224">
        <v>0.23224539416868217</v>
      </c>
      <c r="J444" s="224">
        <v>0.10030654485405452</v>
      </c>
      <c r="K444" s="224">
        <v>9.8591443959252761E-2</v>
      </c>
      <c r="L444" s="262">
        <f t="shared" ref="L444:L447" si="84">+((H444/SUM(E444:I444,K444))*1+(I444/SUM(E444:I444,K444))*2)*2+1</f>
        <v>2.8207620976689229</v>
      </c>
    </row>
    <row r="445" spans="1:12" ht="15" customHeight="1" x14ac:dyDescent="0.2">
      <c r="A445" s="8"/>
      <c r="C445" s="139">
        <v>2021</v>
      </c>
      <c r="D445" s="139"/>
      <c r="E445" s="140">
        <v>3.8782499999999998E-2</v>
      </c>
      <c r="F445" s="140">
        <v>5.7159700000000001E-2</v>
      </c>
      <c r="G445" s="140">
        <v>7.9886073000000002E-2</v>
      </c>
      <c r="H445" s="140">
        <v>0.36285483899999998</v>
      </c>
      <c r="I445" s="140">
        <v>0.25912600499999999</v>
      </c>
      <c r="J445" s="140">
        <v>0.11988330799999999</v>
      </c>
      <c r="K445" s="140">
        <v>8.2307570999999996E-2</v>
      </c>
      <c r="L445" s="263">
        <f t="shared" si="84"/>
        <v>3.002250067550134</v>
      </c>
    </row>
    <row r="446" spans="1:12" ht="15" customHeight="1" x14ac:dyDescent="0.2">
      <c r="A446" s="8"/>
      <c r="C446" s="139">
        <v>2017</v>
      </c>
      <c r="D446" s="139"/>
      <c r="E446" s="140">
        <v>4.1781899999999997E-2</v>
      </c>
      <c r="F446" s="140">
        <v>7.1217521000000006E-2</v>
      </c>
      <c r="G446" s="140">
        <v>8.9066565E-2</v>
      </c>
      <c r="H446" s="140">
        <v>0.37056008699999998</v>
      </c>
      <c r="I446" s="140">
        <v>0.20762266200000001</v>
      </c>
      <c r="J446" s="140">
        <v>8.7731855999999997E-2</v>
      </c>
      <c r="K446" s="140">
        <v>0.13201940100000001</v>
      </c>
      <c r="L446" s="263">
        <f t="shared" si="84"/>
        <v>2.7227509763642561</v>
      </c>
    </row>
    <row r="447" spans="1:12" ht="15" customHeight="1" x14ac:dyDescent="0.2">
      <c r="A447" s="8"/>
      <c r="C447" s="139">
        <v>2014</v>
      </c>
      <c r="D447" s="139"/>
      <c r="E447" s="142">
        <v>3.0477818718259379E-2</v>
      </c>
      <c r="F447" s="142">
        <v>4.9558099911800171E-2</v>
      </c>
      <c r="G447" s="142">
        <v>4.0759692831013612E-2</v>
      </c>
      <c r="H447" s="142">
        <v>0.37888464721222448</v>
      </c>
      <c r="I447" s="142">
        <v>0.25248846340210257</v>
      </c>
      <c r="J447" s="142">
        <v>8.8972897178386745E-2</v>
      </c>
      <c r="K447" s="142">
        <v>0.15885838074621303</v>
      </c>
      <c r="L447" s="263">
        <f t="shared" si="84"/>
        <v>2.9403628526065866</v>
      </c>
    </row>
    <row r="448" spans="1:12" ht="15" customHeight="1" x14ac:dyDescent="0.2">
      <c r="A448" s="8"/>
      <c r="C448" s="226" t="s">
        <v>113</v>
      </c>
      <c r="D448" s="226"/>
      <c r="E448" s="229"/>
      <c r="F448" s="229"/>
      <c r="G448" s="229"/>
      <c r="H448" s="229"/>
      <c r="I448" s="229"/>
      <c r="J448" s="229"/>
      <c r="K448" s="229"/>
      <c r="L448" s="267"/>
    </row>
    <row r="449" spans="1:12" ht="15" customHeight="1" x14ac:dyDescent="0.2">
      <c r="A449" s="8"/>
      <c r="C449" s="178">
        <v>2024</v>
      </c>
      <c r="D449" s="178"/>
      <c r="E449" s="224">
        <v>6.3615467681683524E-2</v>
      </c>
      <c r="F449" s="224">
        <v>7.8728694981019184E-2</v>
      </c>
      <c r="G449" s="224">
        <v>8.9446360543148334E-2</v>
      </c>
      <c r="H449" s="224">
        <v>0.34108080772047727</v>
      </c>
      <c r="I449" s="224">
        <v>0.20972398076807386</v>
      </c>
      <c r="J449" s="224">
        <v>0.11359749041003564</v>
      </c>
      <c r="K449" s="224">
        <v>0.10380719789556203</v>
      </c>
      <c r="L449" s="262">
        <f t="shared" ref="L449:L452" si="85">+((H449/SUM(E449:I449,K449))*1+(I449/SUM(E449:I449,K449))*2)*2+1</f>
        <v>2.7159896571331541</v>
      </c>
    </row>
    <row r="450" spans="1:12" ht="15" customHeight="1" x14ac:dyDescent="0.2">
      <c r="A450" s="8"/>
      <c r="C450" s="139">
        <v>2021</v>
      </c>
      <c r="D450" s="139"/>
      <c r="E450" s="140">
        <v>5.3389100000000002E-2</v>
      </c>
      <c r="F450" s="140">
        <v>6.3748548000000002E-2</v>
      </c>
      <c r="G450" s="140">
        <v>0.10005869100000001</v>
      </c>
      <c r="H450" s="140">
        <v>0.35006668200000002</v>
      </c>
      <c r="I450" s="140">
        <v>0.18789958700000001</v>
      </c>
      <c r="J450" s="140">
        <v>0.112705676</v>
      </c>
      <c r="K450" s="140">
        <v>0.13213167100000001</v>
      </c>
      <c r="L450" s="263">
        <f t="shared" si="85"/>
        <v>2.6361332946225389</v>
      </c>
    </row>
    <row r="451" spans="1:12" ht="15" customHeight="1" x14ac:dyDescent="0.2">
      <c r="A451" s="8"/>
      <c r="C451" s="139">
        <v>2017</v>
      </c>
      <c r="D451" s="139"/>
      <c r="E451" s="140">
        <v>3.0667199999999999E-2</v>
      </c>
      <c r="F451" s="140">
        <v>8.7144025999999999E-2</v>
      </c>
      <c r="G451" s="140">
        <v>0.106562371</v>
      </c>
      <c r="H451" s="140">
        <v>0.34959933599999998</v>
      </c>
      <c r="I451" s="140">
        <v>0.19988589800000001</v>
      </c>
      <c r="J451" s="140">
        <v>9.2824070999999994E-2</v>
      </c>
      <c r="K451" s="140">
        <v>0.133317082</v>
      </c>
      <c r="L451" s="263">
        <f t="shared" si="85"/>
        <v>2.6520966248362021</v>
      </c>
    </row>
    <row r="452" spans="1:12" ht="15" customHeight="1" x14ac:dyDescent="0.2">
      <c r="A452" s="8"/>
      <c r="C452" s="139">
        <v>2014</v>
      </c>
      <c r="D452" s="139"/>
      <c r="E452" s="142">
        <v>3.4555066881394279E-2</v>
      </c>
      <c r="F452" s="142">
        <v>5.8455221306181269E-2</v>
      </c>
      <c r="G452" s="142">
        <v>4.9606565516469976E-2</v>
      </c>
      <c r="H452" s="142">
        <v>0.39856037355561219</v>
      </c>
      <c r="I452" s="142">
        <v>0.1913514452766891</v>
      </c>
      <c r="J452" s="142">
        <v>0.118197095158243</v>
      </c>
      <c r="K452" s="142">
        <v>0.14927423230541012</v>
      </c>
      <c r="L452" s="263">
        <f t="shared" si="85"/>
        <v>2.7719679983344827</v>
      </c>
    </row>
    <row r="453" spans="1:12" ht="15" customHeight="1" x14ac:dyDescent="0.2">
      <c r="A453" s="8"/>
      <c r="C453" s="226" t="s">
        <v>80</v>
      </c>
      <c r="D453" s="226"/>
      <c r="E453" s="229"/>
      <c r="F453" s="229"/>
      <c r="G453" s="229"/>
      <c r="H453" s="229"/>
      <c r="I453" s="229"/>
      <c r="J453" s="229"/>
      <c r="K453" s="229"/>
      <c r="L453" s="267"/>
    </row>
    <row r="454" spans="1:12" ht="15" customHeight="1" x14ac:dyDescent="0.2">
      <c r="A454" s="8"/>
      <c r="C454" s="178">
        <v>2024</v>
      </c>
      <c r="D454" s="178"/>
      <c r="E454" s="224">
        <v>2.5914261835370163E-2</v>
      </c>
      <c r="F454" s="224">
        <v>4.9038739776719631E-2</v>
      </c>
      <c r="G454" s="224">
        <v>4.1416432432550533E-2</v>
      </c>
      <c r="H454" s="224">
        <v>0.42156622760525153</v>
      </c>
      <c r="I454" s="224">
        <v>0.37216874754031382</v>
      </c>
      <c r="J454" s="224">
        <v>8.1819398726736547E-2</v>
      </c>
      <c r="K454" s="224">
        <v>8.0761920830576782E-3</v>
      </c>
      <c r="L454" s="262">
        <f t="shared" ref="L454:L457" si="86">+((H454/SUM(E454:I454,K454))*1+(I454/SUM(E454:I454,K454))*2)*2+1</f>
        <v>3.5395956330793577</v>
      </c>
    </row>
    <row r="455" spans="1:12" ht="15" customHeight="1" x14ac:dyDescent="0.2">
      <c r="A455" s="8"/>
      <c r="C455" s="139">
        <v>2021</v>
      </c>
      <c r="D455" s="139"/>
      <c r="E455" s="140">
        <v>3.2864999999999998E-2</v>
      </c>
      <c r="F455" s="140">
        <v>3.9934400000000002E-2</v>
      </c>
      <c r="G455" s="140">
        <v>5.5270600000000003E-2</v>
      </c>
      <c r="H455" s="140">
        <v>0.42016900499999998</v>
      </c>
      <c r="I455" s="140">
        <v>0.32626965000000002</v>
      </c>
      <c r="J455" s="140">
        <v>0.115320589</v>
      </c>
      <c r="K455" s="140">
        <v>1.01707E-2</v>
      </c>
      <c r="L455" s="263">
        <f t="shared" si="86"/>
        <v>3.425078191182612</v>
      </c>
    </row>
    <row r="456" spans="1:12" ht="15" customHeight="1" x14ac:dyDescent="0.2">
      <c r="A456" s="8"/>
      <c r="C456" s="139">
        <v>2017</v>
      </c>
      <c r="D456" s="139"/>
      <c r="E456" s="140">
        <v>1.5509200000000001E-2</v>
      </c>
      <c r="F456" s="140">
        <v>2.0484800000000001E-2</v>
      </c>
      <c r="G456" s="140">
        <v>5.5241800000000001E-2</v>
      </c>
      <c r="H456" s="140">
        <v>0.40812475500000001</v>
      </c>
      <c r="I456" s="140">
        <v>0.370481852</v>
      </c>
      <c r="J456" s="140">
        <v>8.5272029999999999E-2</v>
      </c>
      <c r="K456" s="140">
        <v>4.4885500000000002E-2</v>
      </c>
      <c r="L456" s="263">
        <f t="shared" si="86"/>
        <v>3.5124158784411068</v>
      </c>
    </row>
    <row r="457" spans="1:12" ht="15" customHeight="1" x14ac:dyDescent="0.2">
      <c r="A457" s="8"/>
      <c r="C457" s="139">
        <v>2014</v>
      </c>
      <c r="D457" s="139"/>
      <c r="E457" s="142">
        <v>2.43180921648E-2</v>
      </c>
      <c r="F457" s="142">
        <v>2.2463369893234206E-2</v>
      </c>
      <c r="G457" s="142">
        <v>1.7647062870497863E-2</v>
      </c>
      <c r="H457" s="142">
        <v>0.41690011985584757</v>
      </c>
      <c r="I457" s="142">
        <v>0.39236822933577736</v>
      </c>
      <c r="J457" s="142">
        <v>8.4201489551810352E-2</v>
      </c>
      <c r="K457" s="142">
        <v>4.2101636328032641E-2</v>
      </c>
      <c r="L457" s="263">
        <f t="shared" si="86"/>
        <v>3.6242378969132067</v>
      </c>
    </row>
    <row r="458" spans="1:12" ht="15" customHeight="1" x14ac:dyDescent="0.2">
      <c r="A458" s="8"/>
      <c r="C458" s="226" t="s">
        <v>3</v>
      </c>
      <c r="D458" s="226"/>
      <c r="E458" s="229"/>
      <c r="F458" s="229"/>
      <c r="G458" s="229"/>
      <c r="H458" s="229"/>
      <c r="I458" s="229"/>
      <c r="J458" s="229"/>
      <c r="K458" s="229"/>
      <c r="L458" s="267"/>
    </row>
    <row r="459" spans="1:12" ht="15" customHeight="1" x14ac:dyDescent="0.2">
      <c r="A459" s="8"/>
      <c r="C459" s="178">
        <v>2024</v>
      </c>
      <c r="D459" s="178"/>
      <c r="E459" s="224">
        <v>3.0564810002325579E-2</v>
      </c>
      <c r="F459" s="224">
        <v>4.6777349904085483E-2</v>
      </c>
      <c r="G459" s="224">
        <v>4.4065628879329619E-2</v>
      </c>
      <c r="H459" s="224">
        <v>0.45695234175908139</v>
      </c>
      <c r="I459" s="224">
        <v>0.3370798648111894</v>
      </c>
      <c r="J459" s="224">
        <v>8.0392906498218758E-2</v>
      </c>
      <c r="K459" s="224">
        <v>4.1670981457697601E-3</v>
      </c>
      <c r="L459" s="262">
        <f t="shared" ref="L459:L462" si="87">+((H459/SUM(E459:I459,K459))*1+(I459/SUM(E459:I459,K459))*2)*2+1</f>
        <v>3.4599898790999686</v>
      </c>
    </row>
    <row r="460" spans="1:12" ht="15" customHeight="1" x14ac:dyDescent="0.2">
      <c r="A460" s="8"/>
      <c r="C460" s="139">
        <v>2021</v>
      </c>
      <c r="D460" s="139"/>
      <c r="E460" s="140">
        <v>4.4553099999999998E-2</v>
      </c>
      <c r="F460" s="140">
        <v>4.58229E-2</v>
      </c>
      <c r="G460" s="140">
        <v>6.0492200000000003E-2</v>
      </c>
      <c r="H460" s="140">
        <v>0.42729289100000001</v>
      </c>
      <c r="I460" s="140">
        <v>0.30283160199999998</v>
      </c>
      <c r="J460" s="140">
        <v>0.11518162</v>
      </c>
      <c r="K460" s="140">
        <v>3.8256399999999999E-3</v>
      </c>
      <c r="L460" s="263">
        <f t="shared" si="87"/>
        <v>3.3348433378357676</v>
      </c>
    </row>
    <row r="461" spans="1:12" ht="15" customHeight="1" x14ac:dyDescent="0.2">
      <c r="A461" s="8"/>
      <c r="C461" s="139">
        <v>2017</v>
      </c>
      <c r="D461" s="139"/>
      <c r="E461" s="140">
        <v>1.6036399999999999E-2</v>
      </c>
      <c r="F461" s="140">
        <v>2.14191E-2</v>
      </c>
      <c r="G461" s="140">
        <v>7.6551087000000004E-2</v>
      </c>
      <c r="H461" s="140">
        <v>0.41806378700000002</v>
      </c>
      <c r="I461" s="140">
        <v>0.336129964</v>
      </c>
      <c r="J461" s="140">
        <v>8.1060204999999996E-2</v>
      </c>
      <c r="K461" s="140">
        <v>5.07395E-2</v>
      </c>
      <c r="L461" s="263">
        <f t="shared" si="87"/>
        <v>3.3730034762079821</v>
      </c>
    </row>
    <row r="462" spans="1:12" ht="15" customHeight="1" x14ac:dyDescent="0.2">
      <c r="A462" s="8"/>
      <c r="C462" s="139">
        <v>2014</v>
      </c>
      <c r="D462" s="139"/>
      <c r="E462" s="142">
        <v>2.0242627105920025E-2</v>
      </c>
      <c r="F462" s="142">
        <v>4.0112215867986994E-2</v>
      </c>
      <c r="G462" s="142">
        <v>4.4836940994148505E-2</v>
      </c>
      <c r="H462" s="142">
        <v>0.42709576138479172</v>
      </c>
      <c r="I462" s="142">
        <v>0.32441152596409339</v>
      </c>
      <c r="J462" s="142">
        <v>8.0866866456786743E-2</v>
      </c>
      <c r="K462" s="142">
        <v>6.2434062226272576E-2</v>
      </c>
      <c r="L462" s="263">
        <f t="shared" si="87"/>
        <v>3.3411598908753604</v>
      </c>
    </row>
    <row r="463" spans="1:12" ht="15" customHeight="1" x14ac:dyDescent="0.2">
      <c r="A463" s="8"/>
      <c r="C463" s="226" t="s">
        <v>4</v>
      </c>
      <c r="D463" s="226"/>
      <c r="E463" s="229"/>
      <c r="F463" s="229"/>
      <c r="G463" s="229"/>
      <c r="H463" s="229"/>
      <c r="I463" s="229"/>
      <c r="J463" s="229"/>
      <c r="K463" s="229"/>
      <c r="L463" s="267"/>
    </row>
    <row r="464" spans="1:12" ht="15" customHeight="1" x14ac:dyDescent="0.2">
      <c r="A464" s="8"/>
      <c r="C464" s="178">
        <v>2024</v>
      </c>
      <c r="D464" s="178"/>
      <c r="E464" s="224">
        <v>8.2810566024109869E-2</v>
      </c>
      <c r="F464" s="224">
        <v>5.4283184214307174E-2</v>
      </c>
      <c r="G464" s="224">
        <v>8.5636653941564722E-2</v>
      </c>
      <c r="H464" s="224">
        <v>0.11796526442672239</v>
      </c>
      <c r="I464" s="224">
        <v>6.0939228246806761E-2</v>
      </c>
      <c r="J464" s="224">
        <v>0.13499997578905928</v>
      </c>
      <c r="K464" s="224">
        <v>0.4633651273574298</v>
      </c>
      <c r="L464" s="262">
        <f t="shared" ref="L464:L467" si="88">+((H464/SUM(E464:I464,K464))*1+(I464/SUM(E464:I464,K464))*2)*2+1</f>
        <v>1.5545519403635233</v>
      </c>
    </row>
    <row r="465" spans="1:12" ht="15" customHeight="1" x14ac:dyDescent="0.2">
      <c r="A465" s="8"/>
      <c r="C465" s="139">
        <v>2021</v>
      </c>
      <c r="D465" s="139"/>
      <c r="E465" s="140">
        <v>3.64639E-2</v>
      </c>
      <c r="F465" s="140">
        <v>5.1646900000000003E-2</v>
      </c>
      <c r="G465" s="140">
        <v>0.10443008199999999</v>
      </c>
      <c r="H465" s="140">
        <v>0.12614307699999999</v>
      </c>
      <c r="I465" s="140">
        <v>5.5164100000000001E-2</v>
      </c>
      <c r="J465" s="140">
        <v>0.13573887400000001</v>
      </c>
      <c r="K465" s="140">
        <v>0.49041305899999998</v>
      </c>
      <c r="L465" s="263">
        <f t="shared" si="88"/>
        <v>1.5472218339457915</v>
      </c>
    </row>
    <row r="466" spans="1:12" ht="15" customHeight="1" x14ac:dyDescent="0.2">
      <c r="A466" s="8"/>
      <c r="C466" s="139">
        <v>2017</v>
      </c>
      <c r="D466" s="139"/>
      <c r="E466" s="140">
        <v>6.7830142999999996E-2</v>
      </c>
      <c r="F466" s="140">
        <v>5.1550400000000003E-2</v>
      </c>
      <c r="G466" s="140">
        <v>0.16537427699999999</v>
      </c>
      <c r="H466" s="140">
        <v>0.13955590200000001</v>
      </c>
      <c r="I466" s="140">
        <v>3.7107000000000001E-2</v>
      </c>
      <c r="J466" s="140">
        <v>0.123254671</v>
      </c>
      <c r="K466" s="140">
        <v>0.41532762400000001</v>
      </c>
      <c r="L466" s="263">
        <f t="shared" si="88"/>
        <v>1.4876442241188697</v>
      </c>
    </row>
    <row r="467" spans="1:12" ht="15" customHeight="1" x14ac:dyDescent="0.2">
      <c r="A467" s="8"/>
      <c r="C467" s="139">
        <v>2014</v>
      </c>
      <c r="D467" s="139"/>
      <c r="E467" s="142">
        <v>5.146128778803577E-2</v>
      </c>
      <c r="F467" s="142">
        <v>4.9608348620724906E-2</v>
      </c>
      <c r="G467" s="142">
        <v>8.8884574419770851E-2</v>
      </c>
      <c r="H467" s="142">
        <v>8.9666749571277335E-2</v>
      </c>
      <c r="I467" s="142">
        <v>2.5753093592097865E-2</v>
      </c>
      <c r="J467" s="142">
        <v>0.13519489796145934</v>
      </c>
      <c r="K467" s="142">
        <v>0.55943104804663402</v>
      </c>
      <c r="L467" s="263">
        <f t="shared" si="88"/>
        <v>1.3264849766096352</v>
      </c>
    </row>
    <row r="468" spans="1:12" ht="15" customHeight="1" x14ac:dyDescent="0.2">
      <c r="A468" s="8"/>
      <c r="C468" s="226" t="s">
        <v>5</v>
      </c>
      <c r="D468" s="226"/>
      <c r="E468" s="229"/>
      <c r="F468" s="229"/>
      <c r="G468" s="229"/>
      <c r="H468" s="229"/>
      <c r="I468" s="229"/>
      <c r="J468" s="229"/>
      <c r="K468" s="229"/>
      <c r="L468" s="267"/>
    </row>
    <row r="469" spans="1:12" ht="15" customHeight="1" x14ac:dyDescent="0.2">
      <c r="A469" s="8"/>
      <c r="C469" s="178">
        <v>2024</v>
      </c>
      <c r="D469" s="178"/>
      <c r="E469" s="224">
        <v>2.9891357490307791E-2</v>
      </c>
      <c r="F469" s="224">
        <v>2.6422276604844541E-2</v>
      </c>
      <c r="G469" s="224">
        <v>5.4180215030983005E-2</v>
      </c>
      <c r="H469" s="224">
        <v>0.34812542926087525</v>
      </c>
      <c r="I469" s="224">
        <v>0.45760743813109894</v>
      </c>
      <c r="J469" s="224">
        <v>6.0697850368615608E-2</v>
      </c>
      <c r="K469" s="224">
        <v>2.3075433113274816E-2</v>
      </c>
      <c r="L469" s="262">
        <f t="shared" ref="L469:L472" si="89">+((H469/SUM(E469:I469,K469))*1+(I469/SUM(E469:I469,K469))*2)*2+1</f>
        <v>3.6899551034112994</v>
      </c>
    </row>
    <row r="470" spans="1:12" ht="15" customHeight="1" x14ac:dyDescent="0.2">
      <c r="A470" s="8"/>
      <c r="C470" s="139">
        <v>2021</v>
      </c>
      <c r="D470" s="139"/>
      <c r="E470" s="140">
        <v>3.58768E-2</v>
      </c>
      <c r="F470" s="140">
        <v>4.2555500000000003E-2</v>
      </c>
      <c r="G470" s="140">
        <v>5.1332999999999997E-2</v>
      </c>
      <c r="H470" s="140">
        <v>0.294320884</v>
      </c>
      <c r="I470" s="140">
        <v>0.45232478599999998</v>
      </c>
      <c r="J470" s="140">
        <v>0.101677526</v>
      </c>
      <c r="K470" s="140">
        <v>2.1911400000000001E-2</v>
      </c>
      <c r="L470" s="263">
        <f t="shared" si="89"/>
        <v>3.669354556983814</v>
      </c>
    </row>
    <row r="471" spans="1:12" ht="15" customHeight="1" x14ac:dyDescent="0.2">
      <c r="A471" s="8"/>
      <c r="C471" s="139">
        <v>2017</v>
      </c>
      <c r="D471" s="139"/>
      <c r="E471" s="140">
        <v>1.21151E-2</v>
      </c>
      <c r="F471" s="140">
        <v>2.1709699999999998E-2</v>
      </c>
      <c r="G471" s="140">
        <v>3.6345200000000001E-2</v>
      </c>
      <c r="H471" s="140">
        <v>0.33619264999999998</v>
      </c>
      <c r="I471" s="140">
        <v>0.43076332899999997</v>
      </c>
      <c r="J471" s="140">
        <v>7.7722014000000006E-2</v>
      </c>
      <c r="K471" s="140">
        <v>8.5152034000000001E-2</v>
      </c>
      <c r="L471" s="263">
        <f t="shared" si="89"/>
        <v>3.5973064328055271</v>
      </c>
    </row>
    <row r="472" spans="1:12" ht="15" customHeight="1" x14ac:dyDescent="0.2">
      <c r="A472" s="8"/>
      <c r="C472" s="139">
        <v>2014</v>
      </c>
      <c r="D472" s="139"/>
      <c r="E472" s="142">
        <v>2.0242627105920025E-2</v>
      </c>
      <c r="F472" s="142">
        <v>2.5102050420561395E-2</v>
      </c>
      <c r="G472" s="142">
        <v>2.7930720087507011E-2</v>
      </c>
      <c r="H472" s="142">
        <v>0.38563834288182675</v>
      </c>
      <c r="I472" s="142">
        <v>0.38963440070336541</v>
      </c>
      <c r="J472" s="142">
        <v>8.8276954610690336E-2</v>
      </c>
      <c r="K472" s="142">
        <v>6.3174904190128944E-2</v>
      </c>
      <c r="L472" s="263">
        <f t="shared" si="89"/>
        <v>3.5553969490617345</v>
      </c>
    </row>
    <row r="473" spans="1:12" ht="15" customHeight="1" x14ac:dyDescent="0.2">
      <c r="A473" s="8"/>
      <c r="C473" s="218" t="s">
        <v>114</v>
      </c>
      <c r="D473" s="218"/>
      <c r="E473" s="219"/>
      <c r="F473" s="219"/>
      <c r="G473" s="219"/>
      <c r="H473" s="219"/>
      <c r="I473" s="219"/>
      <c r="J473" s="219"/>
      <c r="K473" s="220"/>
      <c r="L473" s="266"/>
    </row>
    <row r="474" spans="1:12" ht="15" customHeight="1" x14ac:dyDescent="0.2">
      <c r="A474" s="8"/>
      <c r="C474" s="226" t="s">
        <v>79</v>
      </c>
      <c r="D474" s="226"/>
      <c r="E474" s="229"/>
      <c r="F474" s="229"/>
      <c r="G474" s="229"/>
      <c r="H474" s="229"/>
      <c r="I474" s="229"/>
      <c r="J474" s="229"/>
      <c r="K474" s="229"/>
      <c r="L474" s="267"/>
    </row>
    <row r="475" spans="1:12" ht="15" customHeight="1" x14ac:dyDescent="0.2">
      <c r="A475" s="8"/>
      <c r="C475" s="178">
        <v>2024</v>
      </c>
      <c r="D475" s="178"/>
      <c r="E475" s="224">
        <v>0.17558983005520892</v>
      </c>
      <c r="F475" s="224">
        <v>0.13208673896135442</v>
      </c>
      <c r="G475" s="224">
        <v>9.1849474917770471E-2</v>
      </c>
      <c r="H475" s="224">
        <v>0.14674458612908584</v>
      </c>
      <c r="I475" s="224">
        <v>0.10552883860140506</v>
      </c>
      <c r="J475" s="224">
        <v>8.4910002793142134E-2</v>
      </c>
      <c r="K475" s="224">
        <v>0.26329052854203322</v>
      </c>
      <c r="L475" s="262">
        <f t="shared" ref="L475:L478" si="90">+((H475/SUM(E475:I475,K475))*1+(I475/SUM(E475:I475,K475))*2)*2+1</f>
        <v>1.7820045338142059</v>
      </c>
    </row>
    <row r="476" spans="1:12" ht="15" customHeight="1" x14ac:dyDescent="0.2">
      <c r="A476" s="8"/>
      <c r="C476" s="139">
        <v>2021</v>
      </c>
      <c r="D476" s="139"/>
      <c r="E476" s="140">
        <v>0.17766394399999999</v>
      </c>
      <c r="F476" s="140">
        <v>0.10287212699999999</v>
      </c>
      <c r="G476" s="140">
        <v>8.0342886000000002E-2</v>
      </c>
      <c r="H476" s="140">
        <v>0.124167164</v>
      </c>
      <c r="I476" s="140">
        <v>8.6449416000000001E-2</v>
      </c>
      <c r="J476" s="140">
        <v>9.1196525000000001E-2</v>
      </c>
      <c r="K476" s="140">
        <v>0.337307937</v>
      </c>
      <c r="L476" s="263">
        <f t="shared" si="90"/>
        <v>1.6537518935584528</v>
      </c>
    </row>
    <row r="477" spans="1:12" ht="15" customHeight="1" x14ac:dyDescent="0.2">
      <c r="A477" s="8"/>
      <c r="C477" s="139">
        <v>2017</v>
      </c>
      <c r="D477" s="139"/>
      <c r="E477" s="140">
        <v>0.14153713200000001</v>
      </c>
      <c r="F477" s="140">
        <v>0.113999345</v>
      </c>
      <c r="G477" s="140">
        <v>7.6212924000000001E-2</v>
      </c>
      <c r="H477" s="140">
        <v>0.15105865499999999</v>
      </c>
      <c r="I477" s="140">
        <v>7.521883E-2</v>
      </c>
      <c r="J477" s="140">
        <v>3.4461100000000001E-2</v>
      </c>
      <c r="K477" s="140">
        <v>0.40751206299999998</v>
      </c>
      <c r="L477" s="263">
        <f t="shared" si="90"/>
        <v>1.6245140401891751</v>
      </c>
    </row>
    <row r="478" spans="1:12" ht="15" customHeight="1" x14ac:dyDescent="0.2">
      <c r="A478" s="8"/>
      <c r="C478" s="139">
        <v>2014</v>
      </c>
      <c r="D478" s="139"/>
      <c r="E478" s="142">
        <v>0.19298694131541638</v>
      </c>
      <c r="F478" s="142">
        <v>0.1013558392357672</v>
      </c>
      <c r="G478" s="142">
        <v>9.4245568346192965E-2</v>
      </c>
      <c r="H478" s="142">
        <v>0.10800101968996198</v>
      </c>
      <c r="I478" s="142">
        <v>8.1946313556171338E-2</v>
      </c>
      <c r="J478" s="142">
        <v>3.9066031268064447E-2</v>
      </c>
      <c r="K478" s="142">
        <v>0.38239828658842578</v>
      </c>
      <c r="L478" s="263">
        <f t="shared" si="90"/>
        <v>1.5658945476994637</v>
      </c>
    </row>
    <row r="479" spans="1:12" ht="15" customHeight="1" x14ac:dyDescent="0.2">
      <c r="A479" s="8"/>
      <c r="C479" s="226" t="s">
        <v>1</v>
      </c>
      <c r="D479" s="226"/>
      <c r="E479" s="229"/>
      <c r="F479" s="229"/>
      <c r="G479" s="229"/>
      <c r="H479" s="229"/>
      <c r="I479" s="229"/>
      <c r="J479" s="229"/>
      <c r="K479" s="229"/>
      <c r="L479" s="267"/>
    </row>
    <row r="480" spans="1:12" ht="15" customHeight="1" x14ac:dyDescent="0.2">
      <c r="A480" s="8"/>
      <c r="C480" s="178">
        <v>2024</v>
      </c>
      <c r="D480" s="178"/>
      <c r="E480" s="224">
        <v>5.4751458821125629E-2</v>
      </c>
      <c r="F480" s="224">
        <v>0.13792869623048135</v>
      </c>
      <c r="G480" s="224">
        <v>3.2711319853363785E-2</v>
      </c>
      <c r="H480" s="224">
        <v>0.33208410130845362</v>
      </c>
      <c r="I480" s="224">
        <v>0.28616111039431003</v>
      </c>
      <c r="J480" s="224">
        <v>6.0697187810709895E-2</v>
      </c>
      <c r="K480" s="224">
        <v>9.5666125581555725E-2</v>
      </c>
      <c r="L480" s="262">
        <f t="shared" ref="L480:L483" si="91">+((H480/SUM(E480:I480,K480))*1+(I480/SUM(E480:I480,K480))*2)*2+1</f>
        <v>2.9256970390392398</v>
      </c>
    </row>
    <row r="481" spans="1:12" ht="15" customHeight="1" x14ac:dyDescent="0.2">
      <c r="A481" s="8"/>
      <c r="C481" s="139">
        <v>2021</v>
      </c>
      <c r="D481" s="139"/>
      <c r="E481" s="140">
        <v>6.1738399999999999E-2</v>
      </c>
      <c r="F481" s="140">
        <v>0.16018845100000001</v>
      </c>
      <c r="G481" s="140">
        <v>5.4919900000000001E-2</v>
      </c>
      <c r="H481" s="140">
        <v>0.25584385799999998</v>
      </c>
      <c r="I481" s="140">
        <v>0.279966143</v>
      </c>
      <c r="J481" s="140">
        <v>7.9976795000000003E-2</v>
      </c>
      <c r="K481" s="140">
        <v>0.107366446</v>
      </c>
      <c r="L481" s="263">
        <f t="shared" si="91"/>
        <v>2.7733816837953253</v>
      </c>
    </row>
    <row r="482" spans="1:12" ht="15" customHeight="1" x14ac:dyDescent="0.2">
      <c r="A482" s="8"/>
      <c r="C482" s="139">
        <v>2017</v>
      </c>
      <c r="D482" s="139"/>
      <c r="E482" s="140">
        <v>4.6896699999999999E-2</v>
      </c>
      <c r="F482" s="140">
        <v>0.121694574</v>
      </c>
      <c r="G482" s="140">
        <v>7.2962296999999995E-2</v>
      </c>
      <c r="H482" s="140">
        <v>0.30534586200000002</v>
      </c>
      <c r="I482" s="140">
        <v>0.288009295</v>
      </c>
      <c r="J482" s="140">
        <v>5.7845399999999998E-2</v>
      </c>
      <c r="K482" s="140">
        <v>0.107245936</v>
      </c>
      <c r="L482" s="263">
        <f t="shared" si="91"/>
        <v>2.8709549199875317</v>
      </c>
    </row>
    <row r="483" spans="1:12" ht="15" customHeight="1" x14ac:dyDescent="0.2">
      <c r="A483" s="8"/>
      <c r="C483" s="139">
        <v>2014</v>
      </c>
      <c r="D483" s="139"/>
      <c r="E483" s="142">
        <v>5.4564366237596557E-2</v>
      </c>
      <c r="F483" s="142">
        <v>0.16085078839786721</v>
      </c>
      <c r="G483" s="142">
        <v>6.7658652611448544E-2</v>
      </c>
      <c r="H483" s="142">
        <v>0.30327543505385379</v>
      </c>
      <c r="I483" s="142">
        <v>0.26692279861829571</v>
      </c>
      <c r="J483" s="142">
        <v>3.9131622074129888E-2</v>
      </c>
      <c r="K483" s="142">
        <v>0.10759633700680837</v>
      </c>
      <c r="L483" s="263">
        <f t="shared" si="91"/>
        <v>2.7424260211319558</v>
      </c>
    </row>
    <row r="484" spans="1:12" ht="15" customHeight="1" x14ac:dyDescent="0.2">
      <c r="A484" s="8"/>
      <c r="C484" s="226" t="s">
        <v>50</v>
      </c>
      <c r="D484" s="226"/>
      <c r="E484" s="229"/>
      <c r="F484" s="229"/>
      <c r="G484" s="229"/>
      <c r="H484" s="229"/>
      <c r="I484" s="229"/>
      <c r="J484" s="229"/>
      <c r="K484" s="229"/>
      <c r="L484" s="267"/>
    </row>
    <row r="485" spans="1:12" ht="15" customHeight="1" x14ac:dyDescent="0.2">
      <c r="A485" s="8"/>
      <c r="C485" s="178">
        <v>2024</v>
      </c>
      <c r="D485" s="178"/>
      <c r="E485" s="224">
        <v>9.0552910440106868E-2</v>
      </c>
      <c r="F485" s="224">
        <v>0.10264320941809538</v>
      </c>
      <c r="G485" s="224">
        <v>8.3715690080911218E-2</v>
      </c>
      <c r="H485" s="224">
        <v>0.32484043337279189</v>
      </c>
      <c r="I485" s="224">
        <v>0.22537544326210979</v>
      </c>
      <c r="J485" s="224">
        <v>0.1478201195052411</v>
      </c>
      <c r="K485" s="224">
        <v>2.5052193920743867E-2</v>
      </c>
      <c r="L485" s="262">
        <f t="shared" ref="L485:L488" si="92">+((H485/SUM(E485:I485,K485))*1+(I485/SUM(E485:I485,K485))*2)*2+1</f>
        <v>2.820252596075651</v>
      </c>
    </row>
    <row r="486" spans="1:12" ht="15" customHeight="1" x14ac:dyDescent="0.2">
      <c r="A486" s="8"/>
      <c r="C486" s="139">
        <v>2021</v>
      </c>
      <c r="D486" s="139"/>
      <c r="E486" s="140">
        <v>8.6299485999999995E-2</v>
      </c>
      <c r="F486" s="140">
        <v>0.120674105</v>
      </c>
      <c r="G486" s="140">
        <v>9.9230921999999999E-2</v>
      </c>
      <c r="H486" s="140">
        <v>0.32154743800000002</v>
      </c>
      <c r="I486" s="140">
        <v>0.20255948200000001</v>
      </c>
      <c r="J486" s="140">
        <v>0.15701199599999999</v>
      </c>
      <c r="K486" s="140">
        <v>1.26766E-2</v>
      </c>
      <c r="L486" s="263">
        <f t="shared" si="92"/>
        <v>2.7240254275353393</v>
      </c>
    </row>
    <row r="487" spans="1:12" ht="15" customHeight="1" x14ac:dyDescent="0.2">
      <c r="A487" s="8"/>
      <c r="C487" s="139">
        <v>2017</v>
      </c>
      <c r="D487" s="139"/>
      <c r="E487" s="140">
        <v>4.7957399999999997E-2</v>
      </c>
      <c r="F487" s="140">
        <v>8.0689337E-2</v>
      </c>
      <c r="G487" s="140">
        <v>8.6072393999999997E-2</v>
      </c>
      <c r="H487" s="140">
        <v>0.27861777599999998</v>
      </c>
      <c r="I487" s="140">
        <v>0.18074745</v>
      </c>
      <c r="J487" s="140">
        <v>0.102311496</v>
      </c>
      <c r="K487" s="140">
        <v>0.22360418500000001</v>
      </c>
      <c r="L487" s="263">
        <f t="shared" si="92"/>
        <v>2.4261353377060257</v>
      </c>
    </row>
    <row r="488" spans="1:12" ht="15" customHeight="1" x14ac:dyDescent="0.2">
      <c r="A488" s="8"/>
      <c r="C488" s="139">
        <v>2014</v>
      </c>
      <c r="D488" s="139"/>
      <c r="E488" s="142">
        <v>5.5744435090170207E-2</v>
      </c>
      <c r="F488" s="142">
        <v>0.11742442494189109</v>
      </c>
      <c r="G488" s="142">
        <v>0.10116228604961225</v>
      </c>
      <c r="H488" s="142">
        <v>0.2819043844839173</v>
      </c>
      <c r="I488" s="142">
        <v>0.14115732356440924</v>
      </c>
      <c r="J488" s="142">
        <v>0.11132196327400895</v>
      </c>
      <c r="K488" s="142">
        <v>0.191285182595991</v>
      </c>
      <c r="L488" s="263">
        <f t="shared" si="92"/>
        <v>2.2697940272978823</v>
      </c>
    </row>
    <row r="489" spans="1:12" ht="15" customHeight="1" x14ac:dyDescent="0.2">
      <c r="A489" s="8"/>
      <c r="C489" s="226" t="s">
        <v>2</v>
      </c>
      <c r="D489" s="226"/>
      <c r="E489" s="229"/>
      <c r="F489" s="229"/>
      <c r="G489" s="229"/>
      <c r="H489" s="229"/>
      <c r="I489" s="229"/>
      <c r="J489" s="229"/>
      <c r="K489" s="229"/>
      <c r="L489" s="267"/>
    </row>
    <row r="490" spans="1:12" ht="15" customHeight="1" x14ac:dyDescent="0.2">
      <c r="A490" s="8"/>
      <c r="C490" s="178">
        <v>2024</v>
      </c>
      <c r="D490" s="178"/>
      <c r="E490" s="224">
        <v>5.112637840210528E-2</v>
      </c>
      <c r="F490" s="224">
        <v>0.11860335235153606</v>
      </c>
      <c r="G490" s="224">
        <v>4.0997745445566627E-2</v>
      </c>
      <c r="H490" s="224">
        <v>0.3334307086623306</v>
      </c>
      <c r="I490" s="224">
        <v>0.27011458078147704</v>
      </c>
      <c r="J490" s="224">
        <v>6.1297650438279318E-2</v>
      </c>
      <c r="K490" s="224">
        <v>0.12442958391870515</v>
      </c>
      <c r="L490" s="262">
        <f t="shared" ref="L490:L493" si="93">+((H490/SUM(E490:I490,K490))*1+(I490/SUM(E490:I490,K490))*2)*2+1</f>
        <v>2.8614204398938505</v>
      </c>
    </row>
    <row r="491" spans="1:12" ht="15" customHeight="1" x14ac:dyDescent="0.2">
      <c r="A491" s="8"/>
      <c r="C491" s="139">
        <v>2021</v>
      </c>
      <c r="D491" s="139"/>
      <c r="E491" s="140">
        <v>4.3480199999999997E-2</v>
      </c>
      <c r="F491" s="140">
        <v>0.120934769</v>
      </c>
      <c r="G491" s="140">
        <v>3.9200899999999997E-2</v>
      </c>
      <c r="H491" s="140">
        <v>0.32285975900000002</v>
      </c>
      <c r="I491" s="140">
        <v>0.234480462</v>
      </c>
      <c r="J491" s="140">
        <v>5.6312399999999999E-2</v>
      </c>
      <c r="K491" s="140">
        <v>0.18273141200000001</v>
      </c>
      <c r="L491" s="263">
        <f t="shared" si="93"/>
        <v>2.6781417181468616</v>
      </c>
    </row>
    <row r="492" spans="1:12" ht="15" customHeight="1" x14ac:dyDescent="0.2">
      <c r="A492" s="8"/>
      <c r="C492" s="139">
        <v>2017</v>
      </c>
      <c r="D492" s="139"/>
      <c r="E492" s="140">
        <v>4.38944E-2</v>
      </c>
      <c r="F492" s="140">
        <v>9.1882229999999995E-2</v>
      </c>
      <c r="G492" s="140">
        <v>6.5393914999999997E-2</v>
      </c>
      <c r="H492" s="140">
        <v>0.34562884799999999</v>
      </c>
      <c r="I492" s="140">
        <v>0.29590781300000002</v>
      </c>
      <c r="J492" s="140">
        <v>5.0193799999999997E-2</v>
      </c>
      <c r="K492" s="140">
        <v>0.107098951</v>
      </c>
      <c r="L492" s="263">
        <f t="shared" si="93"/>
        <v>2.9739700929312884</v>
      </c>
    </row>
    <row r="493" spans="1:12" ht="15" customHeight="1" x14ac:dyDescent="0.2">
      <c r="A493" s="8"/>
      <c r="C493" s="139">
        <v>2014</v>
      </c>
      <c r="D493" s="139"/>
      <c r="E493" s="142">
        <v>3.1045670459618535E-2</v>
      </c>
      <c r="F493" s="142">
        <v>0.13054071662150774</v>
      </c>
      <c r="G493" s="142">
        <v>5.6121045352992956E-2</v>
      </c>
      <c r="H493" s="142">
        <v>0.35443727363891953</v>
      </c>
      <c r="I493" s="142">
        <v>0.30091244252799809</v>
      </c>
      <c r="J493" s="142">
        <v>4.1661154310317382E-2</v>
      </c>
      <c r="K493" s="142">
        <v>8.5281697088645914E-2</v>
      </c>
      <c r="L493" s="263">
        <f t="shared" si="93"/>
        <v>2.9956660694615329</v>
      </c>
    </row>
    <row r="494" spans="1:12" ht="15" customHeight="1" x14ac:dyDescent="0.2">
      <c r="A494" s="8"/>
      <c r="C494" s="226" t="s">
        <v>113</v>
      </c>
      <c r="D494" s="226"/>
      <c r="E494" s="229"/>
      <c r="F494" s="229"/>
      <c r="G494" s="229"/>
      <c r="H494" s="229"/>
      <c r="I494" s="229"/>
      <c r="J494" s="229"/>
      <c r="K494" s="229"/>
      <c r="L494" s="267"/>
    </row>
    <row r="495" spans="1:12" ht="15" customHeight="1" x14ac:dyDescent="0.2">
      <c r="A495" s="8"/>
      <c r="C495" s="178">
        <v>2024</v>
      </c>
      <c r="D495" s="178"/>
      <c r="E495" s="224">
        <v>4.1985047554680147E-2</v>
      </c>
      <c r="F495" s="224">
        <v>6.1155923986688766E-2</v>
      </c>
      <c r="G495" s="224">
        <v>3.4918087304777613E-2</v>
      </c>
      <c r="H495" s="224">
        <v>0.48144112892376495</v>
      </c>
      <c r="I495" s="224">
        <v>0.27723575965496405</v>
      </c>
      <c r="J495" s="224">
        <v>6.2008260201389914E-2</v>
      </c>
      <c r="K495" s="224">
        <v>4.125579237373446E-2</v>
      </c>
      <c r="L495" s="262">
        <f t="shared" ref="L495:L498" si="94">+((H495/SUM(E495:I495,K495))*1+(I495/SUM(E495:I495,K495))*2)*2+1</f>
        <v>3.2087884237788855</v>
      </c>
    </row>
    <row r="496" spans="1:12" ht="15" customHeight="1" x14ac:dyDescent="0.2">
      <c r="A496" s="8"/>
      <c r="C496" s="139">
        <v>2021</v>
      </c>
      <c r="D496" s="139"/>
      <c r="E496" s="140">
        <v>3.9401899999999997E-2</v>
      </c>
      <c r="F496" s="140">
        <v>7.8485873999999997E-2</v>
      </c>
      <c r="G496" s="140">
        <v>5.4778E-2</v>
      </c>
      <c r="H496" s="140">
        <v>0.41179987200000001</v>
      </c>
      <c r="I496" s="140">
        <v>0.27876706800000001</v>
      </c>
      <c r="J496" s="140">
        <v>7.5831972999999997E-2</v>
      </c>
      <c r="K496" s="140">
        <v>6.0935299999999998E-2</v>
      </c>
      <c r="L496" s="263">
        <f t="shared" si="94"/>
        <v>3.0977441186359864</v>
      </c>
    </row>
    <row r="497" spans="1:12" ht="15" customHeight="1" x14ac:dyDescent="0.2">
      <c r="A497" s="8"/>
      <c r="C497" s="139">
        <v>2017</v>
      </c>
      <c r="D497" s="139"/>
      <c r="E497" s="140">
        <v>1.1219700000000001E-2</v>
      </c>
      <c r="F497" s="140">
        <v>8.4255914000000001E-2</v>
      </c>
      <c r="G497" s="140">
        <v>5.2052399999999999E-2</v>
      </c>
      <c r="H497" s="140">
        <v>0.36925532700000002</v>
      </c>
      <c r="I497" s="140">
        <v>0.327725985</v>
      </c>
      <c r="J497" s="140">
        <v>7.6017665999999998E-2</v>
      </c>
      <c r="K497" s="140">
        <v>7.9472966000000006E-2</v>
      </c>
      <c r="L497" s="263">
        <f t="shared" si="94"/>
        <v>3.2180236696570805</v>
      </c>
    </row>
    <row r="498" spans="1:12" ht="15" customHeight="1" x14ac:dyDescent="0.2">
      <c r="A498" s="8"/>
      <c r="C498" s="139">
        <v>2014</v>
      </c>
      <c r="D498" s="139"/>
      <c r="E498" s="142">
        <v>1.3047419952910658E-2</v>
      </c>
      <c r="F498" s="142">
        <v>0.1070188781350937</v>
      </c>
      <c r="G498" s="142">
        <v>4.0084821295518235E-2</v>
      </c>
      <c r="H498" s="142">
        <v>0.45079390732137037</v>
      </c>
      <c r="I498" s="142">
        <v>0.27294243743898716</v>
      </c>
      <c r="J498" s="142">
        <v>5.0328553930286388E-2</v>
      </c>
      <c r="K498" s="142">
        <v>6.5783981925833554E-2</v>
      </c>
      <c r="L498" s="263">
        <f t="shared" si="94"/>
        <v>3.0989970506624673</v>
      </c>
    </row>
    <row r="499" spans="1:12" ht="15" customHeight="1" x14ac:dyDescent="0.2">
      <c r="A499" s="8"/>
      <c r="C499" s="226" t="s">
        <v>80</v>
      </c>
      <c r="D499" s="226"/>
      <c r="E499" s="229"/>
      <c r="F499" s="229"/>
      <c r="G499" s="229"/>
      <c r="H499" s="229"/>
      <c r="I499" s="229"/>
      <c r="J499" s="229"/>
      <c r="K499" s="229"/>
      <c r="L499" s="267"/>
    </row>
    <row r="500" spans="1:12" ht="15" customHeight="1" x14ac:dyDescent="0.2">
      <c r="A500" s="8"/>
      <c r="C500" s="178">
        <v>2024</v>
      </c>
      <c r="D500" s="178"/>
      <c r="E500" s="224">
        <v>1.9995376630711742E-2</v>
      </c>
      <c r="F500" s="224">
        <v>1.9305168246661154E-2</v>
      </c>
      <c r="G500" s="224">
        <v>2.307523394922369E-2</v>
      </c>
      <c r="H500" s="224">
        <v>0.46588357716396883</v>
      </c>
      <c r="I500" s="224">
        <v>0.42017269076103086</v>
      </c>
      <c r="J500" s="224">
        <v>4.2920785526344395E-2</v>
      </c>
      <c r="K500" s="224">
        <v>8.6471677220593471E-3</v>
      </c>
      <c r="L500" s="262">
        <f t="shared" ref="L500:L503" si="95">+((H500/SUM(E500:I500,K500))*1+(I500/SUM(E500:I500,K500))*2)*2+1</f>
        <v>3.7296151435163898</v>
      </c>
    </row>
    <row r="501" spans="1:12" ht="15" customHeight="1" x14ac:dyDescent="0.2">
      <c r="A501" s="8"/>
      <c r="C501" s="139">
        <v>2021</v>
      </c>
      <c r="D501" s="139"/>
      <c r="E501" s="140">
        <v>3.2915399999999997E-2</v>
      </c>
      <c r="F501" s="140">
        <v>3.2999300000000002E-2</v>
      </c>
      <c r="G501" s="140">
        <v>2.9072000000000001E-2</v>
      </c>
      <c r="H501" s="140">
        <v>0.413513925</v>
      </c>
      <c r="I501" s="140">
        <v>0.41789564499999998</v>
      </c>
      <c r="J501" s="140">
        <v>6.3047805999999998E-2</v>
      </c>
      <c r="K501" s="140">
        <v>1.05559E-2</v>
      </c>
      <c r="L501" s="263">
        <f t="shared" si="95"/>
        <v>3.6667427751408059</v>
      </c>
    </row>
    <row r="502" spans="1:12" ht="15" customHeight="1" x14ac:dyDescent="0.2">
      <c r="A502" s="8"/>
      <c r="C502" s="139">
        <v>2017</v>
      </c>
      <c r="D502" s="139"/>
      <c r="E502" s="140">
        <v>7.1463899999999999E-3</v>
      </c>
      <c r="F502" s="140">
        <v>2.46859E-2</v>
      </c>
      <c r="G502" s="140">
        <v>1.35154E-2</v>
      </c>
      <c r="H502" s="140">
        <v>0.43209475899999999</v>
      </c>
      <c r="I502" s="140">
        <v>0.43743169399999998</v>
      </c>
      <c r="J502" s="140">
        <v>5.3601500000000003E-2</v>
      </c>
      <c r="K502" s="140">
        <v>3.1524299999999998E-2</v>
      </c>
      <c r="L502" s="263">
        <f t="shared" si="95"/>
        <v>3.7619617438445001</v>
      </c>
    </row>
    <row r="503" spans="1:12" ht="15" customHeight="1" x14ac:dyDescent="0.2">
      <c r="A503" s="8"/>
      <c r="C503" s="139">
        <v>2014</v>
      </c>
      <c r="D503" s="139"/>
      <c r="E503" s="142">
        <v>4.2437865956665554E-3</v>
      </c>
      <c r="F503" s="142">
        <v>4.3786180867646345E-2</v>
      </c>
      <c r="G503" s="142">
        <v>2.007741617291527E-2</v>
      </c>
      <c r="H503" s="142">
        <v>0.48178078526440266</v>
      </c>
      <c r="I503" s="142">
        <v>0.38937030478161722</v>
      </c>
      <c r="J503" s="142">
        <v>3.4789064616619306E-2</v>
      </c>
      <c r="K503" s="142">
        <v>2.5952461701132717E-2</v>
      </c>
      <c r="L503" s="263">
        <f t="shared" si="95"/>
        <v>3.6119086483970664</v>
      </c>
    </row>
    <row r="504" spans="1:12" ht="15" customHeight="1" x14ac:dyDescent="0.2">
      <c r="A504" s="8"/>
      <c r="C504" s="226" t="s">
        <v>3</v>
      </c>
      <c r="D504" s="226"/>
      <c r="E504" s="229"/>
      <c r="F504" s="229"/>
      <c r="G504" s="229"/>
      <c r="H504" s="229"/>
      <c r="I504" s="229"/>
      <c r="J504" s="229"/>
      <c r="K504" s="229"/>
      <c r="L504" s="267"/>
    </row>
    <row r="505" spans="1:12" ht="15" customHeight="1" x14ac:dyDescent="0.2">
      <c r="A505" s="8"/>
      <c r="C505" s="178">
        <v>2024</v>
      </c>
      <c r="D505" s="178"/>
      <c r="E505" s="224">
        <v>2.1264880122326624E-2</v>
      </c>
      <c r="F505" s="224">
        <v>2.9503130605688523E-2</v>
      </c>
      <c r="G505" s="224">
        <v>2.1826838075918415E-2</v>
      </c>
      <c r="H505" s="224">
        <v>0.48788060240797437</v>
      </c>
      <c r="I505" s="224">
        <v>0.38596843778392076</v>
      </c>
      <c r="J505" s="224">
        <v>4.3390860533930278E-2</v>
      </c>
      <c r="K505" s="224">
        <v>1.0165250470241085E-2</v>
      </c>
      <c r="L505" s="262">
        <f t="shared" ref="L505:L508" si="96">+((H505/SUM(E505:I505,K505))*1+(I505/SUM(E505:I505,K505))*2)*2+1</f>
        <v>3.6339231479201244</v>
      </c>
    </row>
    <row r="506" spans="1:12" ht="15" customHeight="1" x14ac:dyDescent="0.2">
      <c r="A506" s="8"/>
      <c r="C506" s="139">
        <v>2021</v>
      </c>
      <c r="D506" s="139"/>
      <c r="E506" s="140">
        <v>3.4217900000000002E-2</v>
      </c>
      <c r="F506" s="140">
        <v>3.42347E-2</v>
      </c>
      <c r="G506" s="140">
        <v>3.5083299999999998E-2</v>
      </c>
      <c r="H506" s="140">
        <v>0.47548404599999999</v>
      </c>
      <c r="I506" s="140">
        <v>0.35767550300000001</v>
      </c>
      <c r="J506" s="140">
        <v>5.57495E-2</v>
      </c>
      <c r="K506" s="140">
        <v>7.5550599999999997E-3</v>
      </c>
      <c r="L506" s="263">
        <f t="shared" si="96"/>
        <v>3.5222862802820054</v>
      </c>
    </row>
    <row r="507" spans="1:12" ht="15" customHeight="1" x14ac:dyDescent="0.2">
      <c r="A507" s="8"/>
      <c r="C507" s="139">
        <v>2017</v>
      </c>
      <c r="D507" s="139"/>
      <c r="E507" s="140">
        <v>7.8457000000000006E-3</v>
      </c>
      <c r="F507" s="140">
        <v>3.4238600000000001E-2</v>
      </c>
      <c r="G507" s="140">
        <v>2.60711E-2</v>
      </c>
      <c r="H507" s="140">
        <v>0.46783291799999999</v>
      </c>
      <c r="I507" s="140">
        <v>0.388322579</v>
      </c>
      <c r="J507" s="140">
        <v>4.5922200000000003E-2</v>
      </c>
      <c r="K507" s="140">
        <v>2.97668E-2</v>
      </c>
      <c r="L507" s="263">
        <f t="shared" si="96"/>
        <v>3.608756246819592</v>
      </c>
    </row>
    <row r="508" spans="1:12" ht="15" customHeight="1" x14ac:dyDescent="0.2">
      <c r="A508" s="8"/>
      <c r="C508" s="139">
        <v>2014</v>
      </c>
      <c r="D508" s="139"/>
      <c r="E508" s="142">
        <v>1.1202668038237206E-2</v>
      </c>
      <c r="F508" s="142">
        <v>5.087236832851403E-2</v>
      </c>
      <c r="G508" s="142">
        <v>4.8967430958114642E-2</v>
      </c>
      <c r="H508" s="142">
        <v>0.48985544628050776</v>
      </c>
      <c r="I508" s="142">
        <v>0.32980650217223201</v>
      </c>
      <c r="J508" s="142">
        <v>3.6200984136388337E-2</v>
      </c>
      <c r="K508" s="142">
        <v>3.3094600086006037E-2</v>
      </c>
      <c r="L508" s="263">
        <f t="shared" si="96"/>
        <v>3.3852866245043653</v>
      </c>
    </row>
    <row r="509" spans="1:12" ht="15" customHeight="1" x14ac:dyDescent="0.2">
      <c r="A509" s="8"/>
      <c r="C509" s="226" t="s">
        <v>4</v>
      </c>
      <c r="D509" s="226"/>
      <c r="E509" s="229"/>
      <c r="F509" s="229"/>
      <c r="G509" s="229"/>
      <c r="H509" s="229"/>
      <c r="I509" s="229"/>
      <c r="J509" s="229"/>
      <c r="K509" s="229"/>
      <c r="L509" s="267"/>
    </row>
    <row r="510" spans="1:12" ht="15" customHeight="1" x14ac:dyDescent="0.2">
      <c r="A510" s="8"/>
      <c r="C510" s="178">
        <v>2024</v>
      </c>
      <c r="D510" s="178"/>
      <c r="E510" s="224">
        <v>6.3181385629090106E-2</v>
      </c>
      <c r="F510" s="224">
        <v>9.5751433887958634E-2</v>
      </c>
      <c r="G510" s="224">
        <v>0.10753218322109753</v>
      </c>
      <c r="H510" s="224">
        <v>0.22498959989775777</v>
      </c>
      <c r="I510" s="224">
        <v>0.11968495362204563</v>
      </c>
      <c r="J510" s="224">
        <v>9.4986425147650363E-2</v>
      </c>
      <c r="K510" s="224">
        <v>0.29387401859440004</v>
      </c>
      <c r="L510" s="262">
        <f t="shared" ref="L510:L513" si="97">+((H510/SUM(E510:I510,K510))*1+(I510/SUM(E510:I510,K510))*2)*2+1</f>
        <v>2.0261934628275777</v>
      </c>
    </row>
    <row r="511" spans="1:12" ht="15" customHeight="1" x14ac:dyDescent="0.2">
      <c r="A511" s="8"/>
      <c r="C511" s="139">
        <v>2021</v>
      </c>
      <c r="D511" s="139"/>
      <c r="E511" s="140">
        <v>8.4652718000000002E-2</v>
      </c>
      <c r="F511" s="140">
        <v>6.9522333000000006E-2</v>
      </c>
      <c r="G511" s="140">
        <v>0.169931208</v>
      </c>
      <c r="H511" s="140">
        <v>0.234546692</v>
      </c>
      <c r="I511" s="140">
        <v>7.5776039000000003E-2</v>
      </c>
      <c r="J511" s="140">
        <v>9.7406273000000002E-2</v>
      </c>
      <c r="K511" s="140">
        <v>0.26816473800000001</v>
      </c>
      <c r="L511" s="263">
        <f t="shared" si="97"/>
        <v>1.8555316927706371</v>
      </c>
    </row>
    <row r="512" spans="1:12" ht="15" customHeight="1" x14ac:dyDescent="0.2">
      <c r="A512" s="8"/>
      <c r="C512" s="139">
        <v>2017</v>
      </c>
      <c r="D512" s="139"/>
      <c r="E512" s="140">
        <v>3.8965899999999998E-2</v>
      </c>
      <c r="F512" s="140">
        <v>7.5632028000000004E-2</v>
      </c>
      <c r="G512" s="140">
        <v>0.13713214500000001</v>
      </c>
      <c r="H512" s="140">
        <v>0.257504118</v>
      </c>
      <c r="I512" s="140">
        <v>9.3460035999999996E-2</v>
      </c>
      <c r="J512" s="140">
        <v>8.4583014999999998E-2</v>
      </c>
      <c r="K512" s="140">
        <v>0.31272271200000001</v>
      </c>
      <c r="L512" s="263">
        <f t="shared" si="97"/>
        <v>1.9709765486434812</v>
      </c>
    </row>
    <row r="513" spans="1:12" ht="15" customHeight="1" x14ac:dyDescent="0.2">
      <c r="A513" s="8"/>
      <c r="C513" s="139">
        <v>2014</v>
      </c>
      <c r="D513" s="139"/>
      <c r="E513" s="142">
        <v>4.5952951814915835E-2</v>
      </c>
      <c r="F513" s="142">
        <v>8.5347614794903284E-2</v>
      </c>
      <c r="G513" s="142">
        <v>0.15051571725767693</v>
      </c>
      <c r="H513" s="142">
        <v>0.19534030606863631</v>
      </c>
      <c r="I513" s="142">
        <v>0.11221808464578818</v>
      </c>
      <c r="J513" s="142">
        <v>7.0519230530897745E-2</v>
      </c>
      <c r="K513" s="142">
        <v>0.34010609488718174</v>
      </c>
      <c r="L513" s="263">
        <f t="shared" si="97"/>
        <v>1.9032494036428085</v>
      </c>
    </row>
    <row r="514" spans="1:12" ht="15" customHeight="1" x14ac:dyDescent="0.2">
      <c r="A514" s="8"/>
      <c r="C514" s="226" t="s">
        <v>5</v>
      </c>
      <c r="D514" s="226"/>
      <c r="E514" s="229"/>
      <c r="F514" s="229"/>
      <c r="G514" s="229"/>
      <c r="H514" s="229"/>
      <c r="I514" s="229"/>
      <c r="J514" s="229"/>
      <c r="K514" s="229"/>
      <c r="L514" s="267"/>
    </row>
    <row r="515" spans="1:12" ht="15" customHeight="1" x14ac:dyDescent="0.2">
      <c r="A515" s="8"/>
      <c r="C515" s="178">
        <v>2024</v>
      </c>
      <c r="D515" s="178"/>
      <c r="E515" s="224">
        <v>1.6602702870504995E-2</v>
      </c>
      <c r="F515" s="224">
        <v>2.6121120037441534E-2</v>
      </c>
      <c r="G515" s="224">
        <v>1.9074781587378218E-2</v>
      </c>
      <c r="H515" s="224">
        <v>0.36170327875081854</v>
      </c>
      <c r="I515" s="224">
        <v>0.51298584978734152</v>
      </c>
      <c r="J515" s="224">
        <v>4.2623240174109851E-2</v>
      </c>
      <c r="K515" s="224">
        <v>2.0889026792405303E-2</v>
      </c>
      <c r="L515" s="262">
        <f t="shared" ref="L515:L518" si="98">+((H515/SUM(E515:I515,K515))*1+(I515/SUM(E515:I515,K515))*2)*2+1</f>
        <v>3.8989109336179544</v>
      </c>
    </row>
    <row r="516" spans="1:12" ht="15" customHeight="1" x14ac:dyDescent="0.2">
      <c r="A516" s="8"/>
      <c r="C516" s="139">
        <v>2021</v>
      </c>
      <c r="D516" s="139"/>
      <c r="E516" s="140">
        <v>2.3616499999999999E-2</v>
      </c>
      <c r="F516" s="140">
        <v>2.5060599999999999E-2</v>
      </c>
      <c r="G516" s="140">
        <v>2.9388299999999999E-2</v>
      </c>
      <c r="H516" s="140">
        <v>0.34777595700000002</v>
      </c>
      <c r="I516" s="140">
        <v>0.50877764999999997</v>
      </c>
      <c r="J516" s="140">
        <v>4.3462500000000001E-2</v>
      </c>
      <c r="K516" s="140">
        <v>2.19185E-2</v>
      </c>
      <c r="L516" s="263">
        <f t="shared" si="98"/>
        <v>3.8547364782006399</v>
      </c>
    </row>
    <row r="517" spans="1:12" ht="15" customHeight="1" x14ac:dyDescent="0.2">
      <c r="A517" s="8"/>
      <c r="C517" s="139">
        <v>2017</v>
      </c>
      <c r="D517" s="139"/>
      <c r="E517" s="140">
        <v>1.89035E-2</v>
      </c>
      <c r="F517" s="140">
        <v>2.2309300000000001E-2</v>
      </c>
      <c r="G517" s="140">
        <v>1.9406900000000001E-2</v>
      </c>
      <c r="H517" s="140">
        <v>0.35662197200000001</v>
      </c>
      <c r="I517" s="140">
        <v>0.49794229800000001</v>
      </c>
      <c r="J517" s="140">
        <v>5.18898E-2</v>
      </c>
      <c r="K517" s="140">
        <v>3.2926299999999999E-2</v>
      </c>
      <c r="L517" s="263">
        <f t="shared" si="98"/>
        <v>3.8530575204084649</v>
      </c>
    </row>
    <row r="518" spans="1:12" ht="15" customHeight="1" x14ac:dyDescent="0.2">
      <c r="A518" s="8"/>
      <c r="C518" s="139">
        <v>2014</v>
      </c>
      <c r="D518" s="139"/>
      <c r="E518" s="142">
        <v>5.9225341128219186E-3</v>
      </c>
      <c r="F518" s="142">
        <v>3.8168485715463565E-2</v>
      </c>
      <c r="G518" s="142">
        <v>2.5403873126171407E-2</v>
      </c>
      <c r="H518" s="142">
        <v>0.4599740540979555</v>
      </c>
      <c r="I518" s="142">
        <v>0.40346147275922567</v>
      </c>
      <c r="J518" s="142">
        <v>3.9544328232926716E-2</v>
      </c>
      <c r="K518" s="142">
        <v>2.7525251955435058E-2</v>
      </c>
      <c r="L518" s="263">
        <f t="shared" si="98"/>
        <v>3.6381165458381526</v>
      </c>
    </row>
    <row r="519" spans="1:12" ht="15" customHeight="1" x14ac:dyDescent="0.2">
      <c r="A519" s="8"/>
      <c r="C519" s="221" t="s">
        <v>25</v>
      </c>
      <c r="D519" s="221"/>
      <c r="E519" s="222"/>
      <c r="F519" s="222"/>
      <c r="G519" s="222"/>
      <c r="H519" s="222"/>
      <c r="I519" s="222"/>
      <c r="J519" s="223"/>
      <c r="K519" s="223"/>
      <c r="L519" s="269"/>
    </row>
    <row r="520" spans="1:12" ht="15" customHeight="1" x14ac:dyDescent="0.2">
      <c r="A520" s="8"/>
      <c r="C520" s="226" t="s">
        <v>79</v>
      </c>
      <c r="D520" s="226"/>
      <c r="E520" s="229"/>
      <c r="F520" s="229"/>
      <c r="G520" s="229"/>
      <c r="H520" s="229"/>
      <c r="I520" s="229"/>
      <c r="J520" s="229"/>
      <c r="K520" s="229"/>
      <c r="L520" s="267"/>
    </row>
    <row r="521" spans="1:12" ht="15" customHeight="1" x14ac:dyDescent="0.2">
      <c r="A521" s="8"/>
      <c r="C521" s="178">
        <v>2024</v>
      </c>
      <c r="D521" s="178"/>
      <c r="E521" s="224">
        <v>0.16676378163878744</v>
      </c>
      <c r="F521" s="224">
        <v>0.11180968684435055</v>
      </c>
      <c r="G521" s="224">
        <v>7.5431295188637143E-2</v>
      </c>
      <c r="H521" s="224">
        <v>0.20173459885888007</v>
      </c>
      <c r="I521" s="224">
        <v>0.13999811693060768</v>
      </c>
      <c r="J521" s="224">
        <v>7.3255815903659649E-2</v>
      </c>
      <c r="K521" s="224">
        <v>0.2310067046350775</v>
      </c>
      <c r="L521" s="262">
        <f t="shared" ref="L521:L524" si="99">+((H521/SUM(E521:I521,K521))*1+(I521/SUM(E521:I521,K521))*2)*2+1</f>
        <v>2.0396198670290584</v>
      </c>
    </row>
    <row r="522" spans="1:12" ht="15" customHeight="1" x14ac:dyDescent="0.2">
      <c r="A522" s="8"/>
      <c r="C522" s="139">
        <v>2021</v>
      </c>
      <c r="D522" s="139"/>
      <c r="E522" s="140">
        <v>0.157123391</v>
      </c>
      <c r="F522" s="140">
        <v>0.11805323099999999</v>
      </c>
      <c r="G522" s="140">
        <v>7.9415587999999995E-2</v>
      </c>
      <c r="H522" s="140">
        <v>0.202759945</v>
      </c>
      <c r="I522" s="140">
        <v>0.123680781</v>
      </c>
      <c r="J522" s="140">
        <v>8.3052829999999994E-2</v>
      </c>
      <c r="K522" s="140">
        <v>0.235914234</v>
      </c>
      <c r="L522" s="263">
        <f t="shared" si="99"/>
        <v>1.9817828588750648</v>
      </c>
    </row>
    <row r="523" spans="1:12" ht="15" customHeight="1" x14ac:dyDescent="0.2">
      <c r="A523" s="8"/>
      <c r="C523" s="139">
        <v>2017</v>
      </c>
      <c r="D523" s="139"/>
      <c r="E523" s="140">
        <v>0.14119570100000001</v>
      </c>
      <c r="F523" s="140">
        <v>0.11271060199999999</v>
      </c>
      <c r="G523" s="140">
        <v>9.9972955000000002E-2</v>
      </c>
      <c r="H523" s="140">
        <v>0.19518017300000001</v>
      </c>
      <c r="I523" s="140">
        <v>0.114932469</v>
      </c>
      <c r="J523" s="140">
        <v>5.4336099999999998E-2</v>
      </c>
      <c r="K523" s="140">
        <v>0.28167196999999999</v>
      </c>
      <c r="L523" s="263">
        <f t="shared" si="99"/>
        <v>1.8989348636106824</v>
      </c>
    </row>
    <row r="524" spans="1:12" ht="15" customHeight="1" x14ac:dyDescent="0.2">
      <c r="A524" s="8"/>
      <c r="C524" s="139">
        <v>2014</v>
      </c>
      <c r="D524" s="139"/>
      <c r="E524" s="142">
        <v>0.15611803096816496</v>
      </c>
      <c r="F524" s="142">
        <v>0.12662448707829199</v>
      </c>
      <c r="G524" s="142">
        <v>9.289961726501958E-2</v>
      </c>
      <c r="H524" s="142">
        <v>0.16141979988352492</v>
      </c>
      <c r="I524" s="142">
        <v>9.0413497074449831E-2</v>
      </c>
      <c r="J524" s="142">
        <v>6.5348399815522873E-2</v>
      </c>
      <c r="K524" s="142">
        <v>0.30717616791502589</v>
      </c>
      <c r="L524" s="263">
        <f t="shared" si="99"/>
        <v>1.7323515927536497</v>
      </c>
    </row>
    <row r="525" spans="1:12" ht="15" customHeight="1" x14ac:dyDescent="0.2">
      <c r="A525" s="8"/>
      <c r="C525" s="226" t="s">
        <v>1</v>
      </c>
      <c r="D525" s="226"/>
      <c r="E525" s="229"/>
      <c r="F525" s="229"/>
      <c r="G525" s="229"/>
      <c r="H525" s="229"/>
      <c r="I525" s="229"/>
      <c r="J525" s="229"/>
      <c r="K525" s="229"/>
      <c r="L525" s="267"/>
    </row>
    <row r="526" spans="1:12" ht="15" customHeight="1" x14ac:dyDescent="0.2">
      <c r="A526" s="8"/>
      <c r="C526" s="178">
        <v>2024</v>
      </c>
      <c r="D526" s="178"/>
      <c r="E526" s="224">
        <v>7.6074303852407599E-2</v>
      </c>
      <c r="F526" s="224">
        <v>0.11085453735806505</v>
      </c>
      <c r="G526" s="224">
        <v>6.0515579654656114E-2</v>
      </c>
      <c r="H526" s="224">
        <v>0.27256317777613337</v>
      </c>
      <c r="I526" s="224">
        <v>0.26267204267402516</v>
      </c>
      <c r="J526" s="224">
        <v>6.0058468964979975E-2</v>
      </c>
      <c r="K526" s="224">
        <v>0.15726188971973279</v>
      </c>
      <c r="L526" s="262">
        <f t="shared" ref="L526:L529" si="100">+((H526/SUM(E526:I526,K526))*1+(I526/SUM(E526:I526,K526))*2)*2+1</f>
        <v>2.6977806316219803</v>
      </c>
    </row>
    <row r="527" spans="1:12" ht="15" customHeight="1" x14ac:dyDescent="0.2">
      <c r="A527" s="8"/>
      <c r="C527" s="139">
        <v>2021</v>
      </c>
      <c r="D527" s="139"/>
      <c r="E527" s="140">
        <v>7.8983862000000002E-2</v>
      </c>
      <c r="F527" s="140">
        <v>0.122432728</v>
      </c>
      <c r="G527" s="140">
        <v>7.8053015000000003E-2</v>
      </c>
      <c r="H527" s="140">
        <v>0.248152605</v>
      </c>
      <c r="I527" s="140">
        <v>0.21700493100000001</v>
      </c>
      <c r="J527" s="140">
        <v>8.4354302000000006E-2</v>
      </c>
      <c r="K527" s="140">
        <v>0.17101855799999999</v>
      </c>
      <c r="L527" s="263">
        <f t="shared" si="100"/>
        <v>2.4900140256105763</v>
      </c>
    </row>
    <row r="528" spans="1:12" ht="15" customHeight="1" x14ac:dyDescent="0.2">
      <c r="A528" s="8"/>
      <c r="C528" s="139">
        <v>2017</v>
      </c>
      <c r="D528" s="139"/>
      <c r="E528" s="140">
        <v>6.8111062999999999E-2</v>
      </c>
      <c r="F528" s="140">
        <v>0.10657122400000001</v>
      </c>
      <c r="G528" s="140">
        <v>7.4281363000000003E-2</v>
      </c>
      <c r="H528" s="140">
        <v>0.26424806200000001</v>
      </c>
      <c r="I528" s="140">
        <v>0.18920039599999999</v>
      </c>
      <c r="J528" s="140">
        <v>6.8799858000000005E-2</v>
      </c>
      <c r="K528" s="140">
        <v>0.228788034</v>
      </c>
      <c r="L528" s="263">
        <f t="shared" si="100"/>
        <v>2.380259355673509</v>
      </c>
    </row>
    <row r="529" spans="1:12" ht="15" customHeight="1" x14ac:dyDescent="0.2">
      <c r="A529" s="8"/>
      <c r="C529" s="139">
        <v>2014</v>
      </c>
      <c r="D529" s="139"/>
      <c r="E529" s="142">
        <v>6.4919510225577362E-2</v>
      </c>
      <c r="F529" s="142">
        <v>0.11438913531021301</v>
      </c>
      <c r="G529" s="142">
        <v>7.3767938486875892E-2</v>
      </c>
      <c r="H529" s="142">
        <v>0.24450430151089134</v>
      </c>
      <c r="I529" s="142">
        <v>0.20293434522400275</v>
      </c>
      <c r="J529" s="142">
        <v>5.1671716067480424E-2</v>
      </c>
      <c r="K529" s="142">
        <v>0.24781305317495925</v>
      </c>
      <c r="L529" s="263">
        <f t="shared" si="100"/>
        <v>2.3716199400105111</v>
      </c>
    </row>
    <row r="530" spans="1:12" ht="15" customHeight="1" x14ac:dyDescent="0.2">
      <c r="A530" s="8"/>
      <c r="C530" s="226" t="s">
        <v>50</v>
      </c>
      <c r="D530" s="226"/>
      <c r="E530" s="229"/>
      <c r="F530" s="229"/>
      <c r="G530" s="229"/>
      <c r="H530" s="229"/>
      <c r="I530" s="229"/>
      <c r="J530" s="229"/>
      <c r="K530" s="229"/>
      <c r="L530" s="267"/>
    </row>
    <row r="531" spans="1:12" ht="15" customHeight="1" x14ac:dyDescent="0.2">
      <c r="A531" s="8"/>
      <c r="C531" s="178">
        <v>2024</v>
      </c>
      <c r="D531" s="178"/>
      <c r="E531" s="224">
        <v>0.14015667407358415</v>
      </c>
      <c r="F531" s="224">
        <v>0.13011564482640822</v>
      </c>
      <c r="G531" s="224">
        <v>9.842284038483777E-2</v>
      </c>
      <c r="H531" s="224">
        <v>0.26036342173444205</v>
      </c>
      <c r="I531" s="224">
        <v>0.17918499776986771</v>
      </c>
      <c r="J531" s="224">
        <v>0.15393053675079138</v>
      </c>
      <c r="K531" s="224">
        <v>3.7825884460068751E-2</v>
      </c>
      <c r="L531" s="262">
        <f t="shared" ref="L531:L534" si="101">+((H531/SUM(E531:I531,K531))*1+(I531/SUM(E531:I531,K531))*2)*2+1</f>
        <v>2.4626066632827532</v>
      </c>
    </row>
    <row r="532" spans="1:12" ht="15" customHeight="1" x14ac:dyDescent="0.2">
      <c r="A532" s="8"/>
      <c r="C532" s="139">
        <v>2021</v>
      </c>
      <c r="D532" s="139"/>
      <c r="E532" s="140">
        <v>0.124980467</v>
      </c>
      <c r="F532" s="140">
        <v>0.10542211899999999</v>
      </c>
      <c r="G532" s="140">
        <v>0.120317155</v>
      </c>
      <c r="H532" s="140">
        <v>0.270571055</v>
      </c>
      <c r="I532" s="140">
        <v>0.168154686</v>
      </c>
      <c r="J532" s="140">
        <v>0.17594216200000001</v>
      </c>
      <c r="K532" s="140">
        <v>3.4612400000000001E-2</v>
      </c>
      <c r="L532" s="263">
        <f t="shared" si="101"/>
        <v>2.4729072805592072</v>
      </c>
    </row>
    <row r="533" spans="1:12" ht="15" customHeight="1" x14ac:dyDescent="0.2">
      <c r="A533" s="8"/>
      <c r="C533" s="139">
        <v>2017</v>
      </c>
      <c r="D533" s="139"/>
      <c r="E533" s="140">
        <v>6.7256402000000007E-2</v>
      </c>
      <c r="F533" s="140">
        <v>8.9628538999999993E-2</v>
      </c>
      <c r="G533" s="140">
        <v>0.11427588700000001</v>
      </c>
      <c r="H533" s="140">
        <v>0.19861806400000001</v>
      </c>
      <c r="I533" s="140">
        <v>0.10916408399999999</v>
      </c>
      <c r="J533" s="140">
        <v>0.10875886799999999</v>
      </c>
      <c r="K533" s="140">
        <v>0.31229815599999999</v>
      </c>
      <c r="L533" s="263">
        <f t="shared" si="101"/>
        <v>1.9356530281863158</v>
      </c>
    </row>
    <row r="534" spans="1:12" ht="15" customHeight="1" x14ac:dyDescent="0.2">
      <c r="A534" s="8"/>
      <c r="C534" s="139">
        <v>2014</v>
      </c>
      <c r="D534" s="139"/>
      <c r="E534" s="142">
        <v>7.206985041191899E-2</v>
      </c>
      <c r="F534" s="142">
        <v>6.7731953932900255E-2</v>
      </c>
      <c r="G534" s="142">
        <v>0.10413946515322429</v>
      </c>
      <c r="H534" s="142">
        <v>0.18974744313019337</v>
      </c>
      <c r="I534" s="142">
        <v>0.11228344511368489</v>
      </c>
      <c r="J534" s="142">
        <v>9.1824369176614337E-2</v>
      </c>
      <c r="K534" s="142">
        <v>0.36220347308146389</v>
      </c>
      <c r="L534" s="263">
        <f t="shared" si="101"/>
        <v>1.9124101534896514</v>
      </c>
    </row>
    <row r="535" spans="1:12" ht="15" customHeight="1" x14ac:dyDescent="0.2">
      <c r="A535" s="8"/>
      <c r="C535" s="226" t="s">
        <v>2</v>
      </c>
      <c r="D535" s="226"/>
      <c r="E535" s="229"/>
      <c r="F535" s="229"/>
      <c r="G535" s="229"/>
      <c r="H535" s="229"/>
      <c r="I535" s="229"/>
      <c r="J535" s="229"/>
      <c r="K535" s="229"/>
      <c r="L535" s="267"/>
    </row>
    <row r="536" spans="1:12" ht="15" customHeight="1" x14ac:dyDescent="0.2">
      <c r="A536" s="8"/>
      <c r="C536" s="178">
        <v>2024</v>
      </c>
      <c r="D536" s="178"/>
      <c r="E536" s="224">
        <v>9.2248643621020199E-2</v>
      </c>
      <c r="F536" s="224">
        <v>0.11923634978784158</v>
      </c>
      <c r="G536" s="224">
        <v>5.8429195294074324E-2</v>
      </c>
      <c r="H536" s="224">
        <v>0.3275649751452836</v>
      </c>
      <c r="I536" s="224">
        <v>0.22438556732627341</v>
      </c>
      <c r="J536" s="224">
        <v>6.0031835043601919E-2</v>
      </c>
      <c r="K536" s="224">
        <v>0.11810343378190517</v>
      </c>
      <c r="L536" s="262">
        <f t="shared" ref="L536:L539" si="102">+((H536/SUM(E536:I536,K536))*1+(I536/SUM(E536:I536,K536))*2)*2+1</f>
        <v>2.6518348998209782</v>
      </c>
    </row>
    <row r="537" spans="1:12" ht="15" customHeight="1" x14ac:dyDescent="0.2">
      <c r="A537" s="8"/>
      <c r="C537" s="139">
        <v>2021</v>
      </c>
      <c r="D537" s="139"/>
      <c r="E537" s="140">
        <v>7.1265268000000007E-2</v>
      </c>
      <c r="F537" s="140">
        <v>0.12893389199999999</v>
      </c>
      <c r="G537" s="140">
        <v>6.6278556000000002E-2</v>
      </c>
      <c r="H537" s="140">
        <v>0.31116585299999999</v>
      </c>
      <c r="I537" s="140">
        <v>0.21704598999999999</v>
      </c>
      <c r="J537" s="140">
        <v>6.8041101000000007E-2</v>
      </c>
      <c r="K537" s="140">
        <v>0.13726934099999999</v>
      </c>
      <c r="L537" s="263">
        <f t="shared" si="102"/>
        <v>2.5993362647215452</v>
      </c>
    </row>
    <row r="538" spans="1:12" ht="15" customHeight="1" x14ac:dyDescent="0.2">
      <c r="A538" s="8"/>
      <c r="C538" s="139">
        <v>2017</v>
      </c>
      <c r="D538" s="139"/>
      <c r="E538" s="140">
        <v>3.6025000000000001E-2</v>
      </c>
      <c r="F538" s="140">
        <v>0.120956304</v>
      </c>
      <c r="G538" s="140">
        <v>5.9571800000000001E-2</v>
      </c>
      <c r="H538" s="140">
        <v>0.33511192499999998</v>
      </c>
      <c r="I538" s="140">
        <v>0.22634186100000001</v>
      </c>
      <c r="J538" s="140">
        <v>5.2645999999999998E-2</v>
      </c>
      <c r="K538" s="140">
        <v>0.16934701799999999</v>
      </c>
      <c r="L538" s="263">
        <f t="shared" si="102"/>
        <v>2.6631496220101094</v>
      </c>
    </row>
    <row r="539" spans="1:12" ht="15" customHeight="1" x14ac:dyDescent="0.2">
      <c r="A539" s="8"/>
      <c r="C539" s="139">
        <v>2014</v>
      </c>
      <c r="D539" s="139"/>
      <c r="E539" s="142">
        <v>4.6148608842713525E-2</v>
      </c>
      <c r="F539" s="142">
        <v>8.9393551561023979E-2</v>
      </c>
      <c r="G539" s="142">
        <v>5.7360760362011536E-2</v>
      </c>
      <c r="H539" s="142">
        <v>0.31154089544519509</v>
      </c>
      <c r="I539" s="142">
        <v>0.28459320190762627</v>
      </c>
      <c r="J539" s="142">
        <v>4.1402022886516419E-2</v>
      </c>
      <c r="K539" s="142">
        <v>0.1695609589949133</v>
      </c>
      <c r="L539" s="263">
        <f t="shared" si="102"/>
        <v>2.8375321465052137</v>
      </c>
    </row>
    <row r="540" spans="1:12" ht="15" customHeight="1" x14ac:dyDescent="0.2">
      <c r="A540" s="8"/>
      <c r="C540" s="226" t="s">
        <v>113</v>
      </c>
      <c r="D540" s="226"/>
      <c r="E540" s="229"/>
      <c r="F540" s="229"/>
      <c r="G540" s="229"/>
      <c r="H540" s="229"/>
      <c r="I540" s="229"/>
      <c r="J540" s="229"/>
      <c r="K540" s="229"/>
      <c r="L540" s="267"/>
    </row>
    <row r="541" spans="1:12" ht="15" customHeight="1" x14ac:dyDescent="0.2">
      <c r="A541" s="8"/>
      <c r="C541" s="178">
        <v>2024</v>
      </c>
      <c r="D541" s="178"/>
      <c r="E541" s="224">
        <v>4.8192272689362839E-2</v>
      </c>
      <c r="F541" s="224">
        <v>0.10042200392157047</v>
      </c>
      <c r="G541" s="224">
        <v>8.0407852563655832E-2</v>
      </c>
      <c r="H541" s="224">
        <v>0.38417717606540985</v>
      </c>
      <c r="I541" s="224">
        <v>0.22676173434202321</v>
      </c>
      <c r="J541" s="224">
        <v>6.9400609486294063E-2</v>
      </c>
      <c r="K541" s="224">
        <v>9.0638350931683737E-2</v>
      </c>
      <c r="L541" s="262">
        <f t="shared" ref="L541:L544" si="103">+((H541/SUM(E541:I541,K541))*1+(I541/SUM(E541:I541,K541))*2)*2+1</f>
        <v>2.8003464289548523</v>
      </c>
    </row>
    <row r="542" spans="1:12" ht="15" customHeight="1" x14ac:dyDescent="0.2">
      <c r="A542" s="8"/>
      <c r="C542" s="139">
        <v>2021</v>
      </c>
      <c r="D542" s="139"/>
      <c r="E542" s="140">
        <v>5.2633199999999998E-2</v>
      </c>
      <c r="F542" s="140">
        <v>0.11208968599999999</v>
      </c>
      <c r="G542" s="140">
        <v>9.5901038999999993E-2</v>
      </c>
      <c r="H542" s="140">
        <v>0.35080851000000002</v>
      </c>
      <c r="I542" s="140">
        <v>0.19832929199999999</v>
      </c>
      <c r="J542" s="140">
        <v>8.4522279000000006E-2</v>
      </c>
      <c r="K542" s="140">
        <v>0.105715974</v>
      </c>
      <c r="L542" s="263">
        <f t="shared" si="103"/>
        <v>2.6329553263471572</v>
      </c>
    </row>
    <row r="543" spans="1:12" ht="15" customHeight="1" x14ac:dyDescent="0.2">
      <c r="A543" s="8"/>
      <c r="C543" s="139">
        <v>2017</v>
      </c>
      <c r="D543" s="139"/>
      <c r="E543" s="140">
        <v>2.67353E-2</v>
      </c>
      <c r="F543" s="140">
        <v>9.8839423999999995E-2</v>
      </c>
      <c r="G543" s="140">
        <v>7.7200902000000002E-2</v>
      </c>
      <c r="H543" s="140">
        <v>0.400530467</v>
      </c>
      <c r="I543" s="140">
        <v>0.18827244000000001</v>
      </c>
      <c r="J543" s="140">
        <v>7.5828527000000007E-2</v>
      </c>
      <c r="K543" s="140">
        <v>0.132592982</v>
      </c>
      <c r="L543" s="263">
        <f t="shared" si="103"/>
        <v>2.6816691152832166</v>
      </c>
    </row>
    <row r="544" spans="1:12" ht="15" customHeight="1" x14ac:dyDescent="0.2">
      <c r="A544" s="8"/>
      <c r="C544" s="139">
        <v>2014</v>
      </c>
      <c r="D544" s="139"/>
      <c r="E544" s="142">
        <v>4.6451321477593704E-2</v>
      </c>
      <c r="F544" s="142">
        <v>9.7358636902517851E-2</v>
      </c>
      <c r="G544" s="142">
        <v>8.586123902149545E-2</v>
      </c>
      <c r="H544" s="142">
        <v>0.35059497090537062</v>
      </c>
      <c r="I544" s="142">
        <v>0.22914568450298647</v>
      </c>
      <c r="J544" s="142">
        <v>6.5488719065190035E-2</v>
      </c>
      <c r="K544" s="142">
        <v>0.12509942812484598</v>
      </c>
      <c r="L544" s="263">
        <f t="shared" si="103"/>
        <v>2.7311430186315109</v>
      </c>
    </row>
    <row r="545" spans="1:12" ht="15" customHeight="1" x14ac:dyDescent="0.2">
      <c r="A545" s="8"/>
      <c r="C545" s="226" t="s">
        <v>80</v>
      </c>
      <c r="D545" s="226"/>
      <c r="E545" s="229"/>
      <c r="F545" s="229"/>
      <c r="G545" s="229"/>
      <c r="H545" s="229"/>
      <c r="I545" s="229"/>
      <c r="J545" s="229"/>
      <c r="K545" s="229"/>
      <c r="L545" s="267"/>
    </row>
    <row r="546" spans="1:12" ht="15" customHeight="1" x14ac:dyDescent="0.2">
      <c r="A546" s="8"/>
      <c r="C546" s="178">
        <v>2024</v>
      </c>
      <c r="D546" s="178"/>
      <c r="E546" s="224">
        <v>3.667593145649551E-2</v>
      </c>
      <c r="F546" s="224">
        <v>3.4664247358222926E-2</v>
      </c>
      <c r="G546" s="224">
        <v>2.9842973976535302E-2</v>
      </c>
      <c r="H546" s="224">
        <v>0.41289734625916552</v>
      </c>
      <c r="I546" s="224">
        <v>0.4316361861663765</v>
      </c>
      <c r="J546" s="224">
        <v>4.6902718105554755E-2</v>
      </c>
      <c r="K546" s="224">
        <v>7.3805966776494128E-3</v>
      </c>
      <c r="L546" s="262">
        <f t="shared" ref="L546:L549" si="104">+((H546/SUM(E546:I546,K546))*1+(I546/SUM(E546:I546,K546))*2)*2+1</f>
        <v>3.6779422055538991</v>
      </c>
    </row>
    <row r="547" spans="1:12" ht="15" customHeight="1" x14ac:dyDescent="0.2">
      <c r="A547" s="8"/>
      <c r="C547" s="139">
        <v>2021</v>
      </c>
      <c r="D547" s="139"/>
      <c r="E547" s="140">
        <v>3.7241000000000003E-2</v>
      </c>
      <c r="F547" s="140">
        <v>5.3045299999999997E-2</v>
      </c>
      <c r="G547" s="140">
        <v>5.0483300000000002E-2</v>
      </c>
      <c r="H547" s="140">
        <v>0.39050655499999998</v>
      </c>
      <c r="I547" s="140">
        <v>0.39232797800000002</v>
      </c>
      <c r="J547" s="140">
        <v>6.9371294E-2</v>
      </c>
      <c r="K547" s="140">
        <v>7.0245799999999999E-3</v>
      </c>
      <c r="L547" s="263">
        <f t="shared" si="104"/>
        <v>3.5255238627050618</v>
      </c>
    </row>
    <row r="548" spans="1:12" ht="15" customHeight="1" x14ac:dyDescent="0.2">
      <c r="A548" s="8"/>
      <c r="C548" s="139">
        <v>2017</v>
      </c>
      <c r="D548" s="139"/>
      <c r="E548" s="140">
        <v>1.2648599999999999E-2</v>
      </c>
      <c r="F548" s="140">
        <v>3.0876299999999999E-2</v>
      </c>
      <c r="G548" s="140">
        <v>4.1121199999999997E-2</v>
      </c>
      <c r="H548" s="140">
        <v>0.42842106899999999</v>
      </c>
      <c r="I548" s="140">
        <v>0.366655224</v>
      </c>
      <c r="J548" s="140">
        <v>5.2328399999999997E-2</v>
      </c>
      <c r="K548" s="140">
        <v>6.7949144000000003E-2</v>
      </c>
      <c r="L548" s="263">
        <f t="shared" si="104"/>
        <v>3.4517598590702425</v>
      </c>
    </row>
    <row r="549" spans="1:12" ht="15" customHeight="1" x14ac:dyDescent="0.2">
      <c r="A549" s="8"/>
      <c r="C549" s="139">
        <v>2014</v>
      </c>
      <c r="D549" s="139"/>
      <c r="E549" s="142">
        <v>1.9141437666624163E-2</v>
      </c>
      <c r="F549" s="142">
        <v>3.246313424705468E-2</v>
      </c>
      <c r="G549" s="142">
        <v>3.972697371313328E-2</v>
      </c>
      <c r="H549" s="142">
        <v>0.41244217907961916</v>
      </c>
      <c r="I549" s="142">
        <v>0.38242020845794333</v>
      </c>
      <c r="J549" s="142">
        <v>4.969156087833506E-2</v>
      </c>
      <c r="K549" s="142">
        <v>6.4114505957290346E-2</v>
      </c>
      <c r="L549" s="263">
        <f t="shared" si="104"/>
        <v>3.4776852388759689</v>
      </c>
    </row>
    <row r="550" spans="1:12" ht="15" customHeight="1" x14ac:dyDescent="0.2">
      <c r="A550" s="8"/>
      <c r="C550" s="226" t="s">
        <v>3</v>
      </c>
      <c r="D550" s="226"/>
      <c r="E550" s="229"/>
      <c r="F550" s="229"/>
      <c r="G550" s="229"/>
      <c r="H550" s="229"/>
      <c r="I550" s="229"/>
      <c r="J550" s="229"/>
      <c r="K550" s="229"/>
      <c r="L550" s="267"/>
    </row>
    <row r="551" spans="1:12" ht="15" customHeight="1" x14ac:dyDescent="0.2">
      <c r="A551" s="8"/>
      <c r="C551" s="178">
        <v>2024</v>
      </c>
      <c r="D551" s="178"/>
      <c r="E551" s="224">
        <v>3.3416026437829621E-2</v>
      </c>
      <c r="F551" s="224">
        <v>4.4565794468771645E-2</v>
      </c>
      <c r="G551" s="224">
        <v>3.4851759235732707E-2</v>
      </c>
      <c r="H551" s="224">
        <v>0.45419962607615749</v>
      </c>
      <c r="I551" s="224">
        <v>0.38729170195673263</v>
      </c>
      <c r="J551" s="224">
        <v>4.1886548120078061E-2</v>
      </c>
      <c r="K551" s="224">
        <v>3.7885437046978458E-3</v>
      </c>
      <c r="L551" s="262">
        <f t="shared" ref="L551:L554" si="105">+((H551/SUM(E551:I551,K551))*1+(I551/SUM(E551:I551,K551))*2)*2+1</f>
        <v>3.5650052769400489</v>
      </c>
    </row>
    <row r="552" spans="1:12" ht="15" customHeight="1" x14ac:dyDescent="0.2">
      <c r="A552" s="8"/>
      <c r="C552" s="139">
        <v>2021</v>
      </c>
      <c r="D552" s="139"/>
      <c r="E552" s="140">
        <v>3.9148700000000002E-2</v>
      </c>
      <c r="F552" s="140">
        <v>3.7264800000000001E-2</v>
      </c>
      <c r="G552" s="140">
        <v>3.8186100000000001E-2</v>
      </c>
      <c r="H552" s="140">
        <v>0.44250790600000001</v>
      </c>
      <c r="I552" s="140">
        <v>0.37519307899999998</v>
      </c>
      <c r="J552" s="140">
        <v>6.2890055E-2</v>
      </c>
      <c r="K552" s="140">
        <v>4.80942E-3</v>
      </c>
      <c r="L552" s="263">
        <f t="shared" si="105"/>
        <v>3.5458997505847778</v>
      </c>
    </row>
    <row r="553" spans="1:12" ht="15" customHeight="1" x14ac:dyDescent="0.2">
      <c r="A553" s="8"/>
      <c r="C553" s="139">
        <v>2017</v>
      </c>
      <c r="D553" s="139"/>
      <c r="E553" s="140">
        <v>1.05945E-2</v>
      </c>
      <c r="F553" s="140">
        <v>3.4251900000000002E-2</v>
      </c>
      <c r="G553" s="140">
        <v>4.2084799999999999E-2</v>
      </c>
      <c r="H553" s="140">
        <v>0.41213993700000001</v>
      </c>
      <c r="I553" s="140">
        <v>0.37581673900000001</v>
      </c>
      <c r="J553" s="140">
        <v>6.3228533000000003E-2</v>
      </c>
      <c r="K553" s="140">
        <v>6.1883599999999997E-2</v>
      </c>
      <c r="L553" s="263">
        <f t="shared" si="105"/>
        <v>3.4846474189613348</v>
      </c>
    </row>
    <row r="554" spans="1:12" ht="15" customHeight="1" x14ac:dyDescent="0.2">
      <c r="A554" s="8"/>
      <c r="C554" s="139">
        <v>2014</v>
      </c>
      <c r="D554" s="139"/>
      <c r="E554" s="142">
        <v>1.8847363887167141E-2</v>
      </c>
      <c r="F554" s="142">
        <v>4.9681337321707132E-2</v>
      </c>
      <c r="G554" s="142">
        <v>5.9077948307328175E-2</v>
      </c>
      <c r="H554" s="142">
        <v>0.45148127803386745</v>
      </c>
      <c r="I554" s="142">
        <v>0.32027790160339176</v>
      </c>
      <c r="J554" s="142">
        <v>4.6751943117185245E-2</v>
      </c>
      <c r="K554" s="142">
        <v>5.3882227729353249E-2</v>
      </c>
      <c r="L554" s="263">
        <f t="shared" si="105"/>
        <v>3.2911918327149503</v>
      </c>
    </row>
    <row r="555" spans="1:12" ht="15" customHeight="1" x14ac:dyDescent="0.2">
      <c r="A555" s="8"/>
      <c r="C555" s="226" t="s">
        <v>4</v>
      </c>
      <c r="D555" s="226"/>
      <c r="E555" s="229"/>
      <c r="F555" s="229"/>
      <c r="G555" s="229"/>
      <c r="H555" s="229"/>
      <c r="I555" s="229"/>
      <c r="J555" s="229"/>
      <c r="K555" s="229"/>
      <c r="L555" s="267"/>
    </row>
    <row r="556" spans="1:12" ht="15" customHeight="1" x14ac:dyDescent="0.2">
      <c r="A556" s="8"/>
      <c r="C556" s="178">
        <v>2024</v>
      </c>
      <c r="D556" s="178"/>
      <c r="E556" s="224">
        <v>8.7304391881851448E-2</v>
      </c>
      <c r="F556" s="224">
        <v>0.11965212552662667</v>
      </c>
      <c r="G556" s="224">
        <v>7.2028206933131972E-2</v>
      </c>
      <c r="H556" s="224">
        <v>0.16300556005476538</v>
      </c>
      <c r="I556" s="224">
        <v>8.2175425357529933E-2</v>
      </c>
      <c r="J556" s="224">
        <v>9.7703499622961099E-2</v>
      </c>
      <c r="K556" s="224">
        <v>0.37813079062313348</v>
      </c>
      <c r="L556" s="262">
        <f t="shared" ref="L556:L559" si="106">+((H556/SUM(E556:I556,K556))*1+(I556/SUM(E556:I556,K556))*2)*2+1</f>
        <v>1.7256071826346089</v>
      </c>
    </row>
    <row r="557" spans="1:12" ht="15" customHeight="1" x14ac:dyDescent="0.2">
      <c r="A557" s="8"/>
      <c r="C557" s="139">
        <v>2021</v>
      </c>
      <c r="D557" s="139"/>
      <c r="E557" s="140">
        <v>6.3505838999999994E-2</v>
      </c>
      <c r="F557" s="140">
        <v>0.10319747</v>
      </c>
      <c r="G557" s="140">
        <v>9.1039540000000002E-2</v>
      </c>
      <c r="H557" s="140">
        <v>0.152339534</v>
      </c>
      <c r="I557" s="140">
        <v>9.3213174999999995E-2</v>
      </c>
      <c r="J557" s="140">
        <v>0.10215622100000001</v>
      </c>
      <c r="K557" s="140">
        <v>0.394548222</v>
      </c>
      <c r="L557" s="263">
        <f t="shared" si="106"/>
        <v>1.7546209965390638</v>
      </c>
    </row>
    <row r="558" spans="1:12" ht="15" customHeight="1" x14ac:dyDescent="0.2">
      <c r="A558" s="8"/>
      <c r="C558" s="139">
        <v>2017</v>
      </c>
      <c r="D558" s="139"/>
      <c r="E558" s="140">
        <v>6.5981817999999998E-2</v>
      </c>
      <c r="F558" s="140">
        <v>0.103182435</v>
      </c>
      <c r="G558" s="140">
        <v>0.111087887</v>
      </c>
      <c r="H558" s="140">
        <v>0.16937678</v>
      </c>
      <c r="I558" s="140">
        <v>9.0410715000000003E-2</v>
      </c>
      <c r="J558" s="140">
        <v>8.1216133999999995E-2</v>
      </c>
      <c r="K558" s="140">
        <v>0.37874423099999999</v>
      </c>
      <c r="L558" s="263">
        <f t="shared" si="106"/>
        <v>1.7623081400517324</v>
      </c>
    </row>
    <row r="559" spans="1:12" ht="15" customHeight="1" x14ac:dyDescent="0.2">
      <c r="A559" s="8"/>
      <c r="C559" s="139">
        <v>2014</v>
      </c>
      <c r="D559" s="139"/>
      <c r="E559" s="142">
        <v>5.9623482729270309E-2</v>
      </c>
      <c r="F559" s="142">
        <v>6.3647280916855106E-2</v>
      </c>
      <c r="G559" s="142">
        <v>6.695605581719842E-2</v>
      </c>
      <c r="H559" s="142">
        <v>0.17247252052068462</v>
      </c>
      <c r="I559" s="142">
        <v>9.2280005059280149E-2</v>
      </c>
      <c r="J559" s="142">
        <v>7.60188200563158E-2</v>
      </c>
      <c r="K559" s="142">
        <v>0.46900183490039565</v>
      </c>
      <c r="L559" s="263">
        <f t="shared" si="106"/>
        <v>1.7728134260505299</v>
      </c>
    </row>
    <row r="560" spans="1:12" ht="15" customHeight="1" x14ac:dyDescent="0.2">
      <c r="A560" s="8"/>
      <c r="C560" s="226" t="s">
        <v>5</v>
      </c>
      <c r="D560" s="226"/>
      <c r="E560" s="229"/>
      <c r="F560" s="229"/>
      <c r="G560" s="229"/>
      <c r="H560" s="229"/>
      <c r="I560" s="229"/>
      <c r="J560" s="229"/>
      <c r="K560" s="229"/>
      <c r="L560" s="267"/>
    </row>
    <row r="561" spans="1:12" ht="15" customHeight="1" x14ac:dyDescent="0.2">
      <c r="A561" s="8"/>
      <c r="C561" s="178">
        <v>2024</v>
      </c>
      <c r="D561" s="178"/>
      <c r="E561" s="224">
        <v>4.225797449349887E-2</v>
      </c>
      <c r="F561" s="224">
        <v>2.6752487569581675E-2</v>
      </c>
      <c r="G561" s="224">
        <v>2.2534139679717253E-2</v>
      </c>
      <c r="H561" s="224">
        <v>0.29903910526382094</v>
      </c>
      <c r="I561" s="224">
        <v>0.5323497507920063</v>
      </c>
      <c r="J561" s="224">
        <v>4.2576492151929178E-2</v>
      </c>
      <c r="K561" s="224">
        <v>3.4490050049445851E-2</v>
      </c>
      <c r="L561" s="262">
        <f t="shared" ref="L561:L564" si="107">+((H561/SUM(E561:I561,K561))*1+(I561/SUM(E561:I561,K561))*2)*2+1</f>
        <v>3.8487677515105236</v>
      </c>
    </row>
    <row r="562" spans="1:12" ht="15" customHeight="1" x14ac:dyDescent="0.2">
      <c r="A562" s="8"/>
      <c r="C562" s="139">
        <v>2021</v>
      </c>
      <c r="D562" s="139"/>
      <c r="E562" s="140">
        <v>3.6285699999999997E-2</v>
      </c>
      <c r="F562" s="140">
        <v>3.2344400000000002E-2</v>
      </c>
      <c r="G562" s="140">
        <v>3.8657999999999998E-2</v>
      </c>
      <c r="H562" s="140">
        <v>0.300204309</v>
      </c>
      <c r="I562" s="140">
        <v>0.50189773699999995</v>
      </c>
      <c r="J562" s="140">
        <v>5.4405099999999998E-2</v>
      </c>
      <c r="K562" s="140">
        <v>3.6204699999999999E-2</v>
      </c>
      <c r="L562" s="263">
        <f t="shared" si="107"/>
        <v>3.7580517988567799</v>
      </c>
    </row>
    <row r="563" spans="1:12" ht="15" customHeight="1" x14ac:dyDescent="0.2">
      <c r="A563" s="8"/>
      <c r="C563" s="139">
        <v>2017</v>
      </c>
      <c r="D563" s="139"/>
      <c r="E563" s="140">
        <v>1.6575099999999999E-2</v>
      </c>
      <c r="F563" s="140">
        <v>2.7964599999999999E-2</v>
      </c>
      <c r="G563" s="140">
        <v>3.28694E-2</v>
      </c>
      <c r="H563" s="140">
        <v>0.34182532399999999</v>
      </c>
      <c r="I563" s="140">
        <v>0.44459770300000001</v>
      </c>
      <c r="J563" s="140">
        <v>5.2305699999999997E-2</v>
      </c>
      <c r="K563" s="140">
        <v>8.3862191000000003E-2</v>
      </c>
      <c r="L563" s="263">
        <f t="shared" si="107"/>
        <v>3.5979278478696122</v>
      </c>
    </row>
    <row r="564" spans="1:12" ht="15" customHeight="1" x14ac:dyDescent="0.2">
      <c r="A564" s="8"/>
      <c r="C564" s="139">
        <v>2014</v>
      </c>
      <c r="D564" s="139"/>
      <c r="E564" s="142">
        <v>2.410664634635077E-2</v>
      </c>
      <c r="F564" s="142">
        <v>1.8898208240872062E-2</v>
      </c>
      <c r="G564" s="142">
        <v>5.4979534232510341E-2</v>
      </c>
      <c r="H564" s="142">
        <v>0.40109684705428522</v>
      </c>
      <c r="I564" s="142">
        <v>0.37571427128048446</v>
      </c>
      <c r="J564" s="142">
        <v>4.1742115953520918E-2</v>
      </c>
      <c r="K564" s="142">
        <v>8.3462376891976248E-2</v>
      </c>
      <c r="L564" s="263">
        <f t="shared" si="107"/>
        <v>3.4054597594301712</v>
      </c>
    </row>
    <row r="565" spans="1:12" ht="15" customHeight="1" x14ac:dyDescent="0.2">
      <c r="A565" s="8"/>
      <c r="C565" s="215" t="s">
        <v>171</v>
      </c>
      <c r="D565" s="215"/>
      <c r="E565" s="217"/>
      <c r="F565" s="217"/>
      <c r="G565" s="217"/>
      <c r="H565" s="217"/>
      <c r="I565" s="217"/>
      <c r="J565" s="217"/>
      <c r="K565" s="217"/>
      <c r="L565" s="270"/>
    </row>
    <row r="566" spans="1:12" ht="15" customHeight="1" x14ac:dyDescent="0.2">
      <c r="A566" s="8"/>
      <c r="C566" s="218" t="s">
        <v>112</v>
      </c>
      <c r="D566" s="218"/>
      <c r="E566" s="219"/>
      <c r="F566" s="219"/>
      <c r="G566" s="219"/>
      <c r="H566" s="219"/>
      <c r="I566" s="219"/>
      <c r="J566" s="219"/>
      <c r="K566" s="220"/>
      <c r="L566" s="266"/>
    </row>
    <row r="567" spans="1:12" ht="15" customHeight="1" x14ac:dyDescent="0.2">
      <c r="A567" s="8"/>
      <c r="C567" s="226" t="s">
        <v>79</v>
      </c>
      <c r="D567" s="226"/>
      <c r="E567" s="229"/>
      <c r="F567" s="229"/>
      <c r="G567" s="229"/>
      <c r="H567" s="229"/>
      <c r="I567" s="229"/>
      <c r="J567" s="229"/>
      <c r="K567" s="229"/>
      <c r="L567" s="267"/>
    </row>
    <row r="568" spans="1:12" ht="15" customHeight="1" x14ac:dyDescent="0.2">
      <c r="A568" s="8"/>
      <c r="C568" s="178">
        <v>2024</v>
      </c>
      <c r="D568" s="178"/>
      <c r="E568" s="224">
        <v>0.15022748383031875</v>
      </c>
      <c r="F568" s="224">
        <v>0.1199709125147515</v>
      </c>
      <c r="G568" s="224">
        <v>0.10159671041712319</v>
      </c>
      <c r="H568" s="224">
        <v>0.17269612144324473</v>
      </c>
      <c r="I568" s="224">
        <v>0.10225714141148386</v>
      </c>
      <c r="J568" s="224">
        <v>7.6818043652332704E-2</v>
      </c>
      <c r="K568" s="224">
        <v>0.2764335867307452</v>
      </c>
      <c r="L568" s="262">
        <f t="shared" ref="L568:L569" si="108">+((H568/SUM(E568:I568,K568))*1+(I568/SUM(E568:I568,K568))*2)*2+1</f>
        <v>1.8171962237185586</v>
      </c>
    </row>
    <row r="569" spans="1:12" ht="15" customHeight="1" x14ac:dyDescent="0.2">
      <c r="A569" s="8"/>
      <c r="C569" s="139">
        <v>2021</v>
      </c>
      <c r="D569" s="139"/>
      <c r="E569" s="140">
        <v>0.14795382400000001</v>
      </c>
      <c r="F569" s="140">
        <v>0.107887465</v>
      </c>
      <c r="G569" s="140">
        <v>9.5917516999999994E-2</v>
      </c>
      <c r="H569" s="140">
        <v>0.17345848</v>
      </c>
      <c r="I569" s="140">
        <v>7.9417252999999993E-2</v>
      </c>
      <c r="J569" s="140">
        <v>9.5066100000000001E-2</v>
      </c>
      <c r="K569" s="140">
        <v>0.30029936000000002</v>
      </c>
      <c r="L569" s="263">
        <f t="shared" si="108"/>
        <v>1.7344027809483131</v>
      </c>
    </row>
    <row r="570" spans="1:12" ht="15" customHeight="1" x14ac:dyDescent="0.2">
      <c r="A570" s="8"/>
      <c r="C570" s="139">
        <v>2017</v>
      </c>
      <c r="D570" s="139"/>
      <c r="E570" s="142" t="s">
        <v>174</v>
      </c>
      <c r="F570" s="142" t="s">
        <v>174</v>
      </c>
      <c r="G570" s="142" t="s">
        <v>174</v>
      </c>
      <c r="H570" s="142" t="s">
        <v>174</v>
      </c>
      <c r="I570" s="142" t="s">
        <v>174</v>
      </c>
      <c r="J570" s="142" t="s">
        <v>174</v>
      </c>
      <c r="K570" s="142" t="s">
        <v>174</v>
      </c>
      <c r="L570" s="263" t="s">
        <v>174</v>
      </c>
    </row>
    <row r="571" spans="1:12" ht="15" customHeight="1" x14ac:dyDescent="0.2">
      <c r="A571" s="8"/>
      <c r="C571" s="139">
        <v>2014</v>
      </c>
      <c r="D571" s="139"/>
      <c r="E571" s="142" t="s">
        <v>174</v>
      </c>
      <c r="F571" s="142" t="s">
        <v>174</v>
      </c>
      <c r="G571" s="142" t="s">
        <v>174</v>
      </c>
      <c r="H571" s="142" t="s">
        <v>174</v>
      </c>
      <c r="I571" s="142" t="s">
        <v>174</v>
      </c>
      <c r="J571" s="142" t="s">
        <v>174</v>
      </c>
      <c r="K571" s="142" t="s">
        <v>174</v>
      </c>
      <c r="L571" s="263" t="s">
        <v>174</v>
      </c>
    </row>
    <row r="572" spans="1:12" ht="15" customHeight="1" x14ac:dyDescent="0.2">
      <c r="A572" s="8"/>
      <c r="C572" s="226" t="s">
        <v>1</v>
      </c>
      <c r="D572" s="226"/>
      <c r="E572" s="229"/>
      <c r="F572" s="229"/>
      <c r="G572" s="229"/>
      <c r="H572" s="229"/>
      <c r="I572" s="229"/>
      <c r="J572" s="229"/>
      <c r="K572" s="229"/>
      <c r="L572" s="267"/>
    </row>
    <row r="573" spans="1:12" ht="15" customHeight="1" x14ac:dyDescent="0.2">
      <c r="A573" s="8"/>
      <c r="C573" s="178">
        <v>2024</v>
      </c>
      <c r="D573" s="178"/>
      <c r="E573" s="224">
        <v>5.3167663552099217E-2</v>
      </c>
      <c r="F573" s="224">
        <v>9.5175807738285018E-2</v>
      </c>
      <c r="G573" s="224">
        <v>5.7793897955247413E-2</v>
      </c>
      <c r="H573" s="224">
        <v>0.33978503107282598</v>
      </c>
      <c r="I573" s="224">
        <v>0.27796556583918247</v>
      </c>
      <c r="J573" s="224">
        <v>7.5376671307209098E-2</v>
      </c>
      <c r="K573" s="224">
        <v>0.10073536253515084</v>
      </c>
      <c r="L573" s="262">
        <f t="shared" ref="L573:L574" si="109">+((H573/SUM(E573:I573,K573))*1+(I573/SUM(E573:I573,K573))*2)*2+1</f>
        <v>2.9374725576468674</v>
      </c>
    </row>
    <row r="574" spans="1:12" ht="15" customHeight="1" x14ac:dyDescent="0.2">
      <c r="A574" s="8"/>
      <c r="C574" s="139">
        <v>2021</v>
      </c>
      <c r="D574" s="139"/>
      <c r="E574" s="140">
        <v>5.3283299999999999E-2</v>
      </c>
      <c r="F574" s="140">
        <v>9.0643948000000002E-2</v>
      </c>
      <c r="G574" s="140">
        <v>6.4418627000000006E-2</v>
      </c>
      <c r="H574" s="140">
        <v>0.33250677200000001</v>
      </c>
      <c r="I574" s="140">
        <v>0.24766105599999999</v>
      </c>
      <c r="J574" s="140">
        <v>8.1207949000000001E-2</v>
      </c>
      <c r="K574" s="140">
        <v>0.13027831600000001</v>
      </c>
      <c r="L574" s="263">
        <f t="shared" si="109"/>
        <v>2.8019940680394613</v>
      </c>
    </row>
    <row r="575" spans="1:12" ht="15" customHeight="1" x14ac:dyDescent="0.2">
      <c r="A575" s="8"/>
      <c r="C575" s="139">
        <v>2017</v>
      </c>
      <c r="D575" s="139"/>
      <c r="E575" s="142" t="s">
        <v>174</v>
      </c>
      <c r="F575" s="142" t="s">
        <v>174</v>
      </c>
      <c r="G575" s="142" t="s">
        <v>174</v>
      </c>
      <c r="H575" s="142" t="s">
        <v>174</v>
      </c>
      <c r="I575" s="142" t="s">
        <v>174</v>
      </c>
      <c r="J575" s="142" t="s">
        <v>174</v>
      </c>
      <c r="K575" s="142" t="s">
        <v>174</v>
      </c>
      <c r="L575" s="263" t="s">
        <v>174</v>
      </c>
    </row>
    <row r="576" spans="1:12" ht="15" customHeight="1" x14ac:dyDescent="0.2">
      <c r="A576" s="8"/>
      <c r="C576" s="139">
        <v>2014</v>
      </c>
      <c r="D576" s="139"/>
      <c r="E576" s="142" t="s">
        <v>174</v>
      </c>
      <c r="F576" s="142" t="s">
        <v>174</v>
      </c>
      <c r="G576" s="142" t="s">
        <v>174</v>
      </c>
      <c r="H576" s="142" t="s">
        <v>174</v>
      </c>
      <c r="I576" s="142" t="s">
        <v>174</v>
      </c>
      <c r="J576" s="142" t="s">
        <v>174</v>
      </c>
      <c r="K576" s="142" t="s">
        <v>174</v>
      </c>
      <c r="L576" s="263" t="s">
        <v>174</v>
      </c>
    </row>
    <row r="577" spans="1:12" ht="15" customHeight="1" x14ac:dyDescent="0.2">
      <c r="A577" s="8"/>
      <c r="C577" s="226" t="s">
        <v>50</v>
      </c>
      <c r="D577" s="226"/>
      <c r="E577" s="229"/>
      <c r="F577" s="229"/>
      <c r="G577" s="229"/>
      <c r="H577" s="229"/>
      <c r="I577" s="229"/>
      <c r="J577" s="229"/>
      <c r="K577" s="229"/>
      <c r="L577" s="267"/>
    </row>
    <row r="578" spans="1:12" ht="15" customHeight="1" x14ac:dyDescent="0.2">
      <c r="A578" s="8"/>
      <c r="C578" s="178">
        <v>2024</v>
      </c>
      <c r="D578" s="178"/>
      <c r="E578" s="224">
        <v>8.2230425378580232E-2</v>
      </c>
      <c r="F578" s="224">
        <v>0.10911401201370503</v>
      </c>
      <c r="G578" s="224">
        <v>0.11808430329182582</v>
      </c>
      <c r="H578" s="224">
        <v>0.30416678769512906</v>
      </c>
      <c r="I578" s="224">
        <v>0.20009888267625578</v>
      </c>
      <c r="J578" s="224">
        <v>0.15955973077545998</v>
      </c>
      <c r="K578" s="224">
        <v>2.6745858169044234E-2</v>
      </c>
      <c r="L578" s="262">
        <f t="shared" ref="L578:L579" si="110">+((H578/SUM(E578:I578,K578))*1+(I578/SUM(E578:I578,K578))*2)*2+1</f>
        <v>2.6761799234050168</v>
      </c>
    </row>
    <row r="579" spans="1:12" ht="15" customHeight="1" x14ac:dyDescent="0.2">
      <c r="A579" s="8"/>
      <c r="C579" s="139">
        <v>2021</v>
      </c>
      <c r="D579" s="139"/>
      <c r="E579" s="140">
        <v>8.5056276E-2</v>
      </c>
      <c r="F579" s="140">
        <v>9.5540079E-2</v>
      </c>
      <c r="G579" s="140">
        <v>0.12116632500000001</v>
      </c>
      <c r="H579" s="140">
        <v>0.32480529800000002</v>
      </c>
      <c r="I579" s="140">
        <v>0.17666171</v>
      </c>
      <c r="J579" s="140">
        <v>0.17625094199999999</v>
      </c>
      <c r="K579" s="140">
        <v>2.05194E-2</v>
      </c>
      <c r="L579" s="263">
        <f t="shared" si="110"/>
        <v>2.6464448407377175</v>
      </c>
    </row>
    <row r="580" spans="1:12" ht="15" customHeight="1" x14ac:dyDescent="0.2">
      <c r="A580" s="8"/>
      <c r="C580" s="139">
        <v>2017</v>
      </c>
      <c r="D580" s="139"/>
      <c r="E580" s="142" t="s">
        <v>174</v>
      </c>
      <c r="F580" s="142" t="s">
        <v>174</v>
      </c>
      <c r="G580" s="142" t="s">
        <v>174</v>
      </c>
      <c r="H580" s="142" t="s">
        <v>174</v>
      </c>
      <c r="I580" s="142" t="s">
        <v>174</v>
      </c>
      <c r="J580" s="142" t="s">
        <v>174</v>
      </c>
      <c r="K580" s="142" t="s">
        <v>174</v>
      </c>
      <c r="L580" s="263" t="s">
        <v>174</v>
      </c>
    </row>
    <row r="581" spans="1:12" ht="15" customHeight="1" x14ac:dyDescent="0.2">
      <c r="A581" s="8"/>
      <c r="C581" s="139">
        <v>2014</v>
      </c>
      <c r="D581" s="139"/>
      <c r="E581" s="142" t="s">
        <v>174</v>
      </c>
      <c r="F581" s="142" t="s">
        <v>174</v>
      </c>
      <c r="G581" s="142" t="s">
        <v>174</v>
      </c>
      <c r="H581" s="142" t="s">
        <v>174</v>
      </c>
      <c r="I581" s="142" t="s">
        <v>174</v>
      </c>
      <c r="J581" s="142" t="s">
        <v>174</v>
      </c>
      <c r="K581" s="142" t="s">
        <v>174</v>
      </c>
      <c r="L581" s="263" t="s">
        <v>174</v>
      </c>
    </row>
    <row r="582" spans="1:12" ht="15" customHeight="1" x14ac:dyDescent="0.2">
      <c r="A582" s="8"/>
      <c r="C582" s="226" t="s">
        <v>2</v>
      </c>
      <c r="D582" s="226"/>
      <c r="E582" s="229"/>
      <c r="F582" s="229"/>
      <c r="G582" s="229"/>
      <c r="H582" s="229"/>
      <c r="I582" s="229"/>
      <c r="J582" s="229"/>
      <c r="K582" s="229"/>
      <c r="L582" s="267"/>
    </row>
    <row r="583" spans="1:12" ht="15" customHeight="1" x14ac:dyDescent="0.2">
      <c r="A583" s="8"/>
      <c r="C583" s="178">
        <v>2024</v>
      </c>
      <c r="D583" s="178"/>
      <c r="E583" s="224">
        <v>5.2849742185409762E-2</v>
      </c>
      <c r="F583" s="224">
        <v>0.11143992956883944</v>
      </c>
      <c r="G583" s="224">
        <v>5.4409144952035582E-2</v>
      </c>
      <c r="H583" s="224">
        <v>0.33440408714939929</v>
      </c>
      <c r="I583" s="224">
        <v>0.275157062638406</v>
      </c>
      <c r="J583" s="224">
        <v>5.753302382836397E-2</v>
      </c>
      <c r="K583" s="224">
        <v>0.11420700967754595</v>
      </c>
      <c r="L583" s="262">
        <f t="shared" ref="L583:L584" si="111">+((H583/SUM(E583:I583,K583))*1+(I583/SUM(E583:I583,K583))*2)*2+1</f>
        <v>2.8774519103470255</v>
      </c>
    </row>
    <row r="584" spans="1:12" ht="15" customHeight="1" x14ac:dyDescent="0.2">
      <c r="A584" s="8"/>
      <c r="C584" s="139">
        <v>2021</v>
      </c>
      <c r="D584" s="139"/>
      <c r="E584" s="140">
        <v>5.3785100000000002E-2</v>
      </c>
      <c r="F584" s="140">
        <v>0.101971111</v>
      </c>
      <c r="G584" s="140">
        <v>6.3990415999999994E-2</v>
      </c>
      <c r="H584" s="140">
        <v>0.34108977400000001</v>
      </c>
      <c r="I584" s="140">
        <v>0.24378303900000001</v>
      </c>
      <c r="J584" s="140">
        <v>6.9742690999999996E-2</v>
      </c>
      <c r="K584" s="140">
        <v>0.12563782900000001</v>
      </c>
      <c r="L584" s="263">
        <f t="shared" si="111"/>
        <v>2.781562756055175</v>
      </c>
    </row>
    <row r="585" spans="1:12" ht="15" customHeight="1" x14ac:dyDescent="0.2">
      <c r="A585" s="8"/>
      <c r="C585" s="139">
        <v>2017</v>
      </c>
      <c r="D585" s="139"/>
      <c r="E585" s="142" t="s">
        <v>174</v>
      </c>
      <c r="F585" s="142" t="s">
        <v>174</v>
      </c>
      <c r="G585" s="142" t="s">
        <v>174</v>
      </c>
      <c r="H585" s="142" t="s">
        <v>174</v>
      </c>
      <c r="I585" s="142" t="s">
        <v>174</v>
      </c>
      <c r="J585" s="142" t="s">
        <v>174</v>
      </c>
      <c r="K585" s="142" t="s">
        <v>174</v>
      </c>
      <c r="L585" s="263" t="s">
        <v>174</v>
      </c>
    </row>
    <row r="586" spans="1:12" ht="15" customHeight="1" x14ac:dyDescent="0.2">
      <c r="A586" s="8"/>
      <c r="C586" s="139">
        <v>2014</v>
      </c>
      <c r="D586" s="139"/>
      <c r="E586" s="142" t="s">
        <v>174</v>
      </c>
      <c r="F586" s="142" t="s">
        <v>174</v>
      </c>
      <c r="G586" s="142" t="s">
        <v>174</v>
      </c>
      <c r="H586" s="142" t="s">
        <v>174</v>
      </c>
      <c r="I586" s="142" t="s">
        <v>174</v>
      </c>
      <c r="J586" s="142" t="s">
        <v>174</v>
      </c>
      <c r="K586" s="142" t="s">
        <v>174</v>
      </c>
      <c r="L586" s="263" t="s">
        <v>174</v>
      </c>
    </row>
    <row r="587" spans="1:12" ht="15" customHeight="1" x14ac:dyDescent="0.2">
      <c r="A587" s="8"/>
      <c r="C587" s="226" t="s">
        <v>113</v>
      </c>
      <c r="D587" s="226"/>
      <c r="E587" s="229"/>
      <c r="F587" s="229"/>
      <c r="G587" s="229"/>
      <c r="H587" s="229"/>
      <c r="I587" s="229"/>
      <c r="J587" s="229"/>
      <c r="K587" s="229"/>
      <c r="L587" s="267"/>
    </row>
    <row r="588" spans="1:12" ht="15" customHeight="1" x14ac:dyDescent="0.2">
      <c r="A588" s="8"/>
      <c r="C588" s="178">
        <v>2024</v>
      </c>
      <c r="D588" s="178"/>
      <c r="E588" s="224">
        <v>3.3572678226428197E-2</v>
      </c>
      <c r="F588" s="224">
        <v>8.6806992435429622E-2</v>
      </c>
      <c r="G588" s="224">
        <v>6.8444048615711878E-2</v>
      </c>
      <c r="H588" s="224">
        <v>0.40691321219847071</v>
      </c>
      <c r="I588" s="224">
        <v>0.26574684571176699</v>
      </c>
      <c r="J588" s="224">
        <v>7.4725775631696634E-2</v>
      </c>
      <c r="K588" s="224">
        <v>6.3790447180496049E-2</v>
      </c>
      <c r="L588" s="262">
        <f t="shared" ref="L588:L589" si="112">+((H588/SUM(E588:I588,K588))*1+(I588/SUM(E588:I588,K588))*2)*2+1</f>
        <v>3.0283865667233236</v>
      </c>
    </row>
    <row r="589" spans="1:12" ht="15" customHeight="1" x14ac:dyDescent="0.2">
      <c r="A589" s="8"/>
      <c r="C589" s="139">
        <v>2021</v>
      </c>
      <c r="D589" s="139"/>
      <c r="E589" s="140">
        <v>3.2469699999999997E-2</v>
      </c>
      <c r="F589" s="140">
        <v>9.1694956999999994E-2</v>
      </c>
      <c r="G589" s="140">
        <v>8.5794560000000006E-2</v>
      </c>
      <c r="H589" s="140">
        <v>0.39531144099999999</v>
      </c>
      <c r="I589" s="140">
        <v>0.237630124</v>
      </c>
      <c r="J589" s="140">
        <v>7.9757495999999997E-2</v>
      </c>
      <c r="K589" s="140">
        <v>7.7341699999999999E-2</v>
      </c>
      <c r="L589" s="263">
        <f t="shared" si="112"/>
        <v>2.8920484677211413</v>
      </c>
    </row>
    <row r="590" spans="1:12" ht="15" customHeight="1" x14ac:dyDescent="0.2">
      <c r="A590" s="8"/>
      <c r="C590" s="139">
        <v>2017</v>
      </c>
      <c r="D590" s="139"/>
      <c r="E590" s="142" t="s">
        <v>174</v>
      </c>
      <c r="F590" s="142" t="s">
        <v>174</v>
      </c>
      <c r="G590" s="142" t="s">
        <v>174</v>
      </c>
      <c r="H590" s="142" t="s">
        <v>174</v>
      </c>
      <c r="I590" s="142" t="s">
        <v>174</v>
      </c>
      <c r="J590" s="142" t="s">
        <v>174</v>
      </c>
      <c r="K590" s="142" t="s">
        <v>174</v>
      </c>
      <c r="L590" s="263" t="s">
        <v>174</v>
      </c>
    </row>
    <row r="591" spans="1:12" ht="15" customHeight="1" x14ac:dyDescent="0.2">
      <c r="A591" s="8"/>
      <c r="C591" s="139">
        <v>2014</v>
      </c>
      <c r="D591" s="139"/>
      <c r="E591" s="142" t="s">
        <v>174</v>
      </c>
      <c r="F591" s="142" t="s">
        <v>174</v>
      </c>
      <c r="G591" s="142" t="s">
        <v>174</v>
      </c>
      <c r="H591" s="142" t="s">
        <v>174</v>
      </c>
      <c r="I591" s="142" t="s">
        <v>174</v>
      </c>
      <c r="J591" s="142" t="s">
        <v>174</v>
      </c>
      <c r="K591" s="142" t="s">
        <v>174</v>
      </c>
      <c r="L591" s="263" t="s">
        <v>174</v>
      </c>
    </row>
    <row r="592" spans="1:12" ht="15" customHeight="1" x14ac:dyDescent="0.2">
      <c r="A592" s="8"/>
      <c r="C592" s="226" t="s">
        <v>80</v>
      </c>
      <c r="D592" s="226"/>
      <c r="E592" s="229"/>
      <c r="F592" s="229"/>
      <c r="G592" s="229"/>
      <c r="H592" s="229"/>
      <c r="I592" s="229"/>
      <c r="J592" s="229"/>
      <c r="K592" s="229"/>
      <c r="L592" s="267"/>
    </row>
    <row r="593" spans="1:12" ht="15" customHeight="1" x14ac:dyDescent="0.2">
      <c r="A593" s="8"/>
      <c r="C593" s="178">
        <v>2024</v>
      </c>
      <c r="D593" s="178"/>
      <c r="E593" s="224">
        <v>2.2435902610540272E-2</v>
      </c>
      <c r="F593" s="224">
        <v>2.8472144961075849E-2</v>
      </c>
      <c r="G593" s="224">
        <v>3.0308587746766511E-2</v>
      </c>
      <c r="H593" s="224">
        <v>0.41556014253453621</v>
      </c>
      <c r="I593" s="224">
        <v>0.44266341303774803</v>
      </c>
      <c r="J593" s="224">
        <v>5.1013274054717596E-2</v>
      </c>
      <c r="K593" s="224">
        <v>9.5465350546156385E-3</v>
      </c>
      <c r="L593" s="262">
        <f t="shared" ref="L593:L594" si="113">+((H593/SUM(E593:I593,K593))*1+(I593/SUM(E593:I593,K593))*2)*2+1</f>
        <v>3.7416336457482546</v>
      </c>
    </row>
    <row r="594" spans="1:12" ht="15" customHeight="1" x14ac:dyDescent="0.2">
      <c r="A594" s="8"/>
      <c r="C594" s="139">
        <v>2021</v>
      </c>
      <c r="D594" s="139"/>
      <c r="E594" s="140">
        <v>2.5291899999999999E-2</v>
      </c>
      <c r="F594" s="140">
        <v>3.4639999999999997E-2</v>
      </c>
      <c r="G594" s="140">
        <v>4.0181700000000001E-2</v>
      </c>
      <c r="H594" s="140">
        <v>0.40222787599999998</v>
      </c>
      <c r="I594" s="140">
        <v>0.41888902900000002</v>
      </c>
      <c r="J594" s="140">
        <v>6.6874392000000005E-2</v>
      </c>
      <c r="K594" s="140">
        <v>1.18951E-2</v>
      </c>
      <c r="L594" s="263">
        <f t="shared" si="113"/>
        <v>3.6577470971874142</v>
      </c>
    </row>
    <row r="595" spans="1:12" ht="15" customHeight="1" x14ac:dyDescent="0.2">
      <c r="A595" s="8"/>
      <c r="C595" s="139">
        <v>2017</v>
      </c>
      <c r="D595" s="139"/>
      <c r="E595" s="142" t="s">
        <v>174</v>
      </c>
      <c r="F595" s="142" t="s">
        <v>174</v>
      </c>
      <c r="G595" s="142" t="s">
        <v>174</v>
      </c>
      <c r="H595" s="142" t="s">
        <v>174</v>
      </c>
      <c r="I595" s="142" t="s">
        <v>174</v>
      </c>
      <c r="J595" s="142" t="s">
        <v>174</v>
      </c>
      <c r="K595" s="142" t="s">
        <v>174</v>
      </c>
      <c r="L595" s="263" t="s">
        <v>174</v>
      </c>
    </row>
    <row r="596" spans="1:12" ht="15" customHeight="1" x14ac:dyDescent="0.2">
      <c r="A596" s="8"/>
      <c r="C596" s="139">
        <v>2014</v>
      </c>
      <c r="D596" s="139"/>
      <c r="E596" s="142" t="s">
        <v>174</v>
      </c>
      <c r="F596" s="142" t="s">
        <v>174</v>
      </c>
      <c r="G596" s="142" t="s">
        <v>174</v>
      </c>
      <c r="H596" s="142" t="s">
        <v>174</v>
      </c>
      <c r="I596" s="142" t="s">
        <v>174</v>
      </c>
      <c r="J596" s="142" t="s">
        <v>174</v>
      </c>
      <c r="K596" s="142" t="s">
        <v>174</v>
      </c>
      <c r="L596" s="263" t="s">
        <v>174</v>
      </c>
    </row>
    <row r="597" spans="1:12" ht="15" customHeight="1" x14ac:dyDescent="0.2">
      <c r="A597" s="8"/>
      <c r="C597" s="226" t="s">
        <v>3</v>
      </c>
      <c r="D597" s="226"/>
      <c r="E597" s="229"/>
      <c r="F597" s="229"/>
      <c r="G597" s="229"/>
      <c r="H597" s="229"/>
      <c r="I597" s="229"/>
      <c r="J597" s="229"/>
      <c r="K597" s="229"/>
      <c r="L597" s="267"/>
    </row>
    <row r="598" spans="1:12" ht="15" customHeight="1" x14ac:dyDescent="0.2">
      <c r="A598" s="8"/>
      <c r="C598" s="178">
        <v>2024</v>
      </c>
      <c r="D598" s="178"/>
      <c r="E598" s="224">
        <v>2.2393490649373064E-2</v>
      </c>
      <c r="F598" s="224">
        <v>4.678857681972546E-2</v>
      </c>
      <c r="G598" s="224">
        <v>3.5144236589001329E-2</v>
      </c>
      <c r="H598" s="224">
        <v>0.43069592019482317</v>
      </c>
      <c r="I598" s="224">
        <v>0.41075972524073401</v>
      </c>
      <c r="J598" s="224">
        <v>4.7124608026967635E-2</v>
      </c>
      <c r="K598" s="224">
        <v>7.0934424793754162E-3</v>
      </c>
      <c r="L598" s="262">
        <f t="shared" ref="L598:L599" si="114">+((H598/SUM(E598:I598,K598))*1+(I598/SUM(E598:I598,K598))*2)*2+1</f>
        <v>3.6282877724094496</v>
      </c>
    </row>
    <row r="599" spans="1:12" ht="15" customHeight="1" x14ac:dyDescent="0.2">
      <c r="A599" s="8"/>
      <c r="C599" s="139">
        <v>2021</v>
      </c>
      <c r="D599" s="139"/>
      <c r="E599" s="140">
        <v>2.9915899999999999E-2</v>
      </c>
      <c r="F599" s="140">
        <v>4.0672199999999999E-2</v>
      </c>
      <c r="G599" s="140">
        <v>4.6242900000000003E-2</v>
      </c>
      <c r="H599" s="140">
        <v>0.43547111399999999</v>
      </c>
      <c r="I599" s="140">
        <v>0.37762557299999999</v>
      </c>
      <c r="J599" s="140">
        <v>6.6206074000000004E-2</v>
      </c>
      <c r="K599" s="140">
        <v>3.86623E-3</v>
      </c>
      <c r="L599" s="263">
        <f t="shared" si="114"/>
        <v>3.5502891769212503</v>
      </c>
    </row>
    <row r="600" spans="1:12" ht="15" customHeight="1" x14ac:dyDescent="0.2">
      <c r="A600" s="8"/>
      <c r="C600" s="139">
        <v>2017</v>
      </c>
      <c r="D600" s="139"/>
      <c r="E600" s="142" t="s">
        <v>174</v>
      </c>
      <c r="F600" s="142" t="s">
        <v>174</v>
      </c>
      <c r="G600" s="142" t="s">
        <v>174</v>
      </c>
      <c r="H600" s="142" t="s">
        <v>174</v>
      </c>
      <c r="I600" s="142" t="s">
        <v>174</v>
      </c>
      <c r="J600" s="142" t="s">
        <v>174</v>
      </c>
      <c r="K600" s="142" t="s">
        <v>174</v>
      </c>
      <c r="L600" s="263" t="s">
        <v>174</v>
      </c>
    </row>
    <row r="601" spans="1:12" ht="15" customHeight="1" x14ac:dyDescent="0.2">
      <c r="A601" s="8"/>
      <c r="C601" s="139">
        <v>2014</v>
      </c>
      <c r="D601" s="139"/>
      <c r="E601" s="142" t="s">
        <v>174</v>
      </c>
      <c r="F601" s="142" t="s">
        <v>174</v>
      </c>
      <c r="G601" s="142" t="s">
        <v>174</v>
      </c>
      <c r="H601" s="142" t="s">
        <v>174</v>
      </c>
      <c r="I601" s="142" t="s">
        <v>174</v>
      </c>
      <c r="J601" s="142" t="s">
        <v>174</v>
      </c>
      <c r="K601" s="142" t="s">
        <v>174</v>
      </c>
      <c r="L601" s="263" t="s">
        <v>174</v>
      </c>
    </row>
    <row r="602" spans="1:12" ht="15" customHeight="1" x14ac:dyDescent="0.2">
      <c r="A602" s="8"/>
      <c r="C602" s="226" t="s">
        <v>4</v>
      </c>
      <c r="D602" s="226"/>
      <c r="E602" s="229"/>
      <c r="F602" s="229"/>
      <c r="G602" s="229"/>
      <c r="H602" s="229"/>
      <c r="I602" s="229"/>
      <c r="J602" s="229"/>
      <c r="K602" s="229"/>
      <c r="L602" s="267"/>
    </row>
    <row r="603" spans="1:12" ht="15" customHeight="1" x14ac:dyDescent="0.2">
      <c r="A603" s="8"/>
      <c r="C603" s="178">
        <v>2024</v>
      </c>
      <c r="D603" s="178"/>
      <c r="E603" s="224">
        <v>6.659887707802202E-2</v>
      </c>
      <c r="F603" s="224">
        <v>9.6440589291446249E-2</v>
      </c>
      <c r="G603" s="224">
        <v>9.9354346421678785E-2</v>
      </c>
      <c r="H603" s="224">
        <v>0.25473715877922343</v>
      </c>
      <c r="I603" s="224">
        <v>0.14024556061511842</v>
      </c>
      <c r="J603" s="224">
        <v>0.10838111220391006</v>
      </c>
      <c r="K603" s="224">
        <v>0.23424235561060078</v>
      </c>
      <c r="L603" s="262">
        <f t="shared" ref="L603:L604" si="115">+((H603/SUM(E603:I603,K603))*1+(I603/SUM(E603:I603,K603))*2)*2+1</f>
        <v>2.2005763613474847</v>
      </c>
    </row>
    <row r="604" spans="1:12" ht="15" customHeight="1" x14ac:dyDescent="0.2">
      <c r="A604" s="8"/>
      <c r="C604" s="139">
        <v>2021</v>
      </c>
      <c r="D604" s="139"/>
      <c r="E604" s="140">
        <v>7.1850499999999998E-2</v>
      </c>
      <c r="F604" s="140">
        <v>9.8960368000000007E-2</v>
      </c>
      <c r="G604" s="140">
        <v>0.102910829</v>
      </c>
      <c r="H604" s="140">
        <v>0.25225370899999999</v>
      </c>
      <c r="I604" s="140">
        <v>0.11952318200000001</v>
      </c>
      <c r="J604" s="140">
        <v>0.11083981900000001</v>
      </c>
      <c r="K604" s="140">
        <v>0.24366159300000001</v>
      </c>
      <c r="L604" s="263">
        <f t="shared" si="115"/>
        <v>2.1050878874208157</v>
      </c>
    </row>
    <row r="605" spans="1:12" ht="15" customHeight="1" x14ac:dyDescent="0.2">
      <c r="A605" s="8"/>
      <c r="C605" s="139">
        <v>2017</v>
      </c>
      <c r="D605" s="139"/>
      <c r="E605" s="142" t="s">
        <v>174</v>
      </c>
      <c r="F605" s="142" t="s">
        <v>174</v>
      </c>
      <c r="G605" s="142" t="s">
        <v>174</v>
      </c>
      <c r="H605" s="142" t="s">
        <v>174</v>
      </c>
      <c r="I605" s="142" t="s">
        <v>174</v>
      </c>
      <c r="J605" s="142" t="s">
        <v>174</v>
      </c>
      <c r="K605" s="142" t="s">
        <v>174</v>
      </c>
      <c r="L605" s="263" t="s">
        <v>174</v>
      </c>
    </row>
    <row r="606" spans="1:12" ht="15" customHeight="1" x14ac:dyDescent="0.2">
      <c r="A606" s="8"/>
      <c r="C606" s="139">
        <v>2014</v>
      </c>
      <c r="D606" s="139"/>
      <c r="E606" s="142" t="s">
        <v>174</v>
      </c>
      <c r="F606" s="142" t="s">
        <v>174</v>
      </c>
      <c r="G606" s="142" t="s">
        <v>174</v>
      </c>
      <c r="H606" s="142" t="s">
        <v>174</v>
      </c>
      <c r="I606" s="142" t="s">
        <v>174</v>
      </c>
      <c r="J606" s="142" t="s">
        <v>174</v>
      </c>
      <c r="K606" s="142" t="s">
        <v>174</v>
      </c>
      <c r="L606" s="263" t="s">
        <v>174</v>
      </c>
    </row>
    <row r="607" spans="1:12" ht="15" customHeight="1" x14ac:dyDescent="0.2">
      <c r="A607" s="8"/>
      <c r="C607" s="226" t="s">
        <v>5</v>
      </c>
      <c r="D607" s="226"/>
      <c r="E607" s="229"/>
      <c r="F607" s="229"/>
      <c r="G607" s="229"/>
      <c r="H607" s="229"/>
      <c r="I607" s="229"/>
      <c r="J607" s="229"/>
      <c r="K607" s="229"/>
      <c r="L607" s="267"/>
    </row>
    <row r="608" spans="1:12" ht="15" customHeight="1" x14ac:dyDescent="0.2">
      <c r="A608" s="8"/>
      <c r="C608" s="178">
        <v>2024</v>
      </c>
      <c r="D608" s="178"/>
      <c r="E608" s="224">
        <v>2.3075684679426549E-2</v>
      </c>
      <c r="F608" s="224">
        <v>2.985227070876836E-2</v>
      </c>
      <c r="G608" s="224">
        <v>2.4420543794257434E-2</v>
      </c>
      <c r="H608" s="224">
        <v>0.3631283227161658</v>
      </c>
      <c r="I608" s="224">
        <v>0.4798820872294563</v>
      </c>
      <c r="J608" s="224">
        <v>4.4988994023961171E-2</v>
      </c>
      <c r="K608" s="224">
        <v>3.4652096847964491E-2</v>
      </c>
      <c r="L608" s="262">
        <f t="shared" ref="L608:L609" si="116">+((H608/SUM(E608:I608,K608))*1+(I608/SUM(E608:I608,K608))*2)*2+1</f>
        <v>3.7704235634919367</v>
      </c>
    </row>
    <row r="609" spans="1:12" ht="15" customHeight="1" x14ac:dyDescent="0.2">
      <c r="A609" s="8"/>
      <c r="C609" s="139">
        <v>2021</v>
      </c>
      <c r="D609" s="139"/>
      <c r="E609" s="140">
        <v>2.7863099999999998E-2</v>
      </c>
      <c r="F609" s="140">
        <v>3.5065199999999998E-2</v>
      </c>
      <c r="G609" s="140">
        <v>3.8919099999999998E-2</v>
      </c>
      <c r="H609" s="140">
        <v>0.372468837</v>
      </c>
      <c r="I609" s="140">
        <v>0.43030232699999998</v>
      </c>
      <c r="J609" s="140">
        <v>4.9619499999999997E-2</v>
      </c>
      <c r="K609" s="140">
        <v>4.5761999999999997E-2</v>
      </c>
      <c r="L609" s="263">
        <f t="shared" si="116"/>
        <v>3.5949046891493461</v>
      </c>
    </row>
    <row r="610" spans="1:12" ht="15" customHeight="1" x14ac:dyDescent="0.2">
      <c r="A610" s="8"/>
      <c r="C610" s="139">
        <v>2017</v>
      </c>
      <c r="D610" s="139"/>
      <c r="E610" s="142" t="s">
        <v>174</v>
      </c>
      <c r="F610" s="142" t="s">
        <v>174</v>
      </c>
      <c r="G610" s="142" t="s">
        <v>174</v>
      </c>
      <c r="H610" s="142" t="s">
        <v>174</v>
      </c>
      <c r="I610" s="142" t="s">
        <v>174</v>
      </c>
      <c r="J610" s="142" t="s">
        <v>174</v>
      </c>
      <c r="K610" s="142" t="s">
        <v>174</v>
      </c>
      <c r="L610" s="263" t="s">
        <v>174</v>
      </c>
    </row>
    <row r="611" spans="1:12" ht="15" customHeight="1" x14ac:dyDescent="0.2">
      <c r="A611" s="8"/>
      <c r="C611" s="139">
        <v>2014</v>
      </c>
      <c r="D611" s="139"/>
      <c r="E611" s="142" t="s">
        <v>174</v>
      </c>
      <c r="F611" s="142" t="s">
        <v>174</v>
      </c>
      <c r="G611" s="142" t="s">
        <v>174</v>
      </c>
      <c r="H611" s="142" t="s">
        <v>174</v>
      </c>
      <c r="I611" s="142" t="s">
        <v>174</v>
      </c>
      <c r="J611" s="142" t="s">
        <v>174</v>
      </c>
      <c r="K611" s="142" t="s">
        <v>174</v>
      </c>
      <c r="L611" s="263" t="s">
        <v>174</v>
      </c>
    </row>
    <row r="612" spans="1:12" ht="15" customHeight="1" x14ac:dyDescent="0.2">
      <c r="A612" s="8"/>
      <c r="C612" s="218" t="s">
        <v>130</v>
      </c>
      <c r="D612" s="218"/>
      <c r="E612" s="219"/>
      <c r="F612" s="219"/>
      <c r="G612" s="219"/>
      <c r="H612" s="219"/>
      <c r="I612" s="219"/>
      <c r="J612" s="219"/>
      <c r="K612" s="220"/>
      <c r="L612" s="266"/>
    </row>
    <row r="613" spans="1:12" ht="15" customHeight="1" x14ac:dyDescent="0.2">
      <c r="A613" s="8"/>
      <c r="C613" s="226" t="s">
        <v>79</v>
      </c>
      <c r="D613" s="226"/>
      <c r="E613" s="229"/>
      <c r="F613" s="229"/>
      <c r="G613" s="229"/>
      <c r="H613" s="229"/>
      <c r="I613" s="229"/>
      <c r="J613" s="229"/>
      <c r="K613" s="229"/>
      <c r="L613" s="267"/>
    </row>
    <row r="614" spans="1:12" ht="15" customHeight="1" x14ac:dyDescent="0.2">
      <c r="A614" s="8"/>
      <c r="C614" s="178">
        <v>2024</v>
      </c>
      <c r="D614" s="178"/>
      <c r="E614" s="224">
        <v>0.17518717669946005</v>
      </c>
      <c r="F614" s="224">
        <v>5.8507218634606867E-2</v>
      </c>
      <c r="G614" s="224">
        <v>0.13877663585337624</v>
      </c>
      <c r="H614" s="224">
        <v>0.22268180368203397</v>
      </c>
      <c r="I614" s="224">
        <v>0.13504830316101743</v>
      </c>
      <c r="J614" s="224">
        <v>6.1112990018021833E-2</v>
      </c>
      <c r="K614" s="224">
        <v>0.20868587195148361</v>
      </c>
      <c r="L614" s="262">
        <f t="shared" ref="L614:L615" si="117">+((H614/SUM(E614:I614,K614))*1+(I614/SUM(E614:I614,K614))*2)*2+1</f>
        <v>2.0497075894436492</v>
      </c>
    </row>
    <row r="615" spans="1:12" ht="15" customHeight="1" x14ac:dyDescent="0.2">
      <c r="A615" s="8"/>
      <c r="C615" s="139">
        <v>2021</v>
      </c>
      <c r="D615" s="139"/>
      <c r="E615" s="140">
        <v>0.26044172999999998</v>
      </c>
      <c r="F615" s="140">
        <v>6.9607580000000002E-2</v>
      </c>
      <c r="G615" s="140">
        <v>0.12650734899999999</v>
      </c>
      <c r="H615" s="140">
        <v>0.20249182299999999</v>
      </c>
      <c r="I615" s="140">
        <v>0.132015203</v>
      </c>
      <c r="J615" s="140">
        <v>3.7898800000000003E-2</v>
      </c>
      <c r="K615" s="140">
        <v>0.171037522</v>
      </c>
      <c r="L615" s="263">
        <f t="shared" si="117"/>
        <v>1.9697986565357255</v>
      </c>
    </row>
    <row r="616" spans="1:12" ht="15" customHeight="1" x14ac:dyDescent="0.2">
      <c r="A616" s="8"/>
      <c r="C616" s="139">
        <v>2017</v>
      </c>
      <c r="D616" s="139"/>
      <c r="E616" s="142" t="s">
        <v>174</v>
      </c>
      <c r="F616" s="142" t="s">
        <v>174</v>
      </c>
      <c r="G616" s="142" t="s">
        <v>174</v>
      </c>
      <c r="H616" s="142" t="s">
        <v>174</v>
      </c>
      <c r="I616" s="142" t="s">
        <v>174</v>
      </c>
      <c r="J616" s="142" t="s">
        <v>174</v>
      </c>
      <c r="K616" s="142" t="s">
        <v>174</v>
      </c>
      <c r="L616" s="263" t="s">
        <v>174</v>
      </c>
    </row>
    <row r="617" spans="1:12" ht="15" customHeight="1" x14ac:dyDescent="0.2">
      <c r="A617" s="8"/>
      <c r="C617" s="139">
        <v>2014</v>
      </c>
      <c r="D617" s="139"/>
      <c r="E617" s="142" t="s">
        <v>174</v>
      </c>
      <c r="F617" s="142" t="s">
        <v>174</v>
      </c>
      <c r="G617" s="142" t="s">
        <v>174</v>
      </c>
      <c r="H617" s="142" t="s">
        <v>174</v>
      </c>
      <c r="I617" s="142" t="s">
        <v>174</v>
      </c>
      <c r="J617" s="142" t="s">
        <v>174</v>
      </c>
      <c r="K617" s="142" t="s">
        <v>174</v>
      </c>
      <c r="L617" s="263" t="s">
        <v>174</v>
      </c>
    </row>
    <row r="618" spans="1:12" ht="15" customHeight="1" x14ac:dyDescent="0.2">
      <c r="A618" s="8"/>
      <c r="C618" s="226" t="s">
        <v>1</v>
      </c>
      <c r="D618" s="226"/>
      <c r="E618" s="229"/>
      <c r="F618" s="229"/>
      <c r="G618" s="229"/>
      <c r="H618" s="229"/>
      <c r="I618" s="229"/>
      <c r="J618" s="229"/>
      <c r="K618" s="229"/>
      <c r="L618" s="267"/>
    </row>
    <row r="619" spans="1:12" ht="15" customHeight="1" x14ac:dyDescent="0.2">
      <c r="A619" s="8"/>
      <c r="C619" s="178">
        <v>2024</v>
      </c>
      <c r="D619" s="178"/>
      <c r="E619" s="224">
        <v>4.0321792111111331E-2</v>
      </c>
      <c r="F619" s="224">
        <v>6.5507019549538512E-2</v>
      </c>
      <c r="G619" s="224">
        <v>5.30003532497451E-2</v>
      </c>
      <c r="H619" s="224">
        <v>0.44584019178330414</v>
      </c>
      <c r="I619" s="224">
        <v>0.28537517703871595</v>
      </c>
      <c r="J619" s="224">
        <v>6.0003479924321222E-2</v>
      </c>
      <c r="K619" s="224">
        <v>4.9951986343263734E-2</v>
      </c>
      <c r="L619" s="262">
        <f t="shared" ref="L619:L620" si="118">+((H619/SUM(E619:I619,K619))*1+(I619/SUM(E619:I619,K619))*2)*2+1</f>
        <v>3.1629666156187275</v>
      </c>
    </row>
    <row r="620" spans="1:12" ht="15" customHeight="1" x14ac:dyDescent="0.2">
      <c r="A620" s="8"/>
      <c r="C620" s="139">
        <v>2021</v>
      </c>
      <c r="D620" s="139"/>
      <c r="E620" s="140">
        <v>1.7884400000000002E-2</v>
      </c>
      <c r="F620" s="140">
        <v>0.14829204900000001</v>
      </c>
      <c r="G620" s="140">
        <v>9.4362241999999999E-2</v>
      </c>
      <c r="H620" s="140">
        <v>0.34919103400000001</v>
      </c>
      <c r="I620" s="140">
        <v>0.32142937100000002</v>
      </c>
      <c r="J620" s="140">
        <v>3.2348700000000001E-2</v>
      </c>
      <c r="K620" s="140">
        <v>3.64921E-2</v>
      </c>
      <c r="L620" s="263">
        <f t="shared" si="118"/>
        <v>3.0504284603808829</v>
      </c>
    </row>
    <row r="621" spans="1:12" ht="15" customHeight="1" x14ac:dyDescent="0.2">
      <c r="A621" s="8"/>
      <c r="C621" s="139">
        <v>2017</v>
      </c>
      <c r="D621" s="139"/>
      <c r="E621" s="142" t="s">
        <v>174</v>
      </c>
      <c r="F621" s="142" t="s">
        <v>174</v>
      </c>
      <c r="G621" s="142" t="s">
        <v>174</v>
      </c>
      <c r="H621" s="142" t="s">
        <v>174</v>
      </c>
      <c r="I621" s="142" t="s">
        <v>174</v>
      </c>
      <c r="J621" s="142" t="s">
        <v>174</v>
      </c>
      <c r="K621" s="142" t="s">
        <v>174</v>
      </c>
      <c r="L621" s="263" t="s">
        <v>174</v>
      </c>
    </row>
    <row r="622" spans="1:12" ht="15" customHeight="1" x14ac:dyDescent="0.2">
      <c r="A622" s="8"/>
      <c r="C622" s="139">
        <v>2014</v>
      </c>
      <c r="D622" s="139"/>
      <c r="E622" s="142" t="s">
        <v>174</v>
      </c>
      <c r="F622" s="142" t="s">
        <v>174</v>
      </c>
      <c r="G622" s="142" t="s">
        <v>174</v>
      </c>
      <c r="H622" s="142" t="s">
        <v>174</v>
      </c>
      <c r="I622" s="142" t="s">
        <v>174</v>
      </c>
      <c r="J622" s="142" t="s">
        <v>174</v>
      </c>
      <c r="K622" s="142" t="s">
        <v>174</v>
      </c>
      <c r="L622" s="263" t="s">
        <v>174</v>
      </c>
    </row>
    <row r="623" spans="1:12" ht="15" customHeight="1" x14ac:dyDescent="0.2">
      <c r="A623" s="8"/>
      <c r="C623" s="226" t="s">
        <v>50</v>
      </c>
      <c r="D623" s="226"/>
      <c r="E623" s="229"/>
      <c r="F623" s="229"/>
      <c r="G623" s="229"/>
      <c r="H623" s="229"/>
      <c r="I623" s="229"/>
      <c r="J623" s="229"/>
      <c r="K623" s="229"/>
      <c r="L623" s="267"/>
    </row>
    <row r="624" spans="1:12" ht="15" customHeight="1" x14ac:dyDescent="0.2">
      <c r="A624" s="8"/>
      <c r="C624" s="178">
        <v>2024</v>
      </c>
      <c r="D624" s="178"/>
      <c r="E624" s="224">
        <v>7.8670466726172547E-2</v>
      </c>
      <c r="F624" s="224">
        <v>6.2522373089384076E-2</v>
      </c>
      <c r="G624" s="224">
        <v>0.15790186283959184</v>
      </c>
      <c r="H624" s="224">
        <v>0.2951001845243989</v>
      </c>
      <c r="I624" s="224">
        <v>0.2623722182944036</v>
      </c>
      <c r="J624" s="224">
        <v>0.1225595846615611</v>
      </c>
      <c r="K624" s="224">
        <v>2.0873309864488019E-2</v>
      </c>
      <c r="L624" s="262">
        <f t="shared" ref="L624:L625" si="119">+((H624/SUM(E624:I624,K624))*1+(I624/SUM(E624:I624,K624))*2)*2+1</f>
        <v>2.8687186201629031</v>
      </c>
    </row>
    <row r="625" spans="1:12" ht="15" customHeight="1" x14ac:dyDescent="0.2">
      <c r="A625" s="8"/>
      <c r="C625" s="139">
        <v>2021</v>
      </c>
      <c r="D625" s="139"/>
      <c r="E625" s="140">
        <v>5.1120600000000002E-2</v>
      </c>
      <c r="F625" s="140">
        <v>0.16809679399999999</v>
      </c>
      <c r="G625" s="140">
        <v>0.12161058600000001</v>
      </c>
      <c r="H625" s="140">
        <v>0.30155236600000002</v>
      </c>
      <c r="I625" s="140">
        <v>0.22903442800000001</v>
      </c>
      <c r="J625" s="140">
        <v>0.111471449</v>
      </c>
      <c r="K625" s="140">
        <v>1.7113799999999998E-2</v>
      </c>
      <c r="L625" s="263">
        <f t="shared" si="119"/>
        <v>2.7098408407516223</v>
      </c>
    </row>
    <row r="626" spans="1:12" ht="15" customHeight="1" x14ac:dyDescent="0.2">
      <c r="A626" s="8"/>
      <c r="C626" s="139">
        <v>2017</v>
      </c>
      <c r="D626" s="139"/>
      <c r="E626" s="142" t="s">
        <v>174</v>
      </c>
      <c r="F626" s="142" t="s">
        <v>174</v>
      </c>
      <c r="G626" s="142" t="s">
        <v>174</v>
      </c>
      <c r="H626" s="142" t="s">
        <v>174</v>
      </c>
      <c r="I626" s="142" t="s">
        <v>174</v>
      </c>
      <c r="J626" s="142" t="s">
        <v>174</v>
      </c>
      <c r="K626" s="142" t="s">
        <v>174</v>
      </c>
      <c r="L626" s="263" t="s">
        <v>174</v>
      </c>
    </row>
    <row r="627" spans="1:12" ht="15" customHeight="1" x14ac:dyDescent="0.2">
      <c r="A627" s="8"/>
      <c r="C627" s="139">
        <v>2014</v>
      </c>
      <c r="D627" s="139"/>
      <c r="E627" s="142" t="s">
        <v>174</v>
      </c>
      <c r="F627" s="142" t="s">
        <v>174</v>
      </c>
      <c r="G627" s="142" t="s">
        <v>174</v>
      </c>
      <c r="H627" s="142" t="s">
        <v>174</v>
      </c>
      <c r="I627" s="142" t="s">
        <v>174</v>
      </c>
      <c r="J627" s="142" t="s">
        <v>174</v>
      </c>
      <c r="K627" s="142" t="s">
        <v>174</v>
      </c>
      <c r="L627" s="263" t="s">
        <v>174</v>
      </c>
    </row>
    <row r="628" spans="1:12" ht="15" customHeight="1" x14ac:dyDescent="0.2">
      <c r="A628" s="8"/>
      <c r="C628" s="226" t="s">
        <v>2</v>
      </c>
      <c r="D628" s="226"/>
      <c r="E628" s="229"/>
      <c r="F628" s="229"/>
      <c r="G628" s="229"/>
      <c r="H628" s="229"/>
      <c r="I628" s="229"/>
      <c r="J628" s="229"/>
      <c r="K628" s="229"/>
      <c r="L628" s="267"/>
    </row>
    <row r="629" spans="1:12" ht="15" customHeight="1" x14ac:dyDescent="0.2">
      <c r="A629" s="8"/>
      <c r="C629" s="178">
        <v>2024</v>
      </c>
      <c r="D629" s="178"/>
      <c r="E629" s="224">
        <v>2.9100863112168845E-2</v>
      </c>
      <c r="F629" s="224">
        <v>5.0260136424462615E-2</v>
      </c>
      <c r="G629" s="224">
        <v>5.1053135857646564E-2</v>
      </c>
      <c r="H629" s="224">
        <v>0.34055917086574528</v>
      </c>
      <c r="I629" s="224">
        <v>0.41951029387350558</v>
      </c>
      <c r="J629" s="224">
        <v>7.4047050017593402E-2</v>
      </c>
      <c r="K629" s="224">
        <v>3.546934984887775E-2</v>
      </c>
      <c r="L629" s="262">
        <f t="shared" ref="L629:L630" si="120">+((H629/SUM(E629:I629,K629))*1+(I629/SUM(E629:I629,K629))*2)*2+1</f>
        <v>3.5478179180382088</v>
      </c>
    </row>
    <row r="630" spans="1:12" ht="15" customHeight="1" x14ac:dyDescent="0.2">
      <c r="A630" s="8"/>
      <c r="C630" s="139">
        <v>2021</v>
      </c>
      <c r="D630" s="139"/>
      <c r="E630" s="140">
        <v>4.0572999999999998E-2</v>
      </c>
      <c r="F630" s="140">
        <v>3.6669199999999999E-2</v>
      </c>
      <c r="G630" s="140">
        <v>0.10978610699999999</v>
      </c>
      <c r="H630" s="140">
        <v>0.42698382800000001</v>
      </c>
      <c r="I630" s="140">
        <v>0.312354678</v>
      </c>
      <c r="J630" s="140">
        <v>3.5631299999999998E-2</v>
      </c>
      <c r="K630" s="140">
        <v>3.8001899999999998E-2</v>
      </c>
      <c r="L630" s="263">
        <f t="shared" si="120"/>
        <v>3.1811018334021792</v>
      </c>
    </row>
    <row r="631" spans="1:12" ht="15" customHeight="1" x14ac:dyDescent="0.2">
      <c r="A631" s="8"/>
      <c r="C631" s="139">
        <v>2017</v>
      </c>
      <c r="D631" s="139"/>
      <c r="E631" s="142" t="s">
        <v>174</v>
      </c>
      <c r="F631" s="142" t="s">
        <v>174</v>
      </c>
      <c r="G631" s="142" t="s">
        <v>174</v>
      </c>
      <c r="H631" s="142" t="s">
        <v>174</v>
      </c>
      <c r="I631" s="142" t="s">
        <v>174</v>
      </c>
      <c r="J631" s="142" t="s">
        <v>174</v>
      </c>
      <c r="K631" s="142" t="s">
        <v>174</v>
      </c>
      <c r="L631" s="263" t="s">
        <v>174</v>
      </c>
    </row>
    <row r="632" spans="1:12" ht="15" customHeight="1" x14ac:dyDescent="0.2">
      <c r="A632" s="8"/>
      <c r="C632" s="139">
        <v>2014</v>
      </c>
      <c r="D632" s="139"/>
      <c r="E632" s="142" t="s">
        <v>174</v>
      </c>
      <c r="F632" s="142" t="s">
        <v>174</v>
      </c>
      <c r="G632" s="142" t="s">
        <v>174</v>
      </c>
      <c r="H632" s="142" t="s">
        <v>174</v>
      </c>
      <c r="I632" s="142" t="s">
        <v>174</v>
      </c>
      <c r="J632" s="142" t="s">
        <v>174</v>
      </c>
      <c r="K632" s="142" t="s">
        <v>174</v>
      </c>
      <c r="L632" s="263" t="s">
        <v>174</v>
      </c>
    </row>
    <row r="633" spans="1:12" ht="15" customHeight="1" x14ac:dyDescent="0.2">
      <c r="A633" s="8"/>
      <c r="C633" s="226" t="s">
        <v>113</v>
      </c>
      <c r="D633" s="226"/>
      <c r="E633" s="229"/>
      <c r="F633" s="229"/>
      <c r="G633" s="229"/>
      <c r="H633" s="229"/>
      <c r="I633" s="229"/>
      <c r="J633" s="229"/>
      <c r="K633" s="229"/>
      <c r="L633" s="267"/>
    </row>
    <row r="634" spans="1:12" ht="15" customHeight="1" x14ac:dyDescent="0.2">
      <c r="A634" s="8"/>
      <c r="C634" s="178">
        <v>2024</v>
      </c>
      <c r="D634" s="178"/>
      <c r="E634" s="224">
        <v>2.7415447676412952E-2</v>
      </c>
      <c r="F634" s="224">
        <v>8.1203919752728573E-2</v>
      </c>
      <c r="G634" s="224">
        <v>0.13958513232658179</v>
      </c>
      <c r="H634" s="224">
        <v>0.36441293198169422</v>
      </c>
      <c r="I634" s="224">
        <v>0.25676428989071537</v>
      </c>
      <c r="J634" s="224">
        <v>6.9951144074597793E-2</v>
      </c>
      <c r="K634" s="224">
        <v>6.0667134297269311E-2</v>
      </c>
      <c r="L634" s="262">
        <f t="shared" ref="L634:L635" si="121">+((H634/SUM(E634:I634,K634))*1+(I634/SUM(E634:I634,K634))*2)*2+1</f>
        <v>2.8879470818542532</v>
      </c>
    </row>
    <row r="635" spans="1:12" ht="15" customHeight="1" x14ac:dyDescent="0.2">
      <c r="A635" s="8"/>
      <c r="C635" s="139">
        <v>2021</v>
      </c>
      <c r="D635" s="139"/>
      <c r="E635" s="140">
        <v>1.23299E-2</v>
      </c>
      <c r="F635" s="140">
        <v>0.12937479800000001</v>
      </c>
      <c r="G635" s="140">
        <v>0.115681798</v>
      </c>
      <c r="H635" s="140">
        <v>0.36333433999999998</v>
      </c>
      <c r="I635" s="140">
        <v>0.23880291300000001</v>
      </c>
      <c r="J635" s="140">
        <v>3.73444E-2</v>
      </c>
      <c r="K635" s="140">
        <v>0.10313188600000001</v>
      </c>
      <c r="L635" s="263">
        <f t="shared" si="121"/>
        <v>2.7471256291976101</v>
      </c>
    </row>
    <row r="636" spans="1:12" ht="15" customHeight="1" x14ac:dyDescent="0.2">
      <c r="A636" s="8"/>
      <c r="C636" s="139">
        <v>2017</v>
      </c>
      <c r="D636" s="139"/>
      <c r="E636" s="142" t="s">
        <v>174</v>
      </c>
      <c r="F636" s="142" t="s">
        <v>174</v>
      </c>
      <c r="G636" s="142" t="s">
        <v>174</v>
      </c>
      <c r="H636" s="142" t="s">
        <v>174</v>
      </c>
      <c r="I636" s="142" t="s">
        <v>174</v>
      </c>
      <c r="J636" s="142" t="s">
        <v>174</v>
      </c>
      <c r="K636" s="142" t="s">
        <v>174</v>
      </c>
      <c r="L636" s="263" t="s">
        <v>174</v>
      </c>
    </row>
    <row r="637" spans="1:12" ht="15" customHeight="1" x14ac:dyDescent="0.2">
      <c r="A637" s="8"/>
      <c r="C637" s="139">
        <v>2014</v>
      </c>
      <c r="D637" s="139"/>
      <c r="E637" s="142" t="s">
        <v>174</v>
      </c>
      <c r="F637" s="142" t="s">
        <v>174</v>
      </c>
      <c r="G637" s="142" t="s">
        <v>174</v>
      </c>
      <c r="H637" s="142" t="s">
        <v>174</v>
      </c>
      <c r="I637" s="142" t="s">
        <v>174</v>
      </c>
      <c r="J637" s="142" t="s">
        <v>174</v>
      </c>
      <c r="K637" s="142" t="s">
        <v>174</v>
      </c>
      <c r="L637" s="263" t="s">
        <v>174</v>
      </c>
    </row>
    <row r="638" spans="1:12" ht="15" customHeight="1" x14ac:dyDescent="0.2">
      <c r="A638" s="8"/>
      <c r="C638" s="226" t="s">
        <v>80</v>
      </c>
      <c r="D638" s="226"/>
      <c r="E638" s="229"/>
      <c r="F638" s="229"/>
      <c r="G638" s="229"/>
      <c r="H638" s="229"/>
      <c r="I638" s="229"/>
      <c r="J638" s="229"/>
      <c r="K638" s="229"/>
      <c r="L638" s="267"/>
    </row>
    <row r="639" spans="1:12" ht="15" customHeight="1" x14ac:dyDescent="0.2">
      <c r="A639" s="8"/>
      <c r="C639" s="178">
        <v>2024</v>
      </c>
      <c r="D639" s="178"/>
      <c r="E639" s="224">
        <v>2.3278180502145238E-2</v>
      </c>
      <c r="F639" s="224">
        <v>5.6376911776241413E-2</v>
      </c>
      <c r="G639" s="224">
        <v>8.2421365441502067E-2</v>
      </c>
      <c r="H639" s="224">
        <v>0.34443301970904966</v>
      </c>
      <c r="I639" s="224">
        <v>0.41661270942287376</v>
      </c>
      <c r="J639" s="224">
        <v>6.4527517657232539E-2</v>
      </c>
      <c r="K639" s="224">
        <v>1.2350295490955171E-2</v>
      </c>
      <c r="L639" s="262">
        <f t="shared" ref="L639:L640" si="122">+((H639/SUM(E639:I639,K639))*1+(I639/SUM(E639:I639,K639))*2)*2+1</f>
        <v>3.5177831754184949</v>
      </c>
    </row>
    <row r="640" spans="1:12" ht="15" customHeight="1" x14ac:dyDescent="0.2">
      <c r="A640" s="8"/>
      <c r="C640" s="139">
        <v>2021</v>
      </c>
      <c r="D640" s="139"/>
      <c r="E640" s="140">
        <v>4.6938100000000003E-2</v>
      </c>
      <c r="F640" s="140">
        <v>1.04817E-2</v>
      </c>
      <c r="G640" s="140">
        <v>9.3390345E-2</v>
      </c>
      <c r="H640" s="140">
        <v>0.35005653199999998</v>
      </c>
      <c r="I640" s="140">
        <v>0.46702946400000001</v>
      </c>
      <c r="J640" s="140">
        <v>3.02814E-2</v>
      </c>
      <c r="K640" s="140">
        <v>1.82244E-3</v>
      </c>
      <c r="L640" s="263">
        <f t="shared" si="122"/>
        <v>3.648429111620787</v>
      </c>
    </row>
    <row r="641" spans="1:12" ht="15" customHeight="1" x14ac:dyDescent="0.2">
      <c r="A641" s="8"/>
      <c r="C641" s="139">
        <v>2017</v>
      </c>
      <c r="D641" s="139"/>
      <c r="E641" s="142" t="s">
        <v>174</v>
      </c>
      <c r="F641" s="142" t="s">
        <v>174</v>
      </c>
      <c r="G641" s="142" t="s">
        <v>174</v>
      </c>
      <c r="H641" s="142" t="s">
        <v>174</v>
      </c>
      <c r="I641" s="142" t="s">
        <v>174</v>
      </c>
      <c r="J641" s="142" t="s">
        <v>174</v>
      </c>
      <c r="K641" s="142" t="s">
        <v>174</v>
      </c>
      <c r="L641" s="263" t="s">
        <v>174</v>
      </c>
    </row>
    <row r="642" spans="1:12" ht="15" customHeight="1" x14ac:dyDescent="0.2">
      <c r="A642" s="8"/>
      <c r="C642" s="139">
        <v>2014</v>
      </c>
      <c r="D642" s="139"/>
      <c r="E642" s="142" t="s">
        <v>174</v>
      </c>
      <c r="F642" s="142" t="s">
        <v>174</v>
      </c>
      <c r="G642" s="142" t="s">
        <v>174</v>
      </c>
      <c r="H642" s="142" t="s">
        <v>174</v>
      </c>
      <c r="I642" s="142" t="s">
        <v>174</v>
      </c>
      <c r="J642" s="142" t="s">
        <v>174</v>
      </c>
      <c r="K642" s="142" t="s">
        <v>174</v>
      </c>
      <c r="L642" s="263" t="s">
        <v>174</v>
      </c>
    </row>
    <row r="643" spans="1:12" ht="15" customHeight="1" x14ac:dyDescent="0.2">
      <c r="A643" s="8"/>
      <c r="C643" s="226" t="s">
        <v>3</v>
      </c>
      <c r="D643" s="226"/>
      <c r="E643" s="229"/>
      <c r="F643" s="229"/>
      <c r="G643" s="229"/>
      <c r="H643" s="229"/>
      <c r="I643" s="229"/>
      <c r="J643" s="229"/>
      <c r="K643" s="229"/>
      <c r="L643" s="267"/>
    </row>
    <row r="644" spans="1:12" ht="15" customHeight="1" x14ac:dyDescent="0.2">
      <c r="A644" s="8"/>
      <c r="C644" s="178">
        <v>2024</v>
      </c>
      <c r="D644" s="178"/>
      <c r="E644" s="224">
        <v>3.2861801127280696E-2</v>
      </c>
      <c r="F644" s="224">
        <v>1.7584982941634034E-2</v>
      </c>
      <c r="G644" s="224">
        <v>1.519557370212329E-2</v>
      </c>
      <c r="H644" s="224">
        <v>0.54013416659227742</v>
      </c>
      <c r="I644" s="224">
        <v>0.31651059092878231</v>
      </c>
      <c r="J644" s="224">
        <v>6.604328465698231E-2</v>
      </c>
      <c r="K644" s="224">
        <v>1.1669600050919984E-2</v>
      </c>
      <c r="L644" s="262">
        <f t="shared" ref="L644:L645" si="123">+((H644/SUM(E644:I644,K644))*1+(I644/SUM(E644:I644,K644))*2)*2+1</f>
        <v>3.5122263787545505</v>
      </c>
    </row>
    <row r="645" spans="1:12" ht="15" customHeight="1" x14ac:dyDescent="0.2">
      <c r="A645" s="8"/>
      <c r="C645" s="139">
        <v>2021</v>
      </c>
      <c r="D645" s="139"/>
      <c r="E645" s="140">
        <v>1.3624000000000001E-2</v>
      </c>
      <c r="F645" s="140">
        <v>3.9720999999999999E-2</v>
      </c>
      <c r="G645" s="140">
        <v>7.1538584000000002E-2</v>
      </c>
      <c r="H645" s="140">
        <v>0.47171332700000002</v>
      </c>
      <c r="I645" s="140">
        <v>0.37040343999999997</v>
      </c>
      <c r="J645" s="140">
        <v>3.0342500000000001E-2</v>
      </c>
      <c r="K645" s="140">
        <v>2.6571899999999998E-3</v>
      </c>
      <c r="L645" s="263">
        <f t="shared" si="123"/>
        <v>3.5009246166425676</v>
      </c>
    </row>
    <row r="646" spans="1:12" ht="15" customHeight="1" x14ac:dyDescent="0.2">
      <c r="A646" s="8"/>
      <c r="C646" s="139">
        <v>2017</v>
      </c>
      <c r="D646" s="139"/>
      <c r="E646" s="142" t="s">
        <v>174</v>
      </c>
      <c r="F646" s="142" t="s">
        <v>174</v>
      </c>
      <c r="G646" s="142" t="s">
        <v>174</v>
      </c>
      <c r="H646" s="142" t="s">
        <v>174</v>
      </c>
      <c r="I646" s="142" t="s">
        <v>174</v>
      </c>
      <c r="J646" s="142" t="s">
        <v>174</v>
      </c>
      <c r="K646" s="142" t="s">
        <v>174</v>
      </c>
      <c r="L646" s="263" t="s">
        <v>174</v>
      </c>
    </row>
    <row r="647" spans="1:12" ht="15" customHeight="1" x14ac:dyDescent="0.2">
      <c r="A647" s="8"/>
      <c r="C647" s="139">
        <v>2014</v>
      </c>
      <c r="D647" s="139"/>
      <c r="E647" s="142" t="s">
        <v>174</v>
      </c>
      <c r="F647" s="142" t="s">
        <v>174</v>
      </c>
      <c r="G647" s="142" t="s">
        <v>174</v>
      </c>
      <c r="H647" s="142" t="s">
        <v>174</v>
      </c>
      <c r="I647" s="142" t="s">
        <v>174</v>
      </c>
      <c r="J647" s="142" t="s">
        <v>174</v>
      </c>
      <c r="K647" s="142" t="s">
        <v>174</v>
      </c>
      <c r="L647" s="263" t="s">
        <v>174</v>
      </c>
    </row>
    <row r="648" spans="1:12" ht="15" customHeight="1" x14ac:dyDescent="0.2">
      <c r="A648" s="8"/>
      <c r="C648" s="226" t="s">
        <v>4</v>
      </c>
      <c r="D648" s="226"/>
      <c r="E648" s="229"/>
      <c r="F648" s="229"/>
      <c r="G648" s="229"/>
      <c r="H648" s="229"/>
      <c r="I648" s="229"/>
      <c r="J648" s="229"/>
      <c r="K648" s="229"/>
      <c r="L648" s="267"/>
    </row>
    <row r="649" spans="1:12" ht="15" customHeight="1" x14ac:dyDescent="0.2">
      <c r="A649" s="8"/>
      <c r="C649" s="178">
        <v>2024</v>
      </c>
      <c r="D649" s="178"/>
      <c r="E649" s="224">
        <v>2.9509487222378623E-2</v>
      </c>
      <c r="F649" s="224">
        <v>0.10713751451385199</v>
      </c>
      <c r="G649" s="224">
        <v>4.786613561848102E-2</v>
      </c>
      <c r="H649" s="224">
        <v>0.26899430881108988</v>
      </c>
      <c r="I649" s="224">
        <v>8.2790180894427953E-2</v>
      </c>
      <c r="J649" s="224">
        <v>0.10686605060292864</v>
      </c>
      <c r="K649" s="224">
        <v>0.35683632233684176</v>
      </c>
      <c r="L649" s="262">
        <f t="shared" ref="L649:L650" si="124">+((H649/SUM(E649:I649,K649))*1+(I649/SUM(E649:I649,K649))*2)*2+1</f>
        <v>1.9731455643205917</v>
      </c>
    </row>
    <row r="650" spans="1:12" ht="15" customHeight="1" x14ac:dyDescent="0.2">
      <c r="A650" s="8"/>
      <c r="C650" s="139">
        <v>2021</v>
      </c>
      <c r="D650" s="139"/>
      <c r="E650" s="140">
        <v>7.1997146999999997E-2</v>
      </c>
      <c r="F650" s="140">
        <v>6.6227851000000004E-2</v>
      </c>
      <c r="G650" s="140">
        <v>9.3882593E-2</v>
      </c>
      <c r="H650" s="140">
        <v>0.18929337299999999</v>
      </c>
      <c r="I650" s="140">
        <v>0.16320077199999999</v>
      </c>
      <c r="J650" s="140">
        <v>0.110586315</v>
      </c>
      <c r="K650" s="140">
        <v>0.30481194900000003</v>
      </c>
      <c r="L650" s="263">
        <f t="shared" si="124"/>
        <v>2.1596289234069967</v>
      </c>
    </row>
    <row r="651" spans="1:12" ht="15" customHeight="1" x14ac:dyDescent="0.2">
      <c r="A651" s="8"/>
      <c r="C651" s="139">
        <v>2017</v>
      </c>
      <c r="D651" s="139"/>
      <c r="E651" s="142" t="s">
        <v>174</v>
      </c>
      <c r="F651" s="142" t="s">
        <v>174</v>
      </c>
      <c r="G651" s="142" t="s">
        <v>174</v>
      </c>
      <c r="H651" s="142" t="s">
        <v>174</v>
      </c>
      <c r="I651" s="142" t="s">
        <v>174</v>
      </c>
      <c r="J651" s="142" t="s">
        <v>174</v>
      </c>
      <c r="K651" s="142" t="s">
        <v>174</v>
      </c>
      <c r="L651" s="263" t="s">
        <v>174</v>
      </c>
    </row>
    <row r="652" spans="1:12" ht="15" customHeight="1" x14ac:dyDescent="0.2">
      <c r="A652" s="8"/>
      <c r="C652" s="139">
        <v>2014</v>
      </c>
      <c r="D652" s="139"/>
      <c r="E652" s="142" t="s">
        <v>174</v>
      </c>
      <c r="F652" s="142" t="s">
        <v>174</v>
      </c>
      <c r="G652" s="142" t="s">
        <v>174</v>
      </c>
      <c r="H652" s="142" t="s">
        <v>174</v>
      </c>
      <c r="I652" s="142" t="s">
        <v>174</v>
      </c>
      <c r="J652" s="142" t="s">
        <v>174</v>
      </c>
      <c r="K652" s="142" t="s">
        <v>174</v>
      </c>
      <c r="L652" s="263" t="s">
        <v>174</v>
      </c>
    </row>
    <row r="653" spans="1:12" ht="15" customHeight="1" x14ac:dyDescent="0.2">
      <c r="A653" s="8"/>
      <c r="C653" s="226" t="s">
        <v>5</v>
      </c>
      <c r="D653" s="226"/>
      <c r="E653" s="229"/>
      <c r="F653" s="229"/>
      <c r="G653" s="229"/>
      <c r="H653" s="229"/>
      <c r="I653" s="229"/>
      <c r="J653" s="229"/>
      <c r="K653" s="229"/>
      <c r="L653" s="267"/>
    </row>
    <row r="654" spans="1:12" ht="15" customHeight="1" x14ac:dyDescent="0.2">
      <c r="A654" s="8"/>
      <c r="C654" s="178">
        <v>2024</v>
      </c>
      <c r="D654" s="178"/>
      <c r="E654" s="224">
        <v>1.5734342824051763E-2</v>
      </c>
      <c r="F654" s="224">
        <v>2.4617437165990391E-2</v>
      </c>
      <c r="G654" s="224">
        <v>2.1002332536122326E-2</v>
      </c>
      <c r="H654" s="224">
        <v>0.35634475722308606</v>
      </c>
      <c r="I654" s="224">
        <v>0.48973874406444623</v>
      </c>
      <c r="J654" s="224">
        <v>5.6768454903721337E-2</v>
      </c>
      <c r="K654" s="224">
        <v>3.5793931282581917E-2</v>
      </c>
      <c r="L654" s="262">
        <f t="shared" ref="L654:L655" si="125">+((H654/SUM(E654:I654,K654))*1+(I654/SUM(E654:I654,K654))*2)*2+1</f>
        <v>3.8324375966786115</v>
      </c>
    </row>
    <row r="655" spans="1:12" ht="15" customHeight="1" x14ac:dyDescent="0.2">
      <c r="A655" s="8"/>
      <c r="C655" s="139">
        <v>2021</v>
      </c>
      <c r="D655" s="139"/>
      <c r="E655" s="140">
        <v>3.5832500000000003E-2</v>
      </c>
      <c r="F655" s="140">
        <v>1.5408699999999999E-2</v>
      </c>
      <c r="G655" s="140">
        <v>7.4907161999999999E-2</v>
      </c>
      <c r="H655" s="140">
        <v>0.30693618099999997</v>
      </c>
      <c r="I655" s="140">
        <v>0.51444303300000005</v>
      </c>
      <c r="J655" s="140">
        <v>2.5651400000000001E-2</v>
      </c>
      <c r="K655" s="140">
        <v>2.6821000000000001E-2</v>
      </c>
      <c r="L655" s="263">
        <f t="shared" si="125"/>
        <v>3.7419801904652243</v>
      </c>
    </row>
    <row r="656" spans="1:12" ht="15" customHeight="1" x14ac:dyDescent="0.2">
      <c r="A656" s="8"/>
      <c r="C656" s="139">
        <v>2017</v>
      </c>
      <c r="D656" s="139"/>
      <c r="E656" s="142" t="s">
        <v>174</v>
      </c>
      <c r="F656" s="142" t="s">
        <v>174</v>
      </c>
      <c r="G656" s="142" t="s">
        <v>174</v>
      </c>
      <c r="H656" s="142" t="s">
        <v>174</v>
      </c>
      <c r="I656" s="142" t="s">
        <v>174</v>
      </c>
      <c r="J656" s="142" t="s">
        <v>174</v>
      </c>
      <c r="K656" s="142" t="s">
        <v>174</v>
      </c>
      <c r="L656" s="263" t="s">
        <v>174</v>
      </c>
    </row>
    <row r="657" spans="1:12" ht="15" customHeight="1" x14ac:dyDescent="0.2">
      <c r="A657" s="8"/>
      <c r="C657" s="139">
        <v>2014</v>
      </c>
      <c r="D657" s="139"/>
      <c r="E657" s="142" t="s">
        <v>174</v>
      </c>
      <c r="F657" s="142" t="s">
        <v>174</v>
      </c>
      <c r="G657" s="142" t="s">
        <v>174</v>
      </c>
      <c r="H657" s="142" t="s">
        <v>174</v>
      </c>
      <c r="I657" s="142" t="s">
        <v>174</v>
      </c>
      <c r="J657" s="142" t="s">
        <v>174</v>
      </c>
      <c r="K657" s="142" t="s">
        <v>174</v>
      </c>
      <c r="L657" s="263" t="s">
        <v>174</v>
      </c>
    </row>
    <row r="658" spans="1:12" ht="15" customHeight="1" x14ac:dyDescent="0.2">
      <c r="A658" s="8"/>
      <c r="C658" s="218" t="s">
        <v>131</v>
      </c>
      <c r="D658" s="218"/>
      <c r="E658" s="219"/>
      <c r="F658" s="219"/>
      <c r="G658" s="219"/>
      <c r="H658" s="219"/>
      <c r="I658" s="219"/>
      <c r="J658" s="219"/>
      <c r="K658" s="220"/>
      <c r="L658" s="266"/>
    </row>
    <row r="659" spans="1:12" ht="15" customHeight="1" x14ac:dyDescent="0.2">
      <c r="A659" s="8"/>
      <c r="C659" s="226" t="s">
        <v>79</v>
      </c>
      <c r="D659" s="226"/>
      <c r="E659" s="229"/>
      <c r="F659" s="229"/>
      <c r="G659" s="229"/>
      <c r="H659" s="229"/>
      <c r="I659" s="229"/>
      <c r="J659" s="229"/>
      <c r="K659" s="229"/>
      <c r="L659" s="267"/>
    </row>
    <row r="660" spans="1:12" ht="15" customHeight="1" x14ac:dyDescent="0.2">
      <c r="A660" s="8"/>
      <c r="C660" s="178">
        <v>2024</v>
      </c>
      <c r="D660" s="178"/>
      <c r="E660" s="224">
        <v>0.12079169875998327</v>
      </c>
      <c r="F660" s="224">
        <v>0.12828040975016411</v>
      </c>
      <c r="G660" s="224">
        <v>0.10012599989088859</v>
      </c>
      <c r="H660" s="224">
        <v>0.23120686438477694</v>
      </c>
      <c r="I660" s="224">
        <v>0.14400281545187635</v>
      </c>
      <c r="J660" s="224">
        <v>0.10918781082107683</v>
      </c>
      <c r="K660" s="224">
        <v>0.16640440094123399</v>
      </c>
      <c r="L660" s="262">
        <f t="shared" ref="L660:L661" si="126">+((H660/SUM(E660:I660,K660))*1+(I660/SUM(E660:I660,K660))*2)*2+1</f>
        <v>2.1657058616746063</v>
      </c>
    </row>
    <row r="661" spans="1:12" ht="15" customHeight="1" x14ac:dyDescent="0.2">
      <c r="A661" s="8"/>
      <c r="C661" s="139">
        <v>2021</v>
      </c>
      <c r="D661" s="139"/>
      <c r="E661" s="140">
        <v>0.124051254</v>
      </c>
      <c r="F661" s="140">
        <v>0.12192481300000001</v>
      </c>
      <c r="G661" s="140">
        <v>5.6676600000000001E-2</v>
      </c>
      <c r="H661" s="140">
        <v>0.27574893099999997</v>
      </c>
      <c r="I661" s="140">
        <v>0.15845537900000001</v>
      </c>
      <c r="J661" s="140">
        <v>0.109547058</v>
      </c>
      <c r="K661" s="140">
        <v>0.153595967</v>
      </c>
      <c r="L661" s="263">
        <f t="shared" si="126"/>
        <v>2.3311420732413235</v>
      </c>
    </row>
    <row r="662" spans="1:12" ht="15" customHeight="1" x14ac:dyDescent="0.2">
      <c r="A662" s="8"/>
      <c r="C662" s="139">
        <v>2017</v>
      </c>
      <c r="D662" s="139"/>
      <c r="E662" s="142" t="s">
        <v>174</v>
      </c>
      <c r="F662" s="142" t="s">
        <v>174</v>
      </c>
      <c r="G662" s="142" t="s">
        <v>174</v>
      </c>
      <c r="H662" s="142" t="s">
        <v>174</v>
      </c>
      <c r="I662" s="142" t="s">
        <v>174</v>
      </c>
      <c r="J662" s="142" t="s">
        <v>174</v>
      </c>
      <c r="K662" s="142" t="s">
        <v>174</v>
      </c>
      <c r="L662" s="263" t="s">
        <v>174</v>
      </c>
    </row>
    <row r="663" spans="1:12" ht="15" customHeight="1" x14ac:dyDescent="0.2">
      <c r="A663" s="8"/>
      <c r="C663" s="139">
        <v>2014</v>
      </c>
      <c r="D663" s="139"/>
      <c r="E663" s="142" t="s">
        <v>174</v>
      </c>
      <c r="F663" s="142" t="s">
        <v>174</v>
      </c>
      <c r="G663" s="142" t="s">
        <v>174</v>
      </c>
      <c r="H663" s="142" t="s">
        <v>174</v>
      </c>
      <c r="I663" s="142" t="s">
        <v>174</v>
      </c>
      <c r="J663" s="142" t="s">
        <v>174</v>
      </c>
      <c r="K663" s="142" t="s">
        <v>174</v>
      </c>
      <c r="L663" s="263" t="s">
        <v>174</v>
      </c>
    </row>
    <row r="664" spans="1:12" ht="15" customHeight="1" x14ac:dyDescent="0.2">
      <c r="A664" s="8"/>
      <c r="C664" s="226" t="s">
        <v>1</v>
      </c>
      <c r="D664" s="226"/>
      <c r="E664" s="229"/>
      <c r="F664" s="229"/>
      <c r="G664" s="229"/>
      <c r="H664" s="229"/>
      <c r="I664" s="229"/>
      <c r="J664" s="229"/>
      <c r="K664" s="229"/>
      <c r="L664" s="267"/>
    </row>
    <row r="665" spans="1:12" ht="15" customHeight="1" x14ac:dyDescent="0.2">
      <c r="A665" s="8"/>
      <c r="C665" s="178">
        <v>2024</v>
      </c>
      <c r="D665" s="178"/>
      <c r="E665" s="224">
        <v>3.7238575957026801E-2</v>
      </c>
      <c r="F665" s="224">
        <v>6.2147422377219069E-2</v>
      </c>
      <c r="G665" s="224">
        <v>6.567255957570689E-2</v>
      </c>
      <c r="H665" s="224">
        <v>0.42418655413575423</v>
      </c>
      <c r="I665" s="224">
        <v>0.22752450818348924</v>
      </c>
      <c r="J665" s="224">
        <v>0.10591875156653616</v>
      </c>
      <c r="K665" s="224">
        <v>7.7311628204267513E-2</v>
      </c>
      <c r="L665" s="262">
        <f t="shared" ref="L665:L666" si="127">+((H665/SUM(E665:I665,K665))*1+(I665/SUM(E665:I665,K665))*2)*2+1</f>
        <v>2.966791210627127</v>
      </c>
    </row>
    <row r="666" spans="1:12" ht="15" customHeight="1" x14ac:dyDescent="0.2">
      <c r="A666" s="8"/>
      <c r="C666" s="139">
        <v>2021</v>
      </c>
      <c r="D666" s="139"/>
      <c r="E666" s="140">
        <v>4.8047699999999999E-2</v>
      </c>
      <c r="F666" s="140">
        <v>5.9587599999999998E-2</v>
      </c>
      <c r="G666" s="140">
        <v>4.5413599999999998E-2</v>
      </c>
      <c r="H666" s="140">
        <v>0.38860214599999998</v>
      </c>
      <c r="I666" s="140">
        <v>0.28453885099999998</v>
      </c>
      <c r="J666" s="140">
        <v>9.9157428000000006E-2</v>
      </c>
      <c r="K666" s="140">
        <v>7.4652754000000002E-2</v>
      </c>
      <c r="L666" s="263">
        <f t="shared" si="127"/>
        <v>3.1261867362450184</v>
      </c>
    </row>
    <row r="667" spans="1:12" ht="15" customHeight="1" x14ac:dyDescent="0.2">
      <c r="A667" s="8"/>
      <c r="C667" s="139">
        <v>2017</v>
      </c>
      <c r="D667" s="139"/>
      <c r="E667" s="142" t="s">
        <v>174</v>
      </c>
      <c r="F667" s="142" t="s">
        <v>174</v>
      </c>
      <c r="G667" s="142" t="s">
        <v>174</v>
      </c>
      <c r="H667" s="142" t="s">
        <v>174</v>
      </c>
      <c r="I667" s="142" t="s">
        <v>174</v>
      </c>
      <c r="J667" s="142" t="s">
        <v>174</v>
      </c>
      <c r="K667" s="142" t="s">
        <v>174</v>
      </c>
      <c r="L667" s="263" t="s">
        <v>174</v>
      </c>
    </row>
    <row r="668" spans="1:12" ht="15" customHeight="1" x14ac:dyDescent="0.2">
      <c r="A668" s="8"/>
      <c r="C668" s="139">
        <v>2014</v>
      </c>
      <c r="D668" s="139"/>
      <c r="E668" s="142" t="s">
        <v>174</v>
      </c>
      <c r="F668" s="142" t="s">
        <v>174</v>
      </c>
      <c r="G668" s="142" t="s">
        <v>174</v>
      </c>
      <c r="H668" s="142" t="s">
        <v>174</v>
      </c>
      <c r="I668" s="142" t="s">
        <v>174</v>
      </c>
      <c r="J668" s="142" t="s">
        <v>174</v>
      </c>
      <c r="K668" s="142" t="s">
        <v>174</v>
      </c>
      <c r="L668" s="263" t="s">
        <v>174</v>
      </c>
    </row>
    <row r="669" spans="1:12" ht="15" customHeight="1" x14ac:dyDescent="0.2">
      <c r="A669" s="8"/>
      <c r="C669" s="226" t="s">
        <v>50</v>
      </c>
      <c r="D669" s="226"/>
      <c r="E669" s="229"/>
      <c r="F669" s="229"/>
      <c r="G669" s="229"/>
      <c r="H669" s="229"/>
      <c r="I669" s="229"/>
      <c r="J669" s="229"/>
      <c r="K669" s="229"/>
      <c r="L669" s="267"/>
    </row>
    <row r="670" spans="1:12" ht="15" customHeight="1" x14ac:dyDescent="0.2">
      <c r="A670" s="8"/>
      <c r="C670" s="178">
        <v>2024</v>
      </c>
      <c r="D670" s="178"/>
      <c r="E670" s="224">
        <v>8.3462355050987869E-2</v>
      </c>
      <c r="F670" s="224">
        <v>0.10854714740033067</v>
      </c>
      <c r="G670" s="224">
        <v>0.10468149539398657</v>
      </c>
      <c r="H670" s="224">
        <v>0.37818445032520953</v>
      </c>
      <c r="I670" s="224">
        <v>0.10704544999805624</v>
      </c>
      <c r="J670" s="224">
        <v>0.19826428882440472</v>
      </c>
      <c r="K670" s="224">
        <v>1.9814813007024461E-2</v>
      </c>
      <c r="L670" s="262">
        <f t="shared" ref="L670:L671" si="128">+((H670/SUM(E670:I670,K670))*1+(I670/SUM(E670:I670,K670))*2)*2+1</f>
        <v>2.4774827716052741</v>
      </c>
    </row>
    <row r="671" spans="1:12" ht="15" customHeight="1" x14ac:dyDescent="0.2">
      <c r="A671" s="8"/>
      <c r="C671" s="139">
        <v>2021</v>
      </c>
      <c r="D671" s="139"/>
      <c r="E671" s="140">
        <v>7.3907992000000006E-2</v>
      </c>
      <c r="F671" s="140">
        <v>8.8443645000000001E-2</v>
      </c>
      <c r="G671" s="140">
        <v>0.103244511</v>
      </c>
      <c r="H671" s="140">
        <v>0.40981947800000001</v>
      </c>
      <c r="I671" s="140">
        <v>0.122966932</v>
      </c>
      <c r="J671" s="140">
        <v>0.191582471</v>
      </c>
      <c r="K671" s="140">
        <v>1.0035000000000001E-2</v>
      </c>
      <c r="L671" s="263">
        <f t="shared" si="128"/>
        <v>2.6223134579667309</v>
      </c>
    </row>
    <row r="672" spans="1:12" ht="15" customHeight="1" x14ac:dyDescent="0.2">
      <c r="A672" s="8"/>
      <c r="C672" s="139">
        <v>2017</v>
      </c>
      <c r="D672" s="139"/>
      <c r="E672" s="142" t="s">
        <v>174</v>
      </c>
      <c r="F672" s="142" t="s">
        <v>174</v>
      </c>
      <c r="G672" s="142" t="s">
        <v>174</v>
      </c>
      <c r="H672" s="142" t="s">
        <v>174</v>
      </c>
      <c r="I672" s="142" t="s">
        <v>174</v>
      </c>
      <c r="J672" s="142" t="s">
        <v>174</v>
      </c>
      <c r="K672" s="142" t="s">
        <v>174</v>
      </c>
      <c r="L672" s="263" t="s">
        <v>174</v>
      </c>
    </row>
    <row r="673" spans="1:12" ht="15" customHeight="1" x14ac:dyDescent="0.2">
      <c r="A673" s="8"/>
      <c r="C673" s="139">
        <v>2014</v>
      </c>
      <c r="D673" s="139"/>
      <c r="E673" s="142" t="s">
        <v>174</v>
      </c>
      <c r="F673" s="142" t="s">
        <v>174</v>
      </c>
      <c r="G673" s="142" t="s">
        <v>174</v>
      </c>
      <c r="H673" s="142" t="s">
        <v>174</v>
      </c>
      <c r="I673" s="142" t="s">
        <v>174</v>
      </c>
      <c r="J673" s="142" t="s">
        <v>174</v>
      </c>
      <c r="K673" s="142" t="s">
        <v>174</v>
      </c>
      <c r="L673" s="263" t="s">
        <v>174</v>
      </c>
    </row>
    <row r="674" spans="1:12" ht="15" customHeight="1" x14ac:dyDescent="0.2">
      <c r="A674" s="8"/>
      <c r="C674" s="226" t="s">
        <v>2</v>
      </c>
      <c r="D674" s="226"/>
      <c r="E674" s="229"/>
      <c r="F674" s="229"/>
      <c r="G674" s="229"/>
      <c r="H674" s="229"/>
      <c r="I674" s="229"/>
      <c r="J674" s="229"/>
      <c r="K674" s="229"/>
      <c r="L674" s="267"/>
    </row>
    <row r="675" spans="1:12" ht="15" customHeight="1" x14ac:dyDescent="0.2">
      <c r="A675" s="8"/>
      <c r="C675" s="178">
        <v>2024</v>
      </c>
      <c r="D675" s="178"/>
      <c r="E675" s="224">
        <v>5.8232152776014658E-2</v>
      </c>
      <c r="F675" s="224">
        <v>6.7890073145004629E-2</v>
      </c>
      <c r="G675" s="224">
        <v>5.9693848418976805E-2</v>
      </c>
      <c r="H675" s="224">
        <v>0.42239222930982345</v>
      </c>
      <c r="I675" s="224">
        <v>0.21229706238578058</v>
      </c>
      <c r="J675" s="224">
        <v>0.10889587194723416</v>
      </c>
      <c r="K675" s="224">
        <v>7.0598762017165625E-2</v>
      </c>
      <c r="L675" s="262">
        <f t="shared" ref="L675:L676" si="129">+((H675/SUM(E675:I675,K675))*1+(I675/SUM(E675:I675,K675))*2)*2+1</f>
        <v>2.9009817762424981</v>
      </c>
    </row>
    <row r="676" spans="1:12" ht="15" customHeight="1" x14ac:dyDescent="0.2">
      <c r="A676" s="8"/>
      <c r="C676" s="139">
        <v>2021</v>
      </c>
      <c r="D676" s="139"/>
      <c r="E676" s="140">
        <v>3.6824200000000001E-2</v>
      </c>
      <c r="F676" s="140">
        <v>0.104803567</v>
      </c>
      <c r="G676" s="140">
        <v>5.3170200000000001E-2</v>
      </c>
      <c r="H676" s="140">
        <v>0.40351845400000003</v>
      </c>
      <c r="I676" s="140">
        <v>0.26794116699999998</v>
      </c>
      <c r="J676" s="140">
        <v>9.2196236000000001E-2</v>
      </c>
      <c r="K676" s="140">
        <v>4.1546199999999998E-2</v>
      </c>
      <c r="L676" s="263">
        <f t="shared" si="129"/>
        <v>3.0696119589225592</v>
      </c>
    </row>
    <row r="677" spans="1:12" ht="15" customHeight="1" x14ac:dyDescent="0.2">
      <c r="A677" s="8"/>
      <c r="C677" s="139">
        <v>2017</v>
      </c>
      <c r="D677" s="139"/>
      <c r="E677" s="142" t="s">
        <v>174</v>
      </c>
      <c r="F677" s="142" t="s">
        <v>174</v>
      </c>
      <c r="G677" s="142" t="s">
        <v>174</v>
      </c>
      <c r="H677" s="142" t="s">
        <v>174</v>
      </c>
      <c r="I677" s="142" t="s">
        <v>174</v>
      </c>
      <c r="J677" s="142" t="s">
        <v>174</v>
      </c>
      <c r="K677" s="142" t="s">
        <v>174</v>
      </c>
      <c r="L677" s="263" t="s">
        <v>174</v>
      </c>
    </row>
    <row r="678" spans="1:12" ht="15" customHeight="1" x14ac:dyDescent="0.2">
      <c r="A678" s="8"/>
      <c r="C678" s="139">
        <v>2014</v>
      </c>
      <c r="D678" s="139"/>
      <c r="E678" s="142" t="s">
        <v>174</v>
      </c>
      <c r="F678" s="142" t="s">
        <v>174</v>
      </c>
      <c r="G678" s="142" t="s">
        <v>174</v>
      </c>
      <c r="H678" s="142" t="s">
        <v>174</v>
      </c>
      <c r="I678" s="142" t="s">
        <v>174</v>
      </c>
      <c r="J678" s="142" t="s">
        <v>174</v>
      </c>
      <c r="K678" s="142" t="s">
        <v>174</v>
      </c>
      <c r="L678" s="263" t="s">
        <v>174</v>
      </c>
    </row>
    <row r="679" spans="1:12" ht="15" customHeight="1" x14ac:dyDescent="0.2">
      <c r="A679" s="8"/>
      <c r="C679" s="226" t="s">
        <v>113</v>
      </c>
      <c r="D679" s="226"/>
      <c r="E679" s="229"/>
      <c r="F679" s="229"/>
      <c r="G679" s="229"/>
      <c r="H679" s="229"/>
      <c r="I679" s="229"/>
      <c r="J679" s="229"/>
      <c r="K679" s="229"/>
      <c r="L679" s="267"/>
    </row>
    <row r="680" spans="1:12" ht="15" customHeight="1" x14ac:dyDescent="0.2">
      <c r="A680" s="8"/>
      <c r="C680" s="178">
        <v>2024</v>
      </c>
      <c r="D680" s="178"/>
      <c r="E680" s="224">
        <v>3.464418122060952E-2</v>
      </c>
      <c r="F680" s="224">
        <v>9.1031651234750502E-2</v>
      </c>
      <c r="G680" s="224">
        <v>8.2279371812504346E-2</v>
      </c>
      <c r="H680" s="224">
        <v>0.43070880430593445</v>
      </c>
      <c r="I680" s="224">
        <v>0.14195888477488905</v>
      </c>
      <c r="J680" s="224">
        <v>0.13799141011484972</v>
      </c>
      <c r="K680" s="224">
        <v>8.1385696536462382E-2</v>
      </c>
      <c r="L680" s="262">
        <f t="shared" ref="L680:L681" si="130">+((H680/SUM(E680:I680,K680))*1+(I680/SUM(E680:I680,K680))*2)*2+1</f>
        <v>2.6580497740769053</v>
      </c>
    </row>
    <row r="681" spans="1:12" ht="15" customHeight="1" x14ac:dyDescent="0.2">
      <c r="A681" s="8"/>
      <c r="C681" s="139">
        <v>2021</v>
      </c>
      <c r="D681" s="139"/>
      <c r="E681" s="140">
        <v>5.1968599999999997E-2</v>
      </c>
      <c r="F681" s="140">
        <v>7.4742642999999997E-2</v>
      </c>
      <c r="G681" s="140">
        <v>7.2067682999999993E-2</v>
      </c>
      <c r="H681" s="140">
        <v>0.367547554</v>
      </c>
      <c r="I681" s="140">
        <v>0.210218602</v>
      </c>
      <c r="J681" s="140">
        <v>0.120594719</v>
      </c>
      <c r="K681" s="140">
        <v>0.10286023499999999</v>
      </c>
      <c r="L681" s="263">
        <f t="shared" si="130"/>
        <v>2.7920854986142869</v>
      </c>
    </row>
    <row r="682" spans="1:12" ht="15" customHeight="1" x14ac:dyDescent="0.2">
      <c r="A682" s="8"/>
      <c r="C682" s="139">
        <v>2017</v>
      </c>
      <c r="D682" s="139"/>
      <c r="E682" s="142" t="s">
        <v>174</v>
      </c>
      <c r="F682" s="142" t="s">
        <v>174</v>
      </c>
      <c r="G682" s="142" t="s">
        <v>174</v>
      </c>
      <c r="H682" s="142" t="s">
        <v>174</v>
      </c>
      <c r="I682" s="142" t="s">
        <v>174</v>
      </c>
      <c r="J682" s="142" t="s">
        <v>174</v>
      </c>
      <c r="K682" s="142" t="s">
        <v>174</v>
      </c>
      <c r="L682" s="263" t="s">
        <v>174</v>
      </c>
    </row>
    <row r="683" spans="1:12" ht="15" customHeight="1" x14ac:dyDescent="0.2">
      <c r="A683" s="8"/>
      <c r="C683" s="139">
        <v>2014</v>
      </c>
      <c r="D683" s="139"/>
      <c r="E683" s="142" t="s">
        <v>174</v>
      </c>
      <c r="F683" s="142" t="s">
        <v>174</v>
      </c>
      <c r="G683" s="142" t="s">
        <v>174</v>
      </c>
      <c r="H683" s="142" t="s">
        <v>174</v>
      </c>
      <c r="I683" s="142" t="s">
        <v>174</v>
      </c>
      <c r="J683" s="142" t="s">
        <v>174</v>
      </c>
      <c r="K683" s="142" t="s">
        <v>174</v>
      </c>
      <c r="L683" s="263" t="s">
        <v>174</v>
      </c>
    </row>
    <row r="684" spans="1:12" ht="15" customHeight="1" x14ac:dyDescent="0.2">
      <c r="A684" s="8"/>
      <c r="C684" s="226" t="s">
        <v>80</v>
      </c>
      <c r="D684" s="226"/>
      <c r="E684" s="229"/>
      <c r="F684" s="229"/>
      <c r="G684" s="229"/>
      <c r="H684" s="229"/>
      <c r="I684" s="229"/>
      <c r="J684" s="229"/>
      <c r="K684" s="229"/>
      <c r="L684" s="267"/>
    </row>
    <row r="685" spans="1:12" ht="15" customHeight="1" x14ac:dyDescent="0.2">
      <c r="A685" s="8"/>
      <c r="C685" s="178">
        <v>2024</v>
      </c>
      <c r="D685" s="178"/>
      <c r="E685" s="224">
        <v>2.1263957584675326E-2</v>
      </c>
      <c r="F685" s="224">
        <v>4.5453283421061794E-2</v>
      </c>
      <c r="G685" s="224">
        <v>3.409414838177962E-2</v>
      </c>
      <c r="H685" s="224">
        <v>0.49638876186467101</v>
      </c>
      <c r="I685" s="224">
        <v>0.29479188950078938</v>
      </c>
      <c r="J685" s="224">
        <v>9.4805549020617247E-2</v>
      </c>
      <c r="K685" s="224">
        <v>1.3202410226405706E-2</v>
      </c>
      <c r="L685" s="262">
        <f t="shared" ref="L685:L686" si="131">+((H685/SUM(E685:I685,K685))*1+(I685/SUM(E685:I685,K685))*2)*2+1</f>
        <v>3.3994237695365292</v>
      </c>
    </row>
    <row r="686" spans="1:12" ht="15" customHeight="1" x14ac:dyDescent="0.2">
      <c r="A686" s="8"/>
      <c r="C686" s="139">
        <v>2021</v>
      </c>
      <c r="D686" s="139"/>
      <c r="E686" s="140">
        <v>2.4772599999999999E-2</v>
      </c>
      <c r="F686" s="140">
        <v>4.50546E-2</v>
      </c>
      <c r="G686" s="140">
        <v>2.2753599999999999E-2</v>
      </c>
      <c r="H686" s="140">
        <v>0.49288789100000002</v>
      </c>
      <c r="I686" s="140">
        <v>0.32492689699999999</v>
      </c>
      <c r="J686" s="140">
        <v>8.4413741E-2</v>
      </c>
      <c r="K686" s="140">
        <v>5.1906900000000004E-3</v>
      </c>
      <c r="L686" s="263">
        <f t="shared" si="131"/>
        <v>3.4961966173110337</v>
      </c>
    </row>
    <row r="687" spans="1:12" ht="15" customHeight="1" x14ac:dyDescent="0.2">
      <c r="A687" s="8"/>
      <c r="C687" s="139">
        <v>2017</v>
      </c>
      <c r="D687" s="139"/>
      <c r="E687" s="142" t="s">
        <v>174</v>
      </c>
      <c r="F687" s="142" t="s">
        <v>174</v>
      </c>
      <c r="G687" s="142" t="s">
        <v>174</v>
      </c>
      <c r="H687" s="142" t="s">
        <v>174</v>
      </c>
      <c r="I687" s="142" t="s">
        <v>174</v>
      </c>
      <c r="J687" s="142" t="s">
        <v>174</v>
      </c>
      <c r="K687" s="142" t="s">
        <v>174</v>
      </c>
      <c r="L687" s="263" t="s">
        <v>174</v>
      </c>
    </row>
    <row r="688" spans="1:12" ht="15" customHeight="1" x14ac:dyDescent="0.2">
      <c r="A688" s="8"/>
      <c r="C688" s="139">
        <v>2014</v>
      </c>
      <c r="D688" s="139"/>
      <c r="E688" s="142" t="s">
        <v>174</v>
      </c>
      <c r="F688" s="142" t="s">
        <v>174</v>
      </c>
      <c r="G688" s="142" t="s">
        <v>174</v>
      </c>
      <c r="H688" s="142" t="s">
        <v>174</v>
      </c>
      <c r="I688" s="142" t="s">
        <v>174</v>
      </c>
      <c r="J688" s="142" t="s">
        <v>174</v>
      </c>
      <c r="K688" s="142" t="s">
        <v>174</v>
      </c>
      <c r="L688" s="263" t="s">
        <v>174</v>
      </c>
    </row>
    <row r="689" spans="1:13" ht="15" customHeight="1" x14ac:dyDescent="0.2">
      <c r="A689" s="8"/>
      <c r="C689" s="226" t="s">
        <v>3</v>
      </c>
      <c r="D689" s="226"/>
      <c r="E689" s="229"/>
      <c r="F689" s="229"/>
      <c r="G689" s="229"/>
      <c r="H689" s="229"/>
      <c r="I689" s="229"/>
      <c r="J689" s="229"/>
      <c r="K689" s="229"/>
      <c r="L689" s="267"/>
    </row>
    <row r="690" spans="1:13" ht="15" customHeight="1" x14ac:dyDescent="0.2">
      <c r="A690" s="8"/>
      <c r="C690" s="178">
        <v>2024</v>
      </c>
      <c r="D690" s="178"/>
      <c r="E690" s="224">
        <v>2.277497699736768E-2</v>
      </c>
      <c r="F690" s="224">
        <v>4.1282697051196728E-2</v>
      </c>
      <c r="G690" s="224">
        <v>4.8400318231674039E-2</v>
      </c>
      <c r="H690" s="224">
        <v>0.47555228006779071</v>
      </c>
      <c r="I690" s="224">
        <v>0.30167971395869025</v>
      </c>
      <c r="J690" s="224">
        <v>9.7408574138005632E-2</v>
      </c>
      <c r="K690" s="224">
        <v>1.2901439555274981E-2</v>
      </c>
      <c r="L690" s="262">
        <f t="shared" ref="L690:L691" si="132">+((H690/SUM(E690:I690,K690))*1+(I690/SUM(E690:I690,K690))*2)*2+1</f>
        <v>3.3906978884821273</v>
      </c>
    </row>
    <row r="691" spans="1:13" ht="15" customHeight="1" x14ac:dyDescent="0.2">
      <c r="A691" s="8"/>
      <c r="C691" s="139">
        <v>2021</v>
      </c>
      <c r="D691" s="139"/>
      <c r="E691" s="140">
        <v>2.76863E-2</v>
      </c>
      <c r="F691" s="140">
        <v>4.7114799999999998E-2</v>
      </c>
      <c r="G691" s="140">
        <v>2.2679499999999998E-2</v>
      </c>
      <c r="H691" s="140">
        <v>0.51975035800000002</v>
      </c>
      <c r="I691" s="140">
        <v>0.29139937799999999</v>
      </c>
      <c r="J691" s="140">
        <v>8.4131598000000002E-2</v>
      </c>
      <c r="K691" s="140">
        <v>7.2380700000000001E-3</v>
      </c>
      <c r="L691" s="263">
        <f t="shared" si="132"/>
        <v>3.4076583639680651</v>
      </c>
    </row>
    <row r="692" spans="1:13" ht="15" customHeight="1" x14ac:dyDescent="0.2">
      <c r="A692" s="8"/>
      <c r="C692" s="139">
        <v>2017</v>
      </c>
      <c r="D692" s="139"/>
      <c r="E692" s="142" t="s">
        <v>174</v>
      </c>
      <c r="F692" s="142" t="s">
        <v>174</v>
      </c>
      <c r="G692" s="142" t="s">
        <v>174</v>
      </c>
      <c r="H692" s="142" t="s">
        <v>174</v>
      </c>
      <c r="I692" s="142" t="s">
        <v>174</v>
      </c>
      <c r="J692" s="142" t="s">
        <v>174</v>
      </c>
      <c r="K692" s="142" t="s">
        <v>174</v>
      </c>
      <c r="L692" s="263" t="s">
        <v>174</v>
      </c>
    </row>
    <row r="693" spans="1:13" ht="15" customHeight="1" x14ac:dyDescent="0.2">
      <c r="A693" s="8"/>
      <c r="C693" s="139">
        <v>2014</v>
      </c>
      <c r="D693" s="139"/>
      <c r="E693" s="142" t="s">
        <v>174</v>
      </c>
      <c r="F693" s="142" t="s">
        <v>174</v>
      </c>
      <c r="G693" s="142" t="s">
        <v>174</v>
      </c>
      <c r="H693" s="142" t="s">
        <v>174</v>
      </c>
      <c r="I693" s="142" t="s">
        <v>174</v>
      </c>
      <c r="J693" s="142" t="s">
        <v>174</v>
      </c>
      <c r="K693" s="142" t="s">
        <v>174</v>
      </c>
      <c r="L693" s="263" t="s">
        <v>174</v>
      </c>
    </row>
    <row r="694" spans="1:13" ht="15" customHeight="1" x14ac:dyDescent="0.2">
      <c r="A694" s="8"/>
      <c r="C694" s="226" t="s">
        <v>4</v>
      </c>
      <c r="D694" s="226"/>
      <c r="E694" s="229"/>
      <c r="F694" s="229"/>
      <c r="G694" s="229"/>
      <c r="H694" s="229"/>
      <c r="I694" s="229"/>
      <c r="J694" s="229"/>
      <c r="K694" s="229"/>
      <c r="L694" s="267"/>
    </row>
    <row r="695" spans="1:13" ht="15" customHeight="1" x14ac:dyDescent="0.2">
      <c r="A695" s="8"/>
      <c r="C695" s="178">
        <v>2024</v>
      </c>
      <c r="D695" s="178"/>
      <c r="E695" s="224">
        <v>7.2721818876974528E-2</v>
      </c>
      <c r="F695" s="224">
        <v>6.5642698610093198E-2</v>
      </c>
      <c r="G695" s="224">
        <v>0.1011346012557075</v>
      </c>
      <c r="H695" s="224">
        <v>0.2086066189239707</v>
      </c>
      <c r="I695" s="224">
        <v>0.10664316314999528</v>
      </c>
      <c r="J695" s="224">
        <v>0.19174233797223139</v>
      </c>
      <c r="K695" s="224">
        <v>0.25350876121102733</v>
      </c>
      <c r="L695" s="262">
        <f t="shared" ref="L695:L696" si="133">+((H695/SUM(E695:I695,K695))*1+(I695/SUM(E695:I695,K695))*2)*2+1</f>
        <v>2.0439565624791234</v>
      </c>
    </row>
    <row r="696" spans="1:13" ht="15" customHeight="1" x14ac:dyDescent="0.2">
      <c r="A696" s="8"/>
      <c r="C696" s="139">
        <v>2021</v>
      </c>
      <c r="D696" s="139"/>
      <c r="E696" s="140">
        <v>7.7994892999999996E-2</v>
      </c>
      <c r="F696" s="140">
        <v>0.12560738299999999</v>
      </c>
      <c r="G696" s="140">
        <v>5.2780100000000003E-2</v>
      </c>
      <c r="H696" s="140">
        <v>0.19699587299999999</v>
      </c>
      <c r="I696" s="140">
        <v>8.2182215000000003E-2</v>
      </c>
      <c r="J696" s="140">
        <v>0.147185599</v>
      </c>
      <c r="K696" s="140">
        <v>0.31725388799999998</v>
      </c>
      <c r="L696" s="263">
        <f t="shared" si="133"/>
        <v>1.8474536155554755</v>
      </c>
    </row>
    <row r="697" spans="1:13" ht="15" customHeight="1" x14ac:dyDescent="0.2">
      <c r="A697" s="8"/>
      <c r="C697" s="139">
        <v>2017</v>
      </c>
      <c r="D697" s="139"/>
      <c r="E697" s="142" t="s">
        <v>174</v>
      </c>
      <c r="F697" s="142" t="s">
        <v>174</v>
      </c>
      <c r="G697" s="142" t="s">
        <v>174</v>
      </c>
      <c r="H697" s="142" t="s">
        <v>174</v>
      </c>
      <c r="I697" s="142" t="s">
        <v>174</v>
      </c>
      <c r="J697" s="142" t="s">
        <v>174</v>
      </c>
      <c r="K697" s="142" t="s">
        <v>174</v>
      </c>
      <c r="L697" s="263" t="s">
        <v>174</v>
      </c>
    </row>
    <row r="698" spans="1:13" ht="15" customHeight="1" x14ac:dyDescent="0.2">
      <c r="A698" s="8"/>
      <c r="C698" s="139">
        <v>2014</v>
      </c>
      <c r="D698" s="139"/>
      <c r="E698" s="142" t="s">
        <v>174</v>
      </c>
      <c r="F698" s="142" t="s">
        <v>174</v>
      </c>
      <c r="G698" s="142" t="s">
        <v>174</v>
      </c>
      <c r="H698" s="142" t="s">
        <v>174</v>
      </c>
      <c r="I698" s="142" t="s">
        <v>174</v>
      </c>
      <c r="J698" s="142" t="s">
        <v>174</v>
      </c>
      <c r="K698" s="142" t="s">
        <v>174</v>
      </c>
      <c r="L698" s="263" t="s">
        <v>174</v>
      </c>
    </row>
    <row r="699" spans="1:13" ht="15" customHeight="1" x14ac:dyDescent="0.2">
      <c r="A699" s="8"/>
      <c r="C699" s="226" t="s">
        <v>5</v>
      </c>
      <c r="D699" s="226"/>
      <c r="E699" s="229"/>
      <c r="F699" s="229"/>
      <c r="G699" s="229"/>
      <c r="H699" s="229"/>
      <c r="I699" s="229"/>
      <c r="J699" s="229"/>
      <c r="K699" s="229"/>
      <c r="L699" s="267"/>
    </row>
    <row r="700" spans="1:13" ht="15" customHeight="1" x14ac:dyDescent="0.2">
      <c r="A700" s="15"/>
      <c r="C700" s="178">
        <v>2024</v>
      </c>
      <c r="D700" s="178"/>
      <c r="E700" s="224">
        <v>2.1446243189697692E-2</v>
      </c>
      <c r="F700" s="224">
        <v>6.250644450471339E-2</v>
      </c>
      <c r="G700" s="224">
        <v>3.9686930782438672E-2</v>
      </c>
      <c r="H700" s="224">
        <v>0.38109861971326769</v>
      </c>
      <c r="I700" s="224">
        <v>0.35629350497909623</v>
      </c>
      <c r="J700" s="224">
        <v>8.0442312725760023E-2</v>
      </c>
      <c r="K700" s="224">
        <v>5.8525944105026324E-2</v>
      </c>
      <c r="L700" s="262">
        <f t="shared" ref="L700:L701" si="134">+((H700/SUM(E700:I700,K700))*1+(I700/SUM(E700:I700,K700))*2)*2+1</f>
        <v>3.3787210847279665</v>
      </c>
    </row>
    <row r="701" spans="1:13" ht="15" customHeight="1" x14ac:dyDescent="0.2">
      <c r="A701" s="105"/>
      <c r="C701" s="139">
        <v>2021</v>
      </c>
      <c r="D701" s="139"/>
      <c r="E701" s="140">
        <v>3.5376699999999997E-2</v>
      </c>
      <c r="F701" s="140">
        <v>6.7698488000000001E-2</v>
      </c>
      <c r="G701" s="140">
        <v>1.46359E-2</v>
      </c>
      <c r="H701" s="140">
        <v>0.42049419700000001</v>
      </c>
      <c r="I701" s="140">
        <v>0.343883467</v>
      </c>
      <c r="J701" s="140">
        <v>7.0593197999999996E-2</v>
      </c>
      <c r="K701" s="140">
        <v>4.7317999999999999E-2</v>
      </c>
      <c r="L701" s="263">
        <f t="shared" si="134"/>
        <v>3.3848785875831471</v>
      </c>
    </row>
    <row r="702" spans="1:13" ht="15" customHeight="1" x14ac:dyDescent="0.2">
      <c r="A702" s="105"/>
      <c r="C702" s="139">
        <v>2017</v>
      </c>
      <c r="D702" s="139"/>
      <c r="E702" s="142" t="s">
        <v>174</v>
      </c>
      <c r="F702" s="142" t="s">
        <v>174</v>
      </c>
      <c r="G702" s="142" t="s">
        <v>174</v>
      </c>
      <c r="H702" s="142" t="s">
        <v>174</v>
      </c>
      <c r="I702" s="142" t="s">
        <v>174</v>
      </c>
      <c r="J702" s="142" t="s">
        <v>174</v>
      </c>
      <c r="K702" s="142" t="s">
        <v>174</v>
      </c>
      <c r="L702" s="263" t="s">
        <v>174</v>
      </c>
    </row>
    <row r="703" spans="1:13" ht="15" customHeight="1" x14ac:dyDescent="0.2">
      <c r="A703" s="105"/>
      <c r="C703" s="139">
        <v>2014</v>
      </c>
      <c r="D703" s="139"/>
      <c r="E703" s="142" t="s">
        <v>174</v>
      </c>
      <c r="F703" s="142" t="s">
        <v>174</v>
      </c>
      <c r="G703" s="142" t="s">
        <v>174</v>
      </c>
      <c r="H703" s="142" t="s">
        <v>174</v>
      </c>
      <c r="I703" s="142" t="s">
        <v>174</v>
      </c>
      <c r="J703" s="142" t="s">
        <v>174</v>
      </c>
      <c r="K703" s="142" t="s">
        <v>174</v>
      </c>
      <c r="L703" s="263" t="s">
        <v>174</v>
      </c>
    </row>
    <row r="704" spans="1:13" s="76" customFormat="1" ht="5.25" customHeight="1" thickBot="1" x14ac:dyDescent="0.25">
      <c r="A704" s="105"/>
      <c r="C704" s="201"/>
      <c r="D704" s="201"/>
      <c r="E704" s="202"/>
      <c r="F704" s="202"/>
      <c r="G704" s="202"/>
      <c r="H704" s="202"/>
      <c r="I704" s="202"/>
      <c r="J704" s="202"/>
      <c r="K704" s="202"/>
      <c r="L704" s="202"/>
      <c r="M704" s="2"/>
    </row>
    <row r="705" spans="1:13" s="76" customFormat="1" ht="5.25" customHeight="1" thickTop="1" x14ac:dyDescent="0.2">
      <c r="A705" s="105"/>
      <c r="C705" s="203"/>
      <c r="D705" s="203"/>
      <c r="E705" s="204"/>
      <c r="F705" s="204"/>
      <c r="G705" s="204"/>
      <c r="H705" s="204"/>
      <c r="I705" s="204"/>
      <c r="J705" s="204"/>
      <c r="K705" s="204"/>
      <c r="L705" s="204"/>
      <c r="M705" s="2"/>
    </row>
    <row r="706" spans="1:13" x14ac:dyDescent="0.2">
      <c r="A706" s="105"/>
    </row>
  </sheetData>
  <sheetProtection sheet="1" objects="1" scenarios="1"/>
  <mergeCells count="3">
    <mergeCell ref="C9:D9"/>
    <mergeCell ref="C2:J2"/>
    <mergeCell ref="C7:L7"/>
  </mergeCells>
  <hyperlinks>
    <hyperlink ref="A5" location="Índice!A1" display="&lt;&lt;" xr:uid="{76DEA116-104B-4B45-ADAB-613FB1B68E9D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75" fitToHeight="4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6">
    <tabColor rgb="FFD9555B"/>
  </sheetPr>
  <dimension ref="A1:O106"/>
  <sheetViews>
    <sheetView showGridLines="0" zoomScaleNormal="100" workbookViewId="0">
      <pane ySplit="10" topLeftCell="A23" activePane="bottomLeft" state="frozen"/>
      <selection pane="bottomLeft" activeCell="C9" sqref="C9:D9"/>
    </sheetView>
  </sheetViews>
  <sheetFormatPr defaultColWidth="0" defaultRowHeight="11.25" zeroHeight="1" x14ac:dyDescent="0.2"/>
  <cols>
    <col min="1" max="1" width="5.83203125" style="2" customWidth="1"/>
    <col min="2" max="2" width="1.83203125" style="2" customWidth="1"/>
    <col min="3" max="3" width="7" style="2" customWidth="1"/>
    <col min="4" max="4" width="3.33203125" style="2" customWidth="1"/>
    <col min="5" max="14" width="16" style="2" customWidth="1"/>
    <col min="15" max="15" width="1.83203125" style="2" customWidth="1"/>
    <col min="16" max="16384" width="9.33203125" style="2" hidden="1"/>
  </cols>
  <sheetData>
    <row r="1" spans="1:15" ht="6.75" customHeight="1" x14ac:dyDescent="0.2">
      <c r="A1" s="19"/>
    </row>
    <row r="2" spans="1:15" ht="15.75" customHeight="1" x14ac:dyDescent="0.2">
      <c r="A2" s="19"/>
      <c r="C2" s="301" t="s">
        <v>184</v>
      </c>
      <c r="D2" s="301"/>
      <c r="E2" s="301"/>
      <c r="F2" s="301"/>
      <c r="G2" s="301"/>
      <c r="H2" s="301"/>
      <c r="I2" s="301"/>
      <c r="J2" s="301"/>
    </row>
    <row r="3" spans="1:15" ht="8.25" customHeight="1" x14ac:dyDescent="0.2">
      <c r="A3" s="19"/>
    </row>
    <row r="4" spans="1:15" s="1" customFormat="1" ht="5.0999999999999996" customHeight="1" x14ac:dyDescent="0.2">
      <c r="A4" s="19"/>
    </row>
    <row r="5" spans="1:15" s="50" customFormat="1" ht="23.1" customHeight="1" x14ac:dyDescent="0.25">
      <c r="A5" s="68" t="s">
        <v>126</v>
      </c>
      <c r="C5" s="302" t="s">
        <v>197</v>
      </c>
      <c r="D5" s="302"/>
      <c r="E5" s="302"/>
      <c r="F5" s="302"/>
      <c r="G5" s="302"/>
      <c r="H5" s="302"/>
      <c r="I5" s="302"/>
      <c r="J5" s="302"/>
      <c r="K5" s="51"/>
      <c r="L5" s="51"/>
      <c r="M5" s="51"/>
      <c r="N5" s="51"/>
      <c r="O5" s="44"/>
    </row>
    <row r="6" spans="1:15" s="1" customFormat="1" ht="5.0999999999999996" customHeight="1" x14ac:dyDescent="0.2">
      <c r="A6" s="19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5" s="1" customFormat="1" ht="30" customHeight="1" x14ac:dyDescent="0.2">
      <c r="A7" s="19"/>
      <c r="E7" s="4"/>
      <c r="F7" s="4"/>
      <c r="G7" s="4"/>
      <c r="H7" s="4"/>
      <c r="I7" s="4"/>
      <c r="J7" s="4"/>
      <c r="K7" s="4"/>
      <c r="L7" s="4"/>
      <c r="M7" s="4"/>
      <c r="N7" s="4"/>
    </row>
    <row r="8" spans="1:15" s="1" customFormat="1" ht="5.0999999999999996" customHeight="1" x14ac:dyDescent="0.2">
      <c r="A8" s="19"/>
      <c r="E8" s="4"/>
      <c r="F8" s="4"/>
      <c r="G8" s="4"/>
      <c r="H8" s="4"/>
      <c r="I8" s="4"/>
      <c r="J8" s="4"/>
      <c r="K8" s="4"/>
      <c r="L8" s="4"/>
      <c r="M8" s="4"/>
      <c r="N8" s="4"/>
    </row>
    <row r="9" spans="1:15" ht="39.75" customHeight="1" x14ac:dyDescent="0.2">
      <c r="A9" s="20"/>
      <c r="C9" s="300" t="s">
        <v>167</v>
      </c>
      <c r="D9" s="300"/>
      <c r="E9" s="238" t="s">
        <v>79</v>
      </c>
      <c r="F9" s="238" t="s">
        <v>1</v>
      </c>
      <c r="G9" s="238" t="s">
        <v>50</v>
      </c>
      <c r="H9" s="238" t="s">
        <v>2</v>
      </c>
      <c r="I9" s="238" t="s">
        <v>125</v>
      </c>
      <c r="J9" s="238" t="s">
        <v>124</v>
      </c>
      <c r="K9" s="238" t="s">
        <v>3</v>
      </c>
      <c r="L9" s="238" t="s">
        <v>4</v>
      </c>
      <c r="M9" s="238" t="s">
        <v>5</v>
      </c>
      <c r="N9" s="236" t="s">
        <v>198</v>
      </c>
    </row>
    <row r="10" spans="1:15" ht="5.25" customHeight="1" x14ac:dyDescent="0.2">
      <c r="A10" s="20"/>
      <c r="L10" s="5"/>
      <c r="O10" s="1"/>
    </row>
    <row r="11" spans="1:15" ht="15" customHeight="1" x14ac:dyDescent="0.2">
      <c r="A11" s="20"/>
      <c r="C11" s="239" t="s">
        <v>206</v>
      </c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</row>
    <row r="12" spans="1:15" ht="15" customHeight="1" x14ac:dyDescent="0.2">
      <c r="A12" s="20"/>
      <c r="C12" s="178">
        <v>2024</v>
      </c>
      <c r="D12" s="235"/>
      <c r="E12" s="271">
        <f>('Quadro 11'!H13*1+'Quadro 11'!I13*2)/SUM('Quadro 11'!E13:I13,'Quadro 11'!K13)</f>
        <v>0.41328171013488724</v>
      </c>
      <c r="F12" s="271">
        <f>('Quadro 11'!H18*1+'Quadro 11'!I18*2)/SUM('Quadro 11'!E18:I18,'Quadro 11'!K18)</f>
        <v>0.97069034538676791</v>
      </c>
      <c r="G12" s="271">
        <f>('Quadro 11'!H23*1+'Quadro 11'!I23*2)/SUM('Quadro 11'!E23:I23,'Quadro 11'!K23)</f>
        <v>0.83778275294786586</v>
      </c>
      <c r="H12" s="271">
        <f>('Quadro 11'!H28*1+'Quadro 11'!I28*2)/SUM('Quadro 11'!E28:I28,'Quadro 11'!K28)</f>
        <v>0.94324723000353394</v>
      </c>
      <c r="I12" s="271">
        <f>('Quadro 11'!H33*1+'Quadro 11'!I33*2)/SUM('Quadro 11'!E33:I33,'Quadro 11'!K33)</f>
        <v>1.0101928649170395</v>
      </c>
      <c r="J12" s="271">
        <f>('Quadro 11'!H38*1+'Quadro 11'!I38*2)/SUM('Quadro 11'!E38:I38,'Quadro 11'!K38)</f>
        <v>1.3665643039482807</v>
      </c>
      <c r="K12" s="271">
        <f>('Quadro 11'!H43*1+'Quadro 11'!I43*2)/SUM('Quadro 11'!E43:I43,'Quadro 11'!K43)</f>
        <v>1.3114527231008566</v>
      </c>
      <c r="L12" s="271">
        <f>('Quadro 11'!H48*1+'Quadro 11'!I48*2)/SUM('Quadro 11'!E48:I48,'Quadro 11'!K48)</f>
        <v>0.59708832062781358</v>
      </c>
      <c r="M12" s="271">
        <f>('Quadro 11'!H53*1+'Quadro 11'!I53*2)/SUM('Quadro 11'!E53:I53,'Quadro 11'!K53)</f>
        <v>1.3821565291947804</v>
      </c>
      <c r="N12" s="237" t="s">
        <v>178</v>
      </c>
    </row>
    <row r="13" spans="1:15" ht="15" customHeight="1" x14ac:dyDescent="0.2">
      <c r="A13" s="20"/>
      <c r="C13" s="139">
        <v>2021</v>
      </c>
      <c r="D13" s="210"/>
      <c r="E13" s="271">
        <f>('Quadro 11'!H14*1+'Quadro 11'!I14*2)/SUM('Quadro 11'!E14:I14,'Quadro 11'!K14)</f>
        <v>0.37212548967377318</v>
      </c>
      <c r="F13" s="271">
        <f>('Quadro 11'!H19*1+'Quadro 11'!I19*2)/SUM('Quadro 11'!E19:I19,'Quadro 11'!K19)</f>
        <v>0.9044566237646533</v>
      </c>
      <c r="G13" s="271">
        <f>('Quadro 11'!H24*1+'Quadro 11'!I24*2)/SUM('Quadro 11'!E24:I24,'Quadro 11'!K24)</f>
        <v>0.82351733523160475</v>
      </c>
      <c r="H13" s="271">
        <f>('Quadro 11'!H29*1+'Quadro 11'!I29*2)/SUM('Quadro 11'!E29:I29,'Quadro 11'!K29)</f>
        <v>0.89499175337438364</v>
      </c>
      <c r="I13" s="271">
        <f>('Quadro 11'!H34*1+'Quadro 11'!I34*2)/SUM('Quadro 11'!E34:I34,'Quadro 11'!K34)</f>
        <v>0.94452493368351786</v>
      </c>
      <c r="J13" s="271">
        <f>('Quadro 11'!H39*1+'Quadro 11'!I39*2)/SUM('Quadro 11'!E39:I39,'Quadro 11'!K39)</f>
        <v>1.3279081127708945</v>
      </c>
      <c r="K13" s="271">
        <f>('Quadro 11'!H44*1+'Quadro 11'!I44*2)/SUM('Quadro 11'!E44:I44,'Quadro 11'!K44)</f>
        <v>1.2740236862892873</v>
      </c>
      <c r="L13" s="271">
        <f>('Quadro 11'!H49*1+'Quadro 11'!I49*2)/SUM('Quadro 11'!E49:I49,'Quadro 11'!K49)</f>
        <v>0.55147607183095393</v>
      </c>
      <c r="M13" s="271">
        <f>('Quadro 11'!H54*1+'Quadro 11'!I54*2)/SUM('Quadro 11'!E54:I54,'Quadro 11'!K54)</f>
        <v>1.2972287390597206</v>
      </c>
      <c r="N13" s="231" t="s">
        <v>178</v>
      </c>
      <c r="O13" s="3"/>
    </row>
    <row r="14" spans="1:15" ht="15" customHeight="1" x14ac:dyDescent="0.2">
      <c r="A14" s="20"/>
      <c r="C14" s="139">
        <v>2017</v>
      </c>
      <c r="D14" s="210"/>
      <c r="E14" s="271">
        <f>('Quadro 11'!H15*1+'Quadro 11'!I15*2)/SUM('Quadro 11'!E15:I15,'Quadro 11'!K15)</f>
        <v>0.35094375045004672</v>
      </c>
      <c r="F14" s="271">
        <f>('Quadro 11'!H20*1+'Quadro 11'!I20*2)/SUM('Quadro 11'!E20:I20,'Quadro 11'!K20)</f>
        <v>0.91088121085499252</v>
      </c>
      <c r="G14" s="271">
        <f>('Quadro 11'!H25*1+'Quadro 11'!I25*2)/SUM('Quadro 11'!E25:I25,'Quadro 11'!K25)</f>
        <v>0.63905964055815567</v>
      </c>
      <c r="H14" s="271">
        <f>('Quadro 11'!H30*1+'Quadro 11'!I30*2)/SUM('Quadro 11'!E30:I30,'Quadro 11'!K30)</f>
        <v>0.91229631661676835</v>
      </c>
      <c r="I14" s="271">
        <f>('Quadro 11'!H35*1+'Quadro 11'!I35*2)/SUM('Quadro 11'!E35:I35,'Quadro 11'!K35)</f>
        <v>1.0035862664126924</v>
      </c>
      <c r="J14" s="271">
        <f>('Quadro 11'!H40*1+'Quadro 11'!I40*2)/SUM('Quadro 11'!E40:I40,'Quadro 11'!K40)</f>
        <v>1.327614969971967</v>
      </c>
      <c r="K14" s="271">
        <f>('Quadro 11'!H45*1+'Quadro 11'!I45*2)/SUM('Quadro 11'!E45:I45,'Quadro 11'!K45)</f>
        <v>1.2492899120483301</v>
      </c>
      <c r="L14" s="271">
        <f>('Quadro 11'!H50*1+'Quadro 11'!I50*2)/SUM('Quadro 11'!E50:I50,'Quadro 11'!K50)</f>
        <v>0.53943929306209693</v>
      </c>
      <c r="M14" s="271">
        <f>('Quadro 11'!H55*1+'Quadro 11'!I55*2)/SUM('Quadro 11'!E55:I55,'Quadro 11'!K55)</f>
        <v>1.2483105561030412</v>
      </c>
      <c r="N14" s="231" t="s">
        <v>178</v>
      </c>
      <c r="O14" s="3"/>
    </row>
    <row r="15" spans="1:15" ht="15" customHeight="1" x14ac:dyDescent="0.2">
      <c r="A15" s="20"/>
      <c r="C15" s="139">
        <v>2014</v>
      </c>
      <c r="D15" s="210"/>
      <c r="E15" s="271">
        <f>('Quadro 11'!H16*1+'Quadro 11'!I16*2)/SUM('Quadro 11'!E16:I16,'Quadro 11'!K16)</f>
        <v>0.29269724633089406</v>
      </c>
      <c r="F15" s="271">
        <f>('Quadro 11'!H21*1+'Quadro 11'!I21*2)/SUM('Quadro 11'!E21:I21,'Quadro 11'!K21)</f>
        <v>0.87940789710149647</v>
      </c>
      <c r="G15" s="271">
        <f>('Quadro 11'!H26*1+'Quadro 11'!I26*2)/SUM('Quadro 11'!E26:I26,'Quadro 11'!K26)</f>
        <v>0.55129944220376026</v>
      </c>
      <c r="H15" s="271">
        <f>('Quadro 11'!H31*1+'Quadro 11'!I31*2)/SUM('Quadro 11'!E31:I31,'Quadro 11'!K31)</f>
        <v>0.97419004220685002</v>
      </c>
      <c r="I15" s="271">
        <f>('Quadro 11'!H36*1+'Quadro 11'!I36*2)/SUM('Quadro 11'!E36:I36,'Quadro 11'!K36)</f>
        <v>1.0455331980199445</v>
      </c>
      <c r="J15" s="271">
        <f>('Quadro 11'!H41*1+'Quadro 11'!I41*2)/SUM('Quadro 11'!E41:I41,'Quadro 11'!K41)</f>
        <v>1.3536080901268595</v>
      </c>
      <c r="K15" s="271">
        <f>('Quadro 11'!H46*1+'Quadro 11'!I46*2)/SUM('Quadro 11'!E46:I46,'Quadro 11'!K46)</f>
        <v>1.2146050409840985</v>
      </c>
      <c r="L15" s="271">
        <f>('Quadro 11'!H51*1+'Quadro 11'!I51*2)/SUM('Quadro 11'!E51:I51,'Quadro 11'!K51)</f>
        <v>0.52573572356934362</v>
      </c>
      <c r="M15" s="271">
        <f>('Quadro 11'!H56*1+'Quadro 11'!I56*2)/SUM('Quadro 11'!E56:I56,'Quadro 11'!K56)</f>
        <v>1.1595562715715704</v>
      </c>
      <c r="N15" s="231" t="s">
        <v>178</v>
      </c>
      <c r="O15" s="3"/>
    </row>
    <row r="16" spans="1:15" ht="5.25" customHeight="1" x14ac:dyDescent="0.2">
      <c r="A16" s="20"/>
      <c r="L16" s="5"/>
      <c r="O16" s="3"/>
    </row>
    <row r="17" spans="1:15" ht="15" customHeight="1" x14ac:dyDescent="0.2">
      <c r="A17" s="20"/>
      <c r="C17" s="241" t="s">
        <v>195</v>
      </c>
      <c r="D17" s="242"/>
      <c r="E17" s="242"/>
      <c r="F17" s="242"/>
      <c r="G17" s="242"/>
      <c r="H17" s="242"/>
      <c r="I17" s="242"/>
      <c r="J17" s="242"/>
      <c r="K17" s="242"/>
      <c r="L17" s="242"/>
      <c r="M17" s="242"/>
      <c r="N17" s="242"/>
    </row>
    <row r="18" spans="1:15" ht="15" customHeight="1" x14ac:dyDescent="0.2">
      <c r="A18" s="20"/>
      <c r="C18" s="189">
        <v>2024</v>
      </c>
      <c r="D18" s="189"/>
      <c r="E18" s="179">
        <f>E12/SUM($E$12:$M$12)</f>
        <v>4.6791251903826027E-2</v>
      </c>
      <c r="F18" s="179">
        <f t="shared" ref="F18:M18" si="0">F12/SUM($E$12:$M$12)</f>
        <v>0.10990037874354515</v>
      </c>
      <c r="G18" s="179">
        <f t="shared" si="0"/>
        <v>9.4852742989932973E-2</v>
      </c>
      <c r="H18" s="179">
        <f t="shared" si="0"/>
        <v>0.10679330264162049</v>
      </c>
      <c r="I18" s="179">
        <f t="shared" si="0"/>
        <v>0.11437280589637867</v>
      </c>
      <c r="J18" s="179">
        <f t="shared" si="0"/>
        <v>0.1547207462143699</v>
      </c>
      <c r="K18" s="179">
        <f t="shared" si="0"/>
        <v>0.14848108014879871</v>
      </c>
      <c r="L18" s="179">
        <f t="shared" si="0"/>
        <v>6.7601612493835922E-2</v>
      </c>
      <c r="M18" s="179">
        <f t="shared" si="0"/>
        <v>0.1564860789676922</v>
      </c>
      <c r="N18" s="237" t="s">
        <v>178</v>
      </c>
      <c r="O18" s="3"/>
    </row>
    <row r="19" spans="1:15" ht="15" customHeight="1" x14ac:dyDescent="0.2">
      <c r="A19" s="20"/>
      <c r="C19" s="190">
        <v>2021</v>
      </c>
      <c r="D19" s="190"/>
      <c r="E19" s="140">
        <f>E13/SUM($E$13:$M$13)</f>
        <v>4.4352119173695699E-2</v>
      </c>
      <c r="F19" s="140">
        <f t="shared" ref="F19:M19" si="1">F13/SUM($E$13:$M$13)</f>
        <v>0.10779849560914281</v>
      </c>
      <c r="G19" s="140">
        <f t="shared" si="1"/>
        <v>9.8151671969088042E-2</v>
      </c>
      <c r="H19" s="140">
        <f t="shared" si="1"/>
        <v>0.10667041631556679</v>
      </c>
      <c r="I19" s="140">
        <f t="shared" si="1"/>
        <v>0.11257407402535928</v>
      </c>
      <c r="J19" s="140">
        <f t="shared" si="1"/>
        <v>0.15826795127891752</v>
      </c>
      <c r="K19" s="140">
        <f t="shared" si="1"/>
        <v>0.15184568628703643</v>
      </c>
      <c r="L19" s="140">
        <f t="shared" si="1"/>
        <v>6.5728183470394178E-2</v>
      </c>
      <c r="M19" s="140">
        <f t="shared" si="1"/>
        <v>0.15461140187079933</v>
      </c>
      <c r="N19" s="231" t="s">
        <v>178</v>
      </c>
      <c r="O19" s="3"/>
    </row>
    <row r="20" spans="1:15" ht="15" customHeight="1" x14ac:dyDescent="0.2">
      <c r="A20" s="20"/>
      <c r="C20" s="190">
        <v>2017</v>
      </c>
      <c r="D20" s="190"/>
      <c r="E20" s="140">
        <f>E14/SUM($E$14:$M$14)</f>
        <v>4.2895202576018442E-2</v>
      </c>
      <c r="F20" s="140">
        <f t="shared" ref="F20:M20" si="2">F14/SUM($E$14:$M$14)</f>
        <v>0.11133531801665589</v>
      </c>
      <c r="G20" s="140">
        <f t="shared" si="2"/>
        <v>7.8111072514458479E-2</v>
      </c>
      <c r="H20" s="140">
        <f t="shared" si="2"/>
        <v>0.11150828376469962</v>
      </c>
      <c r="I20" s="140">
        <f t="shared" si="2"/>
        <v>0.1226664847146496</v>
      </c>
      <c r="J20" s="140">
        <f t="shared" si="2"/>
        <v>0.16227191111644595</v>
      </c>
      <c r="K20" s="140">
        <f t="shared" si="2"/>
        <v>0.15269838481171977</v>
      </c>
      <c r="L20" s="140">
        <f t="shared" si="2"/>
        <v>6.5934662531215188E-2</v>
      </c>
      <c r="M20" s="140">
        <f t="shared" si="2"/>
        <v>0.15257867995413696</v>
      </c>
      <c r="N20" s="231" t="s">
        <v>178</v>
      </c>
      <c r="O20" s="3"/>
    </row>
    <row r="21" spans="1:15" ht="15" customHeight="1" x14ac:dyDescent="0.2">
      <c r="A21" s="20"/>
      <c r="C21" s="190">
        <v>2014</v>
      </c>
      <c r="D21" s="190"/>
      <c r="E21" s="142">
        <f>E15/SUM($E$15:$M$15)</f>
        <v>3.6602561113360382E-2</v>
      </c>
      <c r="F21" s="142">
        <f t="shared" ref="F21:M21" si="3">F15/SUM($E$15:$M$15)</f>
        <v>0.10997227237607864</v>
      </c>
      <c r="G21" s="142">
        <f t="shared" si="3"/>
        <v>6.8941446419391011E-2</v>
      </c>
      <c r="H21" s="142">
        <f t="shared" si="3"/>
        <v>0.12182502911418641</v>
      </c>
      <c r="I21" s="142">
        <f t="shared" si="3"/>
        <v>0.13074667854342861</v>
      </c>
      <c r="J21" s="142">
        <f t="shared" si="3"/>
        <v>0.16927225473927493</v>
      </c>
      <c r="K21" s="142">
        <f t="shared" si="3"/>
        <v>0.15188955754970346</v>
      </c>
      <c r="L21" s="142">
        <f t="shared" si="3"/>
        <v>6.5744636113416424E-2</v>
      </c>
      <c r="M21" s="142">
        <f t="shared" si="3"/>
        <v>0.14500556403116016</v>
      </c>
      <c r="N21" s="231" t="s">
        <v>178</v>
      </c>
      <c r="O21" s="3"/>
    </row>
    <row r="22" spans="1:15" ht="5.25" customHeight="1" x14ac:dyDescent="0.2">
      <c r="A22" s="20"/>
      <c r="L22" s="5"/>
    </row>
    <row r="23" spans="1:15" ht="15" customHeight="1" x14ac:dyDescent="0.2">
      <c r="A23" s="20"/>
      <c r="C23" s="211" t="s">
        <v>168</v>
      </c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3"/>
    </row>
    <row r="24" spans="1:15" ht="15" customHeight="1" x14ac:dyDescent="0.2">
      <c r="A24" s="20"/>
      <c r="C24" s="178">
        <v>2024</v>
      </c>
      <c r="D24" s="235"/>
      <c r="E24" s="235">
        <f>'Quadro 1'!L13</f>
        <v>3.1227994668333388</v>
      </c>
      <c r="F24" s="235">
        <f>'Quadro 2'!L13</f>
        <v>3.5365177282560425</v>
      </c>
      <c r="G24" s="235">
        <f>'Quadro 3'!L13</f>
        <v>2.7218793495278883</v>
      </c>
      <c r="H24" s="235">
        <f>'Quadro 4'!L13</f>
        <v>2.6315838946476382</v>
      </c>
      <c r="I24" s="235">
        <f>'Quadro 5'!L13</f>
        <v>3.6611639431177303</v>
      </c>
      <c r="J24" s="235">
        <f>'Quadro 6'!L13</f>
        <v>3.2797759196984968</v>
      </c>
      <c r="K24" s="235">
        <f>'Quadro 7'!L13</f>
        <v>2.9592494694796958</v>
      </c>
      <c r="L24" s="235">
        <f>'Quadro 8'!L13</f>
        <v>2.831209101501166</v>
      </c>
      <c r="M24" s="235">
        <f>'Quadro 9'!L13</f>
        <v>3.2423081282767581</v>
      </c>
      <c r="N24" s="237">
        <f>E24*$E$18+F24*$F$18+G24*$G$18+H24*$H$18+I24*$I$18+J24*$J$18+K24*$K$18+L24*$L$18+M24*$M$18</f>
        <v>3.1383475067032403</v>
      </c>
      <c r="O24" s="3"/>
    </row>
    <row r="25" spans="1:15" ht="15" customHeight="1" x14ac:dyDescent="0.2">
      <c r="A25" s="20"/>
      <c r="C25" s="139">
        <v>2021</v>
      </c>
      <c r="D25" s="210"/>
      <c r="E25" s="210">
        <f>'Quadro 1'!L14</f>
        <v>3.0394154800550126</v>
      </c>
      <c r="F25" s="210">
        <f>'Quadro 2'!L14</f>
        <v>3.4657317065744699</v>
      </c>
      <c r="G25" s="210">
        <f>'Quadro 3'!L14</f>
        <v>2.7603504244115928</v>
      </c>
      <c r="H25" s="210">
        <f>'Quadro 4'!L14</f>
        <v>2.6195335254763847</v>
      </c>
      <c r="I25" s="210">
        <f>'Quadro 5'!L14</f>
        <v>3.6132880570498611</v>
      </c>
      <c r="J25" s="210">
        <f>'Quadro 6'!L14</f>
        <v>3.2698800520320104</v>
      </c>
      <c r="K25" s="210">
        <f>'Quadro 7'!L14</f>
        <v>2.9248823418365664</v>
      </c>
      <c r="L25" s="210">
        <f>'Quadro 8'!L14</f>
        <v>2.7595443195149167</v>
      </c>
      <c r="M25" s="210">
        <f>'Quadro 9'!L14</f>
        <v>3.1031826655130064</v>
      </c>
      <c r="N25" s="231">
        <f>E25*$E$19+F25*$F$19+G25*$G$19+H25*$H$19+I25*$I$19+J25*$J$19+K25*$K$19+L25*$L$19+M25*$M$19</f>
        <v>3.0883427208162222</v>
      </c>
      <c r="O25" s="3"/>
    </row>
    <row r="26" spans="1:15" ht="15" customHeight="1" x14ac:dyDescent="0.2">
      <c r="A26" s="20"/>
      <c r="C26" s="139">
        <v>2017</v>
      </c>
      <c r="D26" s="210"/>
      <c r="E26" s="210">
        <f>'Quadro 1'!L15</f>
        <v>3.0368753705983815</v>
      </c>
      <c r="F26" s="210">
        <f>'Quadro 2'!L15</f>
        <v>3.4293693957178282</v>
      </c>
      <c r="G26" s="210">
        <f>'Quadro 3'!L15</f>
        <v>2.5926859681770633</v>
      </c>
      <c r="H26" s="210">
        <f>'Quadro 4'!L15</f>
        <v>2.5892948919061438</v>
      </c>
      <c r="I26" s="210">
        <f>'Quadro 5'!L15</f>
        <v>3.6754814504270303</v>
      </c>
      <c r="J26" s="210">
        <f>'Quadro 6'!L15</f>
        <v>3.2556168549039119</v>
      </c>
      <c r="K26" s="210">
        <f>'Quadro 7'!L15</f>
        <v>2.9124356576134161</v>
      </c>
      <c r="L26" s="210">
        <f>'Quadro 8'!L15</f>
        <v>2.6840240088752818</v>
      </c>
      <c r="M26" s="210">
        <f>'Quadro 9'!L15</f>
        <v>2.9291064389250221</v>
      </c>
      <c r="N26" s="231">
        <f>E26*$E$20+F26*$F$20+G26*$G$20+H26*$H$20+I26*$I$20+J26*$J$20+K26*$K$20+L26*$L$20+M26*$M$20</f>
        <v>3.051089817712223</v>
      </c>
      <c r="O26" s="3"/>
    </row>
    <row r="27" spans="1:15" ht="15" customHeight="1" x14ac:dyDescent="0.2">
      <c r="A27" s="20"/>
      <c r="C27" s="139">
        <v>2014</v>
      </c>
      <c r="D27" s="210"/>
      <c r="E27" s="210">
        <f>'Quadro 1'!L16</f>
        <v>3.0589358606823271</v>
      </c>
      <c r="F27" s="210">
        <f>'Quadro 2'!L16</f>
        <v>3.4624563879996799</v>
      </c>
      <c r="G27" s="210">
        <f>'Quadro 3'!L16</f>
        <v>2.6017294311965893</v>
      </c>
      <c r="H27" s="210">
        <f>'Quadro 4'!L16</f>
        <v>2.6164972098472568</v>
      </c>
      <c r="I27" s="210">
        <f>'Quadro 5'!L16</f>
        <v>3.7048964695027107</v>
      </c>
      <c r="J27" s="210">
        <f>'Quadro 6'!L16</f>
        <v>3.3074852323165613</v>
      </c>
      <c r="K27" s="210">
        <f>'Quadro 7'!L16</f>
        <v>2.8576439128977835</v>
      </c>
      <c r="L27" s="210">
        <f>'Quadro 8'!L16</f>
        <v>2.665547110454531</v>
      </c>
      <c r="M27" s="210">
        <f>'Quadro 9'!L16</f>
        <v>2.7576322843370309</v>
      </c>
      <c r="N27" s="231">
        <f>E27*$E$21+F27*$F$21+G27*$G$21+H27*$H$21+I27*$I$21+J27*$J$21+K27*$K$21+L27*$L$21+M27*$M$21</f>
        <v>3.0442930324106015</v>
      </c>
    </row>
    <row r="28" spans="1:15" ht="15" customHeight="1" x14ac:dyDescent="0.2">
      <c r="A28" s="20"/>
      <c r="C28" s="211" t="s">
        <v>169</v>
      </c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2"/>
      <c r="O28" s="3"/>
    </row>
    <row r="29" spans="1:15" ht="15" customHeight="1" x14ac:dyDescent="0.2">
      <c r="A29" s="20"/>
      <c r="C29" s="218" t="s">
        <v>15</v>
      </c>
      <c r="D29" s="218"/>
      <c r="E29" s="220"/>
      <c r="F29" s="219"/>
      <c r="G29" s="219"/>
      <c r="H29" s="219"/>
      <c r="I29" s="219"/>
      <c r="J29" s="219"/>
      <c r="K29" s="219"/>
      <c r="L29" s="219"/>
      <c r="M29" s="219"/>
      <c r="N29" s="219"/>
      <c r="O29" s="3"/>
    </row>
    <row r="30" spans="1:15" ht="15" customHeight="1" x14ac:dyDescent="0.2">
      <c r="A30" s="20"/>
      <c r="C30" s="178">
        <v>2024</v>
      </c>
      <c r="D30" s="225"/>
      <c r="E30" s="225">
        <f>'Quadro 1'!L40</f>
        <v>3.2233785410882634</v>
      </c>
      <c r="F30" s="225">
        <f>'Quadro 2'!L50</f>
        <v>3.5992997367159472</v>
      </c>
      <c r="G30" s="225">
        <f>'Quadro 3'!L70</f>
        <v>2.8525677350204841</v>
      </c>
      <c r="H30" s="225">
        <f>'Quadro 4'!L50</f>
        <v>2.5205189898156126</v>
      </c>
      <c r="I30" s="225">
        <f>'Quadro 5'!L115</f>
        <v>3.7012455260417503</v>
      </c>
      <c r="J30" s="225">
        <f>'Quadro 6'!L115</f>
        <v>3.1940061343221857</v>
      </c>
      <c r="K30" s="225">
        <f>'Quadro 7'!L215</f>
        <v>2.9938686848991036</v>
      </c>
      <c r="L30" s="225">
        <f>'Quadro 8'!L90</f>
        <v>2.7906911244034611</v>
      </c>
      <c r="M30" s="225">
        <f>'Quadro 9'!L45</f>
        <v>3.1284359430710138</v>
      </c>
      <c r="N30" s="230">
        <f>E30*$E$18+F30*$F$18+G30*$G$18+H30*$H$18+I30*$I$18+J30*$J$18+K30*$K$18+L30*$L$18+M30*$M$18</f>
        <v>3.1263843419112627</v>
      </c>
      <c r="O30" s="3"/>
    </row>
    <row r="31" spans="1:15" ht="15" customHeight="1" x14ac:dyDescent="0.2">
      <c r="A31" s="20"/>
      <c r="C31" s="139">
        <v>2021</v>
      </c>
      <c r="D31" s="210"/>
      <c r="E31" s="210">
        <f>'Quadro 1'!L41</f>
        <v>3.1413294823447542</v>
      </c>
      <c r="F31" s="210">
        <f>'Quadro 2'!L51</f>
        <v>3.523407587573903</v>
      </c>
      <c r="G31" s="210">
        <f>'Quadro 3'!L71</f>
        <v>2.8532135717958353</v>
      </c>
      <c r="H31" s="210">
        <f>'Quadro 4'!L51</f>
        <v>2.436187004676901</v>
      </c>
      <c r="I31" s="210">
        <f>'Quadro 5'!L116</f>
        <v>3.6703883343605352</v>
      </c>
      <c r="J31" s="210">
        <f>'Quadro 6'!L116</f>
        <v>3.1683470181439879</v>
      </c>
      <c r="K31" s="210">
        <f>'Quadro 7'!L216</f>
        <v>3.0010856410142308</v>
      </c>
      <c r="L31" s="210">
        <f>'Quadro 8'!L91</f>
        <v>2.7434674933279659</v>
      </c>
      <c r="M31" s="210">
        <f>'Quadro 9'!L46</f>
        <v>3.0093285001591141</v>
      </c>
      <c r="N31" s="231">
        <f>E31*$E$19+F31*$F$19+G31*$G$19+H31*$H$19+I31*$I$19+J31*$J$19+K31*$K$19+L31*$L$19+M31*$M$19</f>
        <v>3.0749993226595018</v>
      </c>
      <c r="O31" s="3"/>
    </row>
    <row r="32" spans="1:15" ht="15" customHeight="1" x14ac:dyDescent="0.2">
      <c r="A32" s="20"/>
      <c r="C32" s="139">
        <v>2017</v>
      </c>
      <c r="D32" s="210"/>
      <c r="E32" s="210">
        <f>'Quadro 1'!L42</f>
        <v>3.1365363437462621</v>
      </c>
      <c r="F32" s="210">
        <f>'Quadro 2'!L52</f>
        <v>3.4745609446147676</v>
      </c>
      <c r="G32" s="210">
        <f>'Quadro 3'!L72</f>
        <v>2.7060149341976336</v>
      </c>
      <c r="H32" s="210">
        <f>'Quadro 4'!L52</f>
        <v>2.3949611237939106</v>
      </c>
      <c r="I32" s="210">
        <f>'Quadro 5'!L117</f>
        <v>3.7596540003728625</v>
      </c>
      <c r="J32" s="210">
        <f>'Quadro 6'!L117</f>
        <v>3.1602043752387248</v>
      </c>
      <c r="K32" s="210">
        <f>'Quadro 7'!L217</f>
        <v>3.020020929741857</v>
      </c>
      <c r="L32" s="210">
        <f>'Quadro 8'!L92</f>
        <v>2.7012620066789457</v>
      </c>
      <c r="M32" s="210">
        <f>'Quadro 9'!L47</f>
        <v>2.8021922481740065</v>
      </c>
      <c r="N32" s="231">
        <f>E32*$E$20+F32*$F$20+G32*$G$20+H32*$H$20+I32*$I$20+J32*$J$20+K32*$K$20+L32*$L$20+M32*$M$20</f>
        <v>3.0406212974864273</v>
      </c>
    </row>
    <row r="33" spans="1:15" ht="15" customHeight="1" x14ac:dyDescent="0.2">
      <c r="A33" s="20"/>
      <c r="C33" s="139">
        <v>2014</v>
      </c>
      <c r="D33" s="210"/>
      <c r="E33" s="210">
        <f>'Quadro 1'!L43</f>
        <v>3.051721279583917</v>
      </c>
      <c r="F33" s="210">
        <f>'Quadro 2'!L53</f>
        <v>3.4932878262540497</v>
      </c>
      <c r="G33" s="210">
        <f>'Quadro 3'!L73</f>
        <v>2.6764486224138087</v>
      </c>
      <c r="H33" s="210">
        <f>'Quadro 4'!L53</f>
        <v>2.4737268676903432</v>
      </c>
      <c r="I33" s="210">
        <f>'Quadro 5'!L118</f>
        <v>3.780926576878366</v>
      </c>
      <c r="J33" s="210">
        <f>'Quadro 6'!L118</f>
        <v>3.2234073887345911</v>
      </c>
      <c r="K33" s="210">
        <f>'Quadro 7'!L218</f>
        <v>2.9929000305241966</v>
      </c>
      <c r="L33" s="210">
        <f>'Quadro 8'!L93</f>
        <v>2.6585095401735677</v>
      </c>
      <c r="M33" s="210">
        <f>'Quadro 9'!L48</f>
        <v>2.669385969839654</v>
      </c>
      <c r="N33" s="231">
        <f>E33*$E$21+F33*$F$21+G33*$G$21+H33*$H$21+I33*$I$21+J33*$J$21+K33*$K$21+L33*$L$21+M33*$M$21</f>
        <v>3.0381715522278783</v>
      </c>
      <c r="O33" s="3"/>
    </row>
    <row r="34" spans="1:15" ht="15" customHeight="1" x14ac:dyDescent="0.2">
      <c r="A34" s="20"/>
      <c r="C34" s="218" t="s">
        <v>17</v>
      </c>
      <c r="D34" s="218"/>
      <c r="E34" s="220"/>
      <c r="F34" s="219"/>
      <c r="G34" s="219"/>
      <c r="H34" s="219"/>
      <c r="I34" s="219"/>
      <c r="J34" s="219"/>
      <c r="K34" s="219"/>
      <c r="L34" s="219"/>
      <c r="M34" s="219"/>
      <c r="N34" s="219"/>
      <c r="O34" s="3"/>
    </row>
    <row r="35" spans="1:15" ht="15" customHeight="1" x14ac:dyDescent="0.2">
      <c r="A35" s="20"/>
      <c r="C35" s="178">
        <v>2024</v>
      </c>
      <c r="D35" s="225"/>
      <c r="E35" s="225">
        <f>'Quadro 1'!L66</f>
        <v>3.1480497787674406</v>
      </c>
      <c r="F35" s="225">
        <f>'Quadro 2'!L86</f>
        <v>3.5795247561056414</v>
      </c>
      <c r="G35" s="225">
        <f>'Quadro 3'!L126</f>
        <v>2.6980576055371035</v>
      </c>
      <c r="H35" s="225">
        <f>'Quadro 4'!L86</f>
        <v>2.7632861811245784</v>
      </c>
      <c r="I35" s="225">
        <f>'Quadro 5'!L216</f>
        <v>3.7075636666478933</v>
      </c>
      <c r="J35" s="225">
        <f>'Quadro 6'!L216</f>
        <v>3.3846031415284057</v>
      </c>
      <c r="K35" s="225">
        <f>'Quadro 7'!L416</f>
        <v>2.9779712049108071</v>
      </c>
      <c r="L35" s="225">
        <f>'Quadro 8'!L166</f>
        <v>2.9450333466867042</v>
      </c>
      <c r="M35" s="225">
        <f>'Quadro 9'!L76</f>
        <v>3.4338781469624595</v>
      </c>
      <c r="N35" s="230">
        <f>E35*$E$18+F35*$F$18+G35*$G$18+H35*$H$18+I35*$I$18+J35*$J$18+K35*$K$18+L35*$L$18+M35*$M$18</f>
        <v>3.2180392330813636</v>
      </c>
      <c r="O35" s="3"/>
    </row>
    <row r="36" spans="1:15" ht="15" customHeight="1" x14ac:dyDescent="0.2">
      <c r="A36" s="20"/>
      <c r="C36" s="139">
        <v>2021</v>
      </c>
      <c r="D36" s="210"/>
      <c r="E36" s="210">
        <f>'Quadro 1'!L67</f>
        <v>3.0660003878075264</v>
      </c>
      <c r="F36" s="210">
        <f>'Quadro 2'!L87</f>
        <v>3.5383959880958806</v>
      </c>
      <c r="G36" s="210">
        <f>'Quadro 3'!L127</f>
        <v>2.7862427290856955</v>
      </c>
      <c r="H36" s="210">
        <f>'Quadro 4'!L87</f>
        <v>2.7502320280238779</v>
      </c>
      <c r="I36" s="210">
        <f>'Quadro 5'!L217</f>
        <v>3.624682228274827</v>
      </c>
      <c r="J36" s="210">
        <f>'Quadro 6'!L217</f>
        <v>3.3730311174272671</v>
      </c>
      <c r="K36" s="210">
        <f>'Quadro 7'!L417</f>
        <v>2.9030703089981009</v>
      </c>
      <c r="L36" s="210">
        <f>'Quadro 8'!L167</f>
        <v>2.7892783301538473</v>
      </c>
      <c r="M36" s="210">
        <f>'Quadro 9'!L77</f>
        <v>3.2463314897911535</v>
      </c>
      <c r="N36" s="231">
        <f>E36*$E$19+F36*$F$19+G36*$G$19+H36*$H$19+I36*$I$19+J36*$J$19+K36*$K$19+L36*$L$19+M36*$M$19</f>
        <v>3.1522208905950659</v>
      </c>
      <c r="O36" s="3"/>
    </row>
    <row r="37" spans="1:15" ht="15" customHeight="1" x14ac:dyDescent="0.2">
      <c r="A37" s="20"/>
      <c r="C37" s="139">
        <v>2017</v>
      </c>
      <c r="D37" s="210"/>
      <c r="E37" s="210">
        <f>'Quadro 1'!L68</f>
        <v>3.0407265873932552</v>
      </c>
      <c r="F37" s="210">
        <f>'Quadro 2'!L88</f>
        <v>3.4737958722669502</v>
      </c>
      <c r="G37" s="210">
        <f>'Quadro 3'!L128</f>
        <v>2.5518271323298842</v>
      </c>
      <c r="H37" s="210">
        <f>'Quadro 4'!L88</f>
        <v>2.7236914457147563</v>
      </c>
      <c r="I37" s="210">
        <f>'Quadro 5'!L218</f>
        <v>3.6367921915028454</v>
      </c>
      <c r="J37" s="210">
        <f>'Quadro 6'!L218</f>
        <v>3.330991314104816</v>
      </c>
      <c r="K37" s="210">
        <f>'Quadro 7'!L418</f>
        <v>2.8640392811479103</v>
      </c>
      <c r="L37" s="210">
        <f>'Quadro 8'!L168</f>
        <v>2.6834053340446253</v>
      </c>
      <c r="M37" s="210">
        <f>'Quadro 9'!L78</f>
        <v>3.092621796953666</v>
      </c>
      <c r="N37" s="231">
        <f>E37*$E$20+F37*$F$20+G37*$G$20+H37*$H$20+I37*$I$20+J37*$J$20+K37*$K$20+L37*$L$20+M37*$M$20</f>
        <v>3.0929994529036273</v>
      </c>
    </row>
    <row r="38" spans="1:15" ht="15" customHeight="1" x14ac:dyDescent="0.2">
      <c r="A38" s="20"/>
      <c r="C38" s="139">
        <v>2014</v>
      </c>
      <c r="D38" s="210"/>
      <c r="E38" s="210">
        <f>'Quadro 1'!L69</f>
        <v>3.1290093751022039</v>
      </c>
      <c r="F38" s="210">
        <f>'Quadro 2'!L89</f>
        <v>3.5198931722349127</v>
      </c>
      <c r="G38" s="210">
        <f>'Quadro 3'!L129</f>
        <v>2.5731463667544094</v>
      </c>
      <c r="H38" s="210">
        <f>'Quadro 4'!L89</f>
        <v>2.716471063589379</v>
      </c>
      <c r="I38" s="210">
        <f>'Quadro 5'!L219</f>
        <v>3.6436927465663502</v>
      </c>
      <c r="J38" s="210">
        <f>'Quadro 6'!L219</f>
        <v>3.3414184768077906</v>
      </c>
      <c r="K38" s="210">
        <f>'Quadro 7'!L419</f>
        <v>2.7633986965607433</v>
      </c>
      <c r="L38" s="210">
        <f>'Quadro 8'!L169</f>
        <v>2.6789923455503604</v>
      </c>
      <c r="M38" s="210">
        <f>'Quadro 9'!L79</f>
        <v>2.878442053566221</v>
      </c>
      <c r="N38" s="231">
        <f>E38*$E$21+F38*$F$21+G38*$G$21+H38*$H$21+I38*$I$21+J38*$J$21+K38*$K$21+L38*$L$21+M38*$M$21</f>
        <v>3.0652120659449613</v>
      </c>
    </row>
    <row r="39" spans="1:15" ht="15" customHeight="1" x14ac:dyDescent="0.2">
      <c r="A39" s="20"/>
      <c r="C39" s="218" t="s">
        <v>16</v>
      </c>
      <c r="D39" s="218"/>
      <c r="E39" s="220"/>
      <c r="F39" s="219"/>
      <c r="G39" s="219"/>
      <c r="H39" s="219"/>
      <c r="I39" s="219"/>
      <c r="J39" s="219"/>
      <c r="K39" s="219"/>
      <c r="L39" s="219"/>
      <c r="M39" s="219"/>
      <c r="N39" s="219"/>
      <c r="O39" s="3"/>
    </row>
    <row r="40" spans="1:15" ht="15" customHeight="1" x14ac:dyDescent="0.2">
      <c r="A40" s="20"/>
      <c r="C40" s="178">
        <v>2024</v>
      </c>
      <c r="D40" s="225"/>
      <c r="E40" s="225">
        <f>'Quadro 1'!L92</f>
        <v>2.8652655685330077</v>
      </c>
      <c r="F40" s="225">
        <f>'Quadro 2'!L122</f>
        <v>3.2012730075879201</v>
      </c>
      <c r="G40" s="225">
        <f>'Quadro 3'!L182</f>
        <v>2.3024045618704805</v>
      </c>
      <c r="H40" s="225">
        <f>'Quadro 4'!L122</f>
        <v>2.63949260134692</v>
      </c>
      <c r="I40" s="225">
        <f>'Quadro 5'!L317</f>
        <v>3.345985944957345</v>
      </c>
      <c r="J40" s="225">
        <f>'Quadro 6'!L317</f>
        <v>3.2897288181537179</v>
      </c>
      <c r="K40" s="225">
        <f>'Quadro 7'!L617</f>
        <v>2.7877338604160649</v>
      </c>
      <c r="L40" s="225">
        <f>'Quadro 8'!L242</f>
        <v>2.6543172958009329</v>
      </c>
      <c r="M40" s="225">
        <f>'Quadro 9'!L107</f>
        <v>3.1101528825352402</v>
      </c>
      <c r="N40" s="230">
        <f>E40*$E$18+F40*$F$18+G40*$G$18+H40*$H$18+I40*$I$18+J40*$J$18+K40*$K$18+L40*$L$18+M40*$M$18</f>
        <v>2.957896591554559</v>
      </c>
      <c r="O40" s="3"/>
    </row>
    <row r="41" spans="1:15" ht="15" customHeight="1" x14ac:dyDescent="0.2">
      <c r="A41" s="20"/>
      <c r="C41" s="139">
        <v>2021</v>
      </c>
      <c r="D41" s="210"/>
      <c r="E41" s="210">
        <f>'Quadro 1'!L93</f>
        <v>2.8078715415146029</v>
      </c>
      <c r="F41" s="210">
        <f>'Quadro 2'!L123</f>
        <v>3.0759683422686335</v>
      </c>
      <c r="G41" s="210">
        <f>'Quadro 3'!L183</f>
        <v>2.4017229725912546</v>
      </c>
      <c r="H41" s="210">
        <f>'Quadro 4'!L123</f>
        <v>2.7497075626929877</v>
      </c>
      <c r="I41" s="210">
        <f>'Quadro 5'!L318</f>
        <v>3.3444437189239831</v>
      </c>
      <c r="J41" s="210">
        <f>'Quadro 6'!L318</f>
        <v>3.2888993444185051</v>
      </c>
      <c r="K41" s="210">
        <f>'Quadro 7'!L618</f>
        <v>2.7537743691150602</v>
      </c>
      <c r="L41" s="210">
        <f>'Quadro 8'!L243</f>
        <v>2.716643534634176</v>
      </c>
      <c r="M41" s="210">
        <f>'Quadro 9'!L108</f>
        <v>2.9863460228041738</v>
      </c>
      <c r="N41" s="231">
        <f>E41*$E$19+F41*$F$19+G41*$G$19+H41*$H$19+I41*$I$19+J41*$J$19+K41*$K$19+L41*$L$19+M41*$M$19</f>
        <v>2.9406223535710647</v>
      </c>
      <c r="O41" s="3"/>
    </row>
    <row r="42" spans="1:15" ht="15" customHeight="1" x14ac:dyDescent="0.2">
      <c r="A42" s="20"/>
      <c r="C42" s="139">
        <v>2017</v>
      </c>
      <c r="D42" s="210"/>
      <c r="E42" s="210">
        <f>'Quadro 1'!L94</f>
        <v>2.814383218755129</v>
      </c>
      <c r="F42" s="210">
        <f>'Quadro 2'!L124</f>
        <v>3.1238668974649522</v>
      </c>
      <c r="G42" s="210">
        <f>'Quadro 3'!L184</f>
        <v>2.303660444758918</v>
      </c>
      <c r="H42" s="210">
        <f>'Quadro 4'!L124</f>
        <v>2.8413465067088173</v>
      </c>
      <c r="I42" s="210">
        <f>'Quadro 5'!L319</f>
        <v>3.3907229931451344</v>
      </c>
      <c r="J42" s="210">
        <f>'Quadro 6'!L319</f>
        <v>3.3528222235670726</v>
      </c>
      <c r="K42" s="210">
        <f>'Quadro 7'!L619</f>
        <v>2.6793865583189742</v>
      </c>
      <c r="L42" s="210">
        <f>'Quadro 8'!L244</f>
        <v>2.5849089609600231</v>
      </c>
      <c r="M42" s="210">
        <f>'Quadro 9'!L109</f>
        <v>2.8808242283731729</v>
      </c>
      <c r="N42" s="231">
        <f>E42*$E$20+F42*$F$20+G42*$G$20+H42*$H$20+I42*$I$20+J42*$J$20+K42*$K$20+L42*$L$20+M42*$M$20</f>
        <v>2.9444177111227878</v>
      </c>
      <c r="O42" s="3"/>
    </row>
    <row r="43" spans="1:15" ht="15" customHeight="1" x14ac:dyDescent="0.2">
      <c r="A43" s="20"/>
      <c r="C43" s="139">
        <v>2014</v>
      </c>
      <c r="D43" s="210"/>
      <c r="E43" s="210">
        <f>'Quadro 1'!L95</f>
        <v>2.9166886430982353</v>
      </c>
      <c r="F43" s="210">
        <f>'Quadro 2'!L125</f>
        <v>3.1453596115665463</v>
      </c>
      <c r="G43" s="210">
        <f>'Quadro 3'!L185</f>
        <v>2.4136648767363331</v>
      </c>
      <c r="H43" s="210">
        <f>'Quadro 4'!L125</f>
        <v>2.8544251156293865</v>
      </c>
      <c r="I43" s="210">
        <f>'Quadro 5'!L320</f>
        <v>3.4710043862611841</v>
      </c>
      <c r="J43" s="210">
        <f>'Quadro 6'!L320</f>
        <v>3.4927503449132389</v>
      </c>
      <c r="K43" s="210">
        <f>'Quadro 7'!L620</f>
        <v>2.618027906568702</v>
      </c>
      <c r="L43" s="210">
        <f>'Quadro 8'!L245</f>
        <v>2.6480486529857266</v>
      </c>
      <c r="M43" s="210">
        <f>'Quadro 9'!L110</f>
        <v>2.7108738747881898</v>
      </c>
      <c r="N43" s="231">
        <f>E43*$E$21+F43*$F$21+G43*$G$21+H43*$H$21+I43*$I$21+J43*$J$21+K43*$K$21+L43*$L$21+M43*$M$21</f>
        <v>2.976688500373089</v>
      </c>
      <c r="O43" s="3"/>
    </row>
    <row r="44" spans="1:15" ht="15" customHeight="1" x14ac:dyDescent="0.2">
      <c r="A44" s="20"/>
      <c r="C44" s="211" t="s">
        <v>170</v>
      </c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3"/>
    </row>
    <row r="45" spans="1:15" ht="15" customHeight="1" x14ac:dyDescent="0.2">
      <c r="A45" s="20"/>
      <c r="C45" s="218" t="s">
        <v>18</v>
      </c>
      <c r="D45" s="218"/>
      <c r="E45" s="220"/>
      <c r="F45" s="219"/>
      <c r="G45" s="219"/>
      <c r="H45" s="219"/>
      <c r="I45" s="219"/>
      <c r="J45" s="219"/>
      <c r="K45" s="219"/>
      <c r="L45" s="219"/>
      <c r="M45" s="219"/>
      <c r="N45" s="219"/>
      <c r="O45" s="3"/>
    </row>
    <row r="46" spans="1:15" ht="15" customHeight="1" x14ac:dyDescent="0.2">
      <c r="A46" s="20"/>
      <c r="C46" s="178">
        <v>2024</v>
      </c>
      <c r="D46" s="225"/>
      <c r="E46" s="225">
        <f>'Quadro 1'!L119</f>
        <v>3.0208525039086194</v>
      </c>
      <c r="F46" s="225">
        <f>'Quadro 2'!L159</f>
        <v>3.5706198093523076</v>
      </c>
      <c r="G46" s="225">
        <f>'Quadro 3'!L239</f>
        <v>2.5323869034247313</v>
      </c>
      <c r="H46" s="225">
        <f>'Quadro 4'!L159</f>
        <v>2.7876894358680619</v>
      </c>
      <c r="I46" s="225">
        <f>'Quadro 5'!L419</f>
        <v>3.5351301511190667</v>
      </c>
      <c r="J46" s="225">
        <f>'Quadro 6'!L419</f>
        <v>3.3394225791056154</v>
      </c>
      <c r="K46" s="225">
        <f>'Quadro 7'!L819</f>
        <v>2.9122759775586871</v>
      </c>
      <c r="L46" s="225">
        <f>'Quadro 8'!L319</f>
        <v>2.8728382825840848</v>
      </c>
      <c r="M46" s="225">
        <f>'Quadro 9'!L139</f>
        <v>3.3136221692583319</v>
      </c>
      <c r="N46" s="230">
        <f>E46*$E$18+F46*$F$18+G46*$G$18+H46*$H$18+I46*$I$18+J46*$J$18+K46*$K$18+L46*$L$18+M46*$M$18</f>
        <v>3.1378351771492268</v>
      </c>
      <c r="O46" s="3"/>
    </row>
    <row r="47" spans="1:15" ht="15" customHeight="1" x14ac:dyDescent="0.2">
      <c r="A47" s="20"/>
      <c r="C47" s="139">
        <v>2021</v>
      </c>
      <c r="D47" s="210"/>
      <c r="E47" s="210">
        <f>'Quadro 1'!L120</f>
        <v>3.0743347063085342</v>
      </c>
      <c r="F47" s="210">
        <f>'Quadro 2'!L160</f>
        <v>3.5667847364152259</v>
      </c>
      <c r="G47" s="210">
        <f>'Quadro 3'!L240</f>
        <v>2.8177017661988764</v>
      </c>
      <c r="H47" s="210">
        <f>'Quadro 4'!L160</f>
        <v>2.8007764730153673</v>
      </c>
      <c r="I47" s="210">
        <f>'Quadro 5'!L420</f>
        <v>3.5275326820093684</v>
      </c>
      <c r="J47" s="210">
        <f>'Quadro 6'!L420</f>
        <v>3.3952506220370018</v>
      </c>
      <c r="K47" s="210">
        <f>'Quadro 7'!L820</f>
        <v>2.9304694238137436</v>
      </c>
      <c r="L47" s="210">
        <f>'Quadro 8'!L320</f>
        <v>2.7011458098957637</v>
      </c>
      <c r="M47" s="210">
        <f>'Quadro 9'!L140</f>
        <v>3.3099194772259892</v>
      </c>
      <c r="N47" s="231">
        <f>E47*$E$19+F47*$F$19+G47*$G$19+H47*$H$19+I47*$I$19+J47*$J$19+K47*$K$19+L47*$L$19+M47*$M$19</f>
        <v>3.1649093437956317</v>
      </c>
      <c r="O47" s="3"/>
    </row>
    <row r="48" spans="1:15" ht="15" customHeight="1" x14ac:dyDescent="0.2">
      <c r="A48" s="20"/>
      <c r="C48" s="139">
        <v>2017</v>
      </c>
      <c r="D48" s="210"/>
      <c r="E48" s="210">
        <f>'Quadro 1'!L121</f>
        <v>2.9819977313408739</v>
      </c>
      <c r="F48" s="210">
        <f>'Quadro 2'!L161</f>
        <v>3.6376503359563781</v>
      </c>
      <c r="G48" s="210">
        <f>'Quadro 3'!L241</f>
        <v>2.4856079622774456</v>
      </c>
      <c r="H48" s="210">
        <f>'Quadro 4'!L161</f>
        <v>2.958449056782078</v>
      </c>
      <c r="I48" s="210">
        <f>'Quadro 5'!L421</f>
        <v>3.4094852634268507</v>
      </c>
      <c r="J48" s="210">
        <f>'Quadro 6'!L421</f>
        <v>3.4133983419192551</v>
      </c>
      <c r="K48" s="210">
        <f>'Quadro 7'!L821</f>
        <v>2.9040713292055655</v>
      </c>
      <c r="L48" s="210">
        <f>'Quadro 8'!L321</f>
        <v>2.6061895475201418</v>
      </c>
      <c r="M48" s="210">
        <f>'Quadro 9'!L141</f>
        <v>3.1305070937757562</v>
      </c>
      <c r="N48" s="231">
        <f>E48*$E$20+F48*$F$20+G48*$G$20+H48*$H$20+I48*$I$20+J48*$J$20+K48*$K$20+L48*$L$20+M48*$M$20</f>
        <v>3.1220195483723447</v>
      </c>
      <c r="O48" s="3"/>
    </row>
    <row r="49" spans="1:15" ht="15" customHeight="1" x14ac:dyDescent="0.2">
      <c r="A49" s="20"/>
      <c r="C49" s="139">
        <v>2014</v>
      </c>
      <c r="D49" s="210"/>
      <c r="E49" s="210">
        <f>'Quadro 1'!L122</f>
        <v>3.040384218462608</v>
      </c>
      <c r="F49" s="210">
        <f>'Quadro 2'!L162</f>
        <v>3.5241180663237022</v>
      </c>
      <c r="G49" s="210">
        <f>'Quadro 3'!L242</f>
        <v>2.4365457049416563</v>
      </c>
      <c r="H49" s="210">
        <f>'Quadro 4'!L162</f>
        <v>2.6660433540014918</v>
      </c>
      <c r="I49" s="210">
        <f>'Quadro 5'!L422</f>
        <v>3.626756050736605</v>
      </c>
      <c r="J49" s="210">
        <f>'Quadro 6'!L422</f>
        <v>3.398399040292376</v>
      </c>
      <c r="K49" s="210">
        <f>'Quadro 7'!L822</f>
        <v>2.8103188461595825</v>
      </c>
      <c r="L49" s="210">
        <f>'Quadro 8'!L322</f>
        <v>2.5406543110857953</v>
      </c>
      <c r="M49" s="210">
        <f>'Quadro 9'!L142</f>
        <v>3.0081261935181627</v>
      </c>
      <c r="N49" s="231">
        <f>E49*$E$21+F49*$F$21+G49*$G$21+H49*$H$21+I49*$I$21+J49*$J$21+K49*$K$21+L49*$L$21+M49*$M$21</f>
        <v>3.071139405658402</v>
      </c>
      <c r="O49" s="3"/>
    </row>
    <row r="50" spans="1:15" ht="15" customHeight="1" x14ac:dyDescent="0.2">
      <c r="A50" s="20"/>
      <c r="C50" s="218" t="s">
        <v>19</v>
      </c>
      <c r="D50" s="218"/>
      <c r="E50" s="220"/>
      <c r="F50" s="219"/>
      <c r="G50" s="219"/>
      <c r="H50" s="219"/>
      <c r="I50" s="219"/>
      <c r="J50" s="219"/>
      <c r="K50" s="219"/>
      <c r="L50" s="219"/>
      <c r="M50" s="219"/>
      <c r="N50" s="219"/>
      <c r="O50" s="3"/>
    </row>
    <row r="51" spans="1:15" ht="15" customHeight="1" x14ac:dyDescent="0.2">
      <c r="A51" s="20"/>
      <c r="C51" s="178">
        <v>2024</v>
      </c>
      <c r="D51" s="225"/>
      <c r="E51" s="225">
        <f>'Quadro 1'!L145</f>
        <v>3.2563613356463139</v>
      </c>
      <c r="F51" s="225">
        <f>'Quadro 2'!L195</f>
        <v>3.8282391600738657</v>
      </c>
      <c r="G51" s="225">
        <f>'Quadro 3'!L295</f>
        <v>2.9922807997465979</v>
      </c>
      <c r="H51" s="225">
        <f>'Quadro 4'!L195</f>
        <v>2.6868028286007997</v>
      </c>
      <c r="I51" s="225">
        <f>'Quadro 5'!L520</f>
        <v>3.7411309860042663</v>
      </c>
      <c r="J51" s="225">
        <f>'Quadro 6'!L520</f>
        <v>3.3867152361469599</v>
      </c>
      <c r="K51" s="225">
        <f>'Quadro 7'!L1020</f>
        <v>3.0825122093433439</v>
      </c>
      <c r="L51" s="225">
        <f>'Quadro 8'!L395</f>
        <v>2.9205711186065773</v>
      </c>
      <c r="M51" s="225">
        <f>'Quadro 9'!L170</f>
        <v>3.3264999841989353</v>
      </c>
      <c r="N51" s="230">
        <f>E51*$E$18+F51*$F$18+G51*$G$18+H51*$H$18+I51*$I$18+J51*$J$18+K51*$K$18+L51*$L$18+M51*$M$18</f>
        <v>3.2714125017209961</v>
      </c>
      <c r="O51" s="3"/>
    </row>
    <row r="52" spans="1:15" ht="15" customHeight="1" x14ac:dyDescent="0.2">
      <c r="A52" s="20"/>
      <c r="C52" s="139">
        <v>2021</v>
      </c>
      <c r="D52" s="210"/>
      <c r="E52" s="210">
        <f>'Quadro 1'!L146</f>
        <v>3.2506601670105839</v>
      </c>
      <c r="F52" s="210">
        <f>'Quadro 2'!L196</f>
        <v>3.7947049409921743</v>
      </c>
      <c r="G52" s="210">
        <f>'Quadro 3'!L296</f>
        <v>3.0855343840016531</v>
      </c>
      <c r="H52" s="210">
        <f>'Quadro 4'!L196</f>
        <v>2.6845923070391935</v>
      </c>
      <c r="I52" s="210">
        <f>'Quadro 5'!L521</f>
        <v>3.7607828137664265</v>
      </c>
      <c r="J52" s="210">
        <f>'Quadro 6'!L521</f>
        <v>3.3733698005755031</v>
      </c>
      <c r="K52" s="210">
        <f>'Quadro 7'!L1021</f>
        <v>3.0464428456883099</v>
      </c>
      <c r="L52" s="210">
        <f>'Quadro 8'!L396</f>
        <v>2.9454136313953154</v>
      </c>
      <c r="M52" s="210">
        <f>'Quadro 9'!L171</f>
        <v>3.267001182813809</v>
      </c>
      <c r="N52" s="231">
        <f>E52*$E$19+F52*$F$19+G52*$G$19+H52*$H$19+I52*$I$19+J52*$J$19+K52*$K$19+L52*$L$19+M52*$M$19</f>
        <v>3.2610185838775112</v>
      </c>
      <c r="O52" s="3"/>
    </row>
    <row r="53" spans="1:15" ht="15" customHeight="1" x14ac:dyDescent="0.2">
      <c r="A53" s="20"/>
      <c r="C53" s="139">
        <v>2017</v>
      </c>
      <c r="D53" s="210"/>
      <c r="E53" s="210">
        <f>'Quadro 1'!L147</f>
        <v>3.1770983322511066</v>
      </c>
      <c r="F53" s="210">
        <f>'Quadro 2'!L197</f>
        <v>3.6237657966811603</v>
      </c>
      <c r="G53" s="210">
        <f>'Quadro 3'!L297</f>
        <v>2.8072024458415643</v>
      </c>
      <c r="H53" s="210">
        <f>'Quadro 4'!L197</f>
        <v>2.6268385167417407</v>
      </c>
      <c r="I53" s="210">
        <f>'Quadro 5'!L522</f>
        <v>3.778711455290066</v>
      </c>
      <c r="J53" s="210">
        <f>'Quadro 6'!L522</f>
        <v>3.2898816073698876</v>
      </c>
      <c r="K53" s="210">
        <f>'Quadro 7'!L1022</f>
        <v>2.9791477918814517</v>
      </c>
      <c r="L53" s="210">
        <f>'Quadro 8'!L397</f>
        <v>2.7982425389449368</v>
      </c>
      <c r="M53" s="210">
        <f>'Quadro 9'!L172</f>
        <v>3.0411213224023625</v>
      </c>
      <c r="N53" s="231">
        <f>E53*$E$20+F53*$F$20+G53*$G$20+H53*$H$20+I53*$I$20+J53*$J$20+K53*$K$20+L53*$L$20+M53*$M$20</f>
        <v>3.1527223796162183</v>
      </c>
      <c r="O53" s="3"/>
    </row>
    <row r="54" spans="1:15" ht="15" customHeight="1" x14ac:dyDescent="0.2">
      <c r="A54" s="20"/>
      <c r="C54" s="139">
        <v>2014</v>
      </c>
      <c r="D54" s="210"/>
      <c r="E54" s="210">
        <f>'Quadro 1'!L148</f>
        <v>3.1053979009092463</v>
      </c>
      <c r="F54" s="210">
        <f>'Quadro 2'!L198</f>
        <v>3.6915321923634683</v>
      </c>
      <c r="G54" s="210">
        <f>'Quadro 3'!L298</f>
        <v>2.7897323494747384</v>
      </c>
      <c r="H54" s="210">
        <f>'Quadro 4'!L198</f>
        <v>2.5849662835779803</v>
      </c>
      <c r="I54" s="210">
        <f>'Quadro 5'!L523</f>
        <v>3.7521987539985502</v>
      </c>
      <c r="J54" s="210">
        <f>'Quadro 6'!L523</f>
        <v>3.3582495037309688</v>
      </c>
      <c r="K54" s="210">
        <f>'Quadro 7'!L1023</f>
        <v>2.944955304261895</v>
      </c>
      <c r="L54" s="210">
        <f>'Quadro 8'!L398</f>
        <v>2.6340842620039941</v>
      </c>
      <c r="M54" s="210">
        <f>'Quadro 9'!L173</f>
        <v>2.8481424149088945</v>
      </c>
      <c r="N54" s="231">
        <f>E54*$E$21+F54*$F$21+G54*$G$21+H54*$H$21+I54*$I$21+J54*$J$21+K54*$K$21+L54*$L$21+M54*$M$21</f>
        <v>3.1194008328189717</v>
      </c>
      <c r="O54" s="3"/>
    </row>
    <row r="55" spans="1:15" ht="15" customHeight="1" x14ac:dyDescent="0.2">
      <c r="A55" s="20"/>
      <c r="C55" s="218" t="s">
        <v>20</v>
      </c>
      <c r="D55" s="218"/>
      <c r="E55" s="220"/>
      <c r="F55" s="219"/>
      <c r="G55" s="219"/>
      <c r="H55" s="219"/>
      <c r="I55" s="219"/>
      <c r="J55" s="219"/>
      <c r="K55" s="219"/>
      <c r="L55" s="219"/>
      <c r="M55" s="219"/>
      <c r="N55" s="219"/>
      <c r="O55" s="3"/>
    </row>
    <row r="56" spans="1:15" ht="15" customHeight="1" x14ac:dyDescent="0.2">
      <c r="A56" s="20"/>
      <c r="C56" s="178">
        <v>2024</v>
      </c>
      <c r="D56" s="225"/>
      <c r="E56" s="225">
        <f>'Quadro 1'!L171</f>
        <v>3.1248929462657142</v>
      </c>
      <c r="F56" s="225">
        <f>'Quadro 2'!L231</f>
        <v>3.6671034632993624</v>
      </c>
      <c r="G56" s="225">
        <f>'Quadro 3'!L351</f>
        <v>2.5700384836450874</v>
      </c>
      <c r="H56" s="225">
        <f>'Quadro 4'!L231</f>
        <v>2.3320619066781592</v>
      </c>
      <c r="I56" s="225">
        <f>'Quadro 5'!L621</f>
        <v>3.332810332549208</v>
      </c>
      <c r="J56" s="225">
        <f>'Quadro 6'!L621</f>
        <v>2.9110466258246754</v>
      </c>
      <c r="K56" s="225">
        <f>'Quadro 7'!L1221</f>
        <v>2.7907227832056938</v>
      </c>
      <c r="L56" s="225">
        <f>'Quadro 8'!L471</f>
        <v>2.3570619069482812</v>
      </c>
      <c r="M56" s="225">
        <f>'Quadro 9'!L201</f>
        <v>2.6878418450095438</v>
      </c>
      <c r="N56" s="230">
        <f>E56*$E$18+F56*$F$18+G56*$G$18+H56*$H$18+I56*$I$18+J56*$J$18+K56*$K$18+L56*$L$18+M56*$M$18</f>
        <v>2.8679602308529608</v>
      </c>
      <c r="O56" s="3"/>
    </row>
    <row r="57" spans="1:15" ht="15" customHeight="1" x14ac:dyDescent="0.2">
      <c r="A57" s="20"/>
      <c r="C57" s="139">
        <v>2021</v>
      </c>
      <c r="D57" s="210"/>
      <c r="E57" s="210">
        <f>'Quadro 1'!L172</f>
        <v>2.9781878756704763</v>
      </c>
      <c r="F57" s="210">
        <f>'Quadro 2'!L232</f>
        <v>3.5471898691141615</v>
      </c>
      <c r="G57" s="210">
        <f>'Quadro 3'!L352</f>
        <v>2.4593401638998964</v>
      </c>
      <c r="H57" s="210">
        <f>'Quadro 4'!L232</f>
        <v>2.4770755427095303</v>
      </c>
      <c r="I57" s="210">
        <f>'Quadro 5'!L622</f>
        <v>3.3253625496115045</v>
      </c>
      <c r="J57" s="210">
        <f>'Quadro 6'!L622</f>
        <v>2.9381897577927378</v>
      </c>
      <c r="K57" s="210">
        <f>'Quadro 7'!L1222</f>
        <v>2.7564765500192361</v>
      </c>
      <c r="L57" s="210">
        <f>'Quadro 8'!L472</f>
        <v>2.474209590745557</v>
      </c>
      <c r="M57" s="210">
        <f>'Quadro 9'!L202</f>
        <v>2.7118766561154328</v>
      </c>
      <c r="N57" s="231">
        <f>E57*$E$19+F57*$F$19+G57*$G$19+H57*$H$19+I57*$I$19+J57*$J$19+K57*$K$19+L57*$L$19+M57*$M$19</f>
        <v>2.859932013682239</v>
      </c>
      <c r="O57" s="3"/>
    </row>
    <row r="58" spans="1:15" ht="15" customHeight="1" x14ac:dyDescent="0.2">
      <c r="A58" s="20"/>
      <c r="C58" s="139">
        <v>2017</v>
      </c>
      <c r="D58" s="210"/>
      <c r="E58" s="210">
        <f>'Quadro 1'!L173</f>
        <v>3.1587477715726866</v>
      </c>
      <c r="F58" s="210">
        <f>'Quadro 2'!L233</f>
        <v>3.800094410566774</v>
      </c>
      <c r="G58" s="210">
        <f>'Quadro 3'!L353</f>
        <v>2.4696294617368291</v>
      </c>
      <c r="H58" s="210">
        <f>'Quadro 4'!L233</f>
        <v>2.5666684672261018</v>
      </c>
      <c r="I58" s="210">
        <f>'Quadro 5'!L623</f>
        <v>3.5232833932836085</v>
      </c>
      <c r="J58" s="210">
        <f>'Quadro 6'!L623</f>
        <v>3.1572561103184857</v>
      </c>
      <c r="K58" s="210">
        <f>'Quadro 7'!L1223</f>
        <v>2.9092254451928077</v>
      </c>
      <c r="L58" s="210">
        <f>'Quadro 8'!L473</f>
        <v>2.680573395600705</v>
      </c>
      <c r="M58" s="210">
        <f>'Quadro 9'!L203</f>
        <v>2.5100976792872109</v>
      </c>
      <c r="N58" s="231">
        <f>E58*$E$20+F58*$F$20+G58*$G$20+H58*$H$20+I58*$I$20+J58*$J$20+K58*$K$20+L58*$L$20+M58*$M$20</f>
        <v>2.9861769376226781</v>
      </c>
      <c r="O58" s="3"/>
    </row>
    <row r="59" spans="1:15" ht="15" customHeight="1" x14ac:dyDescent="0.2">
      <c r="A59" s="20"/>
      <c r="C59" s="139">
        <v>2014</v>
      </c>
      <c r="D59" s="210"/>
      <c r="E59" s="210">
        <f>'Quadro 1'!L174</f>
        <v>2.7128889852741831</v>
      </c>
      <c r="F59" s="210">
        <f>'Quadro 2'!L234</f>
        <v>3.6412355394408662</v>
      </c>
      <c r="G59" s="210">
        <f>'Quadro 3'!L354</f>
        <v>2.4213680246490927</v>
      </c>
      <c r="H59" s="210">
        <f>'Quadro 4'!L234</f>
        <v>2.179356245605089</v>
      </c>
      <c r="I59" s="210">
        <f>'Quadro 5'!L624</f>
        <v>3.4974828507134164</v>
      </c>
      <c r="J59" s="210">
        <f>'Quadro 6'!L624</f>
        <v>3.2686054810398346</v>
      </c>
      <c r="K59" s="210">
        <f>'Quadro 7'!L1224</f>
        <v>2.8676118351309388</v>
      </c>
      <c r="L59" s="210">
        <f>'Quadro 8'!L474</f>
        <v>2.8223901097860211</v>
      </c>
      <c r="M59" s="210">
        <f>'Quadro 9'!L204</f>
        <v>2.4081362352271087</v>
      </c>
      <c r="N59" s="231">
        <f>E59*$E$21+F59*$F$21+G59*$G$21+H59*$H$21+I59*$I$21+J59*$J$21+K59*$K$21+L59*$L$21+M59*$M$21</f>
        <v>2.9130453256855522</v>
      </c>
      <c r="O59" s="3"/>
    </row>
    <row r="60" spans="1:15" ht="15" customHeight="1" x14ac:dyDescent="0.2">
      <c r="A60" s="20"/>
      <c r="C60" s="218" t="s">
        <v>21</v>
      </c>
      <c r="D60" s="218"/>
      <c r="E60" s="220"/>
      <c r="F60" s="219"/>
      <c r="G60" s="219"/>
      <c r="H60" s="219"/>
      <c r="I60" s="219"/>
      <c r="J60" s="219"/>
      <c r="K60" s="219"/>
      <c r="L60" s="219"/>
      <c r="M60" s="219"/>
      <c r="N60" s="219"/>
      <c r="O60" s="3"/>
    </row>
    <row r="61" spans="1:15" ht="15" customHeight="1" x14ac:dyDescent="0.2">
      <c r="A61" s="20"/>
      <c r="C61" s="178">
        <v>2024</v>
      </c>
      <c r="D61" s="225"/>
      <c r="E61" s="225">
        <f>'Quadro 1'!L197</f>
        <v>2.9267562390133985</v>
      </c>
      <c r="F61" s="225">
        <f>'Quadro 2'!L267</f>
        <v>3.4848204361037212</v>
      </c>
      <c r="G61" s="225">
        <f>'Quadro 3'!L407</f>
        <v>2.473174510300947</v>
      </c>
      <c r="H61" s="225">
        <f>'Quadro 4'!L267</f>
        <v>2.663042545252134</v>
      </c>
      <c r="I61" s="225">
        <f>'Quadro 5'!L722</f>
        <v>3.6182731661451077</v>
      </c>
      <c r="J61" s="225">
        <f>'Quadro 6'!L722</f>
        <v>3.3728281067985715</v>
      </c>
      <c r="K61" s="225">
        <f>'Quadro 7'!L1422</f>
        <v>2.9157526021531637</v>
      </c>
      <c r="L61" s="225">
        <f>'Quadro 8'!L547</f>
        <v>2.672739491630816</v>
      </c>
      <c r="M61" s="225">
        <f>'Quadro 9'!L232</f>
        <v>3.3357980872939801</v>
      </c>
      <c r="N61" s="230">
        <f>E61*$E$18+F61*$F$18+G61*$G$18+H61*$H$18+I61*$I$18+J61*$J$18+K61*$K$18+L61*$L$18+M61*$M$18</f>
        <v>3.1102122630806655</v>
      </c>
      <c r="O61" s="3"/>
    </row>
    <row r="62" spans="1:15" ht="15" customHeight="1" x14ac:dyDescent="0.2">
      <c r="A62" s="20"/>
      <c r="C62" s="139">
        <v>2021</v>
      </c>
      <c r="D62" s="210"/>
      <c r="E62" s="210">
        <f>'Quadro 1'!L198</f>
        <v>2.8768434552055981</v>
      </c>
      <c r="F62" s="210">
        <f>'Quadro 2'!L268</f>
        <v>3.3841261874060424</v>
      </c>
      <c r="G62" s="210">
        <f>'Quadro 3'!L408</f>
        <v>2.5370996989757124</v>
      </c>
      <c r="H62" s="210">
        <f>'Quadro 4'!L268</f>
        <v>2.7107069254257268</v>
      </c>
      <c r="I62" s="210">
        <f>'Quadro 5'!L723</f>
        <v>3.5827628752499749</v>
      </c>
      <c r="J62" s="210">
        <f>'Quadro 6'!L723</f>
        <v>3.320593524712478</v>
      </c>
      <c r="K62" s="210">
        <f>'Quadro 7'!L1423</f>
        <v>2.8720684481685481</v>
      </c>
      <c r="L62" s="210">
        <f>'Quadro 8'!L548</f>
        <v>2.9262992867874589</v>
      </c>
      <c r="M62" s="210">
        <f>'Quadro 9'!L233</f>
        <v>3.1809193264324622</v>
      </c>
      <c r="N62" s="231">
        <f>E62*$E$19+F62*$F$19+G62*$G$19+H62*$H$19+I62*$I$19+J62*$J$19+K62*$K$19+L62*$L$19+M62*$M$19</f>
        <v>3.0796983139789806</v>
      </c>
      <c r="O62" s="3"/>
    </row>
    <row r="63" spans="1:15" ht="15" customHeight="1" x14ac:dyDescent="0.2">
      <c r="A63" s="20"/>
      <c r="C63" s="139">
        <v>2017</v>
      </c>
      <c r="D63" s="210"/>
      <c r="E63" s="210">
        <f>'Quadro 1'!L199</f>
        <v>2.8842463131937395</v>
      </c>
      <c r="F63" s="210">
        <f>'Quadro 2'!L269</f>
        <v>3.3773912886662445</v>
      </c>
      <c r="G63" s="210">
        <f>'Quadro 3'!L409</f>
        <v>2.4203485011058228</v>
      </c>
      <c r="H63" s="210">
        <f>'Quadro 4'!L269</f>
        <v>3.0373969346932284</v>
      </c>
      <c r="I63" s="210">
        <f>'Quadro 5'!L724</f>
        <v>3.7433100486956019</v>
      </c>
      <c r="J63" s="210">
        <f>'Quadro 6'!L724</f>
        <v>3.4903776211137076</v>
      </c>
      <c r="K63" s="210">
        <f>'Quadro 7'!L1424</f>
        <v>2.8949776817155932</v>
      </c>
      <c r="L63" s="210">
        <f>'Quadro 8'!L549</f>
        <v>2.6063681433419847</v>
      </c>
      <c r="M63" s="210">
        <f>'Quadro 9'!L234</f>
        <v>3.1211348909530332</v>
      </c>
      <c r="N63" s="231">
        <f>E63*$E$20+F63*$F$20+G63*$G$20+H63*$H$20+I63*$I$20+J63*$J$20+K63*$K$20+L63*$L$20+M63*$M$20</f>
        <v>3.1431901932682922</v>
      </c>
      <c r="O63" s="3"/>
    </row>
    <row r="64" spans="1:15" ht="15" customHeight="1" x14ac:dyDescent="0.2">
      <c r="A64" s="20"/>
      <c r="C64" s="139">
        <v>2014</v>
      </c>
      <c r="D64" s="210"/>
      <c r="E64" s="210">
        <f>'Quadro 1'!L200</f>
        <v>3.0439431607526299</v>
      </c>
      <c r="F64" s="210">
        <f>'Quadro 2'!L270</f>
        <v>3.4763489569595944</v>
      </c>
      <c r="G64" s="210">
        <f>'Quadro 3'!L410</f>
        <v>2.5266548926082781</v>
      </c>
      <c r="H64" s="210">
        <f>'Quadro 4'!L270</f>
        <v>3.081128497283419</v>
      </c>
      <c r="I64" s="210">
        <f>'Quadro 5'!L725</f>
        <v>3.7392528843231458</v>
      </c>
      <c r="J64" s="210">
        <f>'Quadro 6'!L725</f>
        <v>3.4259321623069416</v>
      </c>
      <c r="K64" s="210">
        <f>'Quadro 7'!L1425</f>
        <v>2.801683247305375</v>
      </c>
      <c r="L64" s="210">
        <f>'Quadro 8'!L550</f>
        <v>2.880857394754428</v>
      </c>
      <c r="M64" s="210">
        <f>'Quadro 9'!L235</f>
        <v>2.9267563899381819</v>
      </c>
      <c r="N64" s="231">
        <f>E64*$E$21+F64*$F$21+G64*$G$21+H64*$H$21+I64*$I$21+J64*$J$21+K64*$K$21+L64*$L$21+M64*$M$21</f>
        <v>3.151421389323124</v>
      </c>
      <c r="O64" s="3"/>
    </row>
    <row r="65" spans="1:15" ht="15" customHeight="1" x14ac:dyDescent="0.2">
      <c r="A65" s="20"/>
      <c r="C65" s="218" t="s">
        <v>22</v>
      </c>
      <c r="D65" s="218"/>
      <c r="E65" s="220"/>
      <c r="F65" s="219"/>
      <c r="G65" s="219"/>
      <c r="H65" s="219"/>
      <c r="I65" s="219"/>
      <c r="J65" s="219"/>
      <c r="K65" s="219"/>
      <c r="L65" s="219"/>
      <c r="M65" s="219"/>
      <c r="N65" s="219"/>
      <c r="O65" s="3"/>
    </row>
    <row r="66" spans="1:15" ht="15" customHeight="1" x14ac:dyDescent="0.2">
      <c r="A66" s="20"/>
      <c r="C66" s="178">
        <v>2024</v>
      </c>
      <c r="D66" s="225"/>
      <c r="E66" s="225">
        <f>'Quadro 1'!L223</f>
        <v>3.0867950664306658</v>
      </c>
      <c r="F66" s="225">
        <f>'Quadro 2'!L303</f>
        <v>3.4246269686188202</v>
      </c>
      <c r="G66" s="225">
        <f>'Quadro 3'!L463</f>
        <v>2.6977707160983808</v>
      </c>
      <c r="H66" s="225">
        <f>'Quadro 4'!L303</f>
        <v>2.5972400316034654</v>
      </c>
      <c r="I66" s="225">
        <f>'Quadro 5'!L823</f>
        <v>3.6634683030762143</v>
      </c>
      <c r="J66" s="225">
        <f>'Quadro 6'!L823</f>
        <v>3.2457909553759272</v>
      </c>
      <c r="K66" s="225">
        <f>'Quadro 7'!L1623</f>
        <v>2.9099336528577009</v>
      </c>
      <c r="L66" s="225">
        <f>'Quadro 8'!L623</f>
        <v>2.9146922547295127</v>
      </c>
      <c r="M66" s="225">
        <f>'Quadro 9'!L263</f>
        <v>3.1949100779603548</v>
      </c>
      <c r="N66" s="230">
        <f>E66*$E$18+F66*$F$18+G66*$G$18+H66*$H$18+I66*$I$18+J66*$J$18+K66*$K$18+L66*$L$18+M66*$M$18</f>
        <v>3.1043208863851475</v>
      </c>
      <c r="O66" s="3"/>
    </row>
    <row r="67" spans="1:15" ht="15" customHeight="1" x14ac:dyDescent="0.2">
      <c r="A67" s="20"/>
      <c r="C67" s="139">
        <v>2021</v>
      </c>
      <c r="D67" s="210"/>
      <c r="E67" s="210">
        <f>'Quadro 1'!L224</f>
        <v>2.9663425509277737</v>
      </c>
      <c r="F67" s="210">
        <f>'Quadro 2'!L304</f>
        <v>3.4059155625816278</v>
      </c>
      <c r="G67" s="210">
        <f>'Quadro 3'!L464</f>
        <v>2.7085146053925113</v>
      </c>
      <c r="H67" s="210">
        <f>'Quadro 4'!L304</f>
        <v>2.616562408797638</v>
      </c>
      <c r="I67" s="210">
        <f>'Quadro 5'!L824</f>
        <v>3.6026252280956945</v>
      </c>
      <c r="J67" s="210">
        <f>'Quadro 6'!L824</f>
        <v>3.2440038680978627</v>
      </c>
      <c r="K67" s="210">
        <f>'Quadro 7'!L1624</f>
        <v>2.8910732449880299</v>
      </c>
      <c r="L67" s="210">
        <f>'Quadro 8'!L624</f>
        <v>2.6782214645166098</v>
      </c>
      <c r="M67" s="210">
        <f>'Quadro 9'!L264</f>
        <v>3.0434410647700632</v>
      </c>
      <c r="N67" s="231">
        <f>E67*$E$19+F67*$F$19+G67*$G$19+H67*$H$19+I67*$I$19+J67*$J$19+K67*$K$19+L67*$L$19+M67*$M$19</f>
        <v>3.04823755825955</v>
      </c>
      <c r="O67" s="3"/>
    </row>
    <row r="68" spans="1:15" ht="15" customHeight="1" x14ac:dyDescent="0.2">
      <c r="A68" s="20"/>
      <c r="C68" s="139">
        <v>2017</v>
      </c>
      <c r="D68" s="210"/>
      <c r="E68" s="210">
        <f>'Quadro 1'!L225</f>
        <v>3.0171632098799472</v>
      </c>
      <c r="F68" s="210">
        <f>'Quadro 2'!L305</f>
        <v>3.366818975781722</v>
      </c>
      <c r="G68" s="210">
        <f>'Quadro 3'!L465</f>
        <v>2.5634829132064478</v>
      </c>
      <c r="H68" s="210">
        <f>'Quadro 4'!L305</f>
        <v>2.4159600602533997</v>
      </c>
      <c r="I68" s="210">
        <f>'Quadro 5'!L825</f>
        <v>3.6244086945367817</v>
      </c>
      <c r="J68" s="210">
        <f>'Quadro 6'!L825</f>
        <v>3.2271102502321325</v>
      </c>
      <c r="K68" s="210">
        <f>'Quadro 7'!L1625</f>
        <v>2.8815301471373473</v>
      </c>
      <c r="L68" s="210">
        <f>'Quadro 8'!L625</f>
        <v>2.6039967815304577</v>
      </c>
      <c r="M68" s="210">
        <f>'Quadro 9'!L265</f>
        <v>2.8430143438769258</v>
      </c>
      <c r="N68" s="231">
        <f>E68*$E$20+F68*$F$20+G68*$G$20+H68*$H$20+I68*$I$20+J68*$J$20+K68*$K$20+L68*$L$20+M68*$M$20</f>
        <v>2.9876484935246705</v>
      </c>
      <c r="O68" s="3"/>
    </row>
    <row r="69" spans="1:15" ht="15" customHeight="1" x14ac:dyDescent="0.2">
      <c r="A69" s="20"/>
      <c r="C69" s="139">
        <v>2014</v>
      </c>
      <c r="D69" s="210"/>
      <c r="E69" s="210">
        <f>'Quadro 1'!L226</f>
        <v>3.1053664391359797</v>
      </c>
      <c r="F69" s="210">
        <f>'Quadro 2'!L306</f>
        <v>3.3751482424769321</v>
      </c>
      <c r="G69" s="210">
        <f>'Quadro 3'!L466</f>
        <v>2.5490851782035255</v>
      </c>
      <c r="H69" s="210">
        <f>'Quadro 4'!L306</f>
        <v>2.560823279673087</v>
      </c>
      <c r="I69" s="210">
        <f>'Quadro 5'!L826</f>
        <v>3.6824251283657685</v>
      </c>
      <c r="J69" s="210">
        <f>'Quadro 6'!L826</f>
        <v>3.2956818298844528</v>
      </c>
      <c r="K69" s="210">
        <f>'Quadro 7'!L1626</f>
        <v>2.8175841223897859</v>
      </c>
      <c r="L69" s="210">
        <f>'Quadro 8'!L626</f>
        <v>2.6675974505350113</v>
      </c>
      <c r="M69" s="210">
        <f>'Quadro 9'!L266</f>
        <v>2.6511856642473526</v>
      </c>
      <c r="N69" s="231">
        <f>E69*$E$21+F69*$F$21+G69*$G$21+H69*$H$21+I69*$I$21+J69*$J$21+K69*$K$21+L69*$L$21+M69*$M$21</f>
        <v>2.9996579272865644</v>
      </c>
      <c r="O69" s="3"/>
    </row>
    <row r="70" spans="1:15" ht="15" customHeight="1" x14ac:dyDescent="0.2">
      <c r="A70" s="20"/>
      <c r="C70" s="218" t="s">
        <v>23</v>
      </c>
      <c r="D70" s="218"/>
      <c r="E70" s="220"/>
      <c r="F70" s="219"/>
      <c r="G70" s="219"/>
      <c r="H70" s="219"/>
      <c r="I70" s="219"/>
      <c r="J70" s="219"/>
      <c r="K70" s="219"/>
      <c r="L70" s="219"/>
      <c r="M70" s="219"/>
      <c r="N70" s="219"/>
      <c r="O70" s="3"/>
    </row>
    <row r="71" spans="1:15" ht="15" customHeight="1" x14ac:dyDescent="0.2">
      <c r="A71" s="20"/>
      <c r="C71" s="178">
        <v>2024</v>
      </c>
      <c r="D71" s="225"/>
      <c r="E71" s="225">
        <f>'Quadro 1'!L249</f>
        <v>3.2267626843031567</v>
      </c>
      <c r="F71" s="225">
        <f>'Quadro 2'!L339</f>
        <v>3.5039861884028447</v>
      </c>
      <c r="G71" s="225">
        <f>'Quadro 3'!L519</f>
        <v>2.5760804195089571</v>
      </c>
      <c r="H71" s="225">
        <f>'Quadro 4'!L339</f>
        <v>2.8004042393240098</v>
      </c>
      <c r="I71" s="225">
        <f>'Quadro 5'!L924</f>
        <v>3.4929274381593625</v>
      </c>
      <c r="J71" s="225">
        <f>'Quadro 6'!L924</f>
        <v>3.3960846016616606</v>
      </c>
      <c r="K71" s="225">
        <f>'Quadro 7'!L1824</f>
        <v>2.9472043348290913</v>
      </c>
      <c r="L71" s="225">
        <f>'Quadro 8'!L699</f>
        <v>2.4253807076325056</v>
      </c>
      <c r="M71" s="225">
        <f>'Quadro 9'!L294</f>
        <v>3.3796894137026294</v>
      </c>
      <c r="N71" s="230">
        <f>E71*$E$18+F71*$F$18+G71*$G$18+H71*$H$18+I71*$I$18+J71*$J$18+K71*$K$18+L71*$L$18+M71*$M$18</f>
        <v>3.1348651161667522</v>
      </c>
      <c r="O71" s="3"/>
    </row>
    <row r="72" spans="1:15" ht="15" customHeight="1" x14ac:dyDescent="0.2">
      <c r="A72" s="20"/>
      <c r="C72" s="139">
        <v>2021</v>
      </c>
      <c r="D72" s="210"/>
      <c r="E72" s="210">
        <f>'Quadro 1'!L250</f>
        <v>3.057954254433036</v>
      </c>
      <c r="F72" s="210">
        <f>'Quadro 2'!L340</f>
        <v>3.4173104308444264</v>
      </c>
      <c r="G72" s="210">
        <f>'Quadro 3'!L520</f>
        <v>2.6553978561291371</v>
      </c>
      <c r="H72" s="210">
        <f>'Quadro 4'!L340</f>
        <v>2.9695857521800431</v>
      </c>
      <c r="I72" s="210">
        <f>'Quadro 5'!L925</f>
        <v>3.3499007362093365</v>
      </c>
      <c r="J72" s="210">
        <f>'Quadro 6'!L925</f>
        <v>3.5062019294893085</v>
      </c>
      <c r="K72" s="210">
        <f>'Quadro 7'!L1825</f>
        <v>2.9295311182697108</v>
      </c>
      <c r="L72" s="210">
        <f>'Quadro 8'!L700</f>
        <v>2.6112432295388706</v>
      </c>
      <c r="M72" s="210">
        <f>'Quadro 9'!L295</f>
        <v>3.2512273621066199</v>
      </c>
      <c r="N72" s="231">
        <f>E72*$E$19+F72*$F$19+G72*$G$19+H72*$H$19+I72*$I$19+J72*$J$19+K72*$K$19+L72*$L$19+M72*$M$19</f>
        <v>3.1325834898787623</v>
      </c>
      <c r="O72" s="3"/>
    </row>
    <row r="73" spans="1:15" ht="15" customHeight="1" x14ac:dyDescent="0.2">
      <c r="A73" s="20"/>
      <c r="C73" s="139">
        <v>2017</v>
      </c>
      <c r="D73" s="210"/>
      <c r="E73" s="210">
        <f>'Quadro 1'!L251</f>
        <v>3.1264150891875588</v>
      </c>
      <c r="F73" s="210">
        <f>'Quadro 2'!L341</f>
        <v>3.4628708030419704</v>
      </c>
      <c r="G73" s="210">
        <f>'Quadro 3'!L521</f>
        <v>2.5472720343406277</v>
      </c>
      <c r="H73" s="210">
        <f>'Quadro 4'!L341</f>
        <v>2.9268178725332143</v>
      </c>
      <c r="I73" s="210">
        <f>'Quadro 5'!L926</f>
        <v>3.6340142642284716</v>
      </c>
      <c r="J73" s="210">
        <f>'Quadro 6'!L926</f>
        <v>3.431849152693986</v>
      </c>
      <c r="K73" s="210">
        <f>'Quadro 7'!L1826</f>
        <v>2.9196535365950869</v>
      </c>
      <c r="L73" s="210">
        <f>'Quadro 8'!L701</f>
        <v>2.4991736402754712</v>
      </c>
      <c r="M73" s="210">
        <f>'Quadro 9'!L296</f>
        <v>3.2596529676093109</v>
      </c>
      <c r="N73" s="231">
        <f>E73*$E$20+F73*$F$20+G73*$G$20+H73*$H$20+I73*$I$20+J73*$J$20+K73*$K$20+L73*$L$20+M73*$M$20</f>
        <v>3.1556091917407425</v>
      </c>
      <c r="O73" s="3"/>
    </row>
    <row r="74" spans="1:15" ht="15" customHeight="1" x14ac:dyDescent="0.2">
      <c r="A74" s="20"/>
      <c r="C74" s="139">
        <v>2014</v>
      </c>
      <c r="D74" s="210"/>
      <c r="E74" s="210">
        <f>'Quadro 1'!L252</f>
        <v>3.2229053404111991</v>
      </c>
      <c r="F74" s="210">
        <f>'Quadro 2'!L342</f>
        <v>3.5739270167029846</v>
      </c>
      <c r="G74" s="210">
        <f>'Quadro 3'!L522</f>
        <v>2.704437013876444</v>
      </c>
      <c r="H74" s="210">
        <f>'Quadro 4'!L342</f>
        <v>3.0418102440251071</v>
      </c>
      <c r="I74" s="210">
        <f>'Quadro 5'!L927</f>
        <v>3.8050036197826724</v>
      </c>
      <c r="J74" s="210">
        <f>'Quadro 6'!L927</f>
        <v>3.6164718415607666</v>
      </c>
      <c r="K74" s="210">
        <f>'Quadro 7'!L1827</f>
        <v>2.8262537753246213</v>
      </c>
      <c r="L74" s="210">
        <f>'Quadro 8'!L702</f>
        <v>2.3399453249247055</v>
      </c>
      <c r="M74" s="210">
        <f>'Quadro 9'!L297</f>
        <v>3.0778523991566318</v>
      </c>
      <c r="N74" s="231">
        <f>E74*$E$21+F74*$F$21+G74*$G$21+H74*$H$21+I74*$I$21+J74*$J$21+K74*$K$21+L74*$L$21+M74*$M$21</f>
        <v>3.2070988265114964</v>
      </c>
      <c r="O74" s="3"/>
    </row>
    <row r="75" spans="1:15" ht="15" customHeight="1" x14ac:dyDescent="0.2">
      <c r="A75" s="20"/>
      <c r="C75" s="218" t="s">
        <v>24</v>
      </c>
      <c r="D75" s="218"/>
      <c r="E75" s="220"/>
      <c r="F75" s="219"/>
      <c r="G75" s="219"/>
      <c r="H75" s="219"/>
      <c r="I75" s="219"/>
      <c r="J75" s="219"/>
      <c r="K75" s="219"/>
      <c r="L75" s="219"/>
      <c r="M75" s="219"/>
      <c r="N75" s="219"/>
      <c r="O75" s="3"/>
    </row>
    <row r="76" spans="1:15" ht="15" customHeight="1" x14ac:dyDescent="0.2">
      <c r="A76" s="20"/>
      <c r="C76" s="178">
        <v>2024</v>
      </c>
      <c r="D76" s="225"/>
      <c r="E76" s="225">
        <f>'Quadro 1'!L275</f>
        <v>3.170451721212872</v>
      </c>
      <c r="F76" s="225">
        <f>'Quadro 2'!L375</f>
        <v>3.2140502153456718</v>
      </c>
      <c r="G76" s="225">
        <f>'Quadro 3'!L575</f>
        <v>2.6476017446551454</v>
      </c>
      <c r="H76" s="225">
        <f>'Quadro 4'!L375</f>
        <v>2.6687019644916625</v>
      </c>
      <c r="I76" s="225">
        <f>'Quadro 5'!L1025</f>
        <v>3.7903272262284733</v>
      </c>
      <c r="J76" s="225">
        <f>'Quadro 6'!L1025</f>
        <v>3.2266272554485851</v>
      </c>
      <c r="K76" s="225">
        <f>'Quadro 7'!L2025</f>
        <v>3.1019174044544773</v>
      </c>
      <c r="L76" s="225">
        <f>'Quadro 8'!L775</f>
        <v>2.8250867732944833</v>
      </c>
      <c r="M76" s="225">
        <f>'Quadro 9'!L325</f>
        <v>3.2539784749277945</v>
      </c>
      <c r="N76" s="230">
        <f>E76*$E$18+F76*$F$18+G76*$G$18+H76*$H$18+I76*$I$18+J76*$J$18+K76*$K$18+L76*$L$18+M76*$M$18</f>
        <v>3.1312018629731835</v>
      </c>
      <c r="O76" s="3"/>
    </row>
    <row r="77" spans="1:15" ht="15" customHeight="1" x14ac:dyDescent="0.2">
      <c r="A77" s="20"/>
      <c r="C77" s="139">
        <v>2021</v>
      </c>
      <c r="D77" s="210"/>
      <c r="E77" s="210">
        <f>'Quadro 1'!L276</f>
        <v>3.0697361892383936</v>
      </c>
      <c r="F77" s="210">
        <f>'Quadro 2'!L376</f>
        <v>3.0113261266700184</v>
      </c>
      <c r="G77" s="210">
        <f>'Quadro 3'!L576</f>
        <v>2.5845636139630161</v>
      </c>
      <c r="H77" s="210">
        <f>'Quadro 4'!L376</f>
        <v>2.3525970597091703</v>
      </c>
      <c r="I77" s="210">
        <f>'Quadro 5'!L1026</f>
        <v>3.6553340229358295</v>
      </c>
      <c r="J77" s="210">
        <f>'Quadro 6'!L1026</f>
        <v>3.1407794819459443</v>
      </c>
      <c r="K77" s="210">
        <f>'Quadro 7'!L2026</f>
        <v>2.9344760389675675</v>
      </c>
      <c r="L77" s="210">
        <f>'Quadro 8'!L776</f>
        <v>2.5354140651908037</v>
      </c>
      <c r="M77" s="210">
        <f>'Quadro 9'!L326</f>
        <v>2.890502321693786</v>
      </c>
      <c r="N77" s="231">
        <f>E77*$E$19+F77*$F$19+G77*$G$19+H77*$H$19+I77*$I$19+J77*$J$19+K77*$K$19+L77*$L$19+M77*$M$19</f>
        <v>2.9331183612032241</v>
      </c>
      <c r="O77" s="3"/>
    </row>
    <row r="78" spans="1:15" ht="15" customHeight="1" x14ac:dyDescent="0.2">
      <c r="A78" s="20"/>
      <c r="C78" s="139">
        <v>2017</v>
      </c>
      <c r="D78" s="210"/>
      <c r="E78" s="210">
        <f>'Quadro 1'!L277</f>
        <v>2.9630697090824354</v>
      </c>
      <c r="F78" s="210">
        <f>'Quadro 2'!L377</f>
        <v>2.9833495302044954</v>
      </c>
      <c r="G78" s="210">
        <f>'Quadro 3'!L577</f>
        <v>2.5009992029316512</v>
      </c>
      <c r="H78" s="210">
        <f>'Quadro 4'!L377</f>
        <v>2.483264831033865</v>
      </c>
      <c r="I78" s="210">
        <f>'Quadro 5'!L1027</f>
        <v>3.8246520260233314</v>
      </c>
      <c r="J78" s="210">
        <f>'Quadro 6'!L1027</f>
        <v>3.1487803116642135</v>
      </c>
      <c r="K78" s="210">
        <f>'Quadro 7'!L2027</f>
        <v>2.954500989662824</v>
      </c>
      <c r="L78" s="210">
        <f>'Quadro 8'!L777</f>
        <v>2.6015125778700723</v>
      </c>
      <c r="M78" s="210">
        <f>'Quadro 9'!L327</f>
        <v>2.8639016830333084</v>
      </c>
      <c r="N78" s="231">
        <f>E78*$E$20+F78*$F$20+G78*$G$20+H78*$H$20+I78*$I$20+J78*$J$20+K78*$K$20+L78*$L$20+M78*$M$20</f>
        <v>2.9712769130617378</v>
      </c>
      <c r="O78" s="3"/>
    </row>
    <row r="79" spans="1:15" ht="15" customHeight="1" x14ac:dyDescent="0.2">
      <c r="A79" s="20"/>
      <c r="C79" s="139">
        <v>2014</v>
      </c>
      <c r="D79" s="210"/>
      <c r="E79" s="210">
        <f>'Quadro 1'!L278</f>
        <v>3.0187598013533155</v>
      </c>
      <c r="F79" s="210">
        <f>'Quadro 2'!L378</f>
        <v>3.0195579484528476</v>
      </c>
      <c r="G79" s="210">
        <f>'Quadro 3'!L578</f>
        <v>2.6023312349300554</v>
      </c>
      <c r="H79" s="210">
        <f>'Quadro 4'!L378</f>
        <v>2.5749439739434909</v>
      </c>
      <c r="I79" s="210">
        <f>'Quadro 5'!L1028</f>
        <v>3.8477600684337205</v>
      </c>
      <c r="J79" s="210">
        <f>'Quadro 6'!L1028</f>
        <v>3.1507203945930131</v>
      </c>
      <c r="K79" s="210">
        <f>'Quadro 7'!L2028</f>
        <v>2.869877407080768</v>
      </c>
      <c r="L79" s="210">
        <f>'Quadro 8'!L778</f>
        <v>2.5140977457275682</v>
      </c>
      <c r="M79" s="210">
        <f>'Quadro 9'!L328</f>
        <v>2.7446351598093965</v>
      </c>
      <c r="N79" s="231">
        <f>E79*$E$21+F79*$F$21+G79*$G$21+H79*$H$21+I79*$I$21+J79*$J$21+K79*$K$21+L79*$L$21+M79*$M$21</f>
        <v>2.971254707732947</v>
      </c>
      <c r="O79" s="3"/>
    </row>
    <row r="80" spans="1:15" ht="15" customHeight="1" x14ac:dyDescent="0.2">
      <c r="A80" s="20"/>
      <c r="C80" s="218" t="s">
        <v>25</v>
      </c>
      <c r="D80" s="218"/>
      <c r="E80" s="220"/>
      <c r="F80" s="219"/>
      <c r="G80" s="219"/>
      <c r="H80" s="219"/>
      <c r="I80" s="219"/>
      <c r="J80" s="219"/>
      <c r="K80" s="219"/>
      <c r="L80" s="219"/>
      <c r="M80" s="219"/>
      <c r="N80" s="219"/>
      <c r="O80" s="3"/>
    </row>
    <row r="81" spans="1:15" ht="15" customHeight="1" x14ac:dyDescent="0.2">
      <c r="A81" s="20"/>
      <c r="C81" s="178">
        <v>2024</v>
      </c>
      <c r="D81" s="225"/>
      <c r="E81" s="225">
        <f>'Quadro 1'!L301</f>
        <v>3.1241982921083413</v>
      </c>
      <c r="F81" s="225">
        <f>'Quadro 2'!L411</f>
        <v>3.3810833323178917</v>
      </c>
      <c r="G81" s="225">
        <f>'Quadro 3'!L631</f>
        <v>2.5991128138357373</v>
      </c>
      <c r="H81" s="225">
        <f>'Quadro 4'!L411</f>
        <v>2.5976457575783689</v>
      </c>
      <c r="I81" s="225">
        <f>'Quadro 5'!L1126</f>
        <v>3.6472396585911042</v>
      </c>
      <c r="J81" s="225">
        <f>'Quadro 6'!L1126</f>
        <v>3.2564946305374072</v>
      </c>
      <c r="K81" s="225">
        <f>'Quadro 7'!L2226</f>
        <v>2.8534218190715306</v>
      </c>
      <c r="L81" s="225">
        <f>'Quadro 8'!L851</f>
        <v>2.6231079487445679</v>
      </c>
      <c r="M81" s="225">
        <f>'Quadro 9'!L356</f>
        <v>3.3228113609614365</v>
      </c>
      <c r="N81" s="230">
        <f>E81*$E$18+F81*$F$18+G81*$G$18+H81*$H$18+I81*$I$18+J81*$J$18+K81*$K$18+L81*$L$18+M81*$M$18</f>
        <v>3.0836831520781889</v>
      </c>
      <c r="O81" s="3"/>
    </row>
    <row r="82" spans="1:15" ht="15" customHeight="1" x14ac:dyDescent="0.2">
      <c r="A82" s="20"/>
      <c r="C82" s="139">
        <v>2021</v>
      </c>
      <c r="D82" s="210"/>
      <c r="E82" s="210">
        <f>'Quadro 1'!L302</f>
        <v>3.026308381038231</v>
      </c>
      <c r="F82" s="210">
        <f>'Quadro 2'!L412</f>
        <v>3.1111583150647832</v>
      </c>
      <c r="G82" s="210">
        <f>'Quadro 3'!L632</f>
        <v>2.6096884417434154</v>
      </c>
      <c r="H82" s="210">
        <f>'Quadro 4'!L412</f>
        <v>2.5329291303209374</v>
      </c>
      <c r="I82" s="210">
        <f>'Quadro 5'!L1127</f>
        <v>3.4838533751931382</v>
      </c>
      <c r="J82" s="210">
        <f>'Quadro 6'!L1127</f>
        <v>3.2715486184158906</v>
      </c>
      <c r="K82" s="210">
        <f>'Quadro 7'!L2227</f>
        <v>2.864440512647108</v>
      </c>
      <c r="L82" s="210">
        <f>'Quadro 8'!L852</f>
        <v>2.5949207640149545</v>
      </c>
      <c r="M82" s="210">
        <f>'Quadro 9'!L357</f>
        <v>3.1483475533007441</v>
      </c>
      <c r="N82" s="231">
        <f>E82*$E$19+F82*$F$19+G82*$G$19+H82*$H$19+I82*$I$19+J82*$J$19+K82*$K$19+L82*$L$19+M82*$M$19</f>
        <v>2.9981909220731784</v>
      </c>
      <c r="O82" s="3"/>
    </row>
    <row r="83" spans="1:15" ht="15" customHeight="1" x14ac:dyDescent="0.2">
      <c r="A83" s="20"/>
      <c r="C83" s="139">
        <v>2017</v>
      </c>
      <c r="D83" s="210"/>
      <c r="E83" s="210">
        <f>'Quadro 1'!L303</f>
        <v>2.8940084538863773</v>
      </c>
      <c r="F83" s="210">
        <f>'Quadro 2'!L413</f>
        <v>3.155991393898899</v>
      </c>
      <c r="G83" s="210">
        <f>'Quadro 3'!L633</f>
        <v>2.4019897853448207</v>
      </c>
      <c r="H83" s="210">
        <f>'Quadro 4'!L413</f>
        <v>2.749106585376647</v>
      </c>
      <c r="I83" s="210">
        <f>'Quadro 5'!L1128</f>
        <v>3.5325416381374541</v>
      </c>
      <c r="J83" s="210">
        <f>'Quadro 6'!L1128</f>
        <v>3.1931112767335201</v>
      </c>
      <c r="K83" s="210">
        <f>'Quadro 7'!L2228</f>
        <v>2.8219634003863692</v>
      </c>
      <c r="L83" s="210">
        <f>'Quadro 8'!L853</f>
        <v>2.74156445854983</v>
      </c>
      <c r="M83" s="210">
        <f>'Quadro 9'!L358</f>
        <v>2.9707094579970117</v>
      </c>
      <c r="N83" s="231">
        <f>E83*$E$20+F83*$F$20+G83*$G$20+H83*$H$20+I83*$I$20+J83*$J$20+K83*$K$20+L83*$L$20+M83*$M$20</f>
        <v>2.9860995822961423</v>
      </c>
      <c r="O83" s="3"/>
    </row>
    <row r="84" spans="1:15" ht="15" customHeight="1" x14ac:dyDescent="0.2">
      <c r="A84" s="20"/>
      <c r="C84" s="139">
        <v>2014</v>
      </c>
      <c r="D84" s="210"/>
      <c r="E84" s="210">
        <f>'Quadro 1'!L304</f>
        <v>2.9696404881542802</v>
      </c>
      <c r="F84" s="210">
        <f>'Quadro 2'!L414</f>
        <v>3.1762273110064516</v>
      </c>
      <c r="G84" s="210">
        <f>'Quadro 3'!L634</f>
        <v>2.42147879081721</v>
      </c>
      <c r="H84" s="210">
        <f>'Quadro 4'!L414</f>
        <v>2.6744336647715397</v>
      </c>
      <c r="I84" s="210">
        <f>'Quadro 5'!L1129</f>
        <v>3.6082464958797189</v>
      </c>
      <c r="J84" s="210">
        <f>'Quadro 6'!L1129</f>
        <v>3.1938287702877406</v>
      </c>
      <c r="K84" s="210">
        <f>'Quadro 7'!L2229</f>
        <v>2.7958990144570555</v>
      </c>
      <c r="L84" s="210">
        <f>'Quadro 8'!L854</f>
        <v>2.8417968012576273</v>
      </c>
      <c r="M84" s="210">
        <f>'Quadro 9'!L359</f>
        <v>2.8575751663246454</v>
      </c>
      <c r="N84" s="231">
        <f>E84*$E$21+F84*$F$21+G84*$G$21+H84*$H$21+I84*$I$21+J84*$J$21+K84*$K$21+L84*$L$21+M84*$M$21</f>
        <v>2.9890044933351265</v>
      </c>
      <c r="O84" s="3"/>
    </row>
    <row r="85" spans="1:15" ht="15" customHeight="1" x14ac:dyDescent="0.2">
      <c r="A85" s="20"/>
      <c r="C85" s="211" t="s">
        <v>171</v>
      </c>
      <c r="D85" s="212"/>
      <c r="E85" s="212"/>
      <c r="F85" s="212"/>
      <c r="G85" s="212"/>
      <c r="H85" s="212"/>
      <c r="I85" s="212"/>
      <c r="J85" s="212"/>
      <c r="K85" s="212"/>
      <c r="L85" s="212"/>
      <c r="M85" s="212"/>
      <c r="N85" s="212"/>
      <c r="O85" s="3"/>
    </row>
    <row r="86" spans="1:15" ht="15" customHeight="1" x14ac:dyDescent="0.2">
      <c r="A86" s="20"/>
      <c r="C86" s="218" t="s">
        <v>112</v>
      </c>
      <c r="D86" s="218"/>
      <c r="E86" s="219"/>
      <c r="F86" s="219"/>
      <c r="G86" s="219"/>
      <c r="H86" s="219"/>
      <c r="I86" s="219"/>
      <c r="J86" s="219"/>
      <c r="K86" s="219"/>
      <c r="L86" s="219"/>
      <c r="M86" s="220"/>
      <c r="N86" s="220"/>
      <c r="O86" s="3"/>
    </row>
    <row r="87" spans="1:15" ht="15" customHeight="1" x14ac:dyDescent="0.2">
      <c r="A87" s="20"/>
      <c r="C87" s="178">
        <v>2024</v>
      </c>
      <c r="D87" s="225"/>
      <c r="E87" s="225">
        <f>'Quadro 1'!L328</f>
        <v>3.1276978926664385</v>
      </c>
      <c r="F87" s="225">
        <f>'Quadro 2'!L448</f>
        <v>3.5415279372812991</v>
      </c>
      <c r="G87" s="225">
        <f>'Quadro 3'!L688</f>
        <v>2.7210446442467613</v>
      </c>
      <c r="H87" s="225">
        <f>'Quadro 4'!L448</f>
        <v>2.6303968493807113</v>
      </c>
      <c r="I87" s="225">
        <f>'Quadro 5'!L1228</f>
        <v>3.6676473776732035</v>
      </c>
      <c r="J87" s="225">
        <f>'Quadro 6'!L1228</f>
        <v>3.2833690124234667</v>
      </c>
      <c r="K87" s="225">
        <f>'Quadro 7'!L2428</f>
        <v>2.9616993713363238</v>
      </c>
      <c r="L87" s="225">
        <f>'Quadro 8'!L928</f>
        <v>2.8277230098052986</v>
      </c>
      <c r="M87" s="225">
        <f>'Quadro 9'!L388</f>
        <v>3.2378982084918406</v>
      </c>
      <c r="N87" s="230">
        <f>E87*$E$18+F87*$F$18+G87*$G$18+H87*$H$18+I87*$I$18+J87*$J$18+K87*$K$18+L87*$L$18+M87*$M$18</f>
        <v>3.1396568536677103</v>
      </c>
      <c r="O87" s="3"/>
    </row>
    <row r="88" spans="1:15" ht="15" customHeight="1" x14ac:dyDescent="0.2">
      <c r="A88" s="20"/>
      <c r="C88" s="139">
        <v>2021</v>
      </c>
      <c r="D88" s="210"/>
      <c r="E88" s="210">
        <f>'Quadro 1'!L329</f>
        <v>3.0437070445412884</v>
      </c>
      <c r="F88" s="210">
        <f>'Quadro 2'!L449</f>
        <v>3.4671988379185077</v>
      </c>
      <c r="G88" s="210">
        <f>'Quadro 3'!L689</f>
        <v>2.7602456741899144</v>
      </c>
      <c r="H88" s="210">
        <f>'Quadro 4'!L449</f>
        <v>2.6195080368177588</v>
      </c>
      <c r="I88" s="210">
        <f>'Quadro 5'!L1229</f>
        <v>3.6151727214055551</v>
      </c>
      <c r="J88" s="210">
        <f>'Quadro 6'!L1229</f>
        <v>3.2714022570857257</v>
      </c>
      <c r="K88" s="210">
        <f>'Quadro 7'!L2429</f>
        <v>2.9290286847352296</v>
      </c>
      <c r="L88" s="210">
        <f>'Quadro 8'!L929</f>
        <v>2.7577360208296553</v>
      </c>
      <c r="M88" s="210">
        <f>'Quadro 9'!L389</f>
        <v>3.10502767615852</v>
      </c>
      <c r="N88" s="231">
        <f>E88*$E$19+F88*$F$19+G88*$G$19+H88*$H$19+I88*$I$19+J88*$J$19+K88*$K$19+L88*$L$19+M88*$M$19</f>
        <v>3.0899273034498971</v>
      </c>
      <c r="O88" s="3"/>
    </row>
    <row r="89" spans="1:15" ht="15" customHeight="1" x14ac:dyDescent="0.2">
      <c r="A89" s="20"/>
      <c r="C89" s="139">
        <v>2017</v>
      </c>
      <c r="D89" s="210"/>
      <c r="E89" s="210" t="s">
        <v>174</v>
      </c>
      <c r="F89" s="210" t="s">
        <v>174</v>
      </c>
      <c r="G89" s="210" t="s">
        <v>174</v>
      </c>
      <c r="H89" s="210" t="s">
        <v>174</v>
      </c>
      <c r="I89" s="210" t="s">
        <v>174</v>
      </c>
      <c r="J89" s="210" t="s">
        <v>174</v>
      </c>
      <c r="K89" s="210" t="s">
        <v>174</v>
      </c>
      <c r="L89" s="210" t="s">
        <v>174</v>
      </c>
      <c r="M89" s="210" t="s">
        <v>174</v>
      </c>
      <c r="N89" s="231" t="s">
        <v>174</v>
      </c>
      <c r="O89" s="3"/>
    </row>
    <row r="90" spans="1:15" ht="15" customHeight="1" x14ac:dyDescent="0.2">
      <c r="A90" s="20"/>
      <c r="C90" s="139">
        <v>2014</v>
      </c>
      <c r="D90" s="210"/>
      <c r="E90" s="210" t="s">
        <v>174</v>
      </c>
      <c r="F90" s="210" t="s">
        <v>174</v>
      </c>
      <c r="G90" s="210" t="s">
        <v>174</v>
      </c>
      <c r="H90" s="210" t="s">
        <v>174</v>
      </c>
      <c r="I90" s="210" t="s">
        <v>174</v>
      </c>
      <c r="J90" s="210" t="s">
        <v>174</v>
      </c>
      <c r="K90" s="210" t="s">
        <v>174</v>
      </c>
      <c r="L90" s="210" t="s">
        <v>174</v>
      </c>
      <c r="M90" s="210" t="s">
        <v>174</v>
      </c>
      <c r="N90" s="231" t="s">
        <v>174</v>
      </c>
      <c r="O90" s="3"/>
    </row>
    <row r="91" spans="1:15" ht="15" customHeight="1" x14ac:dyDescent="0.2">
      <c r="A91" s="20"/>
      <c r="C91" s="218" t="s">
        <v>130</v>
      </c>
      <c r="D91" s="218"/>
      <c r="E91" s="219"/>
      <c r="F91" s="219"/>
      <c r="G91" s="219"/>
      <c r="H91" s="219"/>
      <c r="I91" s="219"/>
      <c r="J91" s="219"/>
      <c r="K91" s="219"/>
      <c r="L91" s="220"/>
      <c r="M91" s="220"/>
      <c r="N91" s="220"/>
      <c r="O91" s="3"/>
    </row>
    <row r="92" spans="1:15" ht="15" customHeight="1" x14ac:dyDescent="0.2">
      <c r="A92" s="20"/>
      <c r="C92" s="178">
        <v>2024</v>
      </c>
      <c r="D92" s="225"/>
      <c r="E92" s="225">
        <f>'Quadro 1'!L354</f>
        <v>3.4071834331782029</v>
      </c>
      <c r="F92" s="225">
        <f>'Quadro 2'!L484</f>
        <v>3.6991988582653201</v>
      </c>
      <c r="G92" s="225">
        <f>'Quadro 3'!L744</f>
        <v>2.8688326896339662</v>
      </c>
      <c r="H92" s="225">
        <f>'Quadro 4'!L484</f>
        <v>2.9425186428326464</v>
      </c>
      <c r="I92" s="225">
        <f>'Quadro 5'!L1329</f>
        <v>3.6070978146044177</v>
      </c>
      <c r="J92" s="225">
        <f>'Quadro 6'!L1329</f>
        <v>3.1188618210215338</v>
      </c>
      <c r="K92" s="225">
        <f>'Quadro 7'!L2629</f>
        <v>2.8638357307589293</v>
      </c>
      <c r="L92" s="225">
        <f>'Quadro 8'!L1004</f>
        <v>2.9956840092058732</v>
      </c>
      <c r="M92" s="225">
        <f>'Quadro 9'!L419</f>
        <v>3.5975321609738042</v>
      </c>
      <c r="N92" s="230">
        <f>E92*$E$18+F92*$F$18+G92*$G$18+H92*$H$18+I92*$I$18+J92*$J$18+K92*$K$18+L92*$L$18+M92*$M$18</f>
        <v>3.2381363881530869</v>
      </c>
      <c r="O92" s="3"/>
    </row>
    <row r="93" spans="1:15" ht="15" customHeight="1" x14ac:dyDescent="0.2">
      <c r="A93" s="20"/>
      <c r="C93" s="139">
        <v>2021</v>
      </c>
      <c r="D93" s="210"/>
      <c r="E93" s="210">
        <f>'Quadro 1'!L355</f>
        <v>3.0459999573660781</v>
      </c>
      <c r="F93" s="210">
        <f>'Quadro 2'!L485</f>
        <v>3.6276344707240322</v>
      </c>
      <c r="G93" s="210">
        <f>'Quadro 3'!L745</f>
        <v>2.8045681646424887</v>
      </c>
      <c r="H93" s="210">
        <f>'Quadro 4'!L485</f>
        <v>2.6969315684472117</v>
      </c>
      <c r="I93" s="210">
        <f>'Quadro 5'!L1330</f>
        <v>3.6547713105822703</v>
      </c>
      <c r="J93" s="210">
        <f>'Quadro 6'!L1330</f>
        <v>3.1361581957836533</v>
      </c>
      <c r="K93" s="210">
        <f>'Quadro 7'!L2630</f>
        <v>2.6960406341337073</v>
      </c>
      <c r="L93" s="210">
        <f>'Quadro 8'!L1005</f>
        <v>2.7664078421432299</v>
      </c>
      <c r="M93" s="210">
        <f>'Quadro 9'!L420</f>
        <v>3.1892275087929591</v>
      </c>
      <c r="N93" s="231">
        <f>E93*$E$19+F93*$F$19+G93*$G$19+H93*$H$19+I93*$I$19+J93*$J$19+K93*$K$19+L93*$L$19+M93*$M$19</f>
        <v>3.0811958265338939</v>
      </c>
      <c r="O93" s="3"/>
    </row>
    <row r="94" spans="1:15" ht="15" customHeight="1" x14ac:dyDescent="0.2">
      <c r="A94" s="20"/>
      <c r="C94" s="139">
        <v>2017</v>
      </c>
      <c r="D94" s="210"/>
      <c r="E94" s="210" t="s">
        <v>174</v>
      </c>
      <c r="F94" s="210" t="s">
        <v>174</v>
      </c>
      <c r="G94" s="210" t="s">
        <v>174</v>
      </c>
      <c r="H94" s="210" t="s">
        <v>174</v>
      </c>
      <c r="I94" s="210" t="s">
        <v>174</v>
      </c>
      <c r="J94" s="210" t="s">
        <v>174</v>
      </c>
      <c r="K94" s="210" t="s">
        <v>174</v>
      </c>
      <c r="L94" s="210" t="s">
        <v>174</v>
      </c>
      <c r="M94" s="210" t="s">
        <v>174</v>
      </c>
      <c r="N94" s="231" t="s">
        <v>174</v>
      </c>
      <c r="O94" s="3"/>
    </row>
    <row r="95" spans="1:15" ht="15" customHeight="1" x14ac:dyDescent="0.2">
      <c r="A95" s="20"/>
      <c r="C95" s="139">
        <v>2014</v>
      </c>
      <c r="D95" s="210"/>
      <c r="E95" s="210" t="s">
        <v>174</v>
      </c>
      <c r="F95" s="210" t="s">
        <v>174</v>
      </c>
      <c r="G95" s="210" t="s">
        <v>174</v>
      </c>
      <c r="H95" s="210" t="s">
        <v>174</v>
      </c>
      <c r="I95" s="210" t="s">
        <v>174</v>
      </c>
      <c r="J95" s="210" t="s">
        <v>174</v>
      </c>
      <c r="K95" s="210" t="s">
        <v>174</v>
      </c>
      <c r="L95" s="210" t="s">
        <v>174</v>
      </c>
      <c r="M95" s="210" t="s">
        <v>174</v>
      </c>
      <c r="N95" s="231" t="s">
        <v>174</v>
      </c>
      <c r="O95" s="3"/>
    </row>
    <row r="96" spans="1:15" ht="15" customHeight="1" x14ac:dyDescent="0.2">
      <c r="A96" s="20"/>
      <c r="C96" s="218" t="s">
        <v>131</v>
      </c>
      <c r="D96" s="218"/>
      <c r="E96" s="219"/>
      <c r="F96" s="219"/>
      <c r="G96" s="219"/>
      <c r="H96" s="219"/>
      <c r="I96" s="219"/>
      <c r="J96" s="219"/>
      <c r="K96" s="219"/>
      <c r="L96" s="220"/>
      <c r="M96" s="220"/>
      <c r="N96" s="220"/>
      <c r="O96" s="3"/>
    </row>
    <row r="97" spans="1:15" ht="15" customHeight="1" x14ac:dyDescent="0.2">
      <c r="A97" s="20"/>
      <c r="C97" s="178">
        <v>2024</v>
      </c>
      <c r="D97" s="225"/>
      <c r="E97" s="225">
        <f>'Quadro 1'!L380</f>
        <v>2.7427890541969542</v>
      </c>
      <c r="F97" s="225">
        <f>'Quadro 2'!L520</f>
        <v>3.1994495195529158</v>
      </c>
      <c r="G97" s="225">
        <f>'Quadro 3'!L800</f>
        <v>2.6624554850619728</v>
      </c>
      <c r="H97" s="225">
        <f>'Quadro 4'!L520</f>
        <v>2.4751424825112704</v>
      </c>
      <c r="I97" s="225">
        <f>'Quadro 5'!L1430</f>
        <v>3.3883546683940367</v>
      </c>
      <c r="J97" s="225">
        <f>'Quadro 6'!L1430</f>
        <v>3.2615836404245604</v>
      </c>
      <c r="K97" s="225">
        <f>'Quadro 7'!L2830</f>
        <v>2.8870012634150251</v>
      </c>
      <c r="L97" s="225">
        <f>'Quadro 8'!L1080</f>
        <v>2.9129675805412858</v>
      </c>
      <c r="M97" s="225">
        <f>'Quadro 9'!L450</f>
        <v>3.2051654975238777</v>
      </c>
      <c r="N97" s="230">
        <f>E97*$E$18+F97*$F$18+G97*$G$18+H97*$H$18+I97*$I$18+J97*$J$18+K97*$K$18+L97*$L$18+M97*$M$18</f>
        <v>3.0161495317894849</v>
      </c>
      <c r="O97" s="3"/>
    </row>
    <row r="98" spans="1:15" ht="15" customHeight="1" x14ac:dyDescent="0.2">
      <c r="A98" s="20"/>
      <c r="C98" s="139">
        <v>2021</v>
      </c>
      <c r="D98" s="210"/>
      <c r="E98" s="210">
        <f>'Quadro 1'!L381</f>
        <v>2.7149564050911108</v>
      </c>
      <c r="F98" s="210">
        <f>'Quadro 2'!L521</f>
        <v>3.1559396197575662</v>
      </c>
      <c r="G98" s="210">
        <f>'Quadro 3'!L801</f>
        <v>2.7183932501706884</v>
      </c>
      <c r="H98" s="210">
        <f>'Quadro 4'!L521</f>
        <v>2.5394027522290932</v>
      </c>
      <c r="I98" s="210">
        <f>'Quadro 5'!L1431</f>
        <v>3.3765528750108618</v>
      </c>
      <c r="J98" s="210">
        <f>'Quadro 6'!L1431</f>
        <v>3.2717683766978425</v>
      </c>
      <c r="K98" s="210">
        <f>'Quadro 7'!L2831</f>
        <v>2.8117490436654187</v>
      </c>
      <c r="L98" s="210">
        <f>'Quadro 8'!L1081</f>
        <v>2.9312551100232236</v>
      </c>
      <c r="M98" s="210">
        <f>'Quadro 9'!L451</f>
        <v>2.8402090604355656</v>
      </c>
      <c r="N98" s="231">
        <f>E98*$E$19+F98*$F$19+G98*$G$19+H98*$H$19+I98*$I$19+J98*$J$19+K98*$K$19+L98*$L$19+M98*$M$19</f>
        <v>2.9549887372737045</v>
      </c>
      <c r="O98" s="3"/>
    </row>
    <row r="99" spans="1:15" ht="15" customHeight="1" x14ac:dyDescent="0.2">
      <c r="A99" s="20"/>
      <c r="C99" s="139">
        <v>2017</v>
      </c>
      <c r="D99" s="210"/>
      <c r="E99" s="210" t="s">
        <v>174</v>
      </c>
      <c r="F99" s="210" t="s">
        <v>174</v>
      </c>
      <c r="G99" s="210" t="s">
        <v>174</v>
      </c>
      <c r="H99" s="210" t="s">
        <v>174</v>
      </c>
      <c r="I99" s="210" t="s">
        <v>174</v>
      </c>
      <c r="J99" s="210" t="s">
        <v>174</v>
      </c>
      <c r="K99" s="210" t="s">
        <v>174</v>
      </c>
      <c r="L99" s="210" t="s">
        <v>174</v>
      </c>
      <c r="M99" s="210" t="s">
        <v>174</v>
      </c>
      <c r="N99" s="231" t="s">
        <v>174</v>
      </c>
      <c r="O99" s="3"/>
    </row>
    <row r="100" spans="1:15" ht="15" customHeight="1" x14ac:dyDescent="0.2">
      <c r="A100" s="20"/>
      <c r="C100" s="139">
        <v>2014</v>
      </c>
      <c r="D100" s="210"/>
      <c r="E100" s="210" t="s">
        <v>174</v>
      </c>
      <c r="F100" s="210" t="s">
        <v>174</v>
      </c>
      <c r="G100" s="210" t="s">
        <v>174</v>
      </c>
      <c r="H100" s="210" t="s">
        <v>174</v>
      </c>
      <c r="I100" s="210" t="s">
        <v>174</v>
      </c>
      <c r="J100" s="210" t="s">
        <v>174</v>
      </c>
      <c r="K100" s="210" t="s">
        <v>174</v>
      </c>
      <c r="L100" s="210" t="s">
        <v>174</v>
      </c>
      <c r="M100" s="210" t="s">
        <v>174</v>
      </c>
      <c r="N100" s="231" t="s">
        <v>174</v>
      </c>
      <c r="O100" s="3"/>
    </row>
    <row r="101" spans="1:15" ht="5.25" customHeight="1" thickBot="1" x14ac:dyDescent="0.25">
      <c r="A101" s="20"/>
      <c r="C101" s="259"/>
      <c r="D101" s="259"/>
      <c r="E101" s="260"/>
      <c r="F101" s="260"/>
      <c r="G101" s="260"/>
      <c r="H101" s="260"/>
      <c r="I101" s="260"/>
      <c r="J101" s="260"/>
      <c r="K101" s="260"/>
      <c r="L101" s="260"/>
      <c r="M101" s="259"/>
      <c r="N101" s="259"/>
      <c r="O101" s="3"/>
    </row>
    <row r="102" spans="1:15" ht="5.25" customHeight="1" thickTop="1" x14ac:dyDescent="0.2">
      <c r="A102" s="20"/>
      <c r="C102" s="203"/>
      <c r="D102" s="203"/>
      <c r="E102" s="204"/>
      <c r="F102" s="204"/>
      <c r="G102" s="204"/>
      <c r="H102" s="204"/>
      <c r="I102" s="204"/>
      <c r="J102" s="204"/>
      <c r="K102" s="204"/>
      <c r="L102" s="204"/>
      <c r="M102" s="203"/>
      <c r="N102" s="203"/>
      <c r="O102" s="3"/>
    </row>
    <row r="103" spans="1:15" x14ac:dyDescent="0.2">
      <c r="A103" s="20"/>
      <c r="O103" s="3"/>
    </row>
    <row r="104" spans="1:15" x14ac:dyDescent="0.2"/>
    <row r="105" spans="1:15" x14ac:dyDescent="0.2"/>
    <row r="106" spans="1:15" x14ac:dyDescent="0.2"/>
  </sheetData>
  <sheetProtection sheet="1" objects="1" scenarios="1"/>
  <mergeCells count="3">
    <mergeCell ref="C9:D9"/>
    <mergeCell ref="C2:J2"/>
    <mergeCell ref="C5:J5"/>
  </mergeCells>
  <hyperlinks>
    <hyperlink ref="A5" location="Índice!A1" display="&lt;&lt;" xr:uid="{8F489DE6-10D5-4AF8-94FD-49BB5C5C4C52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80" fitToHeight="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25DB4-2D5D-416D-AD63-80E06B630252}">
  <sheetPr codeName="Sheet17">
    <tabColor theme="1" tint="0.34998626667073579"/>
  </sheetPr>
  <dimension ref="A1:N34"/>
  <sheetViews>
    <sheetView showGridLines="0" zoomScaleNormal="100" workbookViewId="0">
      <selection activeCell="H7" sqref="H7"/>
    </sheetView>
  </sheetViews>
  <sheetFormatPr defaultColWidth="0" defaultRowHeight="11.25" zeroHeight="1" x14ac:dyDescent="0.2"/>
  <cols>
    <col min="1" max="1" width="5.83203125" style="2" customWidth="1"/>
    <col min="2" max="2" width="1.83203125" style="27" customWidth="1"/>
    <col min="3" max="3" width="3.83203125" style="27" customWidth="1"/>
    <col min="4" max="4" width="11.1640625" style="27" customWidth="1"/>
    <col min="5" max="5" width="8.5" style="27" customWidth="1"/>
    <col min="6" max="6" width="11.33203125" style="71" customWidth="1"/>
    <col min="7" max="7" width="62.5" style="27" customWidth="1"/>
    <col min="8" max="8" width="32.6640625" style="71" bestFit="1" customWidth="1"/>
    <col min="9" max="9" width="1.83203125" style="2" customWidth="1"/>
    <col min="10" max="13" width="0" style="27" hidden="1" customWidth="1"/>
    <col min="14" max="16384" width="10.6640625" style="27" hidden="1"/>
  </cols>
  <sheetData>
    <row r="1" spans="1:14" s="2" customFormat="1" ht="6.75" customHeight="1" x14ac:dyDescent="0.2">
      <c r="A1" s="253"/>
    </row>
    <row r="2" spans="1:14" s="2" customFormat="1" ht="15.75" customHeight="1" x14ac:dyDescent="0.2">
      <c r="A2" s="253"/>
      <c r="C2" s="256" t="s">
        <v>184</v>
      </c>
      <c r="D2" s="254"/>
      <c r="E2" s="254"/>
      <c r="F2" s="254"/>
      <c r="G2" s="254"/>
      <c r="H2" s="254"/>
      <c r="I2" s="254"/>
    </row>
    <row r="3" spans="1:14" s="2" customFormat="1" ht="8.25" customHeight="1" x14ac:dyDescent="0.2">
      <c r="A3" s="253"/>
    </row>
    <row r="4" spans="1:14" s="1" customFormat="1" ht="5.0999999999999996" customHeight="1" x14ac:dyDescent="0.2">
      <c r="A4" s="253"/>
    </row>
    <row r="5" spans="1:14" s="50" customFormat="1" ht="23.1" customHeight="1" x14ac:dyDescent="0.25">
      <c r="A5" s="255" t="s">
        <v>126</v>
      </c>
      <c r="C5" s="256" t="s">
        <v>205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44"/>
    </row>
    <row r="6" spans="1:14" s="1" customFormat="1" ht="5.0999999999999996" customHeight="1" x14ac:dyDescent="0.2">
      <c r="A6" s="253"/>
      <c r="D6" s="4"/>
      <c r="E6" s="4"/>
      <c r="F6" s="4"/>
      <c r="G6" s="4"/>
      <c r="H6" s="4"/>
      <c r="I6" s="4"/>
      <c r="J6" s="4"/>
      <c r="K6" s="4"/>
      <c r="L6" s="4"/>
      <c r="M6" s="4"/>
    </row>
    <row r="7" spans="1:14" s="1" customFormat="1" ht="30" customHeight="1" x14ac:dyDescent="0.2">
      <c r="A7" s="253"/>
      <c r="D7" s="4"/>
      <c r="E7" s="4"/>
      <c r="F7" s="4"/>
      <c r="G7" s="4"/>
      <c r="H7" s="4"/>
      <c r="I7" s="4"/>
      <c r="J7" s="4"/>
      <c r="K7" s="4"/>
      <c r="L7" s="4"/>
      <c r="M7" s="4"/>
    </row>
    <row r="8" spans="1:14" s="1" customFormat="1" ht="5.0999999999999996" customHeight="1" x14ac:dyDescent="0.2">
      <c r="A8" s="253"/>
      <c r="E8" s="4"/>
      <c r="F8" s="4"/>
      <c r="G8" s="4"/>
      <c r="H8" s="4"/>
      <c r="I8" s="4"/>
      <c r="J8" s="4"/>
      <c r="K8" s="4"/>
      <c r="L8" s="4"/>
      <c r="M8" s="4"/>
      <c r="N8" s="4"/>
    </row>
    <row r="9" spans="1:14" ht="15" customHeight="1" x14ac:dyDescent="0.2">
      <c r="A9" s="253"/>
      <c r="C9" s="258" t="s">
        <v>199</v>
      </c>
      <c r="D9" s="258"/>
      <c r="E9" s="258"/>
      <c r="F9" s="258"/>
      <c r="G9" s="258"/>
      <c r="H9" s="258"/>
      <c r="I9" s="1"/>
    </row>
    <row r="10" spans="1:14" s="21" customFormat="1" ht="5.0999999999999996" customHeight="1" x14ac:dyDescent="0.2">
      <c r="A10" s="253"/>
      <c r="C10" s="22"/>
      <c r="D10" s="22"/>
      <c r="E10" s="23"/>
      <c r="F10" s="70"/>
      <c r="G10" s="23"/>
      <c r="H10" s="22"/>
      <c r="I10" s="1"/>
    </row>
    <row r="11" spans="1:14" s="29" customFormat="1" ht="13.15" customHeight="1" x14ac:dyDescent="0.2">
      <c r="A11" s="253"/>
      <c r="C11" s="37" t="s">
        <v>178</v>
      </c>
      <c r="D11" s="37"/>
      <c r="E11" s="37" t="s">
        <v>0</v>
      </c>
      <c r="F11" s="69"/>
      <c r="G11" s="37"/>
      <c r="H11" s="69"/>
      <c r="I11" s="1"/>
    </row>
    <row r="12" spans="1:14" s="29" customFormat="1" ht="13.15" customHeight="1" x14ac:dyDescent="0.2">
      <c r="A12" s="257"/>
      <c r="C12" s="37" t="s">
        <v>174</v>
      </c>
      <c r="D12" s="75"/>
      <c r="E12" s="37" t="s">
        <v>200</v>
      </c>
      <c r="F12" s="69"/>
      <c r="G12" s="37"/>
      <c r="H12" s="69"/>
      <c r="I12" s="2"/>
    </row>
    <row r="13" spans="1:14" s="29" customFormat="1" ht="13.15" customHeight="1" x14ac:dyDescent="0.2">
      <c r="A13" s="257"/>
      <c r="C13" s="37" t="s">
        <v>201</v>
      </c>
      <c r="D13" s="75"/>
      <c r="E13" s="37" t="s">
        <v>202</v>
      </c>
      <c r="F13" s="69"/>
      <c r="G13" s="37"/>
      <c r="H13" s="69"/>
      <c r="I13" s="1"/>
    </row>
    <row r="14" spans="1:14" ht="9.9499999999999993" customHeight="1" x14ac:dyDescent="0.2">
      <c r="A14" s="257"/>
      <c r="C14" s="37"/>
      <c r="D14" s="37"/>
      <c r="E14" s="37"/>
      <c r="F14" s="74"/>
      <c r="G14" s="29"/>
    </row>
    <row r="15" spans="1:14" ht="15" customHeight="1" x14ac:dyDescent="0.2">
      <c r="A15" s="257"/>
      <c r="C15" s="258" t="s">
        <v>127</v>
      </c>
      <c r="D15" s="258"/>
      <c r="E15" s="258"/>
      <c r="F15" s="258"/>
      <c r="G15" s="258"/>
      <c r="H15" s="258"/>
    </row>
    <row r="16" spans="1:14" ht="4.5" customHeight="1" x14ac:dyDescent="0.2">
      <c r="A16" s="257"/>
      <c r="C16" s="28"/>
      <c r="D16" s="28"/>
      <c r="E16" s="28"/>
      <c r="F16" s="73"/>
      <c r="I16" s="3"/>
    </row>
    <row r="17" spans="1:9" s="29" customFormat="1" ht="13.15" customHeight="1" x14ac:dyDescent="0.2">
      <c r="A17" s="257"/>
      <c r="C17" s="37" t="s">
        <v>128</v>
      </c>
      <c r="D17" s="37"/>
      <c r="E17" s="37" t="s">
        <v>129</v>
      </c>
      <c r="F17" s="69"/>
      <c r="G17" s="37"/>
      <c r="H17" s="69"/>
      <c r="I17" s="3"/>
    </row>
    <row r="18" spans="1:9" ht="13.15" customHeight="1" x14ac:dyDescent="0.2">
      <c r="A18" s="257"/>
      <c r="C18" s="37" t="s">
        <v>148</v>
      </c>
      <c r="D18" s="75"/>
      <c r="E18" s="37" t="s">
        <v>149</v>
      </c>
      <c r="F18" s="69"/>
      <c r="G18" s="37"/>
      <c r="H18" s="72"/>
      <c r="I18" s="3"/>
    </row>
    <row r="19" spans="1:9" ht="13.15" customHeight="1" x14ac:dyDescent="0.2">
      <c r="A19" s="257"/>
      <c r="C19" s="37" t="s">
        <v>150</v>
      </c>
      <c r="D19" s="75"/>
      <c r="E19" s="37" t="s">
        <v>151</v>
      </c>
      <c r="F19" s="69"/>
      <c r="G19" s="37"/>
      <c r="H19" s="72"/>
      <c r="I19" s="3"/>
    </row>
    <row r="20" spans="1:9" ht="9.9499999999999993" customHeight="1" x14ac:dyDescent="0.2">
      <c r="A20" s="257"/>
    </row>
    <row r="21" spans="1:9" ht="15" customHeight="1" x14ac:dyDescent="0.2">
      <c r="A21" s="257"/>
      <c r="C21" s="258" t="s">
        <v>132</v>
      </c>
      <c r="D21" s="258"/>
      <c r="E21" s="258"/>
      <c r="F21" s="258"/>
      <c r="G21" s="258"/>
      <c r="H21" s="258"/>
      <c r="I21" s="3"/>
    </row>
    <row r="22" spans="1:9" ht="5.0999999999999996" customHeight="1" x14ac:dyDescent="0.2">
      <c r="A22" s="257"/>
      <c r="C22" s="28"/>
      <c r="D22" s="28"/>
      <c r="E22" s="28"/>
      <c r="F22" s="73"/>
      <c r="I22" s="3"/>
    </row>
    <row r="23" spans="1:9" s="29" customFormat="1" ht="50.25" customHeight="1" x14ac:dyDescent="0.2">
      <c r="A23" s="257"/>
      <c r="C23" s="306" t="s">
        <v>153</v>
      </c>
      <c r="D23" s="306"/>
      <c r="E23" s="306"/>
      <c r="F23" s="306"/>
      <c r="G23" s="307" t="s">
        <v>154</v>
      </c>
      <c r="H23" s="307"/>
      <c r="I23" s="3"/>
    </row>
    <row r="24" spans="1:9" s="29" customFormat="1" ht="38.25" customHeight="1" x14ac:dyDescent="0.2">
      <c r="A24" s="257"/>
      <c r="C24" s="303" t="s">
        <v>155</v>
      </c>
      <c r="D24" s="303"/>
      <c r="E24" s="303"/>
      <c r="F24" s="303"/>
      <c r="G24" s="304" t="s">
        <v>156</v>
      </c>
      <c r="H24" s="304"/>
      <c r="I24" s="3"/>
    </row>
    <row r="25" spans="1:9" s="29" customFormat="1" ht="126.75" customHeight="1" x14ac:dyDescent="0.2">
      <c r="A25" s="257"/>
      <c r="C25" s="303" t="s">
        <v>157</v>
      </c>
      <c r="D25" s="303"/>
      <c r="E25" s="303"/>
      <c r="F25" s="303"/>
      <c r="G25" s="304" t="s">
        <v>164</v>
      </c>
      <c r="H25" s="304"/>
      <c r="I25" s="2"/>
    </row>
    <row r="26" spans="1:9" s="29" customFormat="1" ht="24.75" customHeight="1" x14ac:dyDescent="0.2">
      <c r="A26" s="257"/>
      <c r="C26" s="303" t="s">
        <v>158</v>
      </c>
      <c r="D26" s="303"/>
      <c r="E26" s="303"/>
      <c r="F26" s="303"/>
      <c r="G26" s="304" t="s">
        <v>159</v>
      </c>
      <c r="H26" s="304"/>
      <c r="I26" s="3"/>
    </row>
    <row r="27" spans="1:9" s="29" customFormat="1" ht="160.5" customHeight="1" x14ac:dyDescent="0.2">
      <c r="A27" s="257"/>
      <c r="C27" s="303" t="s">
        <v>133</v>
      </c>
      <c r="D27" s="303"/>
      <c r="E27" s="303"/>
      <c r="F27" s="303"/>
      <c r="G27" s="304" t="s">
        <v>160</v>
      </c>
      <c r="H27" s="304"/>
      <c r="I27" s="3"/>
    </row>
    <row r="28" spans="1:9" s="29" customFormat="1" ht="25.5" customHeight="1" x14ac:dyDescent="0.2">
      <c r="A28" s="257"/>
      <c r="C28" s="303" t="s">
        <v>161</v>
      </c>
      <c r="D28" s="303"/>
      <c r="E28" s="303"/>
      <c r="F28" s="303"/>
      <c r="G28" s="304" t="s">
        <v>162</v>
      </c>
      <c r="H28" s="304"/>
      <c r="I28" s="3"/>
    </row>
    <row r="29" spans="1:9" s="29" customFormat="1" ht="38.25" customHeight="1" x14ac:dyDescent="0.2">
      <c r="A29" s="257"/>
      <c r="C29" s="303" t="s">
        <v>152</v>
      </c>
      <c r="D29" s="303"/>
      <c r="E29" s="303"/>
      <c r="F29" s="303"/>
      <c r="G29" s="304" t="s">
        <v>163</v>
      </c>
      <c r="H29" s="304"/>
      <c r="I29" s="3"/>
    </row>
    <row r="30" spans="1:9" ht="9.9499999999999993" customHeight="1" x14ac:dyDescent="0.2">
      <c r="A30" s="257"/>
    </row>
    <row r="31" spans="1:9" ht="15" customHeight="1" x14ac:dyDescent="0.2">
      <c r="A31" s="257"/>
      <c r="C31" s="258" t="s">
        <v>134</v>
      </c>
      <c r="D31" s="258"/>
      <c r="E31" s="258"/>
      <c r="F31" s="258"/>
      <c r="G31" s="258"/>
      <c r="H31" s="258"/>
      <c r="I31" s="3"/>
    </row>
    <row r="32" spans="1:9" ht="5.0999999999999996" customHeight="1" x14ac:dyDescent="0.2">
      <c r="A32" s="257"/>
      <c r="C32" s="28"/>
      <c r="D32" s="28"/>
      <c r="E32" s="28"/>
      <c r="F32" s="73"/>
      <c r="I32" s="3"/>
    </row>
    <row r="33" spans="1:9" ht="24.75" customHeight="1" x14ac:dyDescent="0.2">
      <c r="A33" s="257"/>
      <c r="C33" s="305" t="s">
        <v>207</v>
      </c>
      <c r="D33" s="305"/>
      <c r="E33" s="305"/>
      <c r="F33" s="305"/>
      <c r="G33" s="305"/>
      <c r="H33" s="305"/>
      <c r="I33" s="3"/>
    </row>
    <row r="34" spans="1:9" x14ac:dyDescent="0.2">
      <c r="A34" s="257"/>
    </row>
  </sheetData>
  <sheetProtection sheet="1" objects="1" scenarios="1"/>
  <mergeCells count="15">
    <mergeCell ref="C23:F23"/>
    <mergeCell ref="C24:F24"/>
    <mergeCell ref="G23:H23"/>
    <mergeCell ref="G24:H24"/>
    <mergeCell ref="C25:F25"/>
    <mergeCell ref="G25:H25"/>
    <mergeCell ref="C26:F26"/>
    <mergeCell ref="G26:H26"/>
    <mergeCell ref="C27:F27"/>
    <mergeCell ref="G27:H27"/>
    <mergeCell ref="C33:H33"/>
    <mergeCell ref="C28:F28"/>
    <mergeCell ref="G28:H28"/>
    <mergeCell ref="C29:F29"/>
    <mergeCell ref="G29:H29"/>
  </mergeCells>
  <hyperlinks>
    <hyperlink ref="A5" location="Índice!A1" display="&lt;&lt;" xr:uid="{389A563D-372E-43FA-B985-C6B81EF30BB4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72" orientation="portrait" r:id="rId1"/>
  <rowBreaks count="1" manualBreakCount="1">
    <brk id="20" min="2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1F4889"/>
  </sheetPr>
  <dimension ref="A1:N406"/>
  <sheetViews>
    <sheetView showGridLines="0" zoomScaleNormal="100" workbookViewId="0">
      <pane ySplit="10" topLeftCell="A11" activePane="bottomLeft" state="frozen"/>
      <selection activeCell="D29" sqref="D29:F29"/>
      <selection pane="bottomLeft" activeCell="C9" sqref="C9:D9"/>
    </sheetView>
  </sheetViews>
  <sheetFormatPr defaultColWidth="0" defaultRowHeight="11.25" zeroHeight="1" x14ac:dyDescent="0.2"/>
  <cols>
    <col min="1" max="1" width="5.83203125" style="2" customWidth="1"/>
    <col min="2" max="2" width="1.83203125" style="2" customWidth="1"/>
    <col min="3" max="3" width="7" style="2" customWidth="1"/>
    <col min="4" max="4" width="3.33203125" style="2" customWidth="1"/>
    <col min="5" max="12" width="12.1640625" style="2" customWidth="1"/>
    <col min="13" max="13" width="1.83203125" style="2" customWidth="1"/>
    <col min="14" max="14" width="0" style="2" hidden="1" customWidth="1"/>
    <col min="15" max="16384" width="9.33203125" style="2" hidden="1"/>
  </cols>
  <sheetData>
    <row r="1" spans="1:14" ht="6.75" customHeight="1" x14ac:dyDescent="0.2">
      <c r="A1" s="14"/>
    </row>
    <row r="2" spans="1:14" ht="15.75" customHeight="1" x14ac:dyDescent="0.2">
      <c r="A2" s="14"/>
      <c r="C2" s="46" t="s">
        <v>172</v>
      </c>
    </row>
    <row r="3" spans="1:14" ht="8.25" customHeight="1" x14ac:dyDescent="0.2">
      <c r="A3" s="14"/>
    </row>
    <row r="4" spans="1:14" s="1" customFormat="1" ht="5.0999999999999996" customHeight="1" x14ac:dyDescent="0.2">
      <c r="A4" s="14"/>
    </row>
    <row r="5" spans="1:14" s="44" customFormat="1" ht="23.1" customHeight="1" x14ac:dyDescent="0.2">
      <c r="A5" s="65" t="s">
        <v>126</v>
      </c>
      <c r="C5" s="46" t="s">
        <v>137</v>
      </c>
    </row>
    <row r="6" spans="1:14" s="1" customFormat="1" ht="5.0999999999999996" customHeight="1" x14ac:dyDescent="0.2">
      <c r="A6" s="10"/>
    </row>
    <row r="7" spans="1:14" s="1" customFormat="1" ht="30" customHeight="1" x14ac:dyDescent="0.2">
      <c r="A7" s="11"/>
      <c r="C7" s="283" t="s">
        <v>123</v>
      </c>
      <c r="D7" s="283"/>
      <c r="E7" s="283"/>
      <c r="F7" s="283"/>
      <c r="G7" s="283"/>
      <c r="H7" s="283"/>
      <c r="I7" s="283"/>
      <c r="J7" s="283"/>
      <c r="K7" s="283"/>
      <c r="L7" s="283"/>
    </row>
    <row r="8" spans="1:14" s="1" customFormat="1" ht="5.0999999999999996" customHeight="1" x14ac:dyDescent="0.2">
      <c r="A8" s="11"/>
    </row>
    <row r="9" spans="1:14" ht="39.950000000000003" customHeight="1" x14ac:dyDescent="0.2">
      <c r="A9" s="12"/>
      <c r="C9" s="281" t="s">
        <v>167</v>
      </c>
      <c r="D9" s="282"/>
      <c r="E9" s="206" t="s">
        <v>6</v>
      </c>
      <c r="F9" s="206" t="s">
        <v>7</v>
      </c>
      <c r="G9" s="206" t="s">
        <v>8</v>
      </c>
      <c r="H9" s="206" t="s">
        <v>9</v>
      </c>
      <c r="I9" s="206" t="s">
        <v>10</v>
      </c>
      <c r="J9" s="206" t="s">
        <v>173</v>
      </c>
      <c r="K9" s="206" t="s">
        <v>0</v>
      </c>
      <c r="L9" s="208" t="s">
        <v>86</v>
      </c>
      <c r="N9" s="250"/>
    </row>
    <row r="10" spans="1:14" s="1" customFormat="1" ht="5.0999999999999996" customHeight="1" x14ac:dyDescent="0.2">
      <c r="A10" s="11"/>
      <c r="C10" s="77"/>
      <c r="D10" s="77"/>
      <c r="E10" s="77"/>
      <c r="F10" s="77"/>
      <c r="G10" s="77"/>
      <c r="H10" s="77"/>
      <c r="I10" s="77"/>
      <c r="J10" s="77"/>
      <c r="K10" s="77"/>
      <c r="L10" s="77"/>
    </row>
    <row r="11" spans="1:14" ht="15" customHeight="1" x14ac:dyDescent="0.2">
      <c r="A11" s="12"/>
      <c r="C11" s="145" t="s">
        <v>168</v>
      </c>
      <c r="D11" s="146"/>
      <c r="E11" s="146"/>
      <c r="F11" s="146"/>
      <c r="G11" s="146"/>
      <c r="H11" s="146"/>
      <c r="I11" s="146"/>
      <c r="J11" s="146"/>
      <c r="K11" s="146"/>
      <c r="L11" s="146"/>
    </row>
    <row r="12" spans="1:14" ht="15" customHeight="1" x14ac:dyDescent="0.2">
      <c r="A12" s="12"/>
      <c r="C12" s="143" t="s">
        <v>165</v>
      </c>
      <c r="D12" s="143"/>
      <c r="E12" s="144"/>
      <c r="F12" s="144"/>
      <c r="G12" s="144"/>
      <c r="H12" s="144"/>
      <c r="I12" s="144"/>
      <c r="J12" s="144"/>
      <c r="K12" s="144"/>
      <c r="L12" s="144"/>
    </row>
    <row r="13" spans="1:14" s="3" customFormat="1" ht="15" customHeight="1" x14ac:dyDescent="0.2">
      <c r="A13" s="17"/>
      <c r="C13" s="136">
        <v>2024</v>
      </c>
      <c r="D13" s="136"/>
      <c r="E13" s="137">
        <f>AVERAGE(E18,E23,E28,E33)</f>
        <v>0.10976472118797358</v>
      </c>
      <c r="F13" s="137">
        <f t="shared" ref="F13:K13" si="0">AVERAGE(F18,F23,F28,F33)</f>
        <v>6.5464917384857782E-2</v>
      </c>
      <c r="G13" s="137">
        <f t="shared" si="0"/>
        <v>0.19758243108930268</v>
      </c>
      <c r="H13" s="137">
        <f t="shared" si="0"/>
        <v>0.19116784911513057</v>
      </c>
      <c r="I13" s="137">
        <f t="shared" si="0"/>
        <v>8.6875611366424743E-2</v>
      </c>
      <c r="J13" s="137">
        <f t="shared" si="0"/>
        <v>6.677698765243896E-2</v>
      </c>
      <c r="K13" s="137">
        <f t="shared" si="0"/>
        <v>0.2823674822038717</v>
      </c>
      <c r="L13" s="138">
        <f>(1*E13+2*F13+3*G13+4*H13+5*I13)/SUM(E13:I13)</f>
        <v>3.1227994668333388</v>
      </c>
    </row>
    <row r="14" spans="1:14" s="3" customFormat="1" ht="15" customHeight="1" x14ac:dyDescent="0.2">
      <c r="A14" s="17"/>
      <c r="C14" s="139">
        <v>2021</v>
      </c>
      <c r="D14" s="139"/>
      <c r="E14" s="140">
        <f t="shared" ref="E14:K14" si="1">AVERAGE(E19,E24,E29,E34)</f>
        <v>0.1126290175</v>
      </c>
      <c r="F14" s="140">
        <f t="shared" si="1"/>
        <v>5.9308114750000002E-2</v>
      </c>
      <c r="G14" s="140">
        <f t="shared" si="1"/>
        <v>0.20487050774999999</v>
      </c>
      <c r="H14" s="140">
        <f t="shared" si="1"/>
        <v>0.1693704355</v>
      </c>
      <c r="I14" s="140">
        <f t="shared" si="1"/>
        <v>6.9736134249999998E-2</v>
      </c>
      <c r="J14" s="140">
        <f t="shared" si="1"/>
        <v>7.7835730500000005E-2</v>
      </c>
      <c r="K14" s="140">
        <f t="shared" si="1"/>
        <v>0.30625004924999999</v>
      </c>
      <c r="L14" s="141">
        <f t="shared" ref="L14:L16" si="2">(1*E14+2*F14+3*G14+4*H14+5*I14)/SUM(E14:I14)</f>
        <v>3.0394154800550126</v>
      </c>
    </row>
    <row r="15" spans="1:14" s="3" customFormat="1" ht="15" customHeight="1" x14ac:dyDescent="0.2">
      <c r="A15" s="17"/>
      <c r="C15" s="139">
        <v>2017</v>
      </c>
      <c r="D15" s="139"/>
      <c r="E15" s="140">
        <f t="shared" ref="E15:K15" si="3">AVERAGE(E20,E25,E30,E35)</f>
        <v>0.10579447024999999</v>
      </c>
      <c r="F15" s="140">
        <f t="shared" si="3"/>
        <v>7.1630651500000003E-2</v>
      </c>
      <c r="G15" s="140">
        <f t="shared" si="3"/>
        <v>0.23067093425000001</v>
      </c>
      <c r="H15" s="140">
        <f t="shared" si="3"/>
        <v>0.16981469699999999</v>
      </c>
      <c r="I15" s="140">
        <f t="shared" si="3"/>
        <v>6.8623033999999999E-2</v>
      </c>
      <c r="J15" s="140">
        <f t="shared" si="3"/>
        <v>8.6097114500000002E-2</v>
      </c>
      <c r="K15" s="140">
        <f t="shared" si="3"/>
        <v>0.26736909249999996</v>
      </c>
      <c r="L15" s="141">
        <f t="shared" si="2"/>
        <v>3.0368753705983815</v>
      </c>
    </row>
    <row r="16" spans="1:14" s="3" customFormat="1" ht="15" customHeight="1" x14ac:dyDescent="0.2">
      <c r="A16" s="17"/>
      <c r="C16" s="139">
        <v>2014</v>
      </c>
      <c r="D16" s="139"/>
      <c r="E16" s="140">
        <f t="shared" ref="E16:K16" si="4">AVERAGE(E21,E26,E31,E36)</f>
        <v>9.0242462099466222E-2</v>
      </c>
      <c r="F16" s="140">
        <f t="shared" si="4"/>
        <v>9.0315900202528415E-2</v>
      </c>
      <c r="G16" s="140">
        <f t="shared" si="4"/>
        <v>0.25281714330739136</v>
      </c>
      <c r="H16" s="140">
        <f t="shared" si="4"/>
        <v>0.17641849120015385</v>
      </c>
      <c r="I16" s="140">
        <f t="shared" si="4"/>
        <v>6.7138980419268468E-2</v>
      </c>
      <c r="J16" s="140">
        <f t="shared" si="4"/>
        <v>8.883975353239755E-2</v>
      </c>
      <c r="K16" s="140">
        <f t="shared" si="4"/>
        <v>0.23422726923879411</v>
      </c>
      <c r="L16" s="141">
        <f t="shared" si="2"/>
        <v>3.0589358606823271</v>
      </c>
    </row>
    <row r="17" spans="1:12" ht="15" customHeight="1" x14ac:dyDescent="0.2">
      <c r="A17" s="12"/>
      <c r="C17" s="133" t="s">
        <v>11</v>
      </c>
      <c r="D17" s="133"/>
      <c r="E17" s="134"/>
      <c r="F17" s="134"/>
      <c r="G17" s="134"/>
      <c r="H17" s="134"/>
      <c r="I17" s="134"/>
      <c r="J17" s="134"/>
      <c r="K17" s="134"/>
      <c r="L17" s="135"/>
    </row>
    <row r="18" spans="1:12" s="3" customFormat="1" ht="15" customHeight="1" x14ac:dyDescent="0.2">
      <c r="A18" s="17"/>
      <c r="C18" s="136">
        <v>2024</v>
      </c>
      <c r="D18" s="136"/>
      <c r="E18" s="137">
        <v>0.14591108324596963</v>
      </c>
      <c r="F18" s="137">
        <v>7.7035386251507687E-2</v>
      </c>
      <c r="G18" s="137">
        <v>0.20736052020277151</v>
      </c>
      <c r="H18" s="137">
        <v>0.15983477134695206</v>
      </c>
      <c r="I18" s="137">
        <v>5.9368554311053867E-2</v>
      </c>
      <c r="J18" s="137">
        <v>6.779680237211777E-2</v>
      </c>
      <c r="K18" s="137">
        <v>0.28269288226962747</v>
      </c>
      <c r="L18" s="138">
        <f t="shared" ref="L18:L21" si="5">(1*E18+2*F18+3*G18+4*H18+5*I18)/SUM(E18:I18)</f>
        <v>2.8609942434484856</v>
      </c>
    </row>
    <row r="19" spans="1:12" s="3" customFormat="1" ht="15" customHeight="1" x14ac:dyDescent="0.2">
      <c r="A19" s="17"/>
      <c r="C19" s="139">
        <v>2021</v>
      </c>
      <c r="D19" s="139"/>
      <c r="E19" s="140">
        <v>0.14630402200000001</v>
      </c>
      <c r="F19" s="140">
        <v>7.4207655999999997E-2</v>
      </c>
      <c r="G19" s="140">
        <v>0.204970231</v>
      </c>
      <c r="H19" s="140">
        <v>0.14608375700000001</v>
      </c>
      <c r="I19" s="140">
        <v>4.1148700000000003E-2</v>
      </c>
      <c r="J19" s="140">
        <v>7.7245173E-2</v>
      </c>
      <c r="K19" s="140">
        <v>0.31004045800000002</v>
      </c>
      <c r="L19" s="141">
        <f t="shared" si="5"/>
        <v>2.7740634940490358</v>
      </c>
    </row>
    <row r="20" spans="1:12" s="3" customFormat="1" ht="15" customHeight="1" x14ac:dyDescent="0.2">
      <c r="A20" s="17"/>
      <c r="C20" s="139">
        <v>2017</v>
      </c>
      <c r="D20" s="139"/>
      <c r="E20" s="140">
        <v>0.13905569300000001</v>
      </c>
      <c r="F20" s="140">
        <v>7.8350806999999995E-2</v>
      </c>
      <c r="G20" s="140">
        <v>0.25314507600000002</v>
      </c>
      <c r="H20" s="140">
        <v>0.137192804</v>
      </c>
      <c r="I20" s="140">
        <v>3.9952700000000001E-2</v>
      </c>
      <c r="J20" s="140">
        <v>8.7141153999999998E-2</v>
      </c>
      <c r="K20" s="140">
        <v>0.26516173599999998</v>
      </c>
      <c r="L20" s="141">
        <f t="shared" si="5"/>
        <v>2.7848315311225433</v>
      </c>
    </row>
    <row r="21" spans="1:12" s="3" customFormat="1" ht="15" customHeight="1" x14ac:dyDescent="0.2">
      <c r="A21" s="17"/>
      <c r="C21" s="139">
        <v>2014</v>
      </c>
      <c r="D21" s="139"/>
      <c r="E21" s="140">
        <v>0.12776348277793306</v>
      </c>
      <c r="F21" s="140">
        <v>0.10191005110991151</v>
      </c>
      <c r="G21" s="140">
        <v>0.26605220733392571</v>
      </c>
      <c r="H21" s="140">
        <v>0.14424657420016276</v>
      </c>
      <c r="I21" s="140">
        <v>3.78543938681664E-2</v>
      </c>
      <c r="J21" s="140">
        <v>8.7114332487672627E-2</v>
      </c>
      <c r="K21" s="140">
        <v>0.23505895822222794</v>
      </c>
      <c r="L21" s="141">
        <f t="shared" si="5"/>
        <v>2.7971728572436025</v>
      </c>
    </row>
    <row r="22" spans="1:12" ht="15" customHeight="1" x14ac:dyDescent="0.2">
      <c r="A22" s="12"/>
      <c r="C22" s="133" t="s">
        <v>12</v>
      </c>
      <c r="D22" s="133"/>
      <c r="E22" s="134"/>
      <c r="F22" s="134"/>
      <c r="G22" s="134"/>
      <c r="H22" s="134"/>
      <c r="I22" s="134"/>
      <c r="J22" s="134"/>
      <c r="K22" s="134"/>
      <c r="L22" s="135"/>
    </row>
    <row r="23" spans="1:12" s="3" customFormat="1" ht="15" customHeight="1" x14ac:dyDescent="0.2">
      <c r="A23" s="17"/>
      <c r="C23" s="136">
        <v>2024</v>
      </c>
      <c r="D23" s="136"/>
      <c r="E23" s="137">
        <v>0.1054899674493233</v>
      </c>
      <c r="F23" s="137">
        <v>7.0271126573725307E-2</v>
      </c>
      <c r="G23" s="137">
        <v>0.19729867677330293</v>
      </c>
      <c r="H23" s="137">
        <v>0.1962318175748122</v>
      </c>
      <c r="I23" s="137">
        <v>7.9970578724383554E-2</v>
      </c>
      <c r="J23" s="137">
        <v>6.6353933696414832E-2</v>
      </c>
      <c r="K23" s="137">
        <v>0.28438389920803786</v>
      </c>
      <c r="L23" s="138">
        <f t="shared" ref="L23:L26" si="6">(1*E23+2*F23+3*G23+4*H23+5*I23)/SUM(E23:I23)</f>
        <v>3.1153954709641689</v>
      </c>
    </row>
    <row r="24" spans="1:12" s="3" customFormat="1" ht="15" customHeight="1" x14ac:dyDescent="0.2">
      <c r="A24" s="17"/>
      <c r="C24" s="139">
        <v>2021</v>
      </c>
      <c r="D24" s="139"/>
      <c r="E24" s="140">
        <v>0.109847771</v>
      </c>
      <c r="F24" s="140">
        <v>6.9583102999999993E-2</v>
      </c>
      <c r="G24" s="140">
        <v>0.21110346799999999</v>
      </c>
      <c r="H24" s="140">
        <v>0.155105101</v>
      </c>
      <c r="I24" s="140">
        <v>6.8463524999999997E-2</v>
      </c>
      <c r="J24" s="140">
        <v>8.0491439999999997E-2</v>
      </c>
      <c r="K24" s="140">
        <v>0.305405592</v>
      </c>
      <c r="L24" s="141">
        <f t="shared" si="6"/>
        <v>3.0044837855269901</v>
      </c>
    </row>
    <row r="25" spans="1:12" s="3" customFormat="1" ht="15" customHeight="1" x14ac:dyDescent="0.2">
      <c r="A25" s="17"/>
      <c r="C25" s="139">
        <v>2017</v>
      </c>
      <c r="D25" s="139"/>
      <c r="E25" s="140">
        <v>0.103650884</v>
      </c>
      <c r="F25" s="140">
        <v>7.3922373999999999E-2</v>
      </c>
      <c r="G25" s="140">
        <v>0.241375112</v>
      </c>
      <c r="H25" s="140">
        <v>0.16547884800000001</v>
      </c>
      <c r="I25" s="140">
        <v>5.8863899999999997E-2</v>
      </c>
      <c r="J25" s="140">
        <v>8.544947E-2</v>
      </c>
      <c r="K25" s="140">
        <v>0.27125938799999999</v>
      </c>
      <c r="L25" s="141">
        <f t="shared" si="6"/>
        <v>3.0030818177719651</v>
      </c>
    </row>
    <row r="26" spans="1:12" s="3" customFormat="1" ht="15" customHeight="1" x14ac:dyDescent="0.2">
      <c r="A26" s="17"/>
      <c r="C26" s="139">
        <v>2014</v>
      </c>
      <c r="D26" s="139"/>
      <c r="E26" s="140">
        <v>9.1277978580488917E-2</v>
      </c>
      <c r="F26" s="140">
        <v>8.5160426564081113E-2</v>
      </c>
      <c r="G26" s="140">
        <v>0.26983897269502788</v>
      </c>
      <c r="H26" s="140">
        <v>0.16964022899210157</v>
      </c>
      <c r="I26" s="140">
        <v>5.8146769986230598E-2</v>
      </c>
      <c r="J26" s="140">
        <v>9.1004567407242845E-2</v>
      </c>
      <c r="K26" s="140">
        <v>0.23493105577482704</v>
      </c>
      <c r="L26" s="141">
        <f t="shared" si="6"/>
        <v>3.0270261800890639</v>
      </c>
    </row>
    <row r="27" spans="1:12" ht="15" customHeight="1" x14ac:dyDescent="0.2">
      <c r="A27" s="12"/>
      <c r="C27" s="133" t="s">
        <v>13</v>
      </c>
      <c r="D27" s="133"/>
      <c r="E27" s="134"/>
      <c r="F27" s="134"/>
      <c r="G27" s="134"/>
      <c r="H27" s="134"/>
      <c r="I27" s="134"/>
      <c r="J27" s="134"/>
      <c r="K27" s="134"/>
      <c r="L27" s="135"/>
    </row>
    <row r="28" spans="1:12" s="3" customFormat="1" ht="15" customHeight="1" x14ac:dyDescent="0.2">
      <c r="A28" s="17"/>
      <c r="C28" s="136">
        <v>2024</v>
      </c>
      <c r="D28" s="136"/>
      <c r="E28" s="137">
        <v>9.4424632076887866E-2</v>
      </c>
      <c r="F28" s="137">
        <v>5.3519953396568218E-2</v>
      </c>
      <c r="G28" s="137">
        <v>0.17794979759679372</v>
      </c>
      <c r="H28" s="137">
        <v>0.21190603839426983</v>
      </c>
      <c r="I28" s="137">
        <v>0.11747861389061021</v>
      </c>
      <c r="J28" s="137">
        <v>6.4133178054882278E-2</v>
      </c>
      <c r="K28" s="137">
        <v>0.28058778658998795</v>
      </c>
      <c r="L28" s="138">
        <f t="shared" ref="L28:L31" si="7">(1*E28+2*F28+3*G28+4*H28+5*I28)/SUM(E28:I28)</f>
        <v>3.3120717092899521</v>
      </c>
    </row>
    <row r="29" spans="1:12" s="3" customFormat="1" ht="15" customHeight="1" x14ac:dyDescent="0.2">
      <c r="A29" s="17"/>
      <c r="C29" s="139">
        <v>2021</v>
      </c>
      <c r="D29" s="139"/>
      <c r="E29" s="140">
        <v>0.10042361800000001</v>
      </c>
      <c r="F29" s="140">
        <v>4.4077900000000003E-2</v>
      </c>
      <c r="G29" s="140">
        <v>0.195650723</v>
      </c>
      <c r="H29" s="140">
        <v>0.18282269400000001</v>
      </c>
      <c r="I29" s="140">
        <v>9.7805054000000002E-2</v>
      </c>
      <c r="J29" s="140">
        <v>7.4223610999999995E-2</v>
      </c>
      <c r="K29" s="140">
        <v>0.304996351</v>
      </c>
      <c r="L29" s="141">
        <f t="shared" si="7"/>
        <v>3.2150643841066215</v>
      </c>
    </row>
    <row r="30" spans="1:12" s="3" customFormat="1" ht="15" customHeight="1" x14ac:dyDescent="0.2">
      <c r="A30" s="17"/>
      <c r="C30" s="139">
        <v>2017</v>
      </c>
      <c r="D30" s="139"/>
      <c r="E30" s="140">
        <v>9.4991287999999993E-2</v>
      </c>
      <c r="F30" s="140">
        <v>7.9774225000000004E-2</v>
      </c>
      <c r="G30" s="140">
        <v>0.19479365500000001</v>
      </c>
      <c r="H30" s="140">
        <v>0.18999574399999999</v>
      </c>
      <c r="I30" s="140">
        <v>9.1638547000000001E-2</v>
      </c>
      <c r="J30" s="140">
        <v>8.2671195000000003E-2</v>
      </c>
      <c r="K30" s="140">
        <v>0.26613534599999999</v>
      </c>
      <c r="L30" s="141">
        <f t="shared" si="7"/>
        <v>3.1589635699949503</v>
      </c>
    </row>
    <row r="31" spans="1:12" s="3" customFormat="1" ht="15" customHeight="1" x14ac:dyDescent="0.2">
      <c r="A31" s="17"/>
      <c r="C31" s="139">
        <v>2014</v>
      </c>
      <c r="D31" s="139"/>
      <c r="E31" s="140">
        <v>7.4473006393396712E-2</v>
      </c>
      <c r="F31" s="140">
        <v>0.1166500572870726</v>
      </c>
      <c r="G31" s="140">
        <v>0.21329879012965575</v>
      </c>
      <c r="H31" s="140">
        <v>0.18542873269620827</v>
      </c>
      <c r="I31" s="140">
        <v>9.1282115757842966E-2</v>
      </c>
      <c r="J31" s="140">
        <v>8.4675927240884935E-2</v>
      </c>
      <c r="K31" s="140">
        <v>0.23419137049493877</v>
      </c>
      <c r="L31" s="141">
        <f t="shared" si="7"/>
        <v>3.1503332519458356</v>
      </c>
    </row>
    <row r="32" spans="1:12" ht="15" customHeight="1" x14ac:dyDescent="0.2">
      <c r="A32" s="12"/>
      <c r="C32" s="133" t="s">
        <v>14</v>
      </c>
      <c r="D32" s="133"/>
      <c r="E32" s="134"/>
      <c r="F32" s="134"/>
      <c r="G32" s="134"/>
      <c r="H32" s="134"/>
      <c r="I32" s="134"/>
      <c r="J32" s="134"/>
      <c r="K32" s="134"/>
      <c r="L32" s="135"/>
    </row>
    <row r="33" spans="1:12" s="3" customFormat="1" ht="15" customHeight="1" x14ac:dyDescent="0.2">
      <c r="A33" s="17"/>
      <c r="C33" s="136">
        <v>2024</v>
      </c>
      <c r="D33" s="136"/>
      <c r="E33" s="137">
        <v>9.3233201979713451E-2</v>
      </c>
      <c r="F33" s="137">
        <v>6.1033203317629896E-2</v>
      </c>
      <c r="G33" s="137">
        <v>0.20772072978434258</v>
      </c>
      <c r="H33" s="137">
        <v>0.19669876914448828</v>
      </c>
      <c r="I33" s="137">
        <v>9.0684698539651304E-2</v>
      </c>
      <c r="J33" s="137">
        <v>6.8824036486340959E-2</v>
      </c>
      <c r="K33" s="137">
        <v>0.28180536074783341</v>
      </c>
      <c r="L33" s="138">
        <f t="shared" ref="L33:L36" si="8">(1*E33+2*F33+3*G33+4*H33+5*I33)/SUM(E33:I33)</f>
        <v>3.201069402265226</v>
      </c>
    </row>
    <row r="34" spans="1:12" s="3" customFormat="1" ht="15" customHeight="1" x14ac:dyDescent="0.2">
      <c r="A34" s="17"/>
      <c r="C34" s="139">
        <v>2021</v>
      </c>
      <c r="D34" s="139"/>
      <c r="E34" s="140">
        <v>9.3940658999999996E-2</v>
      </c>
      <c r="F34" s="140">
        <v>4.9363799999999999E-2</v>
      </c>
      <c r="G34" s="140">
        <v>0.20775760900000001</v>
      </c>
      <c r="H34" s="140">
        <v>0.19347018999999999</v>
      </c>
      <c r="I34" s="140">
        <v>7.1527257999999996E-2</v>
      </c>
      <c r="J34" s="140">
        <v>7.9382698000000002E-2</v>
      </c>
      <c r="K34" s="140">
        <v>0.30455779599999999</v>
      </c>
      <c r="L34" s="141">
        <f t="shared" si="8"/>
        <v>3.1611525922764896</v>
      </c>
    </row>
    <row r="35" spans="1:12" s="3" customFormat="1" ht="15" customHeight="1" x14ac:dyDescent="0.2">
      <c r="A35" s="17"/>
      <c r="C35" s="139">
        <v>2017</v>
      </c>
      <c r="D35" s="139"/>
      <c r="E35" s="140">
        <v>8.5480016000000006E-2</v>
      </c>
      <c r="F35" s="140">
        <v>5.4475200000000001E-2</v>
      </c>
      <c r="G35" s="140">
        <v>0.23336989399999999</v>
      </c>
      <c r="H35" s="140">
        <v>0.18659139199999999</v>
      </c>
      <c r="I35" s="140">
        <v>8.4036989000000006E-2</v>
      </c>
      <c r="J35" s="140">
        <v>8.9126638999999994E-2</v>
      </c>
      <c r="K35" s="140">
        <v>0.26691989999999999</v>
      </c>
      <c r="L35" s="141">
        <f t="shared" si="8"/>
        <v>3.2006824092207617</v>
      </c>
    </row>
    <row r="36" spans="1:12" s="3" customFormat="1" ht="15" customHeight="1" x14ac:dyDescent="0.2">
      <c r="A36" s="17"/>
      <c r="C36" s="139">
        <v>2014</v>
      </c>
      <c r="D36" s="139"/>
      <c r="E36" s="140">
        <v>6.7455380646046212E-2</v>
      </c>
      <c r="F36" s="140">
        <v>5.7543065849048419E-2</v>
      </c>
      <c r="G36" s="140">
        <v>0.26207860307095621</v>
      </c>
      <c r="H36" s="140">
        <v>0.20635842891214268</v>
      </c>
      <c r="I36" s="140">
        <v>8.127264206483395E-2</v>
      </c>
      <c r="J36" s="140">
        <v>9.2564186993789835E-2</v>
      </c>
      <c r="K36" s="140">
        <v>0.23272769246318276</v>
      </c>
      <c r="L36" s="141">
        <f t="shared" si="8"/>
        <v>3.2615203234231971</v>
      </c>
    </row>
    <row r="37" spans="1:12" ht="15" customHeight="1" x14ac:dyDescent="0.2">
      <c r="A37" s="12"/>
      <c r="C37" s="145" t="s">
        <v>169</v>
      </c>
      <c r="D37" s="146"/>
      <c r="E37" s="146"/>
      <c r="F37" s="146"/>
      <c r="G37" s="146"/>
      <c r="H37" s="146"/>
      <c r="I37" s="146"/>
      <c r="J37" s="146"/>
      <c r="K37" s="146"/>
      <c r="L37" s="146"/>
    </row>
    <row r="38" spans="1:12" ht="15" customHeight="1" x14ac:dyDescent="0.2">
      <c r="A38" s="12"/>
      <c r="C38" s="80" t="s">
        <v>15</v>
      </c>
      <c r="D38" s="80"/>
      <c r="E38" s="81"/>
      <c r="F38" s="81"/>
      <c r="G38" s="81"/>
      <c r="H38" s="81"/>
      <c r="I38" s="81"/>
      <c r="J38" s="81"/>
      <c r="K38" s="81"/>
      <c r="L38" s="87"/>
    </row>
    <row r="39" spans="1:12" s="3" customFormat="1" ht="15" customHeight="1" x14ac:dyDescent="0.2">
      <c r="A39" s="17"/>
      <c r="C39" s="88" t="s">
        <v>165</v>
      </c>
      <c r="D39" s="88"/>
      <c r="E39" s="89"/>
      <c r="F39" s="89"/>
      <c r="G39" s="89"/>
      <c r="H39" s="89"/>
      <c r="I39" s="89"/>
      <c r="J39" s="89"/>
      <c r="K39" s="89"/>
      <c r="L39" s="89"/>
    </row>
    <row r="40" spans="1:12" s="3" customFormat="1" ht="15" customHeight="1" x14ac:dyDescent="0.2">
      <c r="A40" s="17"/>
      <c r="C40" s="136">
        <v>2024</v>
      </c>
      <c r="D40" s="136"/>
      <c r="E40" s="137">
        <f>AVERAGE(E45,E50,E55,E60)</f>
        <v>8.0984492657499796E-2</v>
      </c>
      <c r="F40" s="137">
        <f t="shared" ref="F40:K40" si="9">AVERAGE(F45,F50,F55,F60)</f>
        <v>4.8476732824594672E-2</v>
      </c>
      <c r="G40" s="137">
        <f t="shared" si="9"/>
        <v>0.17934029831042514</v>
      </c>
      <c r="H40" s="137">
        <f t="shared" si="9"/>
        <v>0.17483303186440127</v>
      </c>
      <c r="I40" s="137">
        <f t="shared" si="9"/>
        <v>8.0853615167800832E-2</v>
      </c>
      <c r="J40" s="137">
        <f t="shared" si="9"/>
        <v>7.8831427757446768E-2</v>
      </c>
      <c r="K40" s="137">
        <f t="shared" si="9"/>
        <v>0.35668040141783158</v>
      </c>
      <c r="L40" s="138">
        <f t="shared" ref="L40:L43" si="10">(1*E40+2*F40+3*G40+4*H40+5*I40)/SUM(E40:I40)</f>
        <v>3.2233785410882634</v>
      </c>
    </row>
    <row r="41" spans="1:12" s="3" customFormat="1" ht="15" customHeight="1" x14ac:dyDescent="0.2">
      <c r="A41" s="17"/>
      <c r="C41" s="139">
        <v>2021</v>
      </c>
      <c r="D41" s="139"/>
      <c r="E41" s="140">
        <f t="shared" ref="E41:K41" si="11">AVERAGE(E46,E51,E56,E61)</f>
        <v>8.6429322249999996E-2</v>
      </c>
      <c r="F41" s="140">
        <f t="shared" si="11"/>
        <v>3.2549149999999999E-2</v>
      </c>
      <c r="G41" s="140">
        <f t="shared" si="11"/>
        <v>0.19208462074999999</v>
      </c>
      <c r="H41" s="140">
        <f t="shared" si="11"/>
        <v>0.15389941099999999</v>
      </c>
      <c r="I41" s="140">
        <f t="shared" si="11"/>
        <v>6.3067279749999997E-2</v>
      </c>
      <c r="J41" s="140">
        <f t="shared" si="11"/>
        <v>7.1744132000000002E-2</v>
      </c>
      <c r="K41" s="140">
        <f t="shared" si="11"/>
        <v>0.40022610474999998</v>
      </c>
      <c r="L41" s="141">
        <f t="shared" si="10"/>
        <v>3.1413294823447542</v>
      </c>
    </row>
    <row r="42" spans="1:12" s="3" customFormat="1" ht="15" customHeight="1" x14ac:dyDescent="0.2">
      <c r="A42" s="17"/>
      <c r="C42" s="139">
        <v>2017</v>
      </c>
      <c r="D42" s="139"/>
      <c r="E42" s="140">
        <f t="shared" ref="E42:K42" si="12">AVERAGE(E47,E52,E57,E62)</f>
        <v>8.0458648500000007E-2</v>
      </c>
      <c r="F42" s="140">
        <f t="shared" si="12"/>
        <v>5.346406225E-2</v>
      </c>
      <c r="G42" s="140">
        <f t="shared" si="12"/>
        <v>0.2174665835</v>
      </c>
      <c r="H42" s="140">
        <f t="shared" si="12"/>
        <v>0.15330263924999998</v>
      </c>
      <c r="I42" s="140">
        <f t="shared" si="12"/>
        <v>6.9755860749999996E-2</v>
      </c>
      <c r="J42" s="140">
        <f t="shared" si="12"/>
        <v>8.6278893250000002E-2</v>
      </c>
      <c r="K42" s="140">
        <f t="shared" si="12"/>
        <v>0.33927330475000006</v>
      </c>
      <c r="L42" s="141">
        <f t="shared" si="10"/>
        <v>3.1365363437462621</v>
      </c>
    </row>
    <row r="43" spans="1:12" s="3" customFormat="1" ht="15" customHeight="1" x14ac:dyDescent="0.2">
      <c r="A43" s="17"/>
      <c r="C43" s="139">
        <v>2014</v>
      </c>
      <c r="D43" s="139"/>
      <c r="E43" s="140">
        <f t="shared" ref="E43:K43" si="13">AVERAGE(E48,E53,E58,E63)</f>
        <v>6.6913742330196993E-2</v>
      </c>
      <c r="F43" s="140">
        <f t="shared" si="13"/>
        <v>8.7006142838112713E-2</v>
      </c>
      <c r="G43" s="140">
        <f t="shared" si="13"/>
        <v>0.26428731540732098</v>
      </c>
      <c r="H43" s="140">
        <f t="shared" si="13"/>
        <v>0.13723589461328878</v>
      </c>
      <c r="I43" s="140">
        <f t="shared" si="13"/>
        <v>5.7653948240245285E-2</v>
      </c>
      <c r="J43" s="140">
        <f t="shared" si="13"/>
        <v>7.8039040544653604E-2</v>
      </c>
      <c r="K43" s="140">
        <f t="shared" si="13"/>
        <v>0.30886391602618163</v>
      </c>
      <c r="L43" s="141">
        <f t="shared" si="10"/>
        <v>3.051721279583917</v>
      </c>
    </row>
    <row r="44" spans="1:12" s="3" customFormat="1" ht="15" customHeight="1" x14ac:dyDescent="0.2">
      <c r="A44" s="17"/>
      <c r="C44" s="133" t="s">
        <v>11</v>
      </c>
      <c r="D44" s="133"/>
      <c r="E44" s="134"/>
      <c r="F44" s="134"/>
      <c r="G44" s="134"/>
      <c r="H44" s="134"/>
      <c r="I44" s="134"/>
      <c r="J44" s="134"/>
      <c r="K44" s="134"/>
      <c r="L44" s="135"/>
    </row>
    <row r="45" spans="1:12" s="3" customFormat="1" ht="15" customHeight="1" x14ac:dyDescent="0.2">
      <c r="A45" s="17"/>
      <c r="C45" s="136">
        <v>2024</v>
      </c>
      <c r="D45" s="136"/>
      <c r="E45" s="137">
        <v>0.11539445942317343</v>
      </c>
      <c r="F45" s="137">
        <v>5.9732319195323354E-2</v>
      </c>
      <c r="G45" s="137">
        <v>0.18681717050575908</v>
      </c>
      <c r="H45" s="137">
        <v>0.15156061624585013</v>
      </c>
      <c r="I45" s="137">
        <v>4.7311860479640477E-2</v>
      </c>
      <c r="J45" s="137">
        <v>8.2799290200326628E-2</v>
      </c>
      <c r="K45" s="137">
        <v>0.35638428394992699</v>
      </c>
      <c r="L45" s="138">
        <f t="shared" ref="L45:L48" si="14">(1*E45+2*F45+3*G45+4*H45+5*I45)/SUM(E45:I45)</f>
        <v>2.920942221388469</v>
      </c>
    </row>
    <row r="46" spans="1:12" s="3" customFormat="1" ht="15" customHeight="1" x14ac:dyDescent="0.2">
      <c r="A46" s="17"/>
      <c r="C46" s="139">
        <v>2021</v>
      </c>
      <c r="D46" s="139"/>
      <c r="E46" s="140">
        <v>0.11801824399999999</v>
      </c>
      <c r="F46" s="140">
        <v>4.3691399999999998E-2</v>
      </c>
      <c r="G46" s="140">
        <v>0.181384991</v>
      </c>
      <c r="H46" s="140">
        <v>0.143731369</v>
      </c>
      <c r="I46" s="140">
        <v>3.6445499999999999E-2</v>
      </c>
      <c r="J46" s="140">
        <v>7.3033468000000004E-2</v>
      </c>
      <c r="K46" s="140">
        <v>0.403695111</v>
      </c>
      <c r="L46" s="141">
        <f t="shared" si="14"/>
        <v>2.8794019576498857</v>
      </c>
    </row>
    <row r="47" spans="1:12" s="3" customFormat="1" ht="15" customHeight="1" x14ac:dyDescent="0.2">
      <c r="A47" s="17"/>
      <c r="C47" s="139">
        <v>2017</v>
      </c>
      <c r="D47" s="139"/>
      <c r="E47" s="140">
        <v>0.102007445</v>
      </c>
      <c r="F47" s="140">
        <v>5.5275299999999999E-2</v>
      </c>
      <c r="G47" s="140">
        <v>0.254159778</v>
      </c>
      <c r="H47" s="140">
        <v>0.120131585</v>
      </c>
      <c r="I47" s="140">
        <v>4.3353999999999997E-2</v>
      </c>
      <c r="J47" s="140">
        <v>8.8462310000000002E-2</v>
      </c>
      <c r="K47" s="140">
        <v>0.336609569</v>
      </c>
      <c r="L47" s="141">
        <f t="shared" si="14"/>
        <v>2.9087701500932699</v>
      </c>
    </row>
    <row r="48" spans="1:12" s="3" customFormat="1" ht="15" customHeight="1" x14ac:dyDescent="0.2">
      <c r="A48" s="17"/>
      <c r="C48" s="139">
        <v>2014</v>
      </c>
      <c r="D48" s="139"/>
      <c r="E48" s="140">
        <v>9.7045325071710375E-2</v>
      </c>
      <c r="F48" s="140">
        <v>8.2406557668769878E-2</v>
      </c>
      <c r="G48" s="140">
        <v>0.28224000327209214</v>
      </c>
      <c r="H48" s="140">
        <v>0.11433649699410357</v>
      </c>
      <c r="I48" s="140">
        <v>4.1162682641529953E-2</v>
      </c>
      <c r="J48" s="140">
        <v>7.5467809710629677E-2</v>
      </c>
      <c r="K48" s="140">
        <v>0.30734112464116425</v>
      </c>
      <c r="L48" s="141">
        <f t="shared" si="14"/>
        <v>2.8706472760567587</v>
      </c>
    </row>
    <row r="49" spans="1:12" s="3" customFormat="1" ht="15" customHeight="1" x14ac:dyDescent="0.2">
      <c r="A49" s="17"/>
      <c r="C49" s="133" t="s">
        <v>12</v>
      </c>
      <c r="D49" s="133"/>
      <c r="E49" s="134"/>
      <c r="F49" s="134"/>
      <c r="G49" s="134"/>
      <c r="H49" s="134"/>
      <c r="I49" s="134"/>
      <c r="J49" s="134"/>
      <c r="K49" s="134"/>
      <c r="L49" s="135"/>
    </row>
    <row r="50" spans="1:12" s="3" customFormat="1" ht="15" customHeight="1" x14ac:dyDescent="0.2">
      <c r="A50" s="17"/>
      <c r="C50" s="136">
        <v>2024</v>
      </c>
      <c r="D50" s="136"/>
      <c r="E50" s="137">
        <v>7.4109643041153306E-2</v>
      </c>
      <c r="F50" s="137">
        <v>5.0997638219034802E-2</v>
      </c>
      <c r="G50" s="137">
        <v>0.17043049099589824</v>
      </c>
      <c r="H50" s="137">
        <v>0.17961017531695325</v>
      </c>
      <c r="I50" s="137">
        <v>8.8314494672760785E-2</v>
      </c>
      <c r="J50" s="137">
        <v>7.7637157043380173E-2</v>
      </c>
      <c r="K50" s="137">
        <v>0.35890040071081947</v>
      </c>
      <c r="L50" s="138">
        <f t="shared" ref="L50:L53" si="15">(1*E50+2*F50+3*G50+4*H50+5*I50)/SUM(E50:I50)</f>
        <v>3.2786738362459222</v>
      </c>
    </row>
    <row r="51" spans="1:12" s="3" customFormat="1" ht="15" customHeight="1" x14ac:dyDescent="0.2">
      <c r="A51" s="17"/>
      <c r="C51" s="139">
        <v>2021</v>
      </c>
      <c r="D51" s="139"/>
      <c r="E51" s="140">
        <v>8.2474199999999998E-2</v>
      </c>
      <c r="F51" s="140">
        <v>3.6818400000000001E-2</v>
      </c>
      <c r="G51" s="140">
        <v>0.19964900599999999</v>
      </c>
      <c r="H51" s="140">
        <v>0.13591609900000001</v>
      </c>
      <c r="I51" s="140">
        <v>7.5622784999999998E-2</v>
      </c>
      <c r="J51" s="140">
        <v>7.0836967000000001E-2</v>
      </c>
      <c r="K51" s="140">
        <v>0.39868250100000002</v>
      </c>
      <c r="L51" s="141">
        <f t="shared" si="15"/>
        <v>3.160976455514886</v>
      </c>
    </row>
    <row r="52" spans="1:12" s="3" customFormat="1" ht="15" customHeight="1" x14ac:dyDescent="0.2">
      <c r="A52" s="17"/>
      <c r="C52" s="139">
        <v>2017</v>
      </c>
      <c r="D52" s="139"/>
      <c r="E52" s="140">
        <v>7.5850360000000006E-2</v>
      </c>
      <c r="F52" s="140">
        <v>4.4907500000000003E-2</v>
      </c>
      <c r="G52" s="140">
        <v>0.228805974</v>
      </c>
      <c r="H52" s="140">
        <v>0.16385005799999999</v>
      </c>
      <c r="I52" s="140">
        <v>6.06796E-2</v>
      </c>
      <c r="J52" s="140">
        <v>8.4220904999999999E-2</v>
      </c>
      <c r="K52" s="140">
        <v>0.34168559900000001</v>
      </c>
      <c r="L52" s="141">
        <f t="shared" si="15"/>
        <v>3.1543320717525223</v>
      </c>
    </row>
    <row r="53" spans="1:12" s="3" customFormat="1" ht="15" customHeight="1" x14ac:dyDescent="0.2">
      <c r="A53" s="17"/>
      <c r="C53" s="139">
        <v>2014</v>
      </c>
      <c r="D53" s="139"/>
      <c r="E53" s="140">
        <v>6.3575944245547356E-2</v>
      </c>
      <c r="F53" s="140">
        <v>5.4934662725563556E-2</v>
      </c>
      <c r="G53" s="140">
        <v>0.30255622551250272</v>
      </c>
      <c r="H53" s="140">
        <v>0.14017084294421991</v>
      </c>
      <c r="I53" s="140">
        <v>5.2093269916668419E-2</v>
      </c>
      <c r="J53" s="140">
        <v>7.769290729260038E-2</v>
      </c>
      <c r="K53" s="140">
        <v>0.30897614736289764</v>
      </c>
      <c r="L53" s="141">
        <f t="shared" si="15"/>
        <v>3.1015289250176701</v>
      </c>
    </row>
    <row r="54" spans="1:12" s="3" customFormat="1" ht="15" customHeight="1" x14ac:dyDescent="0.2">
      <c r="A54" s="17"/>
      <c r="C54" s="133" t="s">
        <v>13</v>
      </c>
      <c r="D54" s="133"/>
      <c r="E54" s="134"/>
      <c r="F54" s="134"/>
      <c r="G54" s="134"/>
      <c r="H54" s="134"/>
      <c r="I54" s="134"/>
      <c r="J54" s="134"/>
      <c r="K54" s="134"/>
      <c r="L54" s="135"/>
    </row>
    <row r="55" spans="1:12" s="3" customFormat="1" ht="15" customHeight="1" x14ac:dyDescent="0.2">
      <c r="A55" s="17"/>
      <c r="C55" s="136">
        <v>2024</v>
      </c>
      <c r="D55" s="136"/>
      <c r="E55" s="137">
        <v>6.2179961013896237E-2</v>
      </c>
      <c r="F55" s="137">
        <v>3.4579779835893873E-2</v>
      </c>
      <c r="G55" s="137">
        <v>0.15653190306362774</v>
      </c>
      <c r="H55" s="137">
        <v>0.19694613131431246</v>
      </c>
      <c r="I55" s="137">
        <v>0.11841764046870212</v>
      </c>
      <c r="J55" s="137">
        <v>7.6302441899474452E-2</v>
      </c>
      <c r="K55" s="137">
        <v>0.35504214240409321</v>
      </c>
      <c r="L55" s="138">
        <f t="shared" ref="L55:L58" si="16">(1*E55+2*F55+3*G55+4*H55+5*I55)/SUM(E55:I55)</f>
        <v>3.4833185489870546</v>
      </c>
    </row>
    <row r="56" spans="1:12" s="3" customFormat="1" ht="15" customHeight="1" x14ac:dyDescent="0.2">
      <c r="A56" s="17"/>
      <c r="C56" s="139">
        <v>2021</v>
      </c>
      <c r="D56" s="139"/>
      <c r="E56" s="140">
        <v>6.9598594E-2</v>
      </c>
      <c r="F56" s="140">
        <v>1.8893400000000001E-2</v>
      </c>
      <c r="G56" s="140">
        <v>0.18060909</v>
      </c>
      <c r="H56" s="140">
        <v>0.17486832899999999</v>
      </c>
      <c r="I56" s="140">
        <v>8.8983134000000005E-2</v>
      </c>
      <c r="J56" s="140">
        <v>6.8412949000000001E-2</v>
      </c>
      <c r="K56" s="140">
        <v>0.39863453900000001</v>
      </c>
      <c r="L56" s="141">
        <f t="shared" si="16"/>
        <v>3.3654059073293072</v>
      </c>
    </row>
    <row r="57" spans="1:12" s="3" customFormat="1" ht="15" customHeight="1" x14ac:dyDescent="0.2">
      <c r="A57" s="17"/>
      <c r="C57" s="139">
        <v>2017</v>
      </c>
      <c r="D57" s="139"/>
      <c r="E57" s="140">
        <v>7.3404741999999995E-2</v>
      </c>
      <c r="F57" s="140">
        <v>6.9195648999999998E-2</v>
      </c>
      <c r="G57" s="140">
        <v>0.16045368199999999</v>
      </c>
      <c r="H57" s="140">
        <v>0.179894952</v>
      </c>
      <c r="I57" s="140">
        <v>9.5448278999999997E-2</v>
      </c>
      <c r="J57" s="140">
        <v>8.2465480999999993E-2</v>
      </c>
      <c r="K57" s="140">
        <v>0.33913721600000002</v>
      </c>
      <c r="L57" s="141">
        <f t="shared" si="16"/>
        <v>3.2676125492452157</v>
      </c>
    </row>
    <row r="58" spans="1:12" s="3" customFormat="1" ht="15" customHeight="1" x14ac:dyDescent="0.2">
      <c r="A58" s="17"/>
      <c r="C58" s="139">
        <v>2014</v>
      </c>
      <c r="D58" s="139"/>
      <c r="E58" s="140">
        <v>5.4522823008570004E-2</v>
      </c>
      <c r="F58" s="140">
        <v>0.15188843978036212</v>
      </c>
      <c r="G58" s="140">
        <v>0.18237755551866466</v>
      </c>
      <c r="H58" s="140">
        <v>0.1497209183245736</v>
      </c>
      <c r="I58" s="140">
        <v>7.8564983063143926E-2</v>
      </c>
      <c r="J58" s="140">
        <v>7.4177376334841366E-2</v>
      </c>
      <c r="K58" s="140">
        <v>0.30874790396984431</v>
      </c>
      <c r="L58" s="141">
        <f t="shared" si="16"/>
        <v>3.0744104355401745</v>
      </c>
    </row>
    <row r="59" spans="1:12" s="3" customFormat="1" ht="15" customHeight="1" x14ac:dyDescent="0.2">
      <c r="A59" s="17"/>
      <c r="C59" s="133" t="s">
        <v>14</v>
      </c>
      <c r="D59" s="133"/>
      <c r="E59" s="134"/>
      <c r="F59" s="134"/>
      <c r="G59" s="134"/>
      <c r="H59" s="134"/>
      <c r="I59" s="134"/>
      <c r="J59" s="134"/>
      <c r="K59" s="134"/>
      <c r="L59" s="135"/>
    </row>
    <row r="60" spans="1:12" s="3" customFormat="1" ht="15" customHeight="1" x14ac:dyDescent="0.2">
      <c r="A60" s="17"/>
      <c r="C60" s="136">
        <v>2024</v>
      </c>
      <c r="D60" s="136"/>
      <c r="E60" s="137">
        <v>7.2253907151776195E-2</v>
      </c>
      <c r="F60" s="137">
        <v>4.8597194048126652E-2</v>
      </c>
      <c r="G60" s="137">
        <v>0.20358162867641544</v>
      </c>
      <c r="H60" s="137">
        <v>0.17121520458048922</v>
      </c>
      <c r="I60" s="137">
        <v>6.9370465050099958E-2</v>
      </c>
      <c r="J60" s="137">
        <v>7.8586821886605832E-2</v>
      </c>
      <c r="K60" s="137">
        <v>0.35639477860648666</v>
      </c>
      <c r="L60" s="138">
        <f t="shared" ref="L60:L63" si="17">(1*E60+2*F60+3*G60+4*H60+5*I60)/SUM(E60:I60)</f>
        <v>3.2068094179428255</v>
      </c>
    </row>
    <row r="61" spans="1:12" s="3" customFormat="1" ht="15" customHeight="1" x14ac:dyDescent="0.2">
      <c r="A61" s="17"/>
      <c r="C61" s="139">
        <v>2021</v>
      </c>
      <c r="D61" s="139"/>
      <c r="E61" s="140">
        <v>7.5626251000000005E-2</v>
      </c>
      <c r="F61" s="140">
        <v>3.0793399999999999E-2</v>
      </c>
      <c r="G61" s="140">
        <v>0.206695396</v>
      </c>
      <c r="H61" s="140">
        <v>0.161081847</v>
      </c>
      <c r="I61" s="140">
        <v>5.1217699999999998E-2</v>
      </c>
      <c r="J61" s="140">
        <v>7.4693144000000003E-2</v>
      </c>
      <c r="K61" s="140">
        <v>0.399892268</v>
      </c>
      <c r="L61" s="141">
        <f t="shared" si="17"/>
        <v>3.1550610621219253</v>
      </c>
    </row>
    <row r="62" spans="1:12" s="3" customFormat="1" ht="15" customHeight="1" x14ac:dyDescent="0.2">
      <c r="A62" s="17"/>
      <c r="C62" s="139">
        <v>2017</v>
      </c>
      <c r="D62" s="139"/>
      <c r="E62" s="140">
        <v>7.0572046999999999E-2</v>
      </c>
      <c r="F62" s="140">
        <v>4.4477799999999998E-2</v>
      </c>
      <c r="G62" s="140">
        <v>0.22644690000000001</v>
      </c>
      <c r="H62" s="140">
        <v>0.14933396199999999</v>
      </c>
      <c r="I62" s="140">
        <v>7.9541563999999995E-2</v>
      </c>
      <c r="J62" s="140">
        <v>8.9966877000000001E-2</v>
      </c>
      <c r="K62" s="140">
        <v>0.33966083499999999</v>
      </c>
      <c r="L62" s="141">
        <f t="shared" si="17"/>
        <v>3.2152895605428564</v>
      </c>
    </row>
    <row r="63" spans="1:12" s="3" customFormat="1" ht="15" customHeight="1" x14ac:dyDescent="0.2">
      <c r="A63" s="17"/>
      <c r="C63" s="139">
        <v>2014</v>
      </c>
      <c r="D63" s="139"/>
      <c r="E63" s="140">
        <v>5.251087699496023E-2</v>
      </c>
      <c r="F63" s="140">
        <v>5.8794911177755337E-2</v>
      </c>
      <c r="G63" s="140">
        <v>0.2899754773260243</v>
      </c>
      <c r="H63" s="140">
        <v>0.14471532019025804</v>
      </c>
      <c r="I63" s="140">
        <v>5.879485733963883E-2</v>
      </c>
      <c r="J63" s="140">
        <v>8.4818068840542979E-2</v>
      </c>
      <c r="K63" s="140">
        <v>0.31039048813082026</v>
      </c>
      <c r="L63" s="141">
        <f t="shared" si="17"/>
        <v>3.1628468306506714</v>
      </c>
    </row>
    <row r="64" spans="1:12" s="3" customFormat="1" ht="15" customHeight="1" x14ac:dyDescent="0.2">
      <c r="A64" s="17"/>
      <c r="C64" s="80" t="s">
        <v>17</v>
      </c>
      <c r="D64" s="80"/>
      <c r="E64" s="81"/>
      <c r="F64" s="81"/>
      <c r="G64" s="81"/>
      <c r="H64" s="81"/>
      <c r="I64" s="81"/>
      <c r="J64" s="81"/>
      <c r="K64" s="81"/>
      <c r="L64" s="87"/>
    </row>
    <row r="65" spans="1:12" s="3" customFormat="1" ht="15" customHeight="1" x14ac:dyDescent="0.2">
      <c r="A65" s="17"/>
      <c r="C65" s="88" t="s">
        <v>165</v>
      </c>
      <c r="D65" s="88"/>
      <c r="E65" s="89"/>
      <c r="F65" s="89"/>
      <c r="G65" s="89"/>
      <c r="H65" s="89"/>
      <c r="I65" s="89"/>
      <c r="J65" s="89"/>
      <c r="K65" s="89"/>
      <c r="L65" s="89"/>
    </row>
    <row r="66" spans="1:12" s="3" customFormat="1" ht="15" customHeight="1" x14ac:dyDescent="0.2">
      <c r="A66" s="17"/>
      <c r="C66" s="136">
        <v>2024</v>
      </c>
      <c r="D66" s="136"/>
      <c r="E66" s="137">
        <f>AVERAGE(E71,E76,E81,E86)</f>
        <v>0.11132663372121968</v>
      </c>
      <c r="F66" s="137">
        <f t="shared" ref="F66:K66" si="18">AVERAGE(F71,F76,F81,F86)</f>
        <v>7.0455573869556906E-2</v>
      </c>
      <c r="G66" s="137">
        <f t="shared" si="18"/>
        <v>0.20739965267652161</v>
      </c>
      <c r="H66" s="137">
        <f t="shared" si="18"/>
        <v>0.20558352116215914</v>
      </c>
      <c r="I66" s="137">
        <f t="shared" si="18"/>
        <v>9.4808273611233354E-2</v>
      </c>
      <c r="J66" s="137">
        <f t="shared" si="18"/>
        <v>5.9420687318019749E-2</v>
      </c>
      <c r="K66" s="137">
        <f t="shared" si="18"/>
        <v>0.25100565764128946</v>
      </c>
      <c r="L66" s="138">
        <f t="shared" ref="L66:L69" si="19">(1*E66+2*F66+3*G66+4*H66+5*I66)/SUM(E66:I66)</f>
        <v>3.1480497787674406</v>
      </c>
    </row>
    <row r="67" spans="1:12" s="3" customFormat="1" ht="15" customHeight="1" x14ac:dyDescent="0.2">
      <c r="A67" s="17"/>
      <c r="C67" s="139">
        <v>2021</v>
      </c>
      <c r="D67" s="139"/>
      <c r="E67" s="140">
        <f t="shared" ref="E67:K67" si="20">AVERAGE(E72,E77,E82,E87)</f>
        <v>0.1167334765</v>
      </c>
      <c r="F67" s="140">
        <f t="shared" si="20"/>
        <v>6.6375971749999998E-2</v>
      </c>
      <c r="G67" s="140">
        <f t="shared" si="20"/>
        <v>0.192758557</v>
      </c>
      <c r="H67" s="140">
        <f t="shared" si="20"/>
        <v>0.18540375775000001</v>
      </c>
      <c r="I67" s="140">
        <f t="shared" si="20"/>
        <v>7.8326448500000007E-2</v>
      </c>
      <c r="J67" s="140">
        <f t="shared" si="20"/>
        <v>8.4492045000000002E-2</v>
      </c>
      <c r="K67" s="140">
        <f t="shared" si="20"/>
        <v>0.27590972550000004</v>
      </c>
      <c r="L67" s="141">
        <f t="shared" si="19"/>
        <v>3.0660003878075264</v>
      </c>
    </row>
    <row r="68" spans="1:12" s="3" customFormat="1" ht="15" customHeight="1" x14ac:dyDescent="0.2">
      <c r="A68" s="17"/>
      <c r="C68" s="139">
        <v>2017</v>
      </c>
      <c r="D68" s="139"/>
      <c r="E68" s="140">
        <f t="shared" ref="E68:K68" si="21">AVERAGE(E73,E78,E83,E88)</f>
        <v>0.10799932625</v>
      </c>
      <c r="F68" s="140">
        <f t="shared" si="21"/>
        <v>7.9416365249999996E-2</v>
      </c>
      <c r="G68" s="140">
        <f t="shared" si="21"/>
        <v>0.23366851700000002</v>
      </c>
      <c r="H68" s="140">
        <f t="shared" si="21"/>
        <v>0.18447309849999999</v>
      </c>
      <c r="I68" s="140">
        <f t="shared" si="21"/>
        <v>6.9211474499999995E-2</v>
      </c>
      <c r="J68" s="140">
        <f t="shared" si="21"/>
        <v>8.6767007499999993E-2</v>
      </c>
      <c r="K68" s="140">
        <f t="shared" si="21"/>
        <v>0.23846423524999999</v>
      </c>
      <c r="L68" s="141">
        <f t="shared" si="19"/>
        <v>3.0407265873932552</v>
      </c>
    </row>
    <row r="69" spans="1:12" s="3" customFormat="1" ht="15" customHeight="1" x14ac:dyDescent="0.2">
      <c r="A69" s="17"/>
      <c r="C69" s="139">
        <v>2014</v>
      </c>
      <c r="D69" s="139"/>
      <c r="E69" s="140">
        <f t="shared" ref="E69:K69" si="22">AVERAGE(E74,E79,E84,E89)</f>
        <v>9.5478349050192507E-2</v>
      </c>
      <c r="F69" s="140">
        <f t="shared" si="22"/>
        <v>8.4082079289409903E-2</v>
      </c>
      <c r="G69" s="140">
        <f t="shared" si="22"/>
        <v>0.22966067754605576</v>
      </c>
      <c r="H69" s="140">
        <f t="shared" si="22"/>
        <v>0.21476893757456722</v>
      </c>
      <c r="I69" s="140">
        <f t="shared" si="22"/>
        <v>7.5238434398739007E-2</v>
      </c>
      <c r="J69" s="140">
        <f t="shared" si="22"/>
        <v>0.10637672932173135</v>
      </c>
      <c r="K69" s="140">
        <f t="shared" si="22"/>
        <v>0.19439479281930419</v>
      </c>
      <c r="L69" s="141">
        <f t="shared" si="19"/>
        <v>3.1290093751022039</v>
      </c>
    </row>
    <row r="70" spans="1:12" s="3" customFormat="1" ht="15" customHeight="1" x14ac:dyDescent="0.2">
      <c r="A70" s="17"/>
      <c r="C70" s="133" t="s">
        <v>11</v>
      </c>
      <c r="D70" s="133"/>
      <c r="E70" s="134"/>
      <c r="F70" s="134"/>
      <c r="G70" s="134"/>
      <c r="H70" s="134"/>
      <c r="I70" s="134"/>
      <c r="J70" s="134"/>
      <c r="K70" s="134"/>
      <c r="L70" s="135"/>
    </row>
    <row r="71" spans="1:12" s="3" customFormat="1" ht="15" customHeight="1" x14ac:dyDescent="0.2">
      <c r="A71" s="17"/>
      <c r="C71" s="136">
        <v>2024</v>
      </c>
      <c r="D71" s="136"/>
      <c r="E71" s="137">
        <v>0.14303010302305955</v>
      </c>
      <c r="F71" s="137">
        <v>8.2468988993002812E-2</v>
      </c>
      <c r="G71" s="137">
        <v>0.21904665918436625</v>
      </c>
      <c r="H71" s="137">
        <v>0.16942184953153239</v>
      </c>
      <c r="I71" s="137">
        <v>7.6472572238047848E-2</v>
      </c>
      <c r="J71" s="137">
        <v>5.896039239850339E-2</v>
      </c>
      <c r="K71" s="137">
        <v>0.25059943463148771</v>
      </c>
      <c r="L71" s="138">
        <f t="shared" ref="L71:L74" si="23">(1*E71+2*F71+3*G71+4*H71+5*I71)/SUM(E71:I71)</f>
        <v>2.9331409109164062</v>
      </c>
    </row>
    <row r="72" spans="1:12" s="3" customFormat="1" ht="15" customHeight="1" x14ac:dyDescent="0.2">
      <c r="A72" s="17"/>
      <c r="C72" s="139">
        <v>2021</v>
      </c>
      <c r="D72" s="139"/>
      <c r="E72" s="140">
        <v>0.15065930699999999</v>
      </c>
      <c r="F72" s="140">
        <v>8.0257856000000002E-2</v>
      </c>
      <c r="G72" s="140">
        <v>0.203778925</v>
      </c>
      <c r="H72" s="140">
        <v>0.155005593</v>
      </c>
      <c r="I72" s="140">
        <v>4.6932399999999999E-2</v>
      </c>
      <c r="J72" s="140">
        <v>8.2701149000000002E-2</v>
      </c>
      <c r="K72" s="140">
        <v>0.280664731</v>
      </c>
      <c r="L72" s="141">
        <f t="shared" si="23"/>
        <v>2.7915504668057505</v>
      </c>
    </row>
    <row r="73" spans="1:12" s="3" customFormat="1" ht="15" customHeight="1" x14ac:dyDescent="0.2">
      <c r="A73" s="17"/>
      <c r="C73" s="139">
        <v>2017</v>
      </c>
      <c r="D73" s="139"/>
      <c r="E73" s="140">
        <v>0.14669818600000001</v>
      </c>
      <c r="F73" s="140">
        <v>8.6533724000000006E-2</v>
      </c>
      <c r="G73" s="140">
        <v>0.24981034299999999</v>
      </c>
      <c r="H73" s="140">
        <v>0.15245366799999999</v>
      </c>
      <c r="I73" s="140">
        <v>3.8882300000000002E-2</v>
      </c>
      <c r="J73" s="140">
        <v>8.9137893999999995E-2</v>
      </c>
      <c r="K73" s="140">
        <v>0.23648393400000001</v>
      </c>
      <c r="L73" s="141">
        <f t="shared" si="23"/>
        <v>2.7780002032420321</v>
      </c>
    </row>
    <row r="74" spans="1:12" s="3" customFormat="1" ht="15" customHeight="1" x14ac:dyDescent="0.2">
      <c r="A74" s="17"/>
      <c r="C74" s="139">
        <v>2014</v>
      </c>
      <c r="D74" s="139"/>
      <c r="E74" s="140">
        <v>0.13522367745093494</v>
      </c>
      <c r="F74" s="140">
        <v>0.10794894396123011</v>
      </c>
      <c r="G74" s="140">
        <v>0.23988325645904446</v>
      </c>
      <c r="H74" s="140">
        <v>0.18072348060274573</v>
      </c>
      <c r="I74" s="140">
        <v>3.2529057323780197E-2</v>
      </c>
      <c r="J74" s="140">
        <v>0.10485326883737876</v>
      </c>
      <c r="K74" s="140">
        <v>0.19883831536488586</v>
      </c>
      <c r="L74" s="141">
        <f t="shared" si="23"/>
        <v>2.8095460278749291</v>
      </c>
    </row>
    <row r="75" spans="1:12" s="3" customFormat="1" ht="15" customHeight="1" x14ac:dyDescent="0.2">
      <c r="A75" s="17"/>
      <c r="C75" s="133" t="s">
        <v>12</v>
      </c>
      <c r="D75" s="133"/>
      <c r="E75" s="134"/>
      <c r="F75" s="134"/>
      <c r="G75" s="134"/>
      <c r="H75" s="134"/>
      <c r="I75" s="134"/>
      <c r="J75" s="134"/>
      <c r="K75" s="134"/>
      <c r="L75" s="135"/>
    </row>
    <row r="76" spans="1:12" s="3" customFormat="1" ht="15" customHeight="1" x14ac:dyDescent="0.2">
      <c r="A76" s="17"/>
      <c r="C76" s="136">
        <v>2024</v>
      </c>
      <c r="D76" s="136"/>
      <c r="E76" s="137">
        <v>0.1066333686583867</v>
      </c>
      <c r="F76" s="137">
        <v>7.6251220983703794E-2</v>
      </c>
      <c r="G76" s="137">
        <v>0.21887650534042405</v>
      </c>
      <c r="H76" s="137">
        <v>0.20940822690573341</v>
      </c>
      <c r="I76" s="137">
        <v>7.6547662868122784E-2</v>
      </c>
      <c r="J76" s="137">
        <v>5.9857280756361431E-2</v>
      </c>
      <c r="K76" s="137">
        <v>0.25242573448726779</v>
      </c>
      <c r="L76" s="138">
        <f t="shared" ref="L76:L79" si="24">(1*E76+2*F76+3*G76+4*H76+5*I76)/SUM(E76:I76)</f>
        <v>3.1061273691929503</v>
      </c>
    </row>
    <row r="77" spans="1:12" s="3" customFormat="1" ht="15" customHeight="1" x14ac:dyDescent="0.2">
      <c r="A77" s="17"/>
      <c r="C77" s="139">
        <v>2021</v>
      </c>
      <c r="D77" s="139"/>
      <c r="E77" s="140">
        <v>0.112351217</v>
      </c>
      <c r="F77" s="140">
        <v>8.1125830999999995E-2</v>
      </c>
      <c r="G77" s="140">
        <v>0.19446433900000001</v>
      </c>
      <c r="H77" s="140">
        <v>0.18204905099999999</v>
      </c>
      <c r="I77" s="140">
        <v>6.4927765999999998E-2</v>
      </c>
      <c r="J77" s="140">
        <v>8.9636842999999994E-2</v>
      </c>
      <c r="K77" s="140">
        <v>0.27544495200000002</v>
      </c>
      <c r="L77" s="141">
        <f t="shared" si="24"/>
        <v>3.0095702374915678</v>
      </c>
    </row>
    <row r="78" spans="1:12" s="3" customFormat="1" ht="15" customHeight="1" x14ac:dyDescent="0.2">
      <c r="A78" s="17"/>
      <c r="C78" s="139">
        <v>2017</v>
      </c>
      <c r="D78" s="139"/>
      <c r="E78" s="140">
        <v>0.106103841</v>
      </c>
      <c r="F78" s="140">
        <v>8.5994555E-2</v>
      </c>
      <c r="G78" s="140">
        <v>0.24719499</v>
      </c>
      <c r="H78" s="140">
        <v>0.17114204799999999</v>
      </c>
      <c r="I78" s="140">
        <v>5.95404E-2</v>
      </c>
      <c r="J78" s="140">
        <v>8.7827110999999999E-2</v>
      </c>
      <c r="K78" s="140">
        <v>0.242197102</v>
      </c>
      <c r="L78" s="141">
        <f t="shared" si="24"/>
        <v>2.9880900346026511</v>
      </c>
    </row>
    <row r="79" spans="1:12" s="3" customFormat="1" ht="15" customHeight="1" x14ac:dyDescent="0.2">
      <c r="A79" s="17"/>
      <c r="C79" s="139">
        <v>2014</v>
      </c>
      <c r="D79" s="139"/>
      <c r="E79" s="140">
        <v>9.8527815670435018E-2</v>
      </c>
      <c r="F79" s="140">
        <v>9.5888029673628042E-2</v>
      </c>
      <c r="G79" s="140">
        <v>0.22657421702203662</v>
      </c>
      <c r="H79" s="140">
        <v>0.21074339497534439</v>
      </c>
      <c r="I79" s="140">
        <v>6.4553147039231387E-2</v>
      </c>
      <c r="J79" s="140">
        <v>0.10976118540150401</v>
      </c>
      <c r="K79" s="140">
        <v>0.19395221021782041</v>
      </c>
      <c r="L79" s="141">
        <f t="shared" si="24"/>
        <v>3.0673659779524698</v>
      </c>
    </row>
    <row r="80" spans="1:12" s="3" customFormat="1" ht="15" customHeight="1" x14ac:dyDescent="0.2">
      <c r="A80" s="17"/>
      <c r="C80" s="133" t="s">
        <v>13</v>
      </c>
      <c r="D80" s="133"/>
      <c r="E80" s="134"/>
      <c r="F80" s="134"/>
      <c r="G80" s="134"/>
      <c r="H80" s="134"/>
      <c r="I80" s="134"/>
      <c r="J80" s="134"/>
      <c r="K80" s="134"/>
      <c r="L80" s="135"/>
    </row>
    <row r="81" spans="1:12" s="3" customFormat="1" ht="15" customHeight="1" x14ac:dyDescent="0.2">
      <c r="A81" s="17"/>
      <c r="C81" s="136">
        <v>2024</v>
      </c>
      <c r="D81" s="136"/>
      <c r="E81" s="137">
        <v>9.8572599194958199E-2</v>
      </c>
      <c r="F81" s="137">
        <v>6.1416626481682661E-2</v>
      </c>
      <c r="G81" s="137">
        <v>0.18528432202833708</v>
      </c>
      <c r="H81" s="137">
        <v>0.22671334948576199</v>
      </c>
      <c r="I81" s="137">
        <v>0.12271191394978209</v>
      </c>
      <c r="J81" s="137">
        <v>5.5159635067300025E-2</v>
      </c>
      <c r="K81" s="137">
        <v>0.2501415537921779</v>
      </c>
      <c r="L81" s="138">
        <f t="shared" ref="L81:L84" si="25">(1*E81+2*F81+3*G81+4*H81+5*I81)/SUM(E81:I81)</f>
        <v>3.3074358975267129</v>
      </c>
    </row>
    <row r="82" spans="1:12" s="3" customFormat="1" ht="15" customHeight="1" x14ac:dyDescent="0.2">
      <c r="A82" s="17"/>
      <c r="C82" s="139">
        <v>2021</v>
      </c>
      <c r="D82" s="139"/>
      <c r="E82" s="140">
        <v>0.106020846</v>
      </c>
      <c r="F82" s="140">
        <v>5.04924E-2</v>
      </c>
      <c r="G82" s="140">
        <v>0.181425964</v>
      </c>
      <c r="H82" s="140">
        <v>0.19143991499999999</v>
      </c>
      <c r="I82" s="140">
        <v>0.115191591</v>
      </c>
      <c r="J82" s="140">
        <v>8.0685347000000004E-2</v>
      </c>
      <c r="K82" s="140">
        <v>0.27474392800000003</v>
      </c>
      <c r="L82" s="141">
        <f t="shared" si="25"/>
        <v>3.2471241727959614</v>
      </c>
    </row>
    <row r="83" spans="1:12" s="3" customFormat="1" ht="15" customHeight="1" x14ac:dyDescent="0.2">
      <c r="A83" s="17"/>
      <c r="C83" s="139">
        <v>2017</v>
      </c>
      <c r="D83" s="139"/>
      <c r="E83" s="140">
        <v>9.4101531000000002E-2</v>
      </c>
      <c r="F83" s="140">
        <v>8.2123678000000006E-2</v>
      </c>
      <c r="G83" s="140">
        <v>0.208097526</v>
      </c>
      <c r="H83" s="140">
        <v>0.206112664</v>
      </c>
      <c r="I83" s="140">
        <v>9.0521519999999994E-2</v>
      </c>
      <c r="J83" s="140">
        <v>8.2847439999999994E-2</v>
      </c>
      <c r="K83" s="140">
        <v>0.23619564100000001</v>
      </c>
      <c r="L83" s="141">
        <f t="shared" si="25"/>
        <v>3.1715658667094035</v>
      </c>
    </row>
    <row r="84" spans="1:12" s="3" customFormat="1" ht="15" customHeight="1" x14ac:dyDescent="0.2">
      <c r="A84" s="17"/>
      <c r="C84" s="139">
        <v>2014</v>
      </c>
      <c r="D84" s="139"/>
      <c r="E84" s="140">
        <v>7.4862926710187183E-2</v>
      </c>
      <c r="F84" s="140">
        <v>7.9215528361757978E-2</v>
      </c>
      <c r="G84" s="140">
        <v>0.22061776442206851</v>
      </c>
      <c r="H84" s="140">
        <v>0.21970895762867082</v>
      </c>
      <c r="I84" s="140">
        <v>0.10990162008644952</v>
      </c>
      <c r="J84" s="140">
        <v>0.10201625826695292</v>
      </c>
      <c r="K84" s="140">
        <v>0.19367694452391304</v>
      </c>
      <c r="L84" s="141">
        <f t="shared" si="25"/>
        <v>3.2989759815663278</v>
      </c>
    </row>
    <row r="85" spans="1:12" s="3" customFormat="1" ht="15" customHeight="1" x14ac:dyDescent="0.2">
      <c r="A85" s="17"/>
      <c r="C85" s="133" t="s">
        <v>14</v>
      </c>
      <c r="D85" s="133"/>
      <c r="E85" s="134"/>
      <c r="F85" s="134"/>
      <c r="G85" s="134"/>
      <c r="H85" s="134"/>
      <c r="I85" s="134"/>
      <c r="J85" s="134"/>
      <c r="K85" s="134"/>
      <c r="L85" s="135"/>
    </row>
    <row r="86" spans="1:12" s="3" customFormat="1" ht="15" customHeight="1" x14ac:dyDescent="0.2">
      <c r="A86" s="17"/>
      <c r="C86" s="136">
        <v>2024</v>
      </c>
      <c r="D86" s="136"/>
      <c r="E86" s="137">
        <v>9.7070464008474244E-2</v>
      </c>
      <c r="F86" s="137">
        <v>6.1685459019838351E-2</v>
      </c>
      <c r="G86" s="137">
        <v>0.20639112415295904</v>
      </c>
      <c r="H86" s="137">
        <v>0.21679065872560876</v>
      </c>
      <c r="I86" s="137">
        <v>0.10350094538898071</v>
      </c>
      <c r="J86" s="137">
        <v>6.3705441049914172E-2</v>
      </c>
      <c r="K86" s="137">
        <v>0.25085590765422461</v>
      </c>
      <c r="L86" s="138">
        <f t="shared" ref="L86:L89" si="26">(1*E86+2*F86+3*G86+4*H86+5*I86)/SUM(E86:I86)</f>
        <v>3.2450491552369183</v>
      </c>
    </row>
    <row r="87" spans="1:12" s="3" customFormat="1" ht="15" customHeight="1" x14ac:dyDescent="0.2">
      <c r="A87" s="17"/>
      <c r="C87" s="139">
        <v>2021</v>
      </c>
      <c r="D87" s="139"/>
      <c r="E87" s="140">
        <v>9.7902535999999998E-2</v>
      </c>
      <c r="F87" s="140">
        <v>5.3627800000000003E-2</v>
      </c>
      <c r="G87" s="140">
        <v>0.19136500000000001</v>
      </c>
      <c r="H87" s="140">
        <v>0.21312047200000001</v>
      </c>
      <c r="I87" s="140">
        <v>8.6254037000000006E-2</v>
      </c>
      <c r="J87" s="140">
        <v>8.4944840999999993E-2</v>
      </c>
      <c r="K87" s="140">
        <v>0.27278529099999999</v>
      </c>
      <c r="L87" s="141">
        <f t="shared" si="26"/>
        <v>3.2120536641417443</v>
      </c>
    </row>
    <row r="88" spans="1:12" s="3" customFormat="1" ht="15" customHeight="1" x14ac:dyDescent="0.2">
      <c r="A88" s="17"/>
      <c r="C88" s="139">
        <v>2017</v>
      </c>
      <c r="D88" s="139"/>
      <c r="E88" s="140">
        <v>8.5093746999999997E-2</v>
      </c>
      <c r="F88" s="140">
        <v>6.3013503999999998E-2</v>
      </c>
      <c r="G88" s="140">
        <v>0.229571209</v>
      </c>
      <c r="H88" s="140">
        <v>0.208184014</v>
      </c>
      <c r="I88" s="140">
        <v>8.7901677999999997E-2</v>
      </c>
      <c r="J88" s="140">
        <v>8.7255584999999997E-2</v>
      </c>
      <c r="K88" s="140">
        <v>0.238980264</v>
      </c>
      <c r="L88" s="141">
        <f t="shared" si="26"/>
        <v>3.2237969644903277</v>
      </c>
    </row>
    <row r="89" spans="1:12" s="3" customFormat="1" ht="15" customHeight="1" x14ac:dyDescent="0.2">
      <c r="A89" s="17"/>
      <c r="C89" s="139">
        <v>2014</v>
      </c>
      <c r="D89" s="139"/>
      <c r="E89" s="140">
        <v>7.3298976369212926E-2</v>
      </c>
      <c r="F89" s="140">
        <v>5.3275815161023483E-2</v>
      </c>
      <c r="G89" s="140">
        <v>0.23156747228107347</v>
      </c>
      <c r="H89" s="140">
        <v>0.24789991709150791</v>
      </c>
      <c r="I89" s="140">
        <v>9.3969913145494938E-2</v>
      </c>
      <c r="J89" s="140">
        <v>0.10887620478108974</v>
      </c>
      <c r="K89" s="140">
        <v>0.1911117011705975</v>
      </c>
      <c r="L89" s="141">
        <f t="shared" si="26"/>
        <v>3.3370884267418996</v>
      </c>
    </row>
    <row r="90" spans="1:12" s="3" customFormat="1" ht="15" customHeight="1" x14ac:dyDescent="0.2">
      <c r="A90" s="17"/>
      <c r="C90" s="80" t="s">
        <v>16</v>
      </c>
      <c r="D90" s="80"/>
      <c r="E90" s="81"/>
      <c r="F90" s="81"/>
      <c r="G90" s="81"/>
      <c r="H90" s="81"/>
      <c r="I90" s="81"/>
      <c r="J90" s="81"/>
      <c r="K90" s="81"/>
      <c r="L90" s="87"/>
    </row>
    <row r="91" spans="1:12" s="3" customFormat="1" ht="15" customHeight="1" x14ac:dyDescent="0.2">
      <c r="A91" s="17"/>
      <c r="C91" s="88" t="s">
        <v>165</v>
      </c>
      <c r="D91" s="88"/>
      <c r="E91" s="89"/>
      <c r="F91" s="89"/>
      <c r="G91" s="89"/>
      <c r="H91" s="89"/>
      <c r="I91" s="89"/>
      <c r="J91" s="89"/>
      <c r="K91" s="89"/>
      <c r="L91" s="89"/>
    </row>
    <row r="92" spans="1:12" s="3" customFormat="1" ht="15" customHeight="1" x14ac:dyDescent="0.2">
      <c r="A92" s="17"/>
      <c r="C92" s="136">
        <v>2024</v>
      </c>
      <c r="D92" s="136"/>
      <c r="E92" s="137">
        <f>AVERAGE(E97,E102,E107,E112)</f>
        <v>0.19195890030013685</v>
      </c>
      <c r="F92" s="137">
        <f t="shared" ref="F92:K92" si="27">AVERAGE(F97,F102,F107,F112)</f>
        <v>0.1053284062629397</v>
      </c>
      <c r="G92" s="137">
        <f t="shared" si="27"/>
        <v>0.22912888219103811</v>
      </c>
      <c r="H92" s="137">
        <f t="shared" si="27"/>
        <v>0.20626091106575248</v>
      </c>
      <c r="I92" s="137">
        <f t="shared" si="27"/>
        <v>8.6319150798404728E-2</v>
      </c>
      <c r="J92" s="137">
        <f t="shared" si="27"/>
        <v>4.8008517296890332E-2</v>
      </c>
      <c r="K92" s="137">
        <f t="shared" si="27"/>
        <v>0.13299523208483782</v>
      </c>
      <c r="L92" s="138">
        <f t="shared" ref="L92:L95" si="28">(1*E92+2*F92+3*G92+4*H92+5*I92)/SUM(E92:I92)</f>
        <v>2.8652655685330077</v>
      </c>
    </row>
    <row r="93" spans="1:12" s="3" customFormat="1" ht="15" customHeight="1" x14ac:dyDescent="0.2">
      <c r="A93" s="17"/>
      <c r="C93" s="139">
        <v>2021</v>
      </c>
      <c r="D93" s="139"/>
      <c r="E93" s="140">
        <f t="shared" ref="E93:K93" si="29">AVERAGE(E98,E103,E108,E113)</f>
        <v>0.17143867225000001</v>
      </c>
      <c r="F93" s="140">
        <f t="shared" si="29"/>
        <v>0.1123736565</v>
      </c>
      <c r="G93" s="140">
        <f t="shared" si="29"/>
        <v>0.26792610149999996</v>
      </c>
      <c r="H93" s="140">
        <f t="shared" si="29"/>
        <v>0.17097232899999998</v>
      </c>
      <c r="I93" s="140">
        <f t="shared" si="29"/>
        <v>6.6339802000000003E-2</v>
      </c>
      <c r="J93" s="140">
        <f t="shared" si="29"/>
        <v>7.7630842249999998E-2</v>
      </c>
      <c r="K93" s="140">
        <f t="shared" si="29"/>
        <v>0.13331860425</v>
      </c>
      <c r="L93" s="141">
        <f t="shared" si="28"/>
        <v>2.8078715415146029</v>
      </c>
    </row>
    <row r="94" spans="1:12" s="3" customFormat="1" ht="15" customHeight="1" x14ac:dyDescent="0.2">
      <c r="A94" s="17"/>
      <c r="C94" s="139">
        <v>2017</v>
      </c>
      <c r="D94" s="139"/>
      <c r="E94" s="140">
        <f t="shared" ref="E94:K94" si="30">AVERAGE(E99,E104,E109,E114)</f>
        <v>0.17444947849999998</v>
      </c>
      <c r="F94" s="140">
        <f t="shared" si="30"/>
        <v>0.10484576225</v>
      </c>
      <c r="G94" s="140">
        <f t="shared" si="30"/>
        <v>0.26168171875000001</v>
      </c>
      <c r="H94" s="140">
        <f t="shared" si="30"/>
        <v>0.18043840175</v>
      </c>
      <c r="I94" s="140">
        <f t="shared" si="30"/>
        <v>6.3780403499999999E-2</v>
      </c>
      <c r="J94" s="140">
        <f t="shared" si="30"/>
        <v>8.3834906750000007E-2</v>
      </c>
      <c r="K94" s="140">
        <f t="shared" si="30"/>
        <v>0.13096933425000001</v>
      </c>
      <c r="L94" s="141">
        <f t="shared" si="28"/>
        <v>2.814383218755129</v>
      </c>
    </row>
    <row r="95" spans="1:12" s="3" customFormat="1" ht="15" customHeight="1" x14ac:dyDescent="0.2">
      <c r="A95" s="17"/>
      <c r="C95" s="139">
        <v>2014</v>
      </c>
      <c r="D95" s="139"/>
      <c r="E95" s="140">
        <f t="shared" ref="E95:K95" si="31">AVERAGE(E100,E105,E110,E115)</f>
        <v>0.14991813011005539</v>
      </c>
      <c r="F95" s="140">
        <f t="shared" si="31"/>
        <v>0.11735839096764891</v>
      </c>
      <c r="G95" s="140">
        <f t="shared" si="31"/>
        <v>0.27827784239710568</v>
      </c>
      <c r="H95" s="140">
        <f t="shared" si="31"/>
        <v>0.1979524299724385</v>
      </c>
      <c r="I95" s="140">
        <f t="shared" si="31"/>
        <v>7.5504633940786381E-2</v>
      </c>
      <c r="J95" s="140">
        <f t="shared" si="31"/>
        <v>7.6228913074984819E-2</v>
      </c>
      <c r="K95" s="140">
        <f t="shared" si="31"/>
        <v>0.10475965953698037</v>
      </c>
      <c r="L95" s="141">
        <f t="shared" si="28"/>
        <v>2.9166886430982353</v>
      </c>
    </row>
    <row r="96" spans="1:12" s="3" customFormat="1" ht="15" customHeight="1" x14ac:dyDescent="0.2">
      <c r="A96" s="17"/>
      <c r="C96" s="133" t="s">
        <v>11</v>
      </c>
      <c r="D96" s="133"/>
      <c r="E96" s="134"/>
      <c r="F96" s="134"/>
      <c r="G96" s="134"/>
      <c r="H96" s="134"/>
      <c r="I96" s="134"/>
      <c r="J96" s="134"/>
      <c r="K96" s="134"/>
      <c r="L96" s="135"/>
    </row>
    <row r="97" spans="1:12" s="3" customFormat="1" ht="15" customHeight="1" x14ac:dyDescent="0.2">
      <c r="A97" s="17"/>
      <c r="C97" s="136">
        <v>2024</v>
      </c>
      <c r="D97" s="136"/>
      <c r="E97" s="137">
        <v>0.24394694967369221</v>
      </c>
      <c r="F97" s="137">
        <v>0.11771432518200037</v>
      </c>
      <c r="G97" s="137">
        <v>0.23947613335405063</v>
      </c>
      <c r="H97" s="137">
        <v>0.16350241116662118</v>
      </c>
      <c r="I97" s="137">
        <v>5.4692271251953278E-2</v>
      </c>
      <c r="J97" s="137">
        <v>4.3687784067002355E-2</v>
      </c>
      <c r="K97" s="137">
        <v>0.13698012530468001</v>
      </c>
      <c r="L97" s="138">
        <f t="shared" ref="L97:L100" si="32">(1*E97+2*F97+3*G97+4*H97+5*I97)/SUM(E97:I97)</f>
        <v>2.5939115840028864</v>
      </c>
    </row>
    <row r="98" spans="1:12" s="3" customFormat="1" ht="15" customHeight="1" x14ac:dyDescent="0.2">
      <c r="A98" s="17"/>
      <c r="C98" s="139">
        <v>2021</v>
      </c>
      <c r="D98" s="139"/>
      <c r="E98" s="140">
        <v>0.20998117599999999</v>
      </c>
      <c r="F98" s="140">
        <v>0.13961673499999999</v>
      </c>
      <c r="G98" s="140">
        <v>0.26980412799999998</v>
      </c>
      <c r="H98" s="140">
        <v>0.130545576</v>
      </c>
      <c r="I98" s="140">
        <v>3.9421900000000003E-2</v>
      </c>
      <c r="J98" s="140">
        <v>7.5025317999999994E-2</v>
      </c>
      <c r="K98" s="140">
        <v>0.13560521</v>
      </c>
      <c r="L98" s="141">
        <f t="shared" si="32"/>
        <v>2.5563678298369554</v>
      </c>
    </row>
    <row r="99" spans="1:12" s="3" customFormat="1" ht="15" customHeight="1" x14ac:dyDescent="0.2">
      <c r="A99" s="17"/>
      <c r="C99" s="139">
        <v>2017</v>
      </c>
      <c r="D99" s="139"/>
      <c r="E99" s="140">
        <v>0.228046533</v>
      </c>
      <c r="F99" s="140">
        <v>0.124945614</v>
      </c>
      <c r="G99" s="140">
        <v>0.25877351700000001</v>
      </c>
      <c r="H99" s="140">
        <v>0.14787318399999999</v>
      </c>
      <c r="I99" s="140">
        <v>3.2734600000000003E-2</v>
      </c>
      <c r="J99" s="140">
        <v>7.8111369999999999E-2</v>
      </c>
      <c r="K99" s="140">
        <v>0.129515202</v>
      </c>
      <c r="L99" s="141">
        <f t="shared" si="32"/>
        <v>2.5359558085545544</v>
      </c>
    </row>
    <row r="100" spans="1:12" s="3" customFormat="1" ht="15" customHeight="1" x14ac:dyDescent="0.2">
      <c r="A100" s="17"/>
      <c r="C100" s="139">
        <v>2014</v>
      </c>
      <c r="D100" s="139"/>
      <c r="E100" s="140">
        <v>0.20483502306267573</v>
      </c>
      <c r="F100" s="140">
        <v>0.14737665743106193</v>
      </c>
      <c r="G100" s="140">
        <v>0.28464687615039064</v>
      </c>
      <c r="H100" s="140">
        <v>0.14150838815761027</v>
      </c>
      <c r="I100" s="140">
        <v>4.1593882352928845E-2</v>
      </c>
      <c r="J100" s="140">
        <v>7.6634812216455947E-2</v>
      </c>
      <c r="K100" s="140">
        <v>0.10340436062887672</v>
      </c>
      <c r="L100" s="141">
        <f t="shared" si="32"/>
        <v>2.5946750872889512</v>
      </c>
    </row>
    <row r="101" spans="1:12" s="3" customFormat="1" ht="15" customHeight="1" x14ac:dyDescent="0.2">
      <c r="A101" s="17"/>
      <c r="C101" s="133" t="s">
        <v>12</v>
      </c>
      <c r="D101" s="133"/>
      <c r="E101" s="134"/>
      <c r="F101" s="134"/>
      <c r="G101" s="134"/>
      <c r="H101" s="134"/>
      <c r="I101" s="134"/>
      <c r="J101" s="134"/>
      <c r="K101" s="134"/>
      <c r="L101" s="135"/>
    </row>
    <row r="102" spans="1:12" s="3" customFormat="1" ht="15" customHeight="1" x14ac:dyDescent="0.2">
      <c r="A102" s="17"/>
      <c r="C102" s="136">
        <v>2024</v>
      </c>
      <c r="D102" s="136"/>
      <c r="E102" s="137">
        <v>0.19657579719081883</v>
      </c>
      <c r="F102" s="137">
        <v>0.11560232519282704</v>
      </c>
      <c r="G102" s="137">
        <v>0.22514489456391087</v>
      </c>
      <c r="H102" s="137">
        <v>0.21519671106226404</v>
      </c>
      <c r="I102" s="137">
        <v>6.3805547240025615E-2</v>
      </c>
      <c r="J102" s="137">
        <v>4.7833576725201533E-2</v>
      </c>
      <c r="K102" s="137">
        <v>0.13584114802495198</v>
      </c>
      <c r="L102" s="138">
        <f t="shared" ref="L102:L105" si="33">(1*E102+2*F102+3*G102+4*H102+5*I102)/SUM(E102:I102)</f>
        <v>2.7967156976961673</v>
      </c>
    </row>
    <row r="103" spans="1:12" s="3" customFormat="1" ht="15" customHeight="1" x14ac:dyDescent="0.2">
      <c r="A103" s="17"/>
      <c r="C103" s="139">
        <v>2021</v>
      </c>
      <c r="D103" s="139"/>
      <c r="E103" s="140">
        <v>0.17563682</v>
      </c>
      <c r="F103" s="140">
        <v>0.12752766300000001</v>
      </c>
      <c r="G103" s="140">
        <v>0.28168179599999998</v>
      </c>
      <c r="H103" s="140">
        <v>0.13991415400000001</v>
      </c>
      <c r="I103" s="140">
        <v>5.8269399999999999E-2</v>
      </c>
      <c r="J103" s="140">
        <v>8.3584205999999994E-2</v>
      </c>
      <c r="K103" s="140">
        <v>0.133385948</v>
      </c>
      <c r="L103" s="141">
        <f t="shared" si="33"/>
        <v>2.7160410247102296</v>
      </c>
    </row>
    <row r="104" spans="1:12" s="3" customFormat="1" ht="15" customHeight="1" x14ac:dyDescent="0.2">
      <c r="A104" s="17"/>
      <c r="C104" s="139">
        <v>2017</v>
      </c>
      <c r="D104" s="139"/>
      <c r="E104" s="140">
        <v>0.178898007</v>
      </c>
      <c r="F104" s="140">
        <v>0.12790853199999999</v>
      </c>
      <c r="G104" s="140">
        <v>0.263238417</v>
      </c>
      <c r="H104" s="140">
        <v>0.155643279</v>
      </c>
      <c r="I104" s="140">
        <v>5.1790299999999997E-2</v>
      </c>
      <c r="J104" s="140">
        <v>8.2918553000000006E-2</v>
      </c>
      <c r="K104" s="140">
        <v>0.13960293400000001</v>
      </c>
      <c r="L104" s="141">
        <f t="shared" si="33"/>
        <v>2.7086984954510673</v>
      </c>
    </row>
    <row r="105" spans="1:12" s="3" customFormat="1" ht="15" customHeight="1" x14ac:dyDescent="0.2">
      <c r="A105" s="17"/>
      <c r="C105" s="139">
        <v>2014</v>
      </c>
      <c r="D105" s="139"/>
      <c r="E105" s="140">
        <v>0.15939185901408312</v>
      </c>
      <c r="F105" s="140">
        <v>0.15197837349651241</v>
      </c>
      <c r="G105" s="140">
        <v>0.2817920506597964</v>
      </c>
      <c r="H105" s="140">
        <v>0.15319353490585461</v>
      </c>
      <c r="I105" s="140">
        <v>6.0191768962958726E-2</v>
      </c>
      <c r="J105" s="140">
        <v>8.3069924290612593E-2</v>
      </c>
      <c r="K105" s="140">
        <v>0.11038248867018215</v>
      </c>
      <c r="L105" s="141">
        <f t="shared" si="33"/>
        <v>2.7555196719182273</v>
      </c>
    </row>
    <row r="106" spans="1:12" s="3" customFormat="1" ht="15" customHeight="1" x14ac:dyDescent="0.2">
      <c r="A106" s="17"/>
      <c r="C106" s="133" t="s">
        <v>13</v>
      </c>
      <c r="D106" s="133"/>
      <c r="E106" s="134"/>
      <c r="F106" s="134"/>
      <c r="G106" s="134"/>
      <c r="H106" s="134"/>
      <c r="I106" s="134"/>
      <c r="J106" s="134"/>
      <c r="K106" s="134"/>
      <c r="L106" s="135"/>
    </row>
    <row r="107" spans="1:12" s="3" customFormat="1" ht="15" customHeight="1" x14ac:dyDescent="0.2">
      <c r="A107" s="17"/>
      <c r="C107" s="136">
        <v>2024</v>
      </c>
      <c r="D107" s="136"/>
      <c r="E107" s="137">
        <v>0.1808509132258162</v>
      </c>
      <c r="F107" s="137">
        <v>9.0956144090934263E-2</v>
      </c>
      <c r="G107" s="137">
        <v>0.22650966428853414</v>
      </c>
      <c r="H107" s="137">
        <v>0.22151162791805998</v>
      </c>
      <c r="I107" s="137">
        <v>0.10259802496029494</v>
      </c>
      <c r="J107" s="137">
        <v>4.9009619826932957E-2</v>
      </c>
      <c r="K107" s="137">
        <v>0.12856400568942758</v>
      </c>
      <c r="L107" s="138">
        <f t="shared" ref="L107:L110" si="34">(1*E107+2*F107+3*G107+4*H107+5*I107)/SUM(E107:I107)</f>
        <v>2.9684466676786605</v>
      </c>
    </row>
    <row r="108" spans="1:12" s="3" customFormat="1" ht="15" customHeight="1" x14ac:dyDescent="0.2">
      <c r="A108" s="17"/>
      <c r="C108" s="139">
        <v>2021</v>
      </c>
      <c r="D108" s="139"/>
      <c r="E108" s="140">
        <v>0.16774591899999999</v>
      </c>
      <c r="F108" s="140">
        <v>9.4599461999999995E-2</v>
      </c>
      <c r="G108" s="140">
        <v>0.26977237399999998</v>
      </c>
      <c r="H108" s="140">
        <v>0.182736598</v>
      </c>
      <c r="I108" s="140">
        <v>7.8652867000000001E-2</v>
      </c>
      <c r="J108" s="140">
        <v>7.3754590999999994E-2</v>
      </c>
      <c r="K108" s="140">
        <v>0.13273819000000001</v>
      </c>
      <c r="L108" s="141">
        <f t="shared" si="34"/>
        <v>2.8865177710670356</v>
      </c>
    </row>
    <row r="109" spans="1:12" s="3" customFormat="1" ht="15" customHeight="1" x14ac:dyDescent="0.2">
      <c r="A109" s="17"/>
      <c r="C109" s="139">
        <v>2017</v>
      </c>
      <c r="D109" s="139"/>
      <c r="E109" s="140">
        <v>0.16063076100000001</v>
      </c>
      <c r="F109" s="140">
        <v>0.104752603</v>
      </c>
      <c r="G109" s="140">
        <v>0.26122700599999998</v>
      </c>
      <c r="H109" s="140">
        <v>0.17804230300000001</v>
      </c>
      <c r="I109" s="140">
        <v>8.3342041000000006E-2</v>
      </c>
      <c r="J109" s="140">
        <v>8.2820005000000002E-2</v>
      </c>
      <c r="K109" s="140">
        <v>0.12918527899999999</v>
      </c>
      <c r="L109" s="141">
        <f t="shared" si="34"/>
        <v>2.8968422775485778</v>
      </c>
    </row>
    <row r="110" spans="1:12" s="3" customFormat="1" ht="15" customHeight="1" x14ac:dyDescent="0.2">
      <c r="A110" s="17"/>
      <c r="C110" s="139">
        <v>2014</v>
      </c>
      <c r="D110" s="139"/>
      <c r="E110" s="140">
        <v>0.13639012019986535</v>
      </c>
      <c r="F110" s="140">
        <v>0.10512386582604936</v>
      </c>
      <c r="G110" s="140">
        <v>0.29138717769200351</v>
      </c>
      <c r="H110" s="140">
        <v>0.20683490683440742</v>
      </c>
      <c r="I110" s="140">
        <v>8.1836444620292256E-2</v>
      </c>
      <c r="J110" s="140">
        <v>7.1635161517990167E-2</v>
      </c>
      <c r="K110" s="140">
        <v>0.10679232330939196</v>
      </c>
      <c r="L110" s="141">
        <f t="shared" si="34"/>
        <v>2.9909973739211151</v>
      </c>
    </row>
    <row r="111" spans="1:12" s="3" customFormat="1" ht="15" customHeight="1" x14ac:dyDescent="0.2">
      <c r="A111" s="17"/>
      <c r="C111" s="133" t="s">
        <v>14</v>
      </c>
      <c r="D111" s="133"/>
      <c r="E111" s="134"/>
      <c r="F111" s="134"/>
      <c r="G111" s="134"/>
      <c r="H111" s="134"/>
      <c r="I111" s="134"/>
      <c r="J111" s="134"/>
      <c r="K111" s="134"/>
      <c r="L111" s="135"/>
    </row>
    <row r="112" spans="1:12" s="3" customFormat="1" ht="15" customHeight="1" x14ac:dyDescent="0.2">
      <c r="A112" s="17"/>
      <c r="C112" s="136">
        <v>2024</v>
      </c>
      <c r="D112" s="136"/>
      <c r="E112" s="137">
        <v>0.14646194111022018</v>
      </c>
      <c r="F112" s="137">
        <v>9.7040830585997093E-2</v>
      </c>
      <c r="G112" s="137">
        <v>0.22538483655765679</v>
      </c>
      <c r="H112" s="137">
        <v>0.22483289411606466</v>
      </c>
      <c r="I112" s="137">
        <v>0.12418075974134508</v>
      </c>
      <c r="J112" s="137">
        <v>5.1503088568424518E-2</v>
      </c>
      <c r="K112" s="137">
        <v>0.13059564932029172</v>
      </c>
      <c r="L112" s="138">
        <f t="shared" ref="L112:L115" si="35">(1*E112+2*F112+3*G112+4*H112+5*I112)/SUM(E112:I112)</f>
        <v>3.1017600835796162</v>
      </c>
    </row>
    <row r="113" spans="1:12" s="3" customFormat="1" ht="15" customHeight="1" x14ac:dyDescent="0.2">
      <c r="A113" s="17"/>
      <c r="C113" s="139">
        <v>2021</v>
      </c>
      <c r="D113" s="139"/>
      <c r="E113" s="140">
        <v>0.13239077399999999</v>
      </c>
      <c r="F113" s="140">
        <v>8.7750765999999994E-2</v>
      </c>
      <c r="G113" s="140">
        <v>0.250446108</v>
      </c>
      <c r="H113" s="140">
        <v>0.23069298799999999</v>
      </c>
      <c r="I113" s="140">
        <v>8.9015041000000003E-2</v>
      </c>
      <c r="J113" s="140">
        <v>7.8159253999999997E-2</v>
      </c>
      <c r="K113" s="140">
        <v>0.13154506899999999</v>
      </c>
      <c r="L113" s="141">
        <f t="shared" si="35"/>
        <v>3.0711009279631933</v>
      </c>
    </row>
    <row r="114" spans="1:12" s="3" customFormat="1" ht="15" customHeight="1" x14ac:dyDescent="0.2">
      <c r="A114" s="17"/>
      <c r="C114" s="139">
        <v>2017</v>
      </c>
      <c r="D114" s="139"/>
      <c r="E114" s="140">
        <v>0.13022261299999999</v>
      </c>
      <c r="F114" s="140">
        <v>6.1776299999999999E-2</v>
      </c>
      <c r="G114" s="140">
        <v>0.26348793500000001</v>
      </c>
      <c r="H114" s="140">
        <v>0.24019484099999999</v>
      </c>
      <c r="I114" s="140">
        <v>8.7254673000000005E-2</v>
      </c>
      <c r="J114" s="140">
        <v>9.1489698999999994E-2</v>
      </c>
      <c r="K114" s="140">
        <v>0.125573922</v>
      </c>
      <c r="L114" s="141">
        <f t="shared" si="35"/>
        <v>3.1181228328235449</v>
      </c>
    </row>
    <row r="115" spans="1:12" s="3" customFormat="1" ht="15" customHeight="1" x14ac:dyDescent="0.2">
      <c r="A115" s="17"/>
      <c r="C115" s="139">
        <v>2014</v>
      </c>
      <c r="D115" s="139"/>
      <c r="E115" s="140">
        <v>9.9055518163597311E-2</v>
      </c>
      <c r="F115" s="140">
        <v>6.495466711697194E-2</v>
      </c>
      <c r="G115" s="140">
        <v>0.25528526508623223</v>
      </c>
      <c r="H115" s="140">
        <v>0.29027288999188167</v>
      </c>
      <c r="I115" s="140">
        <v>0.1183964398269657</v>
      </c>
      <c r="J115" s="140">
        <v>7.3575754274880542E-2</v>
      </c>
      <c r="K115" s="140">
        <v>9.8459465539470659E-2</v>
      </c>
      <c r="L115" s="141">
        <f t="shared" si="35"/>
        <v>3.3188542224494753</v>
      </c>
    </row>
    <row r="116" spans="1:12" ht="15" customHeight="1" x14ac:dyDescent="0.2">
      <c r="A116" s="12"/>
      <c r="C116" s="145" t="s">
        <v>170</v>
      </c>
      <c r="D116" s="146"/>
      <c r="E116" s="146"/>
      <c r="F116" s="146"/>
      <c r="G116" s="146"/>
      <c r="H116" s="146"/>
      <c r="I116" s="146"/>
      <c r="J116" s="146"/>
      <c r="K116" s="146"/>
      <c r="L116" s="147"/>
    </row>
    <row r="117" spans="1:12" ht="15" customHeight="1" x14ac:dyDescent="0.2">
      <c r="A117" s="12"/>
      <c r="C117" s="80" t="s">
        <v>18</v>
      </c>
      <c r="D117" s="80"/>
      <c r="E117" s="81"/>
      <c r="F117" s="81"/>
      <c r="G117" s="81"/>
      <c r="H117" s="81"/>
      <c r="I117" s="81"/>
      <c r="J117" s="81"/>
      <c r="K117" s="81"/>
      <c r="L117" s="87"/>
    </row>
    <row r="118" spans="1:12" s="3" customFormat="1" ht="15" customHeight="1" x14ac:dyDescent="0.2">
      <c r="A118" s="17"/>
      <c r="C118" s="88" t="s">
        <v>165</v>
      </c>
      <c r="D118" s="88"/>
      <c r="E118" s="89"/>
      <c r="F118" s="89"/>
      <c r="G118" s="89"/>
      <c r="H118" s="89"/>
      <c r="I118" s="89"/>
      <c r="J118" s="89"/>
      <c r="K118" s="89"/>
      <c r="L118" s="89"/>
    </row>
    <row r="119" spans="1:12" s="3" customFormat="1" ht="15" customHeight="1" x14ac:dyDescent="0.2">
      <c r="A119" s="17"/>
      <c r="C119" s="136">
        <v>2024</v>
      </c>
      <c r="D119" s="136"/>
      <c r="E119" s="137">
        <f>AVERAGE(E124,E129,E134,E139)</f>
        <v>0.17394912117242042</v>
      </c>
      <c r="F119" s="137">
        <f t="shared" ref="F119:K119" si="36">AVERAGE(F124,F129,F134,F139)</f>
        <v>6.620943140953256E-2</v>
      </c>
      <c r="G119" s="137">
        <f t="shared" si="36"/>
        <v>0.20892574092209729</v>
      </c>
      <c r="H119" s="137">
        <f t="shared" si="36"/>
        <v>0.21489904732670287</v>
      </c>
      <c r="I119" s="137">
        <f t="shared" si="36"/>
        <v>0.10764955217252042</v>
      </c>
      <c r="J119" s="137">
        <f t="shared" si="36"/>
        <v>8.8611196494279926E-2</v>
      </c>
      <c r="K119" s="137">
        <f t="shared" si="36"/>
        <v>0.13975591050244651</v>
      </c>
      <c r="L119" s="138">
        <f t="shared" ref="L119:L122" si="37">(1*E119+2*F119+3*G119+4*H119+5*I119)/SUM(E119:I119)</f>
        <v>3.0208525039086194</v>
      </c>
    </row>
    <row r="120" spans="1:12" s="3" customFormat="1" ht="15" customHeight="1" x14ac:dyDescent="0.2">
      <c r="A120" s="17"/>
      <c r="C120" s="139">
        <v>2021</v>
      </c>
      <c r="D120" s="139"/>
      <c r="E120" s="140">
        <f t="shared" ref="E120:K120" si="38">AVERAGE(E125,E130,E135,E140)</f>
        <v>0.14185803800000002</v>
      </c>
      <c r="F120" s="140">
        <f t="shared" si="38"/>
        <v>7.4556183750000005E-2</v>
      </c>
      <c r="G120" s="140">
        <f t="shared" si="38"/>
        <v>0.24841390925000001</v>
      </c>
      <c r="H120" s="140">
        <f t="shared" si="38"/>
        <v>0.21173647599999998</v>
      </c>
      <c r="I120" s="140">
        <f t="shared" si="38"/>
        <v>0.102212994</v>
      </c>
      <c r="J120" s="140">
        <f t="shared" si="38"/>
        <v>9.4937484999999988E-2</v>
      </c>
      <c r="K120" s="140">
        <f t="shared" si="38"/>
        <v>0.12628493374999999</v>
      </c>
      <c r="L120" s="141">
        <f t="shared" si="37"/>
        <v>3.0743347063085342</v>
      </c>
    </row>
    <row r="121" spans="1:12" s="3" customFormat="1" ht="15" customHeight="1" x14ac:dyDescent="0.2">
      <c r="A121" s="17"/>
      <c r="C121" s="139">
        <v>2017</v>
      </c>
      <c r="D121" s="139"/>
      <c r="E121" s="140">
        <f t="shared" ref="E121:K121" si="39">AVERAGE(E126,E131,E136,E141)</f>
        <v>0.12377170224999999</v>
      </c>
      <c r="F121" s="140">
        <f t="shared" si="39"/>
        <v>0.105797003</v>
      </c>
      <c r="G121" s="140">
        <f t="shared" si="39"/>
        <v>0.28582464974999999</v>
      </c>
      <c r="H121" s="140">
        <f t="shared" si="39"/>
        <v>0.20183847150000001</v>
      </c>
      <c r="I121" s="140">
        <f t="shared" si="39"/>
        <v>6.8676898E-2</v>
      </c>
      <c r="J121" s="140">
        <f t="shared" si="39"/>
        <v>5.8880882999999995E-2</v>
      </c>
      <c r="K121" s="140">
        <f t="shared" si="39"/>
        <v>0.15521036825000001</v>
      </c>
      <c r="L121" s="141">
        <f t="shared" si="37"/>
        <v>2.9819977313408739</v>
      </c>
    </row>
    <row r="122" spans="1:12" s="3" customFormat="1" ht="15" customHeight="1" x14ac:dyDescent="0.2">
      <c r="A122" s="17"/>
      <c r="C122" s="139">
        <v>2014</v>
      </c>
      <c r="D122" s="139"/>
      <c r="E122" s="140">
        <f t="shared" ref="E122:K122" si="40">AVERAGE(E127,E132,E137,E142)</f>
        <v>0.10928544310656424</v>
      </c>
      <c r="F122" s="140">
        <f t="shared" si="40"/>
        <v>0.13284432399716548</v>
      </c>
      <c r="G122" s="140">
        <f t="shared" si="40"/>
        <v>0.24780508516689403</v>
      </c>
      <c r="H122" s="140">
        <f t="shared" si="40"/>
        <v>0.18954334092381733</v>
      </c>
      <c r="I122" s="140">
        <f t="shared" si="40"/>
        <v>9.6606726106531107E-2</v>
      </c>
      <c r="J122" s="140">
        <f t="shared" si="40"/>
        <v>8.2467606323724768E-2</v>
      </c>
      <c r="K122" s="140">
        <f t="shared" si="40"/>
        <v>0.141447474375303</v>
      </c>
      <c r="L122" s="141">
        <f t="shared" si="37"/>
        <v>3.040384218462608</v>
      </c>
    </row>
    <row r="123" spans="1:12" ht="15" customHeight="1" x14ac:dyDescent="0.2">
      <c r="A123" s="12"/>
      <c r="C123" s="133" t="s">
        <v>11</v>
      </c>
      <c r="D123" s="133"/>
      <c r="E123" s="134"/>
      <c r="F123" s="134"/>
      <c r="G123" s="134"/>
      <c r="H123" s="134"/>
      <c r="I123" s="134"/>
      <c r="J123" s="134"/>
      <c r="K123" s="134"/>
      <c r="L123" s="135"/>
    </row>
    <row r="124" spans="1:12" s="3" customFormat="1" ht="15" customHeight="1" x14ac:dyDescent="0.2">
      <c r="A124" s="17"/>
      <c r="C124" s="136">
        <v>2024</v>
      </c>
      <c r="D124" s="136"/>
      <c r="E124" s="137">
        <v>0.2091950532262081</v>
      </c>
      <c r="F124" s="137">
        <v>8.0451510586640226E-2</v>
      </c>
      <c r="G124" s="137">
        <v>0.21532210822582606</v>
      </c>
      <c r="H124" s="137">
        <v>0.1957595177117589</v>
      </c>
      <c r="I124" s="137">
        <v>6.1754570755318337E-2</v>
      </c>
      <c r="J124" s="137">
        <v>9.8214982012259547E-2</v>
      </c>
      <c r="K124" s="137">
        <v>0.13930225748198888</v>
      </c>
      <c r="L124" s="138">
        <f t="shared" ref="L124:L127" si="41">(1*E124+2*F124+3*G124+4*H124+5*I124)/SUM(E124:I124)</f>
        <v>2.764489156846575</v>
      </c>
    </row>
    <row r="125" spans="1:12" s="3" customFormat="1" ht="15" customHeight="1" x14ac:dyDescent="0.2">
      <c r="A125" s="17"/>
      <c r="C125" s="139">
        <v>2021</v>
      </c>
      <c r="D125" s="139"/>
      <c r="E125" s="140">
        <v>0.19618134700000001</v>
      </c>
      <c r="F125" s="140">
        <v>9.4407774E-2</v>
      </c>
      <c r="G125" s="140">
        <v>0.260770528</v>
      </c>
      <c r="H125" s="140">
        <v>0.170196551</v>
      </c>
      <c r="I125" s="140">
        <v>4.5585000000000001E-2</v>
      </c>
      <c r="J125" s="140">
        <v>0.104580222</v>
      </c>
      <c r="K125" s="140">
        <v>0.12827861099999999</v>
      </c>
      <c r="L125" s="141">
        <f t="shared" si="41"/>
        <v>2.7061767546834923</v>
      </c>
    </row>
    <row r="126" spans="1:12" s="3" customFormat="1" ht="15" customHeight="1" x14ac:dyDescent="0.2">
      <c r="A126" s="17"/>
      <c r="C126" s="139">
        <v>2017</v>
      </c>
      <c r="D126" s="139"/>
      <c r="E126" s="140">
        <v>0.17641603</v>
      </c>
      <c r="F126" s="140">
        <v>0.132620299</v>
      </c>
      <c r="G126" s="140">
        <v>0.28346578500000003</v>
      </c>
      <c r="H126" s="140">
        <v>0.158330161</v>
      </c>
      <c r="I126" s="140">
        <v>3.4935099999999997E-2</v>
      </c>
      <c r="J126" s="140">
        <v>6.17604E-2</v>
      </c>
      <c r="K126" s="140">
        <v>0.15247219400000001</v>
      </c>
      <c r="L126" s="141">
        <f t="shared" si="41"/>
        <v>2.6726104872959384</v>
      </c>
    </row>
    <row r="127" spans="1:12" s="3" customFormat="1" ht="15" customHeight="1" x14ac:dyDescent="0.2">
      <c r="A127" s="17"/>
      <c r="C127" s="139">
        <v>2014</v>
      </c>
      <c r="D127" s="139"/>
      <c r="E127" s="140">
        <v>0.17099926260225617</v>
      </c>
      <c r="F127" s="140">
        <v>0.15372407789386008</v>
      </c>
      <c r="G127" s="140">
        <v>0.24460564001764493</v>
      </c>
      <c r="H127" s="140">
        <v>0.16025770929315603</v>
      </c>
      <c r="I127" s="140">
        <v>5.6052610856578262E-2</v>
      </c>
      <c r="J127" s="140">
        <v>7.2486123879540079E-2</v>
      </c>
      <c r="K127" s="140">
        <v>0.14187457545696441</v>
      </c>
      <c r="L127" s="141">
        <f t="shared" si="41"/>
        <v>2.715696921089072</v>
      </c>
    </row>
    <row r="128" spans="1:12" s="3" customFormat="1" ht="15" customHeight="1" x14ac:dyDescent="0.2">
      <c r="A128" s="17"/>
      <c r="C128" s="133" t="s">
        <v>12</v>
      </c>
      <c r="D128" s="133"/>
      <c r="E128" s="134"/>
      <c r="F128" s="134"/>
      <c r="G128" s="134"/>
      <c r="H128" s="134"/>
      <c r="I128" s="134"/>
      <c r="J128" s="134"/>
      <c r="K128" s="134"/>
      <c r="L128" s="135"/>
    </row>
    <row r="129" spans="1:12" s="3" customFormat="1" ht="15" customHeight="1" x14ac:dyDescent="0.2">
      <c r="A129" s="17"/>
      <c r="C129" s="136">
        <v>2024</v>
      </c>
      <c r="D129" s="136"/>
      <c r="E129" s="137">
        <v>0.16544760063470038</v>
      </c>
      <c r="F129" s="137">
        <v>7.181185303131328E-2</v>
      </c>
      <c r="G129" s="137">
        <v>0.20221465887920984</v>
      </c>
      <c r="H129" s="137">
        <v>0.22232029970440459</v>
      </c>
      <c r="I129" s="137">
        <v>0.10510983069572029</v>
      </c>
      <c r="J129" s="137">
        <v>9.0268117087801011E-2</v>
      </c>
      <c r="K129" s="137">
        <v>0.14282763996685061</v>
      </c>
      <c r="L129" s="138">
        <f t="shared" ref="L129:L132" si="42">(1*E129+2*F129+3*G129+4*H129+5*I129)/SUM(E129:I129)</f>
        <v>3.0389004325762436</v>
      </c>
    </row>
    <row r="130" spans="1:12" s="3" customFormat="1" ht="15" customHeight="1" x14ac:dyDescent="0.2">
      <c r="A130" s="17"/>
      <c r="C130" s="139">
        <v>2021</v>
      </c>
      <c r="D130" s="139"/>
      <c r="E130" s="140">
        <v>0.13116150300000001</v>
      </c>
      <c r="F130" s="140">
        <v>8.3892772000000004E-2</v>
      </c>
      <c r="G130" s="140">
        <v>0.24437218199999999</v>
      </c>
      <c r="H130" s="140">
        <v>0.19962213200000001</v>
      </c>
      <c r="I130" s="140">
        <v>0.116143897</v>
      </c>
      <c r="J130" s="140">
        <v>9.2388113999999993E-2</v>
      </c>
      <c r="K130" s="140">
        <v>0.13241940099999999</v>
      </c>
      <c r="L130" s="141">
        <f t="shared" si="42"/>
        <v>3.110545638080398</v>
      </c>
    </row>
    <row r="131" spans="1:12" s="3" customFormat="1" ht="15" customHeight="1" x14ac:dyDescent="0.2">
      <c r="A131" s="17"/>
      <c r="C131" s="139">
        <v>2017</v>
      </c>
      <c r="D131" s="139"/>
      <c r="E131" s="140">
        <v>0.135275805</v>
      </c>
      <c r="F131" s="140">
        <v>0.10928577</v>
      </c>
      <c r="G131" s="140">
        <v>0.28880718399999999</v>
      </c>
      <c r="H131" s="140">
        <v>0.199146452</v>
      </c>
      <c r="I131" s="140">
        <v>4.9879699999999999E-2</v>
      </c>
      <c r="J131" s="140">
        <v>5.66889E-2</v>
      </c>
      <c r="K131" s="140">
        <v>0.160916158</v>
      </c>
      <c r="L131" s="141">
        <f t="shared" si="42"/>
        <v>2.8965592351609759</v>
      </c>
    </row>
    <row r="132" spans="1:12" s="3" customFormat="1" ht="15" customHeight="1" x14ac:dyDescent="0.2">
      <c r="A132" s="17"/>
      <c r="C132" s="139">
        <v>2014</v>
      </c>
      <c r="D132" s="139"/>
      <c r="E132" s="140">
        <v>0.1047554317238739</v>
      </c>
      <c r="F132" s="140">
        <v>0.18003878985857266</v>
      </c>
      <c r="G132" s="140">
        <v>0.23670823811602315</v>
      </c>
      <c r="H132" s="140">
        <v>0.17580854399025178</v>
      </c>
      <c r="I132" s="140">
        <v>7.1622580375259759E-2</v>
      </c>
      <c r="J132" s="140">
        <v>9.5140058084813656E-2</v>
      </c>
      <c r="K132" s="140">
        <v>0.13592635785120508</v>
      </c>
      <c r="L132" s="141">
        <f t="shared" si="42"/>
        <v>2.9083198470887917</v>
      </c>
    </row>
    <row r="133" spans="1:12" s="3" customFormat="1" ht="15" customHeight="1" x14ac:dyDescent="0.2">
      <c r="A133" s="17"/>
      <c r="C133" s="133" t="s">
        <v>13</v>
      </c>
      <c r="D133" s="133"/>
      <c r="E133" s="134"/>
      <c r="F133" s="134"/>
      <c r="G133" s="134"/>
      <c r="H133" s="134"/>
      <c r="I133" s="134"/>
      <c r="J133" s="134"/>
      <c r="K133" s="134"/>
      <c r="L133" s="135"/>
    </row>
    <row r="134" spans="1:12" s="3" customFormat="1" ht="15" customHeight="1" x14ac:dyDescent="0.2">
      <c r="A134" s="17"/>
      <c r="C134" s="136">
        <v>2024</v>
      </c>
      <c r="D134" s="136"/>
      <c r="E134" s="137">
        <v>0.16316357193280565</v>
      </c>
      <c r="F134" s="137">
        <v>5.1244729033383271E-2</v>
      </c>
      <c r="G134" s="137">
        <v>0.20344669987549274</v>
      </c>
      <c r="H134" s="137">
        <v>0.21231561971001739</v>
      </c>
      <c r="I134" s="137">
        <v>0.1482350170864617</v>
      </c>
      <c r="J134" s="137">
        <v>8.096823808756505E-2</v>
      </c>
      <c r="K134" s="137">
        <v>0.14062612427427426</v>
      </c>
      <c r="L134" s="138">
        <f t="shared" ref="L134:L137" si="43">(1*E134+2*F134+3*G134+4*H134+5*I134)/SUM(E134:I134)</f>
        <v>3.1685673569658039</v>
      </c>
    </row>
    <row r="135" spans="1:12" s="3" customFormat="1" ht="15" customHeight="1" x14ac:dyDescent="0.2">
      <c r="A135" s="17"/>
      <c r="C135" s="139">
        <v>2021</v>
      </c>
      <c r="D135" s="139"/>
      <c r="E135" s="140">
        <v>0.122088326</v>
      </c>
      <c r="F135" s="140">
        <v>6.6464288999999996E-2</v>
      </c>
      <c r="G135" s="140">
        <v>0.221068615</v>
      </c>
      <c r="H135" s="140">
        <v>0.234751879</v>
      </c>
      <c r="I135" s="140">
        <v>0.142274858</v>
      </c>
      <c r="J135" s="140">
        <v>9.2867503000000004E-2</v>
      </c>
      <c r="K135" s="140">
        <v>0.12048452900000001</v>
      </c>
      <c r="L135" s="141">
        <f t="shared" si="43"/>
        <v>3.265252899331526</v>
      </c>
    </row>
    <row r="136" spans="1:12" s="3" customFormat="1" ht="15" customHeight="1" x14ac:dyDescent="0.2">
      <c r="A136" s="17"/>
      <c r="C136" s="139">
        <v>2017</v>
      </c>
      <c r="D136" s="139"/>
      <c r="E136" s="140">
        <v>0.10114013199999999</v>
      </c>
      <c r="F136" s="140">
        <v>0.109080182</v>
      </c>
      <c r="G136" s="140">
        <v>0.27582869900000001</v>
      </c>
      <c r="H136" s="140">
        <v>0.21519907499999999</v>
      </c>
      <c r="I136" s="140">
        <v>9.7764849000000001E-2</v>
      </c>
      <c r="J136" s="140">
        <v>5.1347499999999997E-2</v>
      </c>
      <c r="K136" s="140">
        <v>0.14963952799999999</v>
      </c>
      <c r="L136" s="141">
        <f t="shared" si="43"/>
        <v>3.1243638524466091</v>
      </c>
    </row>
    <row r="137" spans="1:12" s="3" customFormat="1" ht="15" customHeight="1" x14ac:dyDescent="0.2">
      <c r="A137" s="17"/>
      <c r="C137" s="139">
        <v>2014</v>
      </c>
      <c r="D137" s="139"/>
      <c r="E137" s="140">
        <v>9.938306050085835E-2</v>
      </c>
      <c r="F137" s="140">
        <v>0.11494027347181603</v>
      </c>
      <c r="G137" s="140">
        <v>0.25169279384116799</v>
      </c>
      <c r="H137" s="140">
        <v>0.18260162241837641</v>
      </c>
      <c r="I137" s="140">
        <v>0.12626405143752184</v>
      </c>
      <c r="J137" s="140">
        <v>7.8434341485299403E-2</v>
      </c>
      <c r="K137" s="140">
        <v>0.14668385684496002</v>
      </c>
      <c r="L137" s="141">
        <f t="shared" si="43"/>
        <v>3.156699164386414</v>
      </c>
    </row>
    <row r="138" spans="1:12" s="3" customFormat="1" ht="15" customHeight="1" x14ac:dyDescent="0.2">
      <c r="A138" s="17"/>
      <c r="C138" s="133" t="s">
        <v>14</v>
      </c>
      <c r="D138" s="133"/>
      <c r="E138" s="134"/>
      <c r="F138" s="134"/>
      <c r="G138" s="134"/>
      <c r="H138" s="134"/>
      <c r="I138" s="134"/>
      <c r="J138" s="134"/>
      <c r="K138" s="134"/>
      <c r="L138" s="135"/>
    </row>
    <row r="139" spans="1:12" s="3" customFormat="1" ht="15" customHeight="1" x14ac:dyDescent="0.2">
      <c r="A139" s="17"/>
      <c r="C139" s="136">
        <v>2024</v>
      </c>
      <c r="D139" s="136"/>
      <c r="E139" s="137">
        <v>0.15799025889596766</v>
      </c>
      <c r="F139" s="137">
        <v>6.1329632986793441E-2</v>
      </c>
      <c r="G139" s="137">
        <v>0.21471949670786047</v>
      </c>
      <c r="H139" s="137">
        <v>0.22920075218063063</v>
      </c>
      <c r="I139" s="137">
        <v>0.11549879015258138</v>
      </c>
      <c r="J139" s="137">
        <v>8.4993448789494136E-2</v>
      </c>
      <c r="K139" s="137">
        <v>0.1362676202866723</v>
      </c>
      <c r="L139" s="138">
        <f t="shared" ref="L139:L142" si="44">(1*E139+2*F139+3*G139+4*H139+5*I139)/SUM(E139:I139)</f>
        <v>3.1064389854103385</v>
      </c>
    </row>
    <row r="140" spans="1:12" s="3" customFormat="1" ht="15" customHeight="1" x14ac:dyDescent="0.2">
      <c r="A140" s="17"/>
      <c r="C140" s="139">
        <v>2021</v>
      </c>
      <c r="D140" s="139"/>
      <c r="E140" s="140">
        <v>0.11800097599999999</v>
      </c>
      <c r="F140" s="140">
        <v>5.3459899999999998E-2</v>
      </c>
      <c r="G140" s="140">
        <v>0.26744431200000002</v>
      </c>
      <c r="H140" s="140">
        <v>0.24237534199999999</v>
      </c>
      <c r="I140" s="140">
        <v>0.10484822100000001</v>
      </c>
      <c r="J140" s="140">
        <v>8.9914100999999996E-2</v>
      </c>
      <c r="K140" s="140">
        <v>0.12395719400000001</v>
      </c>
      <c r="L140" s="141">
        <f t="shared" si="44"/>
        <v>3.2068489821713695</v>
      </c>
    </row>
    <row r="141" spans="1:12" s="3" customFormat="1" ht="15" customHeight="1" x14ac:dyDescent="0.2">
      <c r="A141" s="17"/>
      <c r="C141" s="139">
        <v>2017</v>
      </c>
      <c r="D141" s="139"/>
      <c r="E141" s="140">
        <v>8.2254841999999995E-2</v>
      </c>
      <c r="F141" s="140">
        <v>7.2201761000000003E-2</v>
      </c>
      <c r="G141" s="140">
        <v>0.295196931</v>
      </c>
      <c r="H141" s="140">
        <v>0.234678198</v>
      </c>
      <c r="I141" s="140">
        <v>9.2127943000000004E-2</v>
      </c>
      <c r="J141" s="140">
        <v>6.5726731999999996E-2</v>
      </c>
      <c r="K141" s="140">
        <v>0.157813593</v>
      </c>
      <c r="L141" s="141">
        <f t="shared" si="44"/>
        <v>3.234683969904812</v>
      </c>
    </row>
    <row r="142" spans="1:12" s="3" customFormat="1" ht="15" customHeight="1" x14ac:dyDescent="0.2">
      <c r="A142" s="17"/>
      <c r="C142" s="139">
        <v>2014</v>
      </c>
      <c r="D142" s="139"/>
      <c r="E142" s="140">
        <v>6.2004017599268553E-2</v>
      </c>
      <c r="F142" s="140">
        <v>8.2674154764413144E-2</v>
      </c>
      <c r="G142" s="140">
        <v>0.25821366869274015</v>
      </c>
      <c r="H142" s="140">
        <v>0.23950548799348517</v>
      </c>
      <c r="I142" s="140">
        <v>0.13248766175676457</v>
      </c>
      <c r="J142" s="140">
        <v>8.3809901845245907E-2</v>
      </c>
      <c r="K142" s="140">
        <v>0.14130510734808255</v>
      </c>
      <c r="L142" s="141">
        <f t="shared" si="44"/>
        <v>3.3843133175596161</v>
      </c>
    </row>
    <row r="143" spans="1:12" s="3" customFormat="1" ht="15" customHeight="1" x14ac:dyDescent="0.2">
      <c r="A143" s="17"/>
      <c r="C143" s="80" t="s">
        <v>19</v>
      </c>
      <c r="D143" s="80"/>
      <c r="E143" s="81"/>
      <c r="F143" s="81"/>
      <c r="G143" s="81"/>
      <c r="H143" s="81"/>
      <c r="I143" s="81"/>
      <c r="J143" s="81"/>
      <c r="K143" s="81"/>
      <c r="L143" s="87"/>
    </row>
    <row r="144" spans="1:12" s="3" customFormat="1" ht="15" customHeight="1" x14ac:dyDescent="0.2">
      <c r="A144" s="17"/>
      <c r="C144" s="88" t="s">
        <v>165</v>
      </c>
      <c r="D144" s="88"/>
      <c r="E144" s="89"/>
      <c r="F144" s="89"/>
      <c r="G144" s="89"/>
      <c r="H144" s="89"/>
      <c r="I144" s="89"/>
      <c r="J144" s="89"/>
      <c r="K144" s="89"/>
      <c r="L144" s="89"/>
    </row>
    <row r="145" spans="1:12" s="3" customFormat="1" ht="15" customHeight="1" x14ac:dyDescent="0.2">
      <c r="A145" s="17"/>
      <c r="C145" s="136">
        <v>2024</v>
      </c>
      <c r="D145" s="136"/>
      <c r="E145" s="137">
        <f>AVERAGE(E150,E155,E160,E165)</f>
        <v>8.7918622053797454E-2</v>
      </c>
      <c r="F145" s="137">
        <f t="shared" ref="F145:K145" si="45">AVERAGE(F150,F155,F160,F165)</f>
        <v>3.9710908169881098E-2</v>
      </c>
      <c r="G145" s="137">
        <f t="shared" si="45"/>
        <v>0.16983021309240873</v>
      </c>
      <c r="H145" s="137">
        <f t="shared" si="45"/>
        <v>0.18511639834479032</v>
      </c>
      <c r="I145" s="137">
        <f t="shared" si="45"/>
        <v>8.8404565298539267E-2</v>
      </c>
      <c r="J145" s="137">
        <f t="shared" si="45"/>
        <v>8.6088905333625551E-2</v>
      </c>
      <c r="K145" s="137">
        <f t="shared" si="45"/>
        <v>0.34293038770695761</v>
      </c>
      <c r="L145" s="138">
        <f t="shared" ref="L145:L148" si="46">(1*E145+2*F145+3*G145+4*H145+5*I145)/SUM(E145:I145)</f>
        <v>3.2563613356463139</v>
      </c>
    </row>
    <row r="146" spans="1:12" s="3" customFormat="1" ht="15" customHeight="1" x14ac:dyDescent="0.2">
      <c r="A146" s="17"/>
      <c r="C146" s="139">
        <v>2021</v>
      </c>
      <c r="D146" s="139"/>
      <c r="E146" s="140">
        <f t="shared" ref="E146:K146" si="47">AVERAGE(E151,E156,E161,E166)</f>
        <v>7.981088724999999E-2</v>
      </c>
      <c r="F146" s="140">
        <f t="shared" si="47"/>
        <v>4.4399750000000002E-2</v>
      </c>
      <c r="G146" s="140">
        <f t="shared" si="47"/>
        <v>0.16983846950000001</v>
      </c>
      <c r="H146" s="140">
        <f t="shared" si="47"/>
        <v>0.17184478550000001</v>
      </c>
      <c r="I146" s="140">
        <f t="shared" si="47"/>
        <v>8.5150853500000012E-2</v>
      </c>
      <c r="J146" s="140">
        <f t="shared" si="47"/>
        <v>6.6351972250000002E-2</v>
      </c>
      <c r="K146" s="140">
        <f t="shared" si="47"/>
        <v>0.38260330850000002</v>
      </c>
      <c r="L146" s="141">
        <f t="shared" si="46"/>
        <v>3.2506601670105839</v>
      </c>
    </row>
    <row r="147" spans="1:12" s="3" customFormat="1" ht="15" customHeight="1" x14ac:dyDescent="0.2">
      <c r="A147" s="17"/>
      <c r="C147" s="139">
        <v>2017</v>
      </c>
      <c r="D147" s="139"/>
      <c r="E147" s="140">
        <f t="shared" ref="E147:K147" si="48">AVERAGE(E152,E157,E162,E167)</f>
        <v>7.8097822499999997E-2</v>
      </c>
      <c r="F147" s="140">
        <f t="shared" si="48"/>
        <v>6.9836089749999997E-2</v>
      </c>
      <c r="G147" s="140">
        <f t="shared" si="48"/>
        <v>0.22064442675000001</v>
      </c>
      <c r="H147" s="140">
        <f t="shared" si="48"/>
        <v>0.16212598624999999</v>
      </c>
      <c r="I147" s="140">
        <f t="shared" si="48"/>
        <v>8.6616081499999997E-2</v>
      </c>
      <c r="J147" s="140">
        <f t="shared" si="48"/>
        <v>8.2177226000000006E-2</v>
      </c>
      <c r="K147" s="140">
        <f t="shared" si="48"/>
        <v>0.30050238024999998</v>
      </c>
      <c r="L147" s="141">
        <f t="shared" si="46"/>
        <v>3.1770983322511066</v>
      </c>
    </row>
    <row r="148" spans="1:12" s="3" customFormat="1" ht="15" customHeight="1" x14ac:dyDescent="0.2">
      <c r="A148" s="17"/>
      <c r="C148" s="139">
        <v>2014</v>
      </c>
      <c r="D148" s="139"/>
      <c r="E148" s="140">
        <f t="shared" ref="E148:K148" si="49">AVERAGE(E153,E158,E163,E168)</f>
        <v>7.0781460971882121E-2</v>
      </c>
      <c r="F148" s="140">
        <f t="shared" si="49"/>
        <v>8.3978971419001694E-2</v>
      </c>
      <c r="G148" s="140">
        <f t="shared" si="49"/>
        <v>0.28499798420499178</v>
      </c>
      <c r="H148" s="140">
        <f t="shared" si="49"/>
        <v>0.16764659815830046</v>
      </c>
      <c r="I148" s="140">
        <f t="shared" si="49"/>
        <v>6.4348344604819183E-2</v>
      </c>
      <c r="J148" s="140">
        <f t="shared" si="49"/>
        <v>8.804162523934933E-2</v>
      </c>
      <c r="K148" s="140">
        <f t="shared" si="49"/>
        <v>0.24020501540165537</v>
      </c>
      <c r="L148" s="141">
        <f t="shared" si="46"/>
        <v>3.1053979009092463</v>
      </c>
    </row>
    <row r="149" spans="1:12" s="3" customFormat="1" ht="15" customHeight="1" x14ac:dyDescent="0.2">
      <c r="A149" s="17"/>
      <c r="C149" s="133" t="s">
        <v>11</v>
      </c>
      <c r="D149" s="133"/>
      <c r="E149" s="134"/>
      <c r="F149" s="134"/>
      <c r="G149" s="134"/>
      <c r="H149" s="134"/>
      <c r="I149" s="134"/>
      <c r="J149" s="134"/>
      <c r="K149" s="134"/>
      <c r="L149" s="135"/>
    </row>
    <row r="150" spans="1:12" s="3" customFormat="1" ht="15" customHeight="1" x14ac:dyDescent="0.2">
      <c r="A150" s="17"/>
      <c r="C150" s="136">
        <v>2024</v>
      </c>
      <c r="D150" s="136"/>
      <c r="E150" s="137">
        <v>0.14000452313722175</v>
      </c>
      <c r="F150" s="137">
        <v>5.3198845814169955E-2</v>
      </c>
      <c r="G150" s="137">
        <v>0.16934336831328964</v>
      </c>
      <c r="H150" s="137">
        <v>0.1738439104952034</v>
      </c>
      <c r="I150" s="137">
        <v>3.2997540078470874E-2</v>
      </c>
      <c r="J150" s="137">
        <v>8.7788521259964433E-2</v>
      </c>
      <c r="K150" s="137">
        <v>0.34282329090167984</v>
      </c>
      <c r="L150" s="138">
        <f t="shared" ref="L150:L153" si="50">(1*E150+2*F150+3*G150+4*H150+5*I150)/SUM(E150:I150)</f>
        <v>2.8360188998810512</v>
      </c>
    </row>
    <row r="151" spans="1:12" s="3" customFormat="1" ht="15" customHeight="1" x14ac:dyDescent="0.2">
      <c r="A151" s="17"/>
      <c r="C151" s="139">
        <v>2021</v>
      </c>
      <c r="D151" s="139"/>
      <c r="E151" s="140">
        <v>0.12396077599999999</v>
      </c>
      <c r="F151" s="140">
        <v>5.5024299999999998E-2</v>
      </c>
      <c r="G151" s="140">
        <v>0.17892590899999999</v>
      </c>
      <c r="H151" s="140">
        <v>0.155643007</v>
      </c>
      <c r="I151" s="140">
        <v>3.5391199999999998E-2</v>
      </c>
      <c r="J151" s="140">
        <v>6.6774797999999996E-2</v>
      </c>
      <c r="K151" s="140">
        <v>0.38428005300000001</v>
      </c>
      <c r="L151" s="141">
        <f t="shared" si="50"/>
        <v>2.8606045810853926</v>
      </c>
    </row>
    <row r="152" spans="1:12" s="3" customFormat="1" ht="15" customHeight="1" x14ac:dyDescent="0.2">
      <c r="A152" s="17"/>
      <c r="C152" s="139">
        <v>2017</v>
      </c>
      <c r="D152" s="139"/>
      <c r="E152" s="140">
        <v>0.100935469</v>
      </c>
      <c r="F152" s="140">
        <v>7.2917785999999998E-2</v>
      </c>
      <c r="G152" s="140">
        <v>0.28406593299999999</v>
      </c>
      <c r="H152" s="140">
        <v>0.128249369</v>
      </c>
      <c r="I152" s="140">
        <v>3.3795199999999997E-2</v>
      </c>
      <c r="J152" s="140">
        <v>8.0730806000000002E-2</v>
      </c>
      <c r="K152" s="140">
        <v>0.29930547899999999</v>
      </c>
      <c r="L152" s="141">
        <f t="shared" si="50"/>
        <v>2.8726555317007025</v>
      </c>
    </row>
    <row r="153" spans="1:12" s="3" customFormat="1" ht="15" customHeight="1" x14ac:dyDescent="0.2">
      <c r="A153" s="17"/>
      <c r="C153" s="139">
        <v>2014</v>
      </c>
      <c r="D153" s="139"/>
      <c r="E153" s="140">
        <v>0.10174267080374001</v>
      </c>
      <c r="F153" s="140">
        <v>6.929008276649487E-2</v>
      </c>
      <c r="G153" s="140">
        <v>0.32717248249888026</v>
      </c>
      <c r="H153" s="140">
        <v>0.14136061529360736</v>
      </c>
      <c r="I153" s="140">
        <v>2.9464845460168861E-2</v>
      </c>
      <c r="J153" s="140">
        <v>9.0048766343058306E-2</v>
      </c>
      <c r="K153" s="140">
        <v>0.24092053683405015</v>
      </c>
      <c r="L153" s="141">
        <f t="shared" si="50"/>
        <v>2.8916565136633516</v>
      </c>
    </row>
    <row r="154" spans="1:12" s="3" customFormat="1" ht="15" customHeight="1" x14ac:dyDescent="0.2">
      <c r="A154" s="17"/>
      <c r="C154" s="133" t="s">
        <v>12</v>
      </c>
      <c r="D154" s="133"/>
      <c r="E154" s="134"/>
      <c r="F154" s="134"/>
      <c r="G154" s="134"/>
      <c r="H154" s="134"/>
      <c r="I154" s="134"/>
      <c r="J154" s="134"/>
      <c r="K154" s="134"/>
      <c r="L154" s="135"/>
    </row>
    <row r="155" spans="1:12" s="3" customFormat="1" ht="15" customHeight="1" x14ac:dyDescent="0.2">
      <c r="A155" s="17"/>
      <c r="C155" s="136">
        <v>2024</v>
      </c>
      <c r="D155" s="136"/>
      <c r="E155" s="137">
        <v>7.9069112188447394E-2</v>
      </c>
      <c r="F155" s="137">
        <v>4.0565439868174312E-2</v>
      </c>
      <c r="G155" s="137">
        <v>0.17633354334807508</v>
      </c>
      <c r="H155" s="137">
        <v>0.17630995077615569</v>
      </c>
      <c r="I155" s="137">
        <v>0.10103797178463678</v>
      </c>
      <c r="J155" s="137">
        <v>8.3090677307213659E-2</v>
      </c>
      <c r="K155" s="137">
        <v>0.34359330472729716</v>
      </c>
      <c r="L155" s="138">
        <f t="shared" ref="L155:L158" si="51">(1*E155+2*F155+3*G155+4*H155+5*I155)/SUM(E155:I155)</f>
        <v>3.3134087038732907</v>
      </c>
    </row>
    <row r="156" spans="1:12" s="3" customFormat="1" ht="15" customHeight="1" x14ac:dyDescent="0.2">
      <c r="A156" s="17"/>
      <c r="C156" s="139">
        <v>2021</v>
      </c>
      <c r="D156" s="139"/>
      <c r="E156" s="140">
        <v>7.5239289000000001E-2</v>
      </c>
      <c r="F156" s="140">
        <v>5.20201E-2</v>
      </c>
      <c r="G156" s="140">
        <v>0.17295672500000001</v>
      </c>
      <c r="H156" s="140">
        <v>0.15668411500000001</v>
      </c>
      <c r="I156" s="140">
        <v>9.3514944000000003E-2</v>
      </c>
      <c r="J156" s="140">
        <v>6.7665379999999997E-2</v>
      </c>
      <c r="K156" s="140">
        <v>0.38191947100000001</v>
      </c>
      <c r="L156" s="141">
        <f t="shared" si="51"/>
        <v>3.2565614683736195</v>
      </c>
    </row>
    <row r="157" spans="1:12" s="3" customFormat="1" ht="15" customHeight="1" x14ac:dyDescent="0.2">
      <c r="A157" s="17"/>
      <c r="C157" s="139">
        <v>2017</v>
      </c>
      <c r="D157" s="139"/>
      <c r="E157" s="140">
        <v>7.5006971000000006E-2</v>
      </c>
      <c r="F157" s="140">
        <v>7.7413239999999994E-2</v>
      </c>
      <c r="G157" s="140">
        <v>0.219090222</v>
      </c>
      <c r="H157" s="140">
        <v>0.14643231300000001</v>
      </c>
      <c r="I157" s="140">
        <v>9.6320868000000004E-2</v>
      </c>
      <c r="J157" s="140">
        <v>8.2481963000000005E-2</v>
      </c>
      <c r="K157" s="140">
        <v>0.30325442200000002</v>
      </c>
      <c r="L157" s="141">
        <f t="shared" si="51"/>
        <v>3.1817572528396583</v>
      </c>
    </row>
    <row r="158" spans="1:12" s="3" customFormat="1" ht="15" customHeight="1" x14ac:dyDescent="0.2">
      <c r="A158" s="17"/>
      <c r="C158" s="139">
        <v>2014</v>
      </c>
      <c r="D158" s="139"/>
      <c r="E158" s="140">
        <v>7.2557166690780911E-2</v>
      </c>
      <c r="F158" s="140">
        <v>5.5704259783395868E-2</v>
      </c>
      <c r="G158" s="140">
        <v>0.31574974461108557</v>
      </c>
      <c r="H158" s="140">
        <v>0.16446246835778966</v>
      </c>
      <c r="I158" s="140">
        <v>6.3155249515587555E-2</v>
      </c>
      <c r="J158" s="140">
        <v>8.7601105492738834E-2</v>
      </c>
      <c r="K158" s="140">
        <v>0.24077000554862157</v>
      </c>
      <c r="L158" s="141">
        <f t="shared" si="51"/>
        <v>3.1339346411430888</v>
      </c>
    </row>
    <row r="159" spans="1:12" s="3" customFormat="1" ht="15" customHeight="1" x14ac:dyDescent="0.2">
      <c r="A159" s="17"/>
      <c r="C159" s="133" t="s">
        <v>13</v>
      </c>
      <c r="D159" s="133"/>
      <c r="E159" s="134"/>
      <c r="F159" s="134"/>
      <c r="G159" s="134"/>
      <c r="H159" s="134"/>
      <c r="I159" s="134"/>
      <c r="J159" s="134"/>
      <c r="K159" s="134"/>
      <c r="L159" s="135"/>
    </row>
    <row r="160" spans="1:12" s="3" customFormat="1" ht="15" customHeight="1" x14ac:dyDescent="0.2">
      <c r="A160" s="17"/>
      <c r="C160" s="136">
        <v>2024</v>
      </c>
      <c r="D160" s="136"/>
      <c r="E160" s="137">
        <v>6.3565585046794257E-2</v>
      </c>
      <c r="F160" s="137">
        <v>2.65595805176875E-2</v>
      </c>
      <c r="G160" s="137">
        <v>0.1556290102887421</v>
      </c>
      <c r="H160" s="137">
        <v>0.18602807666710824</v>
      </c>
      <c r="I160" s="137">
        <v>0.14411921711115622</v>
      </c>
      <c r="J160" s="137">
        <v>8.4074603930066494E-2</v>
      </c>
      <c r="K160" s="137">
        <v>0.34002392643844526</v>
      </c>
      <c r="L160" s="138">
        <f t="shared" ref="L160:L163" si="52">(1*E160+2*F160+3*G160+4*H160+5*I160)/SUM(E160:I160)</f>
        <v>3.5566503597972701</v>
      </c>
    </row>
    <row r="161" spans="1:12" s="3" customFormat="1" ht="15" customHeight="1" x14ac:dyDescent="0.2">
      <c r="A161" s="17"/>
      <c r="C161" s="139">
        <v>2021</v>
      </c>
      <c r="D161" s="139"/>
      <c r="E161" s="140">
        <v>5.7154200000000002E-2</v>
      </c>
      <c r="F161" s="140">
        <v>3.2315299999999998E-2</v>
      </c>
      <c r="G161" s="140">
        <v>0.15349433700000001</v>
      </c>
      <c r="H161" s="140">
        <v>0.18538044200000001</v>
      </c>
      <c r="I161" s="140">
        <v>0.12686477900000001</v>
      </c>
      <c r="J161" s="140">
        <v>6.5569811000000006E-2</v>
      </c>
      <c r="K161" s="140">
        <v>0.37922112200000002</v>
      </c>
      <c r="L161" s="141">
        <f t="shared" si="52"/>
        <v>3.5268039052777844</v>
      </c>
    </row>
    <row r="162" spans="1:12" s="3" customFormat="1" ht="15" customHeight="1" x14ac:dyDescent="0.2">
      <c r="A162" s="17"/>
      <c r="C162" s="139">
        <v>2017</v>
      </c>
      <c r="D162" s="139"/>
      <c r="E162" s="140">
        <v>6.9865979999999994E-2</v>
      </c>
      <c r="F162" s="140">
        <v>8.7680033000000004E-2</v>
      </c>
      <c r="G162" s="140">
        <v>0.150873865</v>
      </c>
      <c r="H162" s="140">
        <v>0.193770107</v>
      </c>
      <c r="I162" s="140">
        <v>0.11710733500000001</v>
      </c>
      <c r="J162" s="140">
        <v>8.1705015000000006E-2</v>
      </c>
      <c r="K162" s="140">
        <v>0.298997666</v>
      </c>
      <c r="L162" s="141">
        <f t="shared" si="52"/>
        <v>3.323871551712835</v>
      </c>
    </row>
    <row r="163" spans="1:12" s="3" customFormat="1" ht="15" customHeight="1" x14ac:dyDescent="0.2">
      <c r="A163" s="17"/>
      <c r="C163" s="139">
        <v>2014</v>
      </c>
      <c r="D163" s="139"/>
      <c r="E163" s="140">
        <v>5.5503304747191361E-2</v>
      </c>
      <c r="F163" s="140">
        <v>0.17798309900280559</v>
      </c>
      <c r="G163" s="140">
        <v>0.17148842392624228</v>
      </c>
      <c r="H163" s="140">
        <v>0.17231557369076728</v>
      </c>
      <c r="I163" s="140">
        <v>9.7752431538113888E-2</v>
      </c>
      <c r="J163" s="140">
        <v>8.4710322516306696E-2</v>
      </c>
      <c r="K163" s="140">
        <v>0.24024684457857284</v>
      </c>
      <c r="L163" s="141">
        <f t="shared" si="52"/>
        <v>3.1167788537662862</v>
      </c>
    </row>
    <row r="164" spans="1:12" s="3" customFormat="1" ht="15" customHeight="1" x14ac:dyDescent="0.2">
      <c r="A164" s="17"/>
      <c r="C164" s="133" t="s">
        <v>14</v>
      </c>
      <c r="D164" s="133"/>
      <c r="E164" s="134"/>
      <c r="F164" s="134"/>
      <c r="G164" s="134"/>
      <c r="H164" s="134"/>
      <c r="I164" s="134"/>
      <c r="J164" s="134"/>
      <c r="K164" s="134"/>
      <c r="L164" s="135"/>
    </row>
    <row r="165" spans="1:12" s="3" customFormat="1" ht="15" customHeight="1" x14ac:dyDescent="0.2">
      <c r="A165" s="17"/>
      <c r="C165" s="136">
        <v>2024</v>
      </c>
      <c r="D165" s="136"/>
      <c r="E165" s="137">
        <v>6.9035267842726386E-2</v>
      </c>
      <c r="F165" s="137">
        <v>3.8519766479492616E-2</v>
      </c>
      <c r="G165" s="137">
        <v>0.17801493041952807</v>
      </c>
      <c r="H165" s="137">
        <v>0.20428365544069388</v>
      </c>
      <c r="I165" s="137">
        <v>7.5463532219893242E-2</v>
      </c>
      <c r="J165" s="137">
        <v>8.9401818837257632E-2</v>
      </c>
      <c r="K165" s="137">
        <v>0.34528102876040823</v>
      </c>
      <c r="L165" s="138">
        <f t="shared" ref="L165:L168" si="53">(1*E165+2*F165+3*G165+4*H165+5*I165)/SUM(E165:I165)</f>
        <v>3.3159649710900894</v>
      </c>
    </row>
    <row r="166" spans="1:12" s="3" customFormat="1" ht="15" customHeight="1" x14ac:dyDescent="0.2">
      <c r="A166" s="17"/>
      <c r="C166" s="139">
        <v>2021</v>
      </c>
      <c r="D166" s="139"/>
      <c r="E166" s="140">
        <v>6.2889284000000004E-2</v>
      </c>
      <c r="F166" s="140">
        <v>3.8239299999999997E-2</v>
      </c>
      <c r="G166" s="140">
        <v>0.17397690699999999</v>
      </c>
      <c r="H166" s="140">
        <v>0.18967157800000001</v>
      </c>
      <c r="I166" s="140">
        <v>8.4832490999999996E-2</v>
      </c>
      <c r="J166" s="140">
        <v>6.5397899999999995E-2</v>
      </c>
      <c r="K166" s="140">
        <v>0.38499258800000002</v>
      </c>
      <c r="L166" s="141">
        <f t="shared" si="53"/>
        <v>3.3553771735702709</v>
      </c>
    </row>
    <row r="167" spans="1:12" s="3" customFormat="1" ht="15" customHeight="1" x14ac:dyDescent="0.2">
      <c r="A167" s="17"/>
      <c r="C167" s="139">
        <v>2017</v>
      </c>
      <c r="D167" s="139"/>
      <c r="E167" s="140">
        <v>6.6582870000000002E-2</v>
      </c>
      <c r="F167" s="140">
        <v>4.1333300000000003E-2</v>
      </c>
      <c r="G167" s="140">
        <v>0.228547687</v>
      </c>
      <c r="H167" s="140">
        <v>0.18005215599999999</v>
      </c>
      <c r="I167" s="140">
        <v>9.9240922999999995E-2</v>
      </c>
      <c r="J167" s="140">
        <v>8.3791119999999997E-2</v>
      </c>
      <c r="K167" s="140">
        <v>0.30045195400000002</v>
      </c>
      <c r="L167" s="141">
        <f t="shared" si="53"/>
        <v>3.3313563357084131</v>
      </c>
    </row>
    <row r="168" spans="1:12" s="3" customFormat="1" ht="15" customHeight="1" x14ac:dyDescent="0.2">
      <c r="A168" s="17"/>
      <c r="C168" s="139">
        <v>2014</v>
      </c>
      <c r="D168" s="139"/>
      <c r="E168" s="140">
        <v>5.3322701645816206E-2</v>
      </c>
      <c r="F168" s="140">
        <v>3.2938444123310422E-2</v>
      </c>
      <c r="G168" s="140">
        <v>0.32558128578375894</v>
      </c>
      <c r="H168" s="140">
        <v>0.19244773529103762</v>
      </c>
      <c r="I168" s="140">
        <v>6.7020851905406395E-2</v>
      </c>
      <c r="J168" s="140">
        <v>8.9806306605293471E-2</v>
      </c>
      <c r="K168" s="140">
        <v>0.23888267464537694</v>
      </c>
      <c r="L168" s="141">
        <f t="shared" si="53"/>
        <v>3.2784187753019722</v>
      </c>
    </row>
    <row r="169" spans="1:12" s="3" customFormat="1" ht="15" customHeight="1" x14ac:dyDescent="0.2">
      <c r="A169" s="17"/>
      <c r="C169" s="80" t="s">
        <v>20</v>
      </c>
      <c r="D169" s="80"/>
      <c r="E169" s="81"/>
      <c r="F169" s="81"/>
      <c r="G169" s="81"/>
      <c r="H169" s="81"/>
      <c r="I169" s="81"/>
      <c r="J169" s="81"/>
      <c r="K169" s="81"/>
      <c r="L169" s="87"/>
    </row>
    <row r="170" spans="1:12" s="3" customFormat="1" ht="15" customHeight="1" x14ac:dyDescent="0.2">
      <c r="A170" s="17"/>
      <c r="C170" s="88" t="s">
        <v>165</v>
      </c>
      <c r="D170" s="88"/>
      <c r="E170" s="89"/>
      <c r="F170" s="89"/>
      <c r="G170" s="89"/>
      <c r="H170" s="89"/>
      <c r="I170" s="89"/>
      <c r="J170" s="89"/>
      <c r="K170" s="89"/>
      <c r="L170" s="89"/>
    </row>
    <row r="171" spans="1:12" s="3" customFormat="1" ht="15" customHeight="1" x14ac:dyDescent="0.2">
      <c r="A171" s="17"/>
      <c r="C171" s="136">
        <v>2024</v>
      </c>
      <c r="D171" s="136"/>
      <c r="E171" s="137">
        <f>AVERAGE(E176,E181,E186,E191)</f>
        <v>9.6128173296587571E-2</v>
      </c>
      <c r="F171" s="137">
        <f t="shared" ref="F171:K171" si="54">AVERAGE(F176,F181,F186,F191)</f>
        <v>3.0297043614516267E-2</v>
      </c>
      <c r="G171" s="137">
        <f t="shared" si="54"/>
        <v>0.18598941718062667</v>
      </c>
      <c r="H171" s="137">
        <f t="shared" si="54"/>
        <v>0.20422356546509601</v>
      </c>
      <c r="I171" s="137">
        <f t="shared" si="54"/>
        <v>4.4186432701885867E-2</v>
      </c>
      <c r="J171" s="137">
        <f t="shared" si="54"/>
        <v>6.2859639970992628E-2</v>
      </c>
      <c r="K171" s="137">
        <f t="shared" si="54"/>
        <v>0.37631572777029504</v>
      </c>
      <c r="L171" s="138">
        <f t="shared" ref="L171:L174" si="55">(1*E171+2*F171+3*G171+4*H171+5*I171)/SUM(E171:I171)</f>
        <v>3.1248929462657142</v>
      </c>
    </row>
    <row r="172" spans="1:12" s="3" customFormat="1" ht="15" customHeight="1" x14ac:dyDescent="0.2">
      <c r="A172" s="17"/>
      <c r="C172" s="139">
        <v>2021</v>
      </c>
      <c r="D172" s="139"/>
      <c r="E172" s="140">
        <f t="shared" ref="E172:K172" si="56">AVERAGE(E177,E182,E187,E192)</f>
        <v>0.125810902</v>
      </c>
      <c r="F172" s="140">
        <f t="shared" si="56"/>
        <v>1.7745440000000001E-2</v>
      </c>
      <c r="G172" s="140">
        <f t="shared" si="56"/>
        <v>0.18513715324999999</v>
      </c>
      <c r="H172" s="140">
        <f t="shared" si="56"/>
        <v>0.15741638525000001</v>
      </c>
      <c r="I172" s="140">
        <f t="shared" si="56"/>
        <v>5.01271945E-2</v>
      </c>
      <c r="J172" s="140">
        <f t="shared" si="56"/>
        <v>6.6043326999999999E-2</v>
      </c>
      <c r="K172" s="140">
        <f t="shared" si="56"/>
        <v>0.39771962049999998</v>
      </c>
      <c r="L172" s="141">
        <f t="shared" si="55"/>
        <v>2.9781878756704763</v>
      </c>
    </row>
    <row r="173" spans="1:12" s="3" customFormat="1" ht="15" customHeight="1" x14ac:dyDescent="0.2">
      <c r="A173" s="17"/>
      <c r="C173" s="139">
        <v>2017</v>
      </c>
      <c r="D173" s="139"/>
      <c r="E173" s="140">
        <f t="shared" ref="E173:K173" si="57">AVERAGE(E178,E183,E188,E193)</f>
        <v>5.0538932000000002E-2</v>
      </c>
      <c r="F173" s="140">
        <f t="shared" si="57"/>
        <v>6.1590360499999997E-2</v>
      </c>
      <c r="G173" s="140">
        <f t="shared" si="57"/>
        <v>0.21731437625</v>
      </c>
      <c r="H173" s="140">
        <f t="shared" si="57"/>
        <v>8.1010731000000002E-2</v>
      </c>
      <c r="I173" s="140">
        <f t="shared" si="57"/>
        <v>7.9737155249999997E-2</v>
      </c>
      <c r="J173" s="140">
        <f t="shared" si="57"/>
        <v>8.5327399750000005E-2</v>
      </c>
      <c r="K173" s="140">
        <f t="shared" si="57"/>
        <v>0.42448101249999998</v>
      </c>
      <c r="L173" s="141">
        <f t="shared" si="55"/>
        <v>3.1587477715726866</v>
      </c>
    </row>
    <row r="174" spans="1:12" s="3" customFormat="1" ht="15" customHeight="1" x14ac:dyDescent="0.2">
      <c r="A174" s="17"/>
      <c r="C174" s="139">
        <v>2014</v>
      </c>
      <c r="D174" s="139"/>
      <c r="E174" s="140">
        <f t="shared" ref="E174:K174" si="58">AVERAGE(E179,E184,E189,E194)</f>
        <v>0.11684006933546007</v>
      </c>
      <c r="F174" s="140">
        <f t="shared" si="58"/>
        <v>0.1130898571797794</v>
      </c>
      <c r="G174" s="140">
        <f t="shared" si="58"/>
        <v>0.25561162531612591</v>
      </c>
      <c r="H174" s="140">
        <f t="shared" si="58"/>
        <v>4.707471257697575E-2</v>
      </c>
      <c r="I174" s="140">
        <f t="shared" si="58"/>
        <v>6.4174972790975893E-2</v>
      </c>
      <c r="J174" s="140">
        <f t="shared" si="58"/>
        <v>6.2884921383409481E-2</v>
      </c>
      <c r="K174" s="140">
        <f t="shared" si="58"/>
        <v>0.34032384141727351</v>
      </c>
      <c r="L174" s="141">
        <f t="shared" si="55"/>
        <v>2.7128889852741831</v>
      </c>
    </row>
    <row r="175" spans="1:12" s="3" customFormat="1" ht="15" customHeight="1" x14ac:dyDescent="0.2">
      <c r="A175" s="17"/>
      <c r="C175" s="133" t="s">
        <v>11</v>
      </c>
      <c r="D175" s="133"/>
      <c r="E175" s="134"/>
      <c r="F175" s="134"/>
      <c r="G175" s="134"/>
      <c r="H175" s="134"/>
      <c r="I175" s="134"/>
      <c r="J175" s="134"/>
      <c r="K175" s="134"/>
      <c r="L175" s="135"/>
    </row>
    <row r="176" spans="1:12" s="3" customFormat="1" ht="15" customHeight="1" x14ac:dyDescent="0.2">
      <c r="A176" s="17"/>
      <c r="C176" s="136">
        <v>2024</v>
      </c>
      <c r="D176" s="136"/>
      <c r="E176" s="137">
        <v>0.12337745541446343</v>
      </c>
      <c r="F176" s="137">
        <v>4.186273850207823E-2</v>
      </c>
      <c r="G176" s="137">
        <v>0.18493946463245814</v>
      </c>
      <c r="H176" s="137">
        <v>0.14235583520326983</v>
      </c>
      <c r="I176" s="137">
        <v>6.8216052292821613E-2</v>
      </c>
      <c r="J176" s="137">
        <v>6.2786553757371452E-2</v>
      </c>
      <c r="K176" s="137">
        <v>0.37646190019753739</v>
      </c>
      <c r="L176" s="138">
        <f t="shared" ref="L176:L179" si="59">(1*E176+2*F176+3*G176+4*H176+5*I176)/SUM(E176:I176)</f>
        <v>2.9824704726872007</v>
      </c>
    </row>
    <row r="177" spans="1:12" s="3" customFormat="1" ht="15" customHeight="1" x14ac:dyDescent="0.2">
      <c r="A177" s="17"/>
      <c r="C177" s="139">
        <v>2021</v>
      </c>
      <c r="D177" s="139"/>
      <c r="E177" s="140">
        <v>0.14789988300000001</v>
      </c>
      <c r="F177" s="140">
        <v>1.7534500000000001E-2</v>
      </c>
      <c r="G177" s="140">
        <v>0.15092008900000001</v>
      </c>
      <c r="H177" s="140">
        <v>0.155855991</v>
      </c>
      <c r="I177" s="140">
        <v>6.8461378000000003E-2</v>
      </c>
      <c r="J177" s="140">
        <v>5.9756700000000003E-2</v>
      </c>
      <c r="K177" s="140">
        <v>0.39957145399999999</v>
      </c>
      <c r="L177" s="141">
        <f t="shared" si="59"/>
        <v>2.9619815247600445</v>
      </c>
    </row>
    <row r="178" spans="1:12" s="3" customFormat="1" ht="15" customHeight="1" x14ac:dyDescent="0.2">
      <c r="A178" s="17"/>
      <c r="C178" s="139">
        <v>2017</v>
      </c>
      <c r="D178" s="139"/>
      <c r="E178" s="140">
        <v>0.109022328</v>
      </c>
      <c r="F178" s="140">
        <v>1.94031E-2</v>
      </c>
      <c r="G178" s="140">
        <v>0.199183738</v>
      </c>
      <c r="H178" s="140">
        <v>6.4601876000000003E-2</v>
      </c>
      <c r="I178" s="140">
        <v>9.9842525000000001E-2</v>
      </c>
      <c r="J178" s="140">
        <v>0.105509203</v>
      </c>
      <c r="K178" s="140">
        <v>0.40243718899999997</v>
      </c>
      <c r="L178" s="141">
        <f t="shared" si="59"/>
        <v>3.0545452198703393</v>
      </c>
    </row>
    <row r="179" spans="1:12" s="3" customFormat="1" ht="15" customHeight="1" x14ac:dyDescent="0.2">
      <c r="A179" s="17"/>
      <c r="C179" s="139">
        <v>2014</v>
      </c>
      <c r="D179" s="139"/>
      <c r="E179" s="140">
        <v>0.21996794355493252</v>
      </c>
      <c r="F179" s="140">
        <v>1.8096781471910815E-2</v>
      </c>
      <c r="G179" s="140">
        <v>0.2569096308673427</v>
      </c>
      <c r="H179" s="140">
        <v>3.7499653641656652E-2</v>
      </c>
      <c r="I179" s="140">
        <v>6.2266647205532467E-2</v>
      </c>
      <c r="J179" s="140">
        <v>6.2763398374922078E-2</v>
      </c>
      <c r="K179" s="140">
        <v>0.34249594488370277</v>
      </c>
      <c r="L179" s="141">
        <f t="shared" si="59"/>
        <v>2.5023045470762719</v>
      </c>
    </row>
    <row r="180" spans="1:12" s="3" customFormat="1" ht="15" customHeight="1" x14ac:dyDescent="0.2">
      <c r="A180" s="17"/>
      <c r="C180" s="133" t="s">
        <v>12</v>
      </c>
      <c r="D180" s="133"/>
      <c r="E180" s="134"/>
      <c r="F180" s="134"/>
      <c r="G180" s="134"/>
      <c r="H180" s="134"/>
      <c r="I180" s="134"/>
      <c r="J180" s="134"/>
      <c r="K180" s="134"/>
      <c r="L180" s="135"/>
    </row>
    <row r="181" spans="1:12" s="3" customFormat="1" ht="15" customHeight="1" x14ac:dyDescent="0.2">
      <c r="A181" s="17"/>
      <c r="C181" s="136">
        <v>2024</v>
      </c>
      <c r="D181" s="136"/>
      <c r="E181" s="137">
        <v>9.0840399581756673E-2</v>
      </c>
      <c r="F181" s="137">
        <v>6.6450542954219358E-2</v>
      </c>
      <c r="G181" s="137">
        <v>0.15529190556592179</v>
      </c>
      <c r="H181" s="137">
        <v>0.23781539800987703</v>
      </c>
      <c r="I181" s="137">
        <v>1.0353299933316403E-2</v>
      </c>
      <c r="J181" s="137">
        <v>6.307889861185613E-2</v>
      </c>
      <c r="K181" s="137">
        <v>0.37616955534305274</v>
      </c>
      <c r="L181" s="138">
        <f t="shared" ref="L181:L184" si="60">(1*E181+2*F181+3*G181+4*H181+5*I181)/SUM(E181:I181)</f>
        <v>3.0185298744730376</v>
      </c>
    </row>
    <row r="182" spans="1:12" s="3" customFormat="1" ht="15" customHeight="1" x14ac:dyDescent="0.2">
      <c r="A182" s="17"/>
      <c r="C182" s="139">
        <v>2021</v>
      </c>
      <c r="D182" s="139"/>
      <c r="E182" s="140">
        <v>0.11645480900000001</v>
      </c>
      <c r="F182" s="140">
        <v>4.0482900000000002E-2</v>
      </c>
      <c r="G182" s="140">
        <v>0.178572906</v>
      </c>
      <c r="H182" s="140">
        <v>0.169624843</v>
      </c>
      <c r="I182" s="140">
        <v>3.8506800000000001E-2</v>
      </c>
      <c r="J182" s="140">
        <v>5.9327199999999997E-2</v>
      </c>
      <c r="K182" s="140">
        <v>0.39703054199999999</v>
      </c>
      <c r="L182" s="141">
        <f t="shared" si="60"/>
        <v>2.9507873521487729</v>
      </c>
    </row>
    <row r="183" spans="1:12" s="3" customFormat="1" ht="15" customHeight="1" x14ac:dyDescent="0.2">
      <c r="A183" s="17"/>
      <c r="C183" s="139">
        <v>2017</v>
      </c>
      <c r="D183" s="139"/>
      <c r="E183" s="140">
        <v>4.3160799999999999E-2</v>
      </c>
      <c r="F183" s="140">
        <v>4.7652600000000003E-2</v>
      </c>
      <c r="G183" s="140">
        <v>0.25992053799999998</v>
      </c>
      <c r="H183" s="140">
        <v>6.0973899999999998E-2</v>
      </c>
      <c r="I183" s="140">
        <v>7.5296281000000007E-2</v>
      </c>
      <c r="J183" s="140">
        <v>7.7935426000000002E-2</v>
      </c>
      <c r="K183" s="140">
        <v>0.43506038699999999</v>
      </c>
      <c r="L183" s="141">
        <f t="shared" si="60"/>
        <v>3.1593256791325</v>
      </c>
    </row>
    <row r="184" spans="1:12" s="3" customFormat="1" ht="15" customHeight="1" x14ac:dyDescent="0.2">
      <c r="A184" s="17"/>
      <c r="C184" s="139">
        <v>2014</v>
      </c>
      <c r="D184" s="139"/>
      <c r="E184" s="140">
        <v>0.10984764178398781</v>
      </c>
      <c r="F184" s="140">
        <v>6.5978648143146842E-2</v>
      </c>
      <c r="G184" s="140">
        <v>0.31782361045471891</v>
      </c>
      <c r="H184" s="140">
        <v>4.4843514709921331E-2</v>
      </c>
      <c r="I184" s="140">
        <v>6.1825487802362557E-2</v>
      </c>
      <c r="J184" s="140">
        <v>6.144406661679179E-2</v>
      </c>
      <c r="K184" s="140">
        <v>0.33823703048907072</v>
      </c>
      <c r="L184" s="141">
        <f t="shared" si="60"/>
        <v>2.8048046782609144</v>
      </c>
    </row>
    <row r="185" spans="1:12" s="3" customFormat="1" ht="15" customHeight="1" x14ac:dyDescent="0.2">
      <c r="A185" s="17"/>
      <c r="C185" s="133" t="s">
        <v>13</v>
      </c>
      <c r="D185" s="133"/>
      <c r="E185" s="134"/>
      <c r="F185" s="134"/>
      <c r="G185" s="134"/>
      <c r="H185" s="134"/>
      <c r="I185" s="134"/>
      <c r="J185" s="134"/>
      <c r="K185" s="134"/>
      <c r="L185" s="135"/>
    </row>
    <row r="186" spans="1:12" s="3" customFormat="1" ht="15" customHeight="1" x14ac:dyDescent="0.2">
      <c r="A186" s="17"/>
      <c r="C186" s="136">
        <v>2024</v>
      </c>
      <c r="D186" s="136"/>
      <c r="E186" s="137">
        <v>8.4910285352731721E-2</v>
      </c>
      <c r="F186" s="137">
        <v>6.0859120095615848E-3</v>
      </c>
      <c r="G186" s="137">
        <v>0.17562540178738434</v>
      </c>
      <c r="H186" s="137">
        <v>0.24639424622765632</v>
      </c>
      <c r="I186" s="137">
        <v>4.802804552224197E-2</v>
      </c>
      <c r="J186" s="137">
        <v>6.2786553757371452E-2</v>
      </c>
      <c r="K186" s="137">
        <v>0.37616955534305269</v>
      </c>
      <c r="L186" s="138">
        <f t="shared" ref="L186:L189" si="61">(1*E186+2*F186+3*G186+4*H186+5*I186)/SUM(E186:I186)</f>
        <v>3.2968463916255817</v>
      </c>
    </row>
    <row r="187" spans="1:12" s="3" customFormat="1" ht="15" customHeight="1" x14ac:dyDescent="0.2">
      <c r="A187" s="17"/>
      <c r="C187" s="139">
        <v>2021</v>
      </c>
      <c r="D187" s="139"/>
      <c r="E187" s="140">
        <v>0.115851251</v>
      </c>
      <c r="F187" s="140">
        <v>5.9001799999999997E-3</v>
      </c>
      <c r="G187" s="140">
        <v>0.187419581</v>
      </c>
      <c r="H187" s="140">
        <v>0.18559189700000001</v>
      </c>
      <c r="I187" s="140">
        <v>4.9201799999999997E-2</v>
      </c>
      <c r="J187" s="140">
        <v>5.9004800000000003E-2</v>
      </c>
      <c r="K187" s="140">
        <v>0.39703054199999999</v>
      </c>
      <c r="L187" s="141">
        <f t="shared" si="61"/>
        <v>3.0852864427276656</v>
      </c>
    </row>
    <row r="188" spans="1:12" s="3" customFormat="1" ht="15" customHeight="1" x14ac:dyDescent="0.2">
      <c r="A188" s="17"/>
      <c r="C188" s="139">
        <v>2017</v>
      </c>
      <c r="D188" s="139"/>
      <c r="E188" s="140">
        <v>4.0402E-2</v>
      </c>
      <c r="F188" s="140">
        <v>0.104483913</v>
      </c>
      <c r="G188" s="140">
        <v>0.20347158100000001</v>
      </c>
      <c r="H188" s="140">
        <v>7.2485417999999996E-2</v>
      </c>
      <c r="I188" s="140">
        <v>7.4063741000000002E-2</v>
      </c>
      <c r="J188" s="140">
        <v>7.4880123000000007E-2</v>
      </c>
      <c r="K188" s="140">
        <v>0.43021323700000003</v>
      </c>
      <c r="L188" s="141">
        <f t="shared" si="61"/>
        <v>3.0713770703745218</v>
      </c>
    </row>
    <row r="189" spans="1:12" s="3" customFormat="1" ht="15" customHeight="1" x14ac:dyDescent="0.2">
      <c r="A189" s="17"/>
      <c r="C189" s="139">
        <v>2014</v>
      </c>
      <c r="D189" s="139"/>
      <c r="E189" s="140">
        <v>8.341794880191794E-2</v>
      </c>
      <c r="F189" s="140">
        <v>0.25013678212751761</v>
      </c>
      <c r="G189" s="140">
        <v>0.14078223749768176</v>
      </c>
      <c r="H189" s="140">
        <v>5.9423453229543614E-2</v>
      </c>
      <c r="I189" s="140">
        <v>6.5409734555799237E-2</v>
      </c>
      <c r="J189" s="140">
        <v>6.2763398374922078E-2</v>
      </c>
      <c r="K189" s="140">
        <v>0.33806644541261771</v>
      </c>
      <c r="L189" s="141">
        <f t="shared" si="61"/>
        <v>2.6215937074979832</v>
      </c>
    </row>
    <row r="190" spans="1:12" s="3" customFormat="1" ht="15" customHeight="1" x14ac:dyDescent="0.2">
      <c r="A190" s="17"/>
      <c r="C190" s="133" t="s">
        <v>14</v>
      </c>
      <c r="D190" s="133"/>
      <c r="E190" s="134"/>
      <c r="F190" s="134"/>
      <c r="G190" s="134"/>
      <c r="H190" s="134"/>
      <c r="I190" s="134"/>
      <c r="J190" s="134"/>
      <c r="K190" s="134"/>
      <c r="L190" s="135"/>
    </row>
    <row r="191" spans="1:12" s="3" customFormat="1" ht="15" customHeight="1" x14ac:dyDescent="0.2">
      <c r="A191" s="17"/>
      <c r="C191" s="136">
        <v>2024</v>
      </c>
      <c r="D191" s="136"/>
      <c r="E191" s="137">
        <v>8.53845528373985E-2</v>
      </c>
      <c r="F191" s="137">
        <v>6.7889809922058869E-3</v>
      </c>
      <c r="G191" s="137">
        <v>0.22810089673674244</v>
      </c>
      <c r="H191" s="137">
        <v>0.1903287824195809</v>
      </c>
      <c r="I191" s="137">
        <v>5.0148333059163476E-2</v>
      </c>
      <c r="J191" s="137">
        <v>6.2786553757371452E-2</v>
      </c>
      <c r="K191" s="137">
        <v>0.37646190019753739</v>
      </c>
      <c r="L191" s="138">
        <f t="shared" ref="L191:L194" si="62">(1*E191+2*F191+3*G191+4*H191+5*I191)/SUM(E191:I191)</f>
        <v>3.2016353992572197</v>
      </c>
    </row>
    <row r="192" spans="1:12" s="3" customFormat="1" ht="15" customHeight="1" x14ac:dyDescent="0.2">
      <c r="A192" s="17"/>
      <c r="C192" s="139">
        <v>2021</v>
      </c>
      <c r="D192" s="139"/>
      <c r="E192" s="140">
        <v>0.123037665</v>
      </c>
      <c r="F192" s="140">
        <v>7.0641799999999998E-3</v>
      </c>
      <c r="G192" s="140">
        <v>0.22363603700000001</v>
      </c>
      <c r="H192" s="140">
        <v>0.11859281000000001</v>
      </c>
      <c r="I192" s="140">
        <v>4.4338799999999998E-2</v>
      </c>
      <c r="J192" s="140">
        <v>8.6084608000000007E-2</v>
      </c>
      <c r="K192" s="140">
        <v>0.39724594400000002</v>
      </c>
      <c r="L192" s="141">
        <f t="shared" si="62"/>
        <v>2.911221582248948</v>
      </c>
    </row>
    <row r="193" spans="1:12" s="3" customFormat="1" ht="15" customHeight="1" x14ac:dyDescent="0.2">
      <c r="A193" s="17"/>
      <c r="C193" s="139">
        <v>2017</v>
      </c>
      <c r="D193" s="139"/>
      <c r="E193" s="140">
        <v>9.5706000000000003E-3</v>
      </c>
      <c r="F193" s="140">
        <v>7.4821829000000006E-2</v>
      </c>
      <c r="G193" s="140">
        <v>0.206681648</v>
      </c>
      <c r="H193" s="140">
        <v>0.12598172999999999</v>
      </c>
      <c r="I193" s="140">
        <v>6.9746074000000005E-2</v>
      </c>
      <c r="J193" s="140">
        <v>8.2984847E-2</v>
      </c>
      <c r="K193" s="140">
        <v>0.43021323700000003</v>
      </c>
      <c r="L193" s="141">
        <f t="shared" si="62"/>
        <v>3.352321664508934</v>
      </c>
    </row>
    <row r="194" spans="1:12" s="3" customFormat="1" ht="15" customHeight="1" x14ac:dyDescent="0.2">
      <c r="A194" s="17"/>
      <c r="C194" s="139">
        <v>2014</v>
      </c>
      <c r="D194" s="139"/>
      <c r="E194" s="140">
        <v>5.4126743201002019E-2</v>
      </c>
      <c r="F194" s="140">
        <v>0.11814721697654232</v>
      </c>
      <c r="G194" s="140">
        <v>0.30693102244476023</v>
      </c>
      <c r="H194" s="140">
        <v>4.6532228726781387E-2</v>
      </c>
      <c r="I194" s="140">
        <v>6.7198021600209296E-2</v>
      </c>
      <c r="J194" s="140">
        <v>6.4568822167002007E-2</v>
      </c>
      <c r="K194" s="140">
        <v>0.34249594488370283</v>
      </c>
      <c r="L194" s="141">
        <f t="shared" si="62"/>
        <v>2.9233096147362265</v>
      </c>
    </row>
    <row r="195" spans="1:12" s="3" customFormat="1" ht="15" customHeight="1" x14ac:dyDescent="0.2">
      <c r="A195" s="17"/>
      <c r="C195" s="80" t="s">
        <v>21</v>
      </c>
      <c r="D195" s="80"/>
      <c r="E195" s="81"/>
      <c r="F195" s="81"/>
      <c r="G195" s="81"/>
      <c r="H195" s="81"/>
      <c r="I195" s="81"/>
      <c r="J195" s="81"/>
      <c r="K195" s="81"/>
      <c r="L195" s="87"/>
    </row>
    <row r="196" spans="1:12" s="3" customFormat="1" ht="15" customHeight="1" x14ac:dyDescent="0.2">
      <c r="A196" s="17"/>
      <c r="C196" s="88" t="s">
        <v>165</v>
      </c>
      <c r="D196" s="88"/>
      <c r="E196" s="89"/>
      <c r="F196" s="89"/>
      <c r="G196" s="89"/>
      <c r="H196" s="89"/>
      <c r="I196" s="89"/>
      <c r="J196" s="89"/>
      <c r="K196" s="89"/>
      <c r="L196" s="89"/>
    </row>
    <row r="197" spans="1:12" s="3" customFormat="1" ht="15" customHeight="1" x14ac:dyDescent="0.2">
      <c r="A197" s="17"/>
      <c r="C197" s="136">
        <v>2024</v>
      </c>
      <c r="D197" s="136"/>
      <c r="E197" s="137">
        <f>AVERAGE(E202,E207,E212,E217)</f>
        <v>0.14876074219299804</v>
      </c>
      <c r="F197" s="137">
        <f t="shared" ref="F197:K197" si="63">AVERAGE(F202,F207,F212,F217)</f>
        <v>7.5017873219627759E-2</v>
      </c>
      <c r="G197" s="137">
        <f t="shared" si="63"/>
        <v>0.2518413588542337</v>
      </c>
      <c r="H197" s="137">
        <f t="shared" si="63"/>
        <v>0.18757530839013656</v>
      </c>
      <c r="I197" s="137">
        <f t="shared" si="63"/>
        <v>6.5785381830939349E-2</v>
      </c>
      <c r="J197" s="137">
        <f t="shared" si="63"/>
        <v>8.0890908178786469E-2</v>
      </c>
      <c r="K197" s="137">
        <f t="shared" si="63"/>
        <v>0.19012842733327828</v>
      </c>
      <c r="L197" s="138">
        <f t="shared" ref="L197:L200" si="64">(1*E197+2*F197+3*G197+4*H197+5*I197)/SUM(E197:I197)</f>
        <v>2.9267562390133985</v>
      </c>
    </row>
    <row r="198" spans="1:12" s="3" customFormat="1" ht="15" customHeight="1" x14ac:dyDescent="0.2">
      <c r="A198" s="17"/>
      <c r="C198" s="139">
        <v>2021</v>
      </c>
      <c r="D198" s="139"/>
      <c r="E198" s="140">
        <f t="shared" ref="E198:K198" si="65">AVERAGE(E203,E208,E213,E218)</f>
        <v>0.13215922549999998</v>
      </c>
      <c r="F198" s="140">
        <f t="shared" si="65"/>
        <v>8.7983936749999991E-2</v>
      </c>
      <c r="G198" s="140">
        <f t="shared" si="65"/>
        <v>0.2340612135</v>
      </c>
      <c r="H198" s="140">
        <f t="shared" si="65"/>
        <v>0.17331544800000001</v>
      </c>
      <c r="I198" s="140">
        <f t="shared" si="65"/>
        <v>4.7902151499999997E-2</v>
      </c>
      <c r="J198" s="140">
        <f t="shared" si="65"/>
        <v>8.4144302249999997E-2</v>
      </c>
      <c r="K198" s="140">
        <f t="shared" si="65"/>
        <v>0.24043371875</v>
      </c>
      <c r="L198" s="141">
        <f t="shared" si="64"/>
        <v>2.8768434552055981</v>
      </c>
    </row>
    <row r="199" spans="1:12" s="3" customFormat="1" ht="15" customHeight="1" x14ac:dyDescent="0.2">
      <c r="A199" s="17"/>
      <c r="C199" s="139">
        <v>2017</v>
      </c>
      <c r="D199" s="139"/>
      <c r="E199" s="140">
        <f t="shared" ref="E199:K199" si="66">AVERAGE(E204,E209,E214,E219)</f>
        <v>0.14698013900000001</v>
      </c>
      <c r="F199" s="140">
        <f t="shared" si="66"/>
        <v>8.0066335000000002E-2</v>
      </c>
      <c r="G199" s="140">
        <f t="shared" si="66"/>
        <v>0.29142570675000001</v>
      </c>
      <c r="H199" s="140">
        <f t="shared" si="66"/>
        <v>0.183262223</v>
      </c>
      <c r="I199" s="140">
        <f t="shared" si="66"/>
        <v>5.1771643499999992E-2</v>
      </c>
      <c r="J199" s="140">
        <f t="shared" si="66"/>
        <v>5.8557781249999996E-2</v>
      </c>
      <c r="K199" s="140">
        <f t="shared" si="66"/>
        <v>0.18793614050000002</v>
      </c>
      <c r="L199" s="141">
        <f t="shared" si="64"/>
        <v>2.8842463131937395</v>
      </c>
    </row>
    <row r="200" spans="1:12" s="3" customFormat="1" ht="15" customHeight="1" x14ac:dyDescent="0.2">
      <c r="A200" s="17"/>
      <c r="C200" s="139">
        <v>2014</v>
      </c>
      <c r="D200" s="139"/>
      <c r="E200" s="140">
        <f t="shared" ref="E200:K200" si="67">AVERAGE(E205,E210,E215,E220)</f>
        <v>8.934532210079163E-2</v>
      </c>
      <c r="F200" s="140">
        <f t="shared" si="67"/>
        <v>0.12864978062374746</v>
      </c>
      <c r="G200" s="140">
        <f t="shared" si="67"/>
        <v>0.26333214914160763</v>
      </c>
      <c r="H200" s="140">
        <f t="shared" si="67"/>
        <v>0.19072390167786799</v>
      </c>
      <c r="I200" s="140">
        <f t="shared" si="67"/>
        <v>7.4715914225616853E-2</v>
      </c>
      <c r="J200" s="140">
        <f t="shared" si="67"/>
        <v>7.2347448390896393E-2</v>
      </c>
      <c r="K200" s="140">
        <f t="shared" si="67"/>
        <v>0.18088548383947212</v>
      </c>
      <c r="L200" s="141">
        <f t="shared" si="64"/>
        <v>3.0439431607526299</v>
      </c>
    </row>
    <row r="201" spans="1:12" s="3" customFormat="1" ht="15" customHeight="1" x14ac:dyDescent="0.2">
      <c r="A201" s="17"/>
      <c r="C201" s="133" t="s">
        <v>11</v>
      </c>
      <c r="D201" s="133"/>
      <c r="E201" s="134"/>
      <c r="F201" s="134"/>
      <c r="G201" s="134"/>
      <c r="H201" s="134"/>
      <c r="I201" s="134"/>
      <c r="J201" s="134"/>
      <c r="K201" s="134"/>
      <c r="L201" s="135"/>
    </row>
    <row r="202" spans="1:12" s="3" customFormat="1" ht="15" customHeight="1" x14ac:dyDescent="0.2">
      <c r="A202" s="17"/>
      <c r="C202" s="136">
        <v>2024</v>
      </c>
      <c r="D202" s="136"/>
      <c r="E202" s="137">
        <v>0.18724389789388546</v>
      </c>
      <c r="F202" s="137">
        <v>9.1027203636793341E-2</v>
      </c>
      <c r="G202" s="137">
        <v>0.25071488071898734</v>
      </c>
      <c r="H202" s="137">
        <v>0.15667659009465015</v>
      </c>
      <c r="I202" s="137">
        <v>4.4408008307620754E-2</v>
      </c>
      <c r="J202" s="137">
        <v>8.0371351835720486E-2</v>
      </c>
      <c r="K202" s="137">
        <v>0.18955806751234261</v>
      </c>
      <c r="L202" s="138">
        <f t="shared" ref="L202:L205" si="68">(1*E202+2*F202+3*G202+4*H202+5*I202)/SUM(E202:I202)</f>
        <v>2.6986286003769702</v>
      </c>
    </row>
    <row r="203" spans="1:12" s="3" customFormat="1" ht="15" customHeight="1" x14ac:dyDescent="0.2">
      <c r="A203" s="17"/>
      <c r="C203" s="139">
        <v>2021</v>
      </c>
      <c r="D203" s="139"/>
      <c r="E203" s="140">
        <v>0.167597576</v>
      </c>
      <c r="F203" s="140">
        <v>0.105076034</v>
      </c>
      <c r="G203" s="140">
        <v>0.25215606699999998</v>
      </c>
      <c r="H203" s="140">
        <v>0.12569388000000001</v>
      </c>
      <c r="I203" s="140">
        <v>2.3895400000000001E-2</v>
      </c>
      <c r="J203" s="140">
        <v>8.2806731999999994E-2</v>
      </c>
      <c r="K203" s="140">
        <v>0.24277431099999999</v>
      </c>
      <c r="L203" s="141">
        <f t="shared" si="68"/>
        <v>2.6044202150148039</v>
      </c>
    </row>
    <row r="204" spans="1:12" s="3" customFormat="1" ht="15" customHeight="1" x14ac:dyDescent="0.2">
      <c r="A204" s="17"/>
      <c r="C204" s="139">
        <v>2017</v>
      </c>
      <c r="D204" s="139"/>
      <c r="E204" s="140">
        <v>0.180671305</v>
      </c>
      <c r="F204" s="140">
        <v>9.7465088000000005E-2</v>
      </c>
      <c r="G204" s="140">
        <v>0.31373693899999999</v>
      </c>
      <c r="H204" s="140">
        <v>0.13954327999999999</v>
      </c>
      <c r="I204" s="140">
        <v>2.6125099999999998E-2</v>
      </c>
      <c r="J204" s="140">
        <v>5.9686700000000002E-2</v>
      </c>
      <c r="K204" s="140">
        <v>0.182771555</v>
      </c>
      <c r="L204" s="141">
        <f t="shared" si="68"/>
        <v>2.6475253919747188</v>
      </c>
    </row>
    <row r="205" spans="1:12" s="3" customFormat="1" ht="15" customHeight="1" x14ac:dyDescent="0.2">
      <c r="A205" s="17"/>
      <c r="C205" s="139">
        <v>2014</v>
      </c>
      <c r="D205" s="139"/>
      <c r="E205" s="140">
        <v>0.12820235973463104</v>
      </c>
      <c r="F205" s="140">
        <v>0.17772216658896034</v>
      </c>
      <c r="G205" s="140">
        <v>0.27967269745715823</v>
      </c>
      <c r="H205" s="140">
        <v>0.13377275115748294</v>
      </c>
      <c r="I205" s="140">
        <v>3.14116387184767E-2</v>
      </c>
      <c r="J205" s="140">
        <v>7.2562494253518087E-2</v>
      </c>
      <c r="K205" s="140">
        <v>0.17665589208977267</v>
      </c>
      <c r="L205" s="141">
        <f t="shared" si="68"/>
        <v>2.6836219039690068</v>
      </c>
    </row>
    <row r="206" spans="1:12" s="3" customFormat="1" ht="15" customHeight="1" x14ac:dyDescent="0.2">
      <c r="A206" s="17"/>
      <c r="C206" s="133" t="s">
        <v>12</v>
      </c>
      <c r="D206" s="133"/>
      <c r="E206" s="134"/>
      <c r="F206" s="134"/>
      <c r="G206" s="134"/>
      <c r="H206" s="134"/>
      <c r="I206" s="134"/>
      <c r="J206" s="134"/>
      <c r="K206" s="134"/>
      <c r="L206" s="135"/>
    </row>
    <row r="207" spans="1:12" s="3" customFormat="1" ht="15" customHeight="1" x14ac:dyDescent="0.2">
      <c r="A207" s="17"/>
      <c r="C207" s="136">
        <v>2024</v>
      </c>
      <c r="D207" s="136"/>
      <c r="E207" s="137">
        <v>0.15942349297929723</v>
      </c>
      <c r="F207" s="137">
        <v>8.4839586530471828E-2</v>
      </c>
      <c r="G207" s="137">
        <v>0.24869127329571</v>
      </c>
      <c r="H207" s="137">
        <v>0.17526226377651852</v>
      </c>
      <c r="I207" s="137">
        <v>5.9721928374418309E-2</v>
      </c>
      <c r="J207" s="137">
        <v>7.9182475671354099E-2</v>
      </c>
      <c r="K207" s="137">
        <v>0.19287897937223017</v>
      </c>
      <c r="L207" s="138">
        <f t="shared" ref="L207:L210" si="69">(1*E207+2*F207+3*G207+4*H207+5*I207)/SUM(E207:I207)</f>
        <v>2.8502889389237707</v>
      </c>
    </row>
    <row r="208" spans="1:12" s="3" customFormat="1" ht="15" customHeight="1" x14ac:dyDescent="0.2">
      <c r="A208" s="17"/>
      <c r="C208" s="139">
        <v>2021</v>
      </c>
      <c r="D208" s="139"/>
      <c r="E208" s="140">
        <v>0.13550115099999999</v>
      </c>
      <c r="F208" s="140">
        <v>9.9353083999999994E-2</v>
      </c>
      <c r="G208" s="140">
        <v>0.25613517200000002</v>
      </c>
      <c r="H208" s="140">
        <v>0.13647863299999999</v>
      </c>
      <c r="I208" s="140">
        <v>4.0778000000000002E-2</v>
      </c>
      <c r="J208" s="140">
        <v>9.1335293999999997E-2</v>
      </c>
      <c r="K208" s="140">
        <v>0.24041868599999999</v>
      </c>
      <c r="L208" s="141">
        <f t="shared" si="69"/>
        <v>2.7720588766975705</v>
      </c>
    </row>
    <row r="209" spans="1:12" s="3" customFormat="1" ht="15" customHeight="1" x14ac:dyDescent="0.2">
      <c r="A209" s="17"/>
      <c r="C209" s="139">
        <v>2017</v>
      </c>
      <c r="D209" s="139"/>
      <c r="E209" s="140">
        <v>0.14367297700000001</v>
      </c>
      <c r="F209" s="140">
        <v>8.0458859999999993E-2</v>
      </c>
      <c r="G209" s="140">
        <v>0.311838214</v>
      </c>
      <c r="H209" s="140">
        <v>0.16802104800000001</v>
      </c>
      <c r="I209" s="140">
        <v>3.7427799999999997E-2</v>
      </c>
      <c r="J209" s="140">
        <v>6.4636025E-2</v>
      </c>
      <c r="K209" s="140">
        <v>0.19394503599999999</v>
      </c>
      <c r="L209" s="141">
        <f t="shared" si="69"/>
        <v>2.8315012388158718</v>
      </c>
    </row>
    <row r="210" spans="1:12" s="3" customFormat="1" ht="15" customHeight="1" x14ac:dyDescent="0.2">
      <c r="A210" s="17"/>
      <c r="C210" s="139">
        <v>2014</v>
      </c>
      <c r="D210" s="139"/>
      <c r="E210" s="140">
        <v>9.2545335776387516E-2</v>
      </c>
      <c r="F210" s="140">
        <v>0.14441194150688957</v>
      </c>
      <c r="G210" s="140">
        <v>0.27049466600766825</v>
      </c>
      <c r="H210" s="140">
        <v>0.1633651393021309</v>
      </c>
      <c r="I210" s="140">
        <v>6.2928848728256576E-2</v>
      </c>
      <c r="J210" s="140">
        <v>7.7832626707616509E-2</v>
      </c>
      <c r="K210" s="140">
        <v>0.18842144197105073</v>
      </c>
      <c r="L210" s="141">
        <f t="shared" si="69"/>
        <v>2.9451039186977366</v>
      </c>
    </row>
    <row r="211" spans="1:12" s="3" customFormat="1" ht="15" customHeight="1" x14ac:dyDescent="0.2">
      <c r="A211" s="17"/>
      <c r="C211" s="133" t="s">
        <v>13</v>
      </c>
      <c r="D211" s="133"/>
      <c r="E211" s="134"/>
      <c r="F211" s="134"/>
      <c r="G211" s="134"/>
      <c r="H211" s="134"/>
      <c r="I211" s="134"/>
      <c r="J211" s="134"/>
      <c r="K211" s="134"/>
      <c r="L211" s="135"/>
    </row>
    <row r="212" spans="1:12" s="3" customFormat="1" ht="15" customHeight="1" x14ac:dyDescent="0.2">
      <c r="A212" s="17"/>
      <c r="C212" s="136">
        <v>2024</v>
      </c>
      <c r="D212" s="136"/>
      <c r="E212" s="137">
        <v>0.13390906560919091</v>
      </c>
      <c r="F212" s="137">
        <v>5.9520353054666825E-2</v>
      </c>
      <c r="G212" s="137">
        <v>0.23351923118371112</v>
      </c>
      <c r="H212" s="137">
        <v>0.21712860347341814</v>
      </c>
      <c r="I212" s="137">
        <v>8.5248496678574953E-2</v>
      </c>
      <c r="J212" s="137">
        <v>8.014849129756467E-2</v>
      </c>
      <c r="K212" s="137">
        <v>0.19052575870287347</v>
      </c>
      <c r="L212" s="138">
        <f t="shared" ref="L212:L215" si="70">(1*E212+2*F212+3*G212+4*H212+5*I212)/SUM(E212:I212)</f>
        <v>3.0826614342871559</v>
      </c>
    </row>
    <row r="213" spans="1:12" s="3" customFormat="1" ht="15" customHeight="1" x14ac:dyDescent="0.2">
      <c r="A213" s="17"/>
      <c r="C213" s="139">
        <v>2021</v>
      </c>
      <c r="D213" s="139"/>
      <c r="E213" s="140">
        <v>0.122382606</v>
      </c>
      <c r="F213" s="140">
        <v>7.4277414999999999E-2</v>
      </c>
      <c r="G213" s="140">
        <v>0.22475621500000001</v>
      </c>
      <c r="H213" s="140">
        <v>0.19141904700000001</v>
      </c>
      <c r="I213" s="140">
        <v>7.1785606000000002E-2</v>
      </c>
      <c r="J213" s="140">
        <v>7.6650708999999997E-2</v>
      </c>
      <c r="K213" s="140">
        <v>0.23872840100000001</v>
      </c>
      <c r="L213" s="141">
        <f t="shared" si="70"/>
        <v>3.0232941066453498</v>
      </c>
    </row>
    <row r="214" spans="1:12" s="3" customFormat="1" ht="15" customHeight="1" x14ac:dyDescent="0.2">
      <c r="A214" s="17"/>
      <c r="C214" s="139">
        <v>2017</v>
      </c>
      <c r="D214" s="139"/>
      <c r="E214" s="140">
        <v>0.13983495200000001</v>
      </c>
      <c r="F214" s="140">
        <v>8.0521692000000006E-2</v>
      </c>
      <c r="G214" s="140">
        <v>0.28349738800000002</v>
      </c>
      <c r="H214" s="140">
        <v>0.17957627400000001</v>
      </c>
      <c r="I214" s="140">
        <v>7.5795199999999993E-2</v>
      </c>
      <c r="J214" s="140">
        <v>5.4608999999999998E-2</v>
      </c>
      <c r="K214" s="140">
        <v>0.18616544600000001</v>
      </c>
      <c r="L214" s="141">
        <f t="shared" si="70"/>
        <v>2.9617703544327454</v>
      </c>
    </row>
    <row r="215" spans="1:12" s="3" customFormat="1" ht="15" customHeight="1" x14ac:dyDescent="0.2">
      <c r="A215" s="17"/>
      <c r="C215" s="139">
        <v>2014</v>
      </c>
      <c r="D215" s="139"/>
      <c r="E215" s="140">
        <v>6.8928756659256865E-2</v>
      </c>
      <c r="F215" s="140">
        <v>0.10532560272183723</v>
      </c>
      <c r="G215" s="140">
        <v>0.27717142111970627</v>
      </c>
      <c r="H215" s="140">
        <v>0.19301754062144283</v>
      </c>
      <c r="I215" s="140">
        <v>0.10820496053602374</v>
      </c>
      <c r="J215" s="140">
        <v>6.489273089600793E-2</v>
      </c>
      <c r="K215" s="140">
        <v>0.18245898744572514</v>
      </c>
      <c r="L215" s="141">
        <f t="shared" si="70"/>
        <v>3.2208791937807431</v>
      </c>
    </row>
    <row r="216" spans="1:12" s="3" customFormat="1" ht="15" customHeight="1" x14ac:dyDescent="0.2">
      <c r="A216" s="17"/>
      <c r="C216" s="133" t="s">
        <v>14</v>
      </c>
      <c r="D216" s="133"/>
      <c r="E216" s="134"/>
      <c r="F216" s="134"/>
      <c r="G216" s="134"/>
      <c r="H216" s="134"/>
      <c r="I216" s="134"/>
      <c r="J216" s="134"/>
      <c r="K216" s="134"/>
      <c r="L216" s="135"/>
    </row>
    <row r="217" spans="1:12" s="3" customFormat="1" ht="15" customHeight="1" x14ac:dyDescent="0.2">
      <c r="A217" s="17"/>
      <c r="C217" s="136">
        <v>2024</v>
      </c>
      <c r="D217" s="136"/>
      <c r="E217" s="137">
        <v>0.1144665122896186</v>
      </c>
      <c r="F217" s="137">
        <v>6.4684349656579057E-2</v>
      </c>
      <c r="G217" s="137">
        <v>0.2744400502185263</v>
      </c>
      <c r="H217" s="137">
        <v>0.20123377621595939</v>
      </c>
      <c r="I217" s="137">
        <v>7.3763093963143359E-2</v>
      </c>
      <c r="J217" s="137">
        <v>8.3861313910506594E-2</v>
      </c>
      <c r="K217" s="137">
        <v>0.18755090374566688</v>
      </c>
      <c r="L217" s="138">
        <f t="shared" ref="L217:L220" si="71">(1*E217+2*F217+3*G217+4*H217+5*I217)/SUM(E217:I217)</f>
        <v>3.0756842088801419</v>
      </c>
    </row>
    <row r="218" spans="1:12" s="3" customFormat="1" ht="15" customHeight="1" x14ac:dyDescent="0.2">
      <c r="A218" s="17"/>
      <c r="C218" s="139">
        <v>2021</v>
      </c>
      <c r="D218" s="139"/>
      <c r="E218" s="140">
        <v>0.103155569</v>
      </c>
      <c r="F218" s="140">
        <v>7.3229214000000001E-2</v>
      </c>
      <c r="G218" s="140">
        <v>0.2031974</v>
      </c>
      <c r="H218" s="140">
        <v>0.23967023200000001</v>
      </c>
      <c r="I218" s="140">
        <v>5.51496E-2</v>
      </c>
      <c r="J218" s="140">
        <v>8.5784473999999999E-2</v>
      </c>
      <c r="K218" s="140">
        <v>0.239813477</v>
      </c>
      <c r="L218" s="141">
        <f t="shared" si="71"/>
        <v>3.1044318943797933</v>
      </c>
    </row>
    <row r="219" spans="1:12" s="3" customFormat="1" ht="15" customHeight="1" x14ac:dyDescent="0.2">
      <c r="A219" s="17"/>
      <c r="C219" s="139">
        <v>2017</v>
      </c>
      <c r="D219" s="139"/>
      <c r="E219" s="140">
        <v>0.123741322</v>
      </c>
      <c r="F219" s="140">
        <v>6.1819699999999998E-2</v>
      </c>
      <c r="G219" s="140">
        <v>0.25663028599999999</v>
      </c>
      <c r="H219" s="140">
        <v>0.24590829</v>
      </c>
      <c r="I219" s="140">
        <v>6.7738474000000007E-2</v>
      </c>
      <c r="J219" s="140">
        <v>5.5299399999999999E-2</v>
      </c>
      <c r="K219" s="140">
        <v>0.188862525</v>
      </c>
      <c r="L219" s="141">
        <f t="shared" si="71"/>
        <v>3.0953681703400617</v>
      </c>
    </row>
    <row r="220" spans="1:12" s="3" customFormat="1" ht="15" customHeight="1" x14ac:dyDescent="0.2">
      <c r="A220" s="17"/>
      <c r="C220" s="139">
        <v>2014</v>
      </c>
      <c r="D220" s="139"/>
      <c r="E220" s="140">
        <v>6.7704836232891086E-2</v>
      </c>
      <c r="F220" s="140">
        <v>8.7139411677302672E-2</v>
      </c>
      <c r="G220" s="140">
        <v>0.2259898119818976</v>
      </c>
      <c r="H220" s="140">
        <v>0.2727401756304153</v>
      </c>
      <c r="I220" s="140">
        <v>9.6318208919710352E-2</v>
      </c>
      <c r="J220" s="140">
        <v>7.4101941706443006E-2</v>
      </c>
      <c r="K220" s="140">
        <v>0.17600561385133992</v>
      </c>
      <c r="L220" s="141">
        <f t="shared" si="71"/>
        <v>3.3238164501142169</v>
      </c>
    </row>
    <row r="221" spans="1:12" s="3" customFormat="1" ht="15" customHeight="1" x14ac:dyDescent="0.2">
      <c r="A221" s="17"/>
      <c r="C221" s="80" t="s">
        <v>22</v>
      </c>
      <c r="D221" s="80"/>
      <c r="E221" s="81"/>
      <c r="F221" s="81"/>
      <c r="G221" s="81"/>
      <c r="H221" s="81"/>
      <c r="I221" s="81"/>
      <c r="J221" s="81"/>
      <c r="K221" s="81"/>
      <c r="L221" s="87"/>
    </row>
    <row r="222" spans="1:12" s="3" customFormat="1" ht="15" customHeight="1" x14ac:dyDescent="0.2">
      <c r="A222" s="17"/>
      <c r="C222" s="88" t="s">
        <v>165</v>
      </c>
      <c r="D222" s="88"/>
      <c r="E222" s="89"/>
      <c r="F222" s="89"/>
      <c r="G222" s="89"/>
      <c r="H222" s="89"/>
      <c r="I222" s="89"/>
      <c r="J222" s="89"/>
      <c r="K222" s="89"/>
      <c r="L222" s="89"/>
    </row>
    <row r="223" spans="1:12" s="3" customFormat="1" ht="15" customHeight="1" x14ac:dyDescent="0.2">
      <c r="A223" s="17"/>
      <c r="C223" s="136">
        <v>2024</v>
      </c>
      <c r="D223" s="136"/>
      <c r="E223" s="137">
        <f>AVERAGE(E228,E233,E238,E243)</f>
        <v>0.10987951775300707</v>
      </c>
      <c r="F223" s="137">
        <f t="shared" ref="F223:K223" si="72">AVERAGE(F228,F233,F238,F243)</f>
        <v>8.1242025441125174E-2</v>
      </c>
      <c r="G223" s="137">
        <f t="shared" si="72"/>
        <v>0.19861788993818269</v>
      </c>
      <c r="H223" s="137">
        <f t="shared" si="72"/>
        <v>0.17472877538395376</v>
      </c>
      <c r="I223" s="137">
        <f t="shared" si="72"/>
        <v>9.1608242349852986E-2</v>
      </c>
      <c r="J223" s="137">
        <f t="shared" si="72"/>
        <v>5.4720415905946201E-2</v>
      </c>
      <c r="K223" s="137">
        <f t="shared" si="72"/>
        <v>0.28920313322793206</v>
      </c>
      <c r="L223" s="138">
        <f t="shared" ref="L223:L226" si="73">(1*E223+2*F223+3*G223+4*H223+5*I223)/SUM(E223:I223)</f>
        <v>3.0867950664306658</v>
      </c>
    </row>
    <row r="224" spans="1:12" s="3" customFormat="1" ht="15" customHeight="1" x14ac:dyDescent="0.2">
      <c r="A224" s="17"/>
      <c r="C224" s="139">
        <v>2021</v>
      </c>
      <c r="D224" s="139"/>
      <c r="E224" s="140">
        <f t="shared" ref="E224:K224" si="74">AVERAGE(E229,E234,E239,E244)</f>
        <v>0.1277254135</v>
      </c>
      <c r="F224" s="140">
        <f t="shared" si="74"/>
        <v>6.2056227499999998E-2</v>
      </c>
      <c r="G224" s="140">
        <f t="shared" si="74"/>
        <v>0.21774167425000002</v>
      </c>
      <c r="H224" s="140">
        <f t="shared" si="74"/>
        <v>0.15275109650000002</v>
      </c>
      <c r="I224" s="140">
        <f t="shared" si="74"/>
        <v>7.1741949750000006E-2</v>
      </c>
      <c r="J224" s="140">
        <f t="shared" si="74"/>
        <v>8.8880246250000003E-2</v>
      </c>
      <c r="K224" s="140">
        <f t="shared" si="74"/>
        <v>0.27910337799999996</v>
      </c>
      <c r="L224" s="141">
        <f t="shared" si="73"/>
        <v>2.9663425509277737</v>
      </c>
    </row>
    <row r="225" spans="1:12" s="3" customFormat="1" ht="15" customHeight="1" x14ac:dyDescent="0.2">
      <c r="A225" s="17"/>
      <c r="C225" s="139">
        <v>2017</v>
      </c>
      <c r="D225" s="139"/>
      <c r="E225" s="140">
        <f t="shared" ref="E225:K225" si="75">AVERAGE(E230,E235,E240,E245)</f>
        <v>0.112712299</v>
      </c>
      <c r="F225" s="140">
        <f t="shared" si="75"/>
        <v>6.7872889500000005E-2</v>
      </c>
      <c r="G225" s="140">
        <f t="shared" si="75"/>
        <v>0.23542086424999997</v>
      </c>
      <c r="H225" s="140">
        <f t="shared" si="75"/>
        <v>0.17874487475</v>
      </c>
      <c r="I225" s="140">
        <f t="shared" si="75"/>
        <v>6.2920179999999992E-2</v>
      </c>
      <c r="J225" s="140">
        <f t="shared" si="75"/>
        <v>9.2793960499999995E-2</v>
      </c>
      <c r="K225" s="140">
        <f t="shared" si="75"/>
        <v>0.24953493799999998</v>
      </c>
      <c r="L225" s="141">
        <f t="shared" si="73"/>
        <v>3.0171632098799472</v>
      </c>
    </row>
    <row r="226" spans="1:12" s="3" customFormat="1" ht="15" customHeight="1" x14ac:dyDescent="0.2">
      <c r="A226" s="17"/>
      <c r="C226" s="139">
        <v>2014</v>
      </c>
      <c r="D226" s="139"/>
      <c r="E226" s="140">
        <f t="shared" ref="E226:K226" si="76">AVERAGE(E231,E236,E241,E246)</f>
        <v>8.8767789258162227E-2</v>
      </c>
      <c r="F226" s="140">
        <f t="shared" si="76"/>
        <v>8.1590199997748081E-2</v>
      </c>
      <c r="G226" s="140">
        <f t="shared" si="76"/>
        <v>0.24466182218959068</v>
      </c>
      <c r="H226" s="140">
        <f t="shared" si="76"/>
        <v>0.1873154549149933</v>
      </c>
      <c r="I226" s="140">
        <f t="shared" si="76"/>
        <v>7.1399688349136695E-2</v>
      </c>
      <c r="J226" s="140">
        <f t="shared" si="76"/>
        <v>9.8874201027354836E-2</v>
      </c>
      <c r="K226" s="140">
        <f t="shared" si="76"/>
        <v>0.22739084426301417</v>
      </c>
      <c r="L226" s="141">
        <f t="shared" si="73"/>
        <v>3.1053664391359797</v>
      </c>
    </row>
    <row r="227" spans="1:12" s="3" customFormat="1" ht="15" customHeight="1" x14ac:dyDescent="0.2">
      <c r="A227" s="17"/>
      <c r="C227" s="133" t="s">
        <v>11</v>
      </c>
      <c r="D227" s="133"/>
      <c r="E227" s="134"/>
      <c r="F227" s="134"/>
      <c r="G227" s="134"/>
      <c r="H227" s="134"/>
      <c r="I227" s="134"/>
      <c r="J227" s="134"/>
      <c r="K227" s="134"/>
      <c r="L227" s="135"/>
    </row>
    <row r="228" spans="1:12" s="3" customFormat="1" ht="15" customHeight="1" x14ac:dyDescent="0.2">
      <c r="A228" s="17"/>
      <c r="C228" s="136">
        <v>2024</v>
      </c>
      <c r="D228" s="136"/>
      <c r="E228" s="137">
        <v>0.13808261148905535</v>
      </c>
      <c r="F228" s="137">
        <v>8.4245291569939068E-2</v>
      </c>
      <c r="G228" s="137">
        <v>0.21569464558253393</v>
      </c>
      <c r="H228" s="137">
        <v>0.14117828255698928</v>
      </c>
      <c r="I228" s="137">
        <v>7.2442834894562727E-2</v>
      </c>
      <c r="J228" s="137">
        <v>5.5317875983432734E-2</v>
      </c>
      <c r="K228" s="137">
        <v>0.29303845792348687</v>
      </c>
      <c r="L228" s="138">
        <f t="shared" ref="L228:L231" si="77">(1*E228+2*F228+3*G228+4*H228+5*I228)/SUM(E228:I228)</f>
        <v>2.8859091769468446</v>
      </c>
    </row>
    <row r="229" spans="1:12" s="3" customFormat="1" ht="15" customHeight="1" x14ac:dyDescent="0.2">
      <c r="A229" s="17"/>
      <c r="C229" s="139">
        <v>2021</v>
      </c>
      <c r="D229" s="139"/>
      <c r="E229" s="140">
        <v>0.15593681600000001</v>
      </c>
      <c r="F229" s="140">
        <v>7.2965477000000001E-2</v>
      </c>
      <c r="G229" s="140">
        <v>0.21767610000000001</v>
      </c>
      <c r="H229" s="140">
        <v>0.13504116799999999</v>
      </c>
      <c r="I229" s="140">
        <v>4.7184400000000001E-2</v>
      </c>
      <c r="J229" s="140">
        <v>8.0713424000000006E-2</v>
      </c>
      <c r="K229" s="140">
        <v>0.29048260999999997</v>
      </c>
      <c r="L229" s="141">
        <f t="shared" si="77"/>
        <v>2.7528178086651711</v>
      </c>
    </row>
    <row r="230" spans="1:12" s="3" customFormat="1" ht="15" customHeight="1" x14ac:dyDescent="0.2">
      <c r="A230" s="17"/>
      <c r="C230" s="139">
        <v>2017</v>
      </c>
      <c r="D230" s="139"/>
      <c r="E230" s="140">
        <v>0.14078849299999999</v>
      </c>
      <c r="F230" s="140">
        <v>8.0959859999999995E-2</v>
      </c>
      <c r="G230" s="140">
        <v>0.24700212999999999</v>
      </c>
      <c r="H230" s="140">
        <v>0.150340838</v>
      </c>
      <c r="I230" s="140">
        <v>3.93405E-2</v>
      </c>
      <c r="J230" s="140">
        <v>9.2018962999999995E-2</v>
      </c>
      <c r="K230" s="140">
        <v>0.24954922500000001</v>
      </c>
      <c r="L230" s="141">
        <f t="shared" si="77"/>
        <v>2.7972227286991949</v>
      </c>
    </row>
    <row r="231" spans="1:12" s="3" customFormat="1" ht="15" customHeight="1" x14ac:dyDescent="0.2">
      <c r="A231" s="17"/>
      <c r="C231" s="139">
        <v>2014</v>
      </c>
      <c r="D231" s="139"/>
      <c r="E231" s="140">
        <v>0.11431831970611483</v>
      </c>
      <c r="F231" s="140">
        <v>0.11352908386681704</v>
      </c>
      <c r="G231" s="140">
        <v>0.24761872383526087</v>
      </c>
      <c r="H231" s="140">
        <v>0.1571112477150392</v>
      </c>
      <c r="I231" s="140">
        <v>4.4945847813177488E-2</v>
      </c>
      <c r="J231" s="140">
        <v>9.2626612983120818E-2</v>
      </c>
      <c r="K231" s="140">
        <v>0.22985016408046979</v>
      </c>
      <c r="L231" s="141">
        <f t="shared" si="77"/>
        <v>2.8595431466906573</v>
      </c>
    </row>
    <row r="232" spans="1:12" s="3" customFormat="1" ht="15" customHeight="1" x14ac:dyDescent="0.2">
      <c r="A232" s="17"/>
      <c r="C232" s="133" t="s">
        <v>12</v>
      </c>
      <c r="D232" s="133"/>
      <c r="E232" s="134"/>
      <c r="F232" s="134"/>
      <c r="G232" s="134"/>
      <c r="H232" s="134"/>
      <c r="I232" s="134"/>
      <c r="J232" s="134"/>
      <c r="K232" s="134"/>
      <c r="L232" s="135"/>
    </row>
    <row r="233" spans="1:12" s="3" customFormat="1" ht="15" customHeight="1" x14ac:dyDescent="0.2">
      <c r="A233" s="17"/>
      <c r="C233" s="136">
        <v>2024</v>
      </c>
      <c r="D233" s="136"/>
      <c r="E233" s="137">
        <v>0.10469479295805277</v>
      </c>
      <c r="F233" s="137">
        <v>8.4838685920786319E-2</v>
      </c>
      <c r="G233" s="137">
        <v>0.19708389647153099</v>
      </c>
      <c r="H233" s="137">
        <v>0.18663335111710438</v>
      </c>
      <c r="I233" s="137">
        <v>8.113504679966449E-2</v>
      </c>
      <c r="J233" s="137">
        <v>5.5551086760693515E-2</v>
      </c>
      <c r="K233" s="137">
        <v>0.29006313997216737</v>
      </c>
      <c r="L233" s="138">
        <f t="shared" ref="L233:L236" si="78">(1*E233+2*F233+3*G233+4*H233+5*I233)/SUM(E233:I233)</f>
        <v>3.0835518972342042</v>
      </c>
    </row>
    <row r="234" spans="1:12" s="3" customFormat="1" ht="15" customHeight="1" x14ac:dyDescent="0.2">
      <c r="A234" s="17"/>
      <c r="C234" s="139">
        <v>2021</v>
      </c>
      <c r="D234" s="139"/>
      <c r="E234" s="140">
        <v>0.124550692</v>
      </c>
      <c r="F234" s="140">
        <v>7.2107033000000001E-2</v>
      </c>
      <c r="G234" s="140">
        <v>0.2140396</v>
      </c>
      <c r="H234" s="140">
        <v>0.14267429300000001</v>
      </c>
      <c r="I234" s="140">
        <v>7.2795668999999993E-2</v>
      </c>
      <c r="J234" s="140">
        <v>9.6911986000000006E-2</v>
      </c>
      <c r="K234" s="140">
        <v>0.27692072600000001</v>
      </c>
      <c r="L234" s="141">
        <f t="shared" si="78"/>
        <v>2.9473898003234398</v>
      </c>
    </row>
    <row r="235" spans="1:12" s="3" customFormat="1" ht="15" customHeight="1" x14ac:dyDescent="0.2">
      <c r="A235" s="17"/>
      <c r="C235" s="139">
        <v>2017</v>
      </c>
      <c r="D235" s="139"/>
      <c r="E235" s="140">
        <v>0.108482655</v>
      </c>
      <c r="F235" s="140">
        <v>6.8521408000000006E-2</v>
      </c>
      <c r="G235" s="140">
        <v>0.246143207</v>
      </c>
      <c r="H235" s="140">
        <v>0.190179344</v>
      </c>
      <c r="I235" s="140">
        <v>4.4353299999999998E-2</v>
      </c>
      <c r="J235" s="140">
        <v>9.0410502000000004E-2</v>
      </c>
      <c r="K235" s="140">
        <v>0.25190960699999998</v>
      </c>
      <c r="L235" s="141">
        <f t="shared" si="78"/>
        <v>2.98996354630955</v>
      </c>
    </row>
    <row r="236" spans="1:12" s="3" customFormat="1" ht="15" customHeight="1" x14ac:dyDescent="0.2">
      <c r="A236" s="17"/>
      <c r="C236" s="139">
        <v>2014</v>
      </c>
      <c r="D236" s="139"/>
      <c r="E236" s="140">
        <v>9.0419616007298365E-2</v>
      </c>
      <c r="F236" s="140">
        <v>9.1859119970929728E-2</v>
      </c>
      <c r="G236" s="140">
        <v>0.23805135323722221</v>
      </c>
      <c r="H236" s="140">
        <v>0.19242554675492882</v>
      </c>
      <c r="I236" s="140">
        <v>5.9430476823927547E-2</v>
      </c>
      <c r="J236" s="140">
        <v>0.10049323787056788</v>
      </c>
      <c r="K236" s="140">
        <v>0.2273206493351253</v>
      </c>
      <c r="L236" s="141">
        <f t="shared" si="78"/>
        <v>3.0574069408498268</v>
      </c>
    </row>
    <row r="237" spans="1:12" s="3" customFormat="1" ht="15" customHeight="1" x14ac:dyDescent="0.2">
      <c r="A237" s="17"/>
      <c r="C237" s="133" t="s">
        <v>13</v>
      </c>
      <c r="D237" s="133"/>
      <c r="E237" s="134"/>
      <c r="F237" s="134"/>
      <c r="G237" s="134"/>
      <c r="H237" s="134"/>
      <c r="I237" s="134"/>
      <c r="J237" s="134"/>
      <c r="K237" s="134"/>
      <c r="L237" s="135"/>
    </row>
    <row r="238" spans="1:12" s="3" customFormat="1" ht="15" customHeight="1" x14ac:dyDescent="0.2">
      <c r="A238" s="17"/>
      <c r="C238" s="136">
        <v>2024</v>
      </c>
      <c r="D238" s="136"/>
      <c r="E238" s="137">
        <v>0.10011395130266425</v>
      </c>
      <c r="F238" s="137">
        <v>7.5594563924130526E-2</v>
      </c>
      <c r="G238" s="137">
        <v>0.17615474319634347</v>
      </c>
      <c r="H238" s="137">
        <v>0.18885228930542955</v>
      </c>
      <c r="I238" s="137">
        <v>0.12116252888540352</v>
      </c>
      <c r="J238" s="137">
        <v>5.1231364248734625E-2</v>
      </c>
      <c r="K238" s="137">
        <v>0.28689055913729411</v>
      </c>
      <c r="L238" s="138">
        <f t="shared" ref="L238:L241" si="79">(1*E238+2*F238+3*G238+4*H238+5*I238)/SUM(E238:I238)</f>
        <v>3.2347182752170007</v>
      </c>
    </row>
    <row r="239" spans="1:12" s="3" customFormat="1" ht="15" customHeight="1" x14ac:dyDescent="0.2">
      <c r="A239" s="17"/>
      <c r="C239" s="139">
        <v>2021</v>
      </c>
      <c r="D239" s="139"/>
      <c r="E239" s="140">
        <v>0.121245835</v>
      </c>
      <c r="F239" s="140">
        <v>4.5730199999999999E-2</v>
      </c>
      <c r="G239" s="140">
        <v>0.21448583500000001</v>
      </c>
      <c r="H239" s="140">
        <v>0.15518159100000001</v>
      </c>
      <c r="I239" s="140">
        <v>0.10070678800000001</v>
      </c>
      <c r="J239" s="140">
        <v>8.5729013000000007E-2</v>
      </c>
      <c r="K239" s="140">
        <v>0.27692072600000001</v>
      </c>
      <c r="L239" s="141">
        <f t="shared" si="79"/>
        <v>3.1072774304352713</v>
      </c>
    </row>
    <row r="240" spans="1:12" s="3" customFormat="1" ht="15" customHeight="1" x14ac:dyDescent="0.2">
      <c r="A240" s="17"/>
      <c r="C240" s="139">
        <v>2017</v>
      </c>
      <c r="D240" s="139"/>
      <c r="E240" s="140">
        <v>0.10308899000000001</v>
      </c>
      <c r="F240" s="140">
        <v>7.1575990000000006E-2</v>
      </c>
      <c r="G240" s="140">
        <v>0.202322469</v>
      </c>
      <c r="H240" s="140">
        <v>0.19981400299999999</v>
      </c>
      <c r="I240" s="140">
        <v>8.6759465999999993E-2</v>
      </c>
      <c r="J240" s="140">
        <v>8.7983441999999995E-2</v>
      </c>
      <c r="K240" s="140">
        <v>0.24845564000000001</v>
      </c>
      <c r="L240" s="141">
        <f t="shared" si="79"/>
        <v>3.1440394731023025</v>
      </c>
    </row>
    <row r="241" spans="1:12" s="3" customFormat="1" ht="15" customHeight="1" x14ac:dyDescent="0.2">
      <c r="A241" s="17"/>
      <c r="C241" s="139">
        <v>2014</v>
      </c>
      <c r="D241" s="139"/>
      <c r="E241" s="140">
        <v>7.720640117386264E-2</v>
      </c>
      <c r="F241" s="140">
        <v>6.7032185600362795E-2</v>
      </c>
      <c r="G241" s="140">
        <v>0.24578133425855692</v>
      </c>
      <c r="H241" s="140">
        <v>0.19462858376999481</v>
      </c>
      <c r="I241" s="140">
        <v>9.2084629413033303E-2</v>
      </c>
      <c r="J241" s="140">
        <v>9.5149546253851455E-2</v>
      </c>
      <c r="K241" s="140">
        <v>0.22811731953033818</v>
      </c>
      <c r="L241" s="141">
        <f t="shared" si="79"/>
        <v>3.2325183247164508</v>
      </c>
    </row>
    <row r="242" spans="1:12" s="3" customFormat="1" ht="15" customHeight="1" x14ac:dyDescent="0.2">
      <c r="A242" s="17"/>
      <c r="C242" s="133" t="s">
        <v>14</v>
      </c>
      <c r="D242" s="133"/>
      <c r="E242" s="134"/>
      <c r="F242" s="134"/>
      <c r="G242" s="134"/>
      <c r="H242" s="134"/>
      <c r="I242" s="134"/>
      <c r="J242" s="134"/>
      <c r="K242" s="134"/>
      <c r="L242" s="135"/>
    </row>
    <row r="243" spans="1:12" s="3" customFormat="1" ht="15" customHeight="1" x14ac:dyDescent="0.2">
      <c r="A243" s="17"/>
      <c r="C243" s="136">
        <v>2024</v>
      </c>
      <c r="D243" s="136"/>
      <c r="E243" s="137">
        <v>9.6626715262255913E-2</v>
      </c>
      <c r="F243" s="137">
        <v>8.0289560349644767E-2</v>
      </c>
      <c r="G243" s="137">
        <v>0.20553827450232226</v>
      </c>
      <c r="H243" s="137">
        <v>0.18225117855629186</v>
      </c>
      <c r="I243" s="137">
        <v>9.1692558819781209E-2</v>
      </c>
      <c r="J243" s="137">
        <v>5.6781336630923947E-2</v>
      </c>
      <c r="K243" s="137">
        <v>0.28682037587878001</v>
      </c>
      <c r="L243" s="138">
        <f t="shared" ref="L243:L246" si="80">(1*E243+2*F243+3*G243+4*H243+5*I243)/SUM(E243:I243)</f>
        <v>3.1403009530597825</v>
      </c>
    </row>
    <row r="244" spans="1:12" s="3" customFormat="1" ht="15" customHeight="1" x14ac:dyDescent="0.2">
      <c r="A244" s="17"/>
      <c r="C244" s="139">
        <v>2021</v>
      </c>
      <c r="D244" s="139"/>
      <c r="E244" s="140">
        <v>0.109168311</v>
      </c>
      <c r="F244" s="140">
        <v>5.74222E-2</v>
      </c>
      <c r="G244" s="140">
        <v>0.22476516199999999</v>
      </c>
      <c r="H244" s="140">
        <v>0.17810733400000001</v>
      </c>
      <c r="I244" s="140">
        <v>6.6280941999999995E-2</v>
      </c>
      <c r="J244" s="140">
        <v>9.2166561999999994E-2</v>
      </c>
      <c r="K244" s="140">
        <v>0.27208945000000001</v>
      </c>
      <c r="L244" s="141">
        <f t="shared" si="80"/>
        <v>3.0549126673638227</v>
      </c>
    </row>
    <row r="245" spans="1:12" s="3" customFormat="1" ht="15" customHeight="1" x14ac:dyDescent="0.2">
      <c r="A245" s="17"/>
      <c r="C245" s="139">
        <v>2017</v>
      </c>
      <c r="D245" s="139"/>
      <c r="E245" s="140">
        <v>9.8489058000000004E-2</v>
      </c>
      <c r="F245" s="140">
        <v>5.0434300000000001E-2</v>
      </c>
      <c r="G245" s="140">
        <v>0.24621565100000001</v>
      </c>
      <c r="H245" s="140">
        <v>0.174645314</v>
      </c>
      <c r="I245" s="140">
        <v>8.1227454000000004E-2</v>
      </c>
      <c r="J245" s="140">
        <v>0.100762935</v>
      </c>
      <c r="K245" s="140">
        <v>0.24822527999999999</v>
      </c>
      <c r="L245" s="141">
        <f t="shared" si="80"/>
        <v>3.1377667949622978</v>
      </c>
    </row>
    <row r="246" spans="1:12" s="3" customFormat="1" ht="15" customHeight="1" x14ac:dyDescent="0.2">
      <c r="A246" s="17"/>
      <c r="C246" s="139">
        <v>2014</v>
      </c>
      <c r="D246" s="139"/>
      <c r="E246" s="140">
        <v>7.3126820145373056E-2</v>
      </c>
      <c r="F246" s="140">
        <v>5.3940410552882803E-2</v>
      </c>
      <c r="G246" s="140">
        <v>0.24719587742732271</v>
      </c>
      <c r="H246" s="140">
        <v>0.20509644142001041</v>
      </c>
      <c r="I246" s="140">
        <v>8.9137799346408461E-2</v>
      </c>
      <c r="J246" s="140">
        <v>0.10722740700187917</v>
      </c>
      <c r="K246" s="140">
        <v>0.2242752441061234</v>
      </c>
      <c r="L246" s="141">
        <f t="shared" si="80"/>
        <v>3.2740145335995834</v>
      </c>
    </row>
    <row r="247" spans="1:12" s="3" customFormat="1" ht="15" customHeight="1" x14ac:dyDescent="0.2">
      <c r="A247" s="17"/>
      <c r="C247" s="80" t="s">
        <v>23</v>
      </c>
      <c r="D247" s="80"/>
      <c r="E247" s="81"/>
      <c r="F247" s="81"/>
      <c r="G247" s="81"/>
      <c r="H247" s="81"/>
      <c r="I247" s="81"/>
      <c r="J247" s="81"/>
      <c r="K247" s="81"/>
      <c r="L247" s="87"/>
    </row>
    <row r="248" spans="1:12" s="3" customFormat="1" ht="15" customHeight="1" x14ac:dyDescent="0.2">
      <c r="A248" s="17"/>
      <c r="C248" s="88" t="s">
        <v>165</v>
      </c>
      <c r="D248" s="88"/>
      <c r="E248" s="89"/>
      <c r="F248" s="89"/>
      <c r="G248" s="89"/>
      <c r="H248" s="89"/>
      <c r="I248" s="89"/>
      <c r="J248" s="89"/>
      <c r="K248" s="89"/>
      <c r="L248" s="89"/>
    </row>
    <row r="249" spans="1:12" s="3" customFormat="1" ht="15" customHeight="1" x14ac:dyDescent="0.2">
      <c r="A249" s="17"/>
      <c r="C249" s="136">
        <v>2024</v>
      </c>
      <c r="D249" s="136"/>
      <c r="E249" s="137">
        <f>AVERAGE(E254,E259,E264,E269)</f>
        <v>0.10784710821674796</v>
      </c>
      <c r="F249" s="137">
        <f t="shared" ref="F249:K249" si="81">AVERAGE(F254,F259,F264,F269)</f>
        <v>9.6416250413391691E-2</v>
      </c>
      <c r="G249" s="137">
        <f t="shared" si="81"/>
        <v>0.22405925290777937</v>
      </c>
      <c r="H249" s="137">
        <f t="shared" si="81"/>
        <v>0.22170715863341994</v>
      </c>
      <c r="I249" s="137">
        <f t="shared" si="81"/>
        <v>0.13410827849685303</v>
      </c>
      <c r="J249" s="137">
        <f t="shared" si="81"/>
        <v>5.8356474574297719E-2</v>
      </c>
      <c r="K249" s="137">
        <f t="shared" si="81"/>
        <v>0.15750547675751023</v>
      </c>
      <c r="L249" s="138">
        <f t="shared" ref="L249:L252" si="82">(1*E249+2*F249+3*G249+4*H249+5*I249)/SUM(E249:I249)</f>
        <v>3.2267626843031567</v>
      </c>
    </row>
    <row r="250" spans="1:12" s="3" customFormat="1" ht="15" customHeight="1" x14ac:dyDescent="0.2">
      <c r="A250" s="17"/>
      <c r="C250" s="139">
        <v>2021</v>
      </c>
      <c r="D250" s="139"/>
      <c r="E250" s="140">
        <f t="shared" ref="E250:K250" si="83">AVERAGE(E255,E260,E265,E270)</f>
        <v>0.14471512050000002</v>
      </c>
      <c r="F250" s="140">
        <f t="shared" si="83"/>
        <v>7.1049610250000006E-2</v>
      </c>
      <c r="G250" s="140">
        <f t="shared" si="83"/>
        <v>0.182214768</v>
      </c>
      <c r="H250" s="140">
        <f t="shared" si="83"/>
        <v>0.21009103525</v>
      </c>
      <c r="I250" s="140">
        <f t="shared" si="83"/>
        <v>9.5584303749999988E-2</v>
      </c>
      <c r="J250" s="140">
        <f t="shared" si="83"/>
        <v>8.1072827000000014E-2</v>
      </c>
      <c r="K250" s="140">
        <f t="shared" si="83"/>
        <v>0.2152723305</v>
      </c>
      <c r="L250" s="141">
        <f t="shared" si="82"/>
        <v>3.057954254433036</v>
      </c>
    </row>
    <row r="251" spans="1:12" s="3" customFormat="1" ht="15" customHeight="1" x14ac:dyDescent="0.2">
      <c r="A251" s="17"/>
      <c r="C251" s="139">
        <v>2017</v>
      </c>
      <c r="D251" s="139"/>
      <c r="E251" s="140">
        <f t="shared" ref="E251:K251" si="84">AVERAGE(E256,E261,E266,E271)</f>
        <v>0.11704375575000001</v>
      </c>
      <c r="F251" s="140">
        <f t="shared" si="84"/>
        <v>6.2731174250000007E-2</v>
      </c>
      <c r="G251" s="140">
        <f t="shared" si="84"/>
        <v>0.25520495374999996</v>
      </c>
      <c r="H251" s="140">
        <f t="shared" si="84"/>
        <v>0.21923572299999999</v>
      </c>
      <c r="I251" s="140">
        <f t="shared" si="84"/>
        <v>8.5550265749999993E-2</v>
      </c>
      <c r="J251" s="140">
        <f t="shared" si="84"/>
        <v>8.4433430500000003E-2</v>
      </c>
      <c r="K251" s="140">
        <f t="shared" si="84"/>
        <v>0.17580069600000001</v>
      </c>
      <c r="L251" s="141">
        <f t="shared" si="82"/>
        <v>3.1264150891875588</v>
      </c>
    </row>
    <row r="252" spans="1:12" s="3" customFormat="1" ht="15" customHeight="1" x14ac:dyDescent="0.2">
      <c r="A252" s="17"/>
      <c r="C252" s="139">
        <v>2014</v>
      </c>
      <c r="D252" s="139"/>
      <c r="E252" s="140">
        <f t="shared" ref="E252:K252" si="85">AVERAGE(E257,E262,E267,E272)</f>
        <v>8.6301280120791607E-2</v>
      </c>
      <c r="F252" s="140">
        <f t="shared" si="85"/>
        <v>8.1244606681656423E-2</v>
      </c>
      <c r="G252" s="140">
        <f t="shared" si="85"/>
        <v>0.23798086735674939</v>
      </c>
      <c r="H252" s="140">
        <f t="shared" si="85"/>
        <v>0.19999479736192213</v>
      </c>
      <c r="I252" s="140">
        <f t="shared" si="85"/>
        <v>0.10625565504380194</v>
      </c>
      <c r="J252" s="140">
        <f t="shared" si="85"/>
        <v>0.11258443505525564</v>
      </c>
      <c r="K252" s="140">
        <f t="shared" si="85"/>
        <v>0.17563835837982289</v>
      </c>
      <c r="L252" s="141">
        <f t="shared" si="82"/>
        <v>3.2229053404111991</v>
      </c>
    </row>
    <row r="253" spans="1:12" s="3" customFormat="1" ht="15" customHeight="1" x14ac:dyDescent="0.2">
      <c r="A253" s="17"/>
      <c r="C253" s="133" t="s">
        <v>11</v>
      </c>
      <c r="D253" s="133"/>
      <c r="E253" s="134"/>
      <c r="F253" s="134"/>
      <c r="G253" s="134"/>
      <c r="H253" s="134"/>
      <c r="I253" s="134"/>
      <c r="J253" s="134"/>
      <c r="K253" s="134"/>
      <c r="L253" s="135"/>
    </row>
    <row r="254" spans="1:12" s="3" customFormat="1" ht="15" customHeight="1" x14ac:dyDescent="0.2">
      <c r="A254" s="17"/>
      <c r="C254" s="136">
        <v>2024</v>
      </c>
      <c r="D254" s="136"/>
      <c r="E254" s="137">
        <v>0.14203713593579942</v>
      </c>
      <c r="F254" s="137">
        <v>0.12125545247645907</v>
      </c>
      <c r="G254" s="137">
        <v>0.25225787057311599</v>
      </c>
      <c r="H254" s="137">
        <v>0.16506124766159885</v>
      </c>
      <c r="I254" s="137">
        <v>9.5618668181047139E-2</v>
      </c>
      <c r="J254" s="137">
        <v>6.8506698486730799E-2</v>
      </c>
      <c r="K254" s="137">
        <v>0.15526292668524866</v>
      </c>
      <c r="L254" s="138">
        <f t="shared" ref="L254:L257" si="86">(1*E254+2*F254+3*G254+4*H254+5*I254)/SUM(E254:I254)</f>
        <v>2.9368342931243467</v>
      </c>
    </row>
    <row r="255" spans="1:12" s="3" customFormat="1" ht="15" customHeight="1" x14ac:dyDescent="0.2">
      <c r="A255" s="17"/>
      <c r="C255" s="139">
        <v>2021</v>
      </c>
      <c r="D255" s="139"/>
      <c r="E255" s="140">
        <v>0.179352346</v>
      </c>
      <c r="F255" s="140">
        <v>7.3144630000000002E-2</v>
      </c>
      <c r="G255" s="140">
        <v>0.21261903400000001</v>
      </c>
      <c r="H255" s="140">
        <v>0.17062413800000001</v>
      </c>
      <c r="I255" s="140">
        <v>7.3841224999999996E-2</v>
      </c>
      <c r="J255" s="140">
        <v>7.3801195E-2</v>
      </c>
      <c r="K255" s="140">
        <v>0.216617432</v>
      </c>
      <c r="L255" s="141">
        <f t="shared" si="86"/>
        <v>2.8399863097871934</v>
      </c>
    </row>
    <row r="256" spans="1:12" s="3" customFormat="1" ht="15" customHeight="1" x14ac:dyDescent="0.2">
      <c r="A256" s="17"/>
      <c r="C256" s="139">
        <v>2017</v>
      </c>
      <c r="D256" s="139"/>
      <c r="E256" s="140">
        <v>0.15455687900000001</v>
      </c>
      <c r="F256" s="140">
        <v>6.1502899999999999E-2</v>
      </c>
      <c r="G256" s="140">
        <v>0.28353268199999998</v>
      </c>
      <c r="H256" s="140">
        <v>0.181647262</v>
      </c>
      <c r="I256" s="140">
        <v>4.1084200000000001E-2</v>
      </c>
      <c r="J256" s="140">
        <v>9.3519740000000004E-2</v>
      </c>
      <c r="K256" s="140">
        <v>0.18415627400000001</v>
      </c>
      <c r="L256" s="141">
        <f t="shared" si="86"/>
        <v>2.8521425186134945</v>
      </c>
    </row>
    <row r="257" spans="1:12" s="3" customFormat="1" ht="15" customHeight="1" x14ac:dyDescent="0.2">
      <c r="A257" s="17"/>
      <c r="C257" s="139">
        <v>2014</v>
      </c>
      <c r="D257" s="139"/>
      <c r="E257" s="140">
        <v>0.11881006428008828</v>
      </c>
      <c r="F257" s="140">
        <v>8.6197735358324784E-2</v>
      </c>
      <c r="G257" s="140">
        <v>0.25432922791017992</v>
      </c>
      <c r="H257" s="140">
        <v>0.17197040055961688</v>
      </c>
      <c r="I257" s="140">
        <v>8.0968839908340182E-2</v>
      </c>
      <c r="J257" s="140">
        <v>0.11004764107418703</v>
      </c>
      <c r="K257" s="140">
        <v>0.17767609090926287</v>
      </c>
      <c r="L257" s="141">
        <f t="shared" si="86"/>
        <v>3.0141661556208996</v>
      </c>
    </row>
    <row r="258" spans="1:12" s="3" customFormat="1" ht="15" customHeight="1" x14ac:dyDescent="0.2">
      <c r="A258" s="17"/>
      <c r="C258" s="133" t="s">
        <v>12</v>
      </c>
      <c r="D258" s="133"/>
      <c r="E258" s="134"/>
      <c r="F258" s="134"/>
      <c r="G258" s="134"/>
      <c r="H258" s="134"/>
      <c r="I258" s="134"/>
      <c r="J258" s="134"/>
      <c r="K258" s="134"/>
      <c r="L258" s="135"/>
    </row>
    <row r="259" spans="1:12" s="3" customFormat="1" ht="15" customHeight="1" x14ac:dyDescent="0.2">
      <c r="A259" s="17"/>
      <c r="C259" s="136">
        <v>2024</v>
      </c>
      <c r="D259" s="136"/>
      <c r="E259" s="137">
        <v>0.10284701915081894</v>
      </c>
      <c r="F259" s="137">
        <v>0.10453384249078622</v>
      </c>
      <c r="G259" s="137">
        <v>0.21818850883293986</v>
      </c>
      <c r="H259" s="137">
        <v>0.23622464581370589</v>
      </c>
      <c r="I259" s="137">
        <v>0.12081055994377578</v>
      </c>
      <c r="J259" s="137">
        <v>4.9818132433246856E-2</v>
      </c>
      <c r="K259" s="137">
        <v>0.16757729133472649</v>
      </c>
      <c r="L259" s="138">
        <f t="shared" ref="L259:L262" si="87">(1*E259+2*F259+3*G259+4*H259+5*I259)/SUM(E259:I259)</f>
        <v>3.2141795358721974</v>
      </c>
    </row>
    <row r="260" spans="1:12" s="3" customFormat="1" ht="15" customHeight="1" x14ac:dyDescent="0.2">
      <c r="A260" s="17"/>
      <c r="C260" s="139">
        <v>2021</v>
      </c>
      <c r="D260" s="139"/>
      <c r="E260" s="140">
        <v>0.15152438200000001</v>
      </c>
      <c r="F260" s="140">
        <v>8.2130926000000007E-2</v>
      </c>
      <c r="G260" s="140">
        <v>0.18666234900000001</v>
      </c>
      <c r="H260" s="140">
        <v>0.200828164</v>
      </c>
      <c r="I260" s="140">
        <v>8.4868996000000002E-2</v>
      </c>
      <c r="J260" s="140">
        <v>7.6730449000000006E-2</v>
      </c>
      <c r="K260" s="140">
        <v>0.21725473300000001</v>
      </c>
      <c r="L260" s="141">
        <f t="shared" si="87"/>
        <v>2.9793013777499797</v>
      </c>
    </row>
    <row r="261" spans="1:12" s="3" customFormat="1" ht="15" customHeight="1" x14ac:dyDescent="0.2">
      <c r="A261" s="17"/>
      <c r="C261" s="139">
        <v>2017</v>
      </c>
      <c r="D261" s="139"/>
      <c r="E261" s="140">
        <v>0.121495914</v>
      </c>
      <c r="F261" s="140">
        <v>8.1695196999999997E-2</v>
      </c>
      <c r="G261" s="140">
        <v>0.24179861</v>
      </c>
      <c r="H261" s="140">
        <v>0.21846168299999999</v>
      </c>
      <c r="I261" s="140">
        <v>6.9526197999999997E-2</v>
      </c>
      <c r="J261" s="140">
        <v>8.8192932000000002E-2</v>
      </c>
      <c r="K261" s="140">
        <v>0.17882946599999999</v>
      </c>
      <c r="L261" s="141">
        <f t="shared" si="87"/>
        <v>3.0447858896512363</v>
      </c>
    </row>
    <row r="262" spans="1:12" s="3" customFormat="1" ht="15" customHeight="1" x14ac:dyDescent="0.2">
      <c r="A262" s="17"/>
      <c r="C262" s="139">
        <v>2014</v>
      </c>
      <c r="D262" s="139"/>
      <c r="E262" s="140">
        <v>8.9067738212920508E-2</v>
      </c>
      <c r="F262" s="140">
        <v>9.1575286760277708E-2</v>
      </c>
      <c r="G262" s="140">
        <v>0.26183089796065839</v>
      </c>
      <c r="H262" s="140">
        <v>0.17114154290769554</v>
      </c>
      <c r="I262" s="140">
        <v>9.3889394548421615E-2</v>
      </c>
      <c r="J262" s="140">
        <v>0.11481904870076345</v>
      </c>
      <c r="K262" s="140">
        <v>0.1776760909092629</v>
      </c>
      <c r="L262" s="141">
        <f t="shared" si="87"/>
        <v>3.1260903971306266</v>
      </c>
    </row>
    <row r="263" spans="1:12" s="3" customFormat="1" ht="15" customHeight="1" x14ac:dyDescent="0.2">
      <c r="A263" s="17"/>
      <c r="C263" s="133" t="s">
        <v>13</v>
      </c>
      <c r="D263" s="133"/>
      <c r="E263" s="134"/>
      <c r="F263" s="134"/>
      <c r="G263" s="134"/>
      <c r="H263" s="134"/>
      <c r="I263" s="134"/>
      <c r="J263" s="134"/>
      <c r="K263" s="134"/>
      <c r="L263" s="135"/>
    </row>
    <row r="264" spans="1:12" s="3" customFormat="1" ht="15" customHeight="1" x14ac:dyDescent="0.2">
      <c r="A264" s="17"/>
      <c r="C264" s="136">
        <v>2024</v>
      </c>
      <c r="D264" s="136"/>
      <c r="E264" s="137">
        <v>8.2821249496385557E-2</v>
      </c>
      <c r="F264" s="137">
        <v>7.0103171082043461E-2</v>
      </c>
      <c r="G264" s="137">
        <v>0.20673893323609407</v>
      </c>
      <c r="H264" s="137">
        <v>0.27654897206026646</v>
      </c>
      <c r="I264" s="137">
        <v>0.160107229648593</v>
      </c>
      <c r="J264" s="137">
        <v>5.1634248969394399E-2</v>
      </c>
      <c r="K264" s="137">
        <v>0.15204619550722304</v>
      </c>
      <c r="L264" s="138">
        <f t="shared" ref="L264:L267" si="88">(1*E264+2*F264+3*G264+4*H264+5*I264)/SUM(E264:I264)</f>
        <v>3.4533578998262304</v>
      </c>
    </row>
    <row r="265" spans="1:12" s="3" customFormat="1" ht="15" customHeight="1" x14ac:dyDescent="0.2">
      <c r="A265" s="17"/>
      <c r="C265" s="139">
        <v>2021</v>
      </c>
      <c r="D265" s="139"/>
      <c r="E265" s="140">
        <v>0.135239942</v>
      </c>
      <c r="F265" s="140">
        <v>6.1808799999999997E-2</v>
      </c>
      <c r="G265" s="140">
        <v>0.16206646599999999</v>
      </c>
      <c r="H265" s="140">
        <v>0.25151740500000003</v>
      </c>
      <c r="I265" s="140">
        <v>9.9170258999999997E-2</v>
      </c>
      <c r="J265" s="140">
        <v>7.6730449000000006E-2</v>
      </c>
      <c r="K265" s="140">
        <v>0.213466661</v>
      </c>
      <c r="L265" s="141">
        <f t="shared" si="88"/>
        <v>3.1656364656129488</v>
      </c>
    </row>
    <row r="266" spans="1:12" s="3" customFormat="1" ht="15" customHeight="1" x14ac:dyDescent="0.2">
      <c r="A266" s="17"/>
      <c r="C266" s="139">
        <v>2017</v>
      </c>
      <c r="D266" s="139"/>
      <c r="E266" s="140">
        <v>9.7145759999999998E-2</v>
      </c>
      <c r="F266" s="140">
        <v>4.9387899999999998E-2</v>
      </c>
      <c r="G266" s="140">
        <v>0.246722994</v>
      </c>
      <c r="H266" s="140">
        <v>0.22746843</v>
      </c>
      <c r="I266" s="140">
        <v>0.127761765</v>
      </c>
      <c r="J266" s="140">
        <v>8.1404661000000003E-2</v>
      </c>
      <c r="K266" s="140">
        <v>0.17010852200000001</v>
      </c>
      <c r="L266" s="141">
        <f t="shared" si="88"/>
        <v>3.319728449898256</v>
      </c>
    </row>
    <row r="267" spans="1:12" s="3" customFormat="1" ht="15" customHeight="1" x14ac:dyDescent="0.2">
      <c r="A267" s="17"/>
      <c r="C267" s="139">
        <v>2014</v>
      </c>
      <c r="D267" s="139"/>
      <c r="E267" s="140">
        <v>7.4755298437446258E-2</v>
      </c>
      <c r="F267" s="140">
        <v>8.2776879679491114E-2</v>
      </c>
      <c r="G267" s="140">
        <v>0.22941034128276819</v>
      </c>
      <c r="H267" s="140">
        <v>0.19285872152430858</v>
      </c>
      <c r="I267" s="140">
        <v>0.13182398392099945</v>
      </c>
      <c r="J267" s="140">
        <v>0.11477414930460349</v>
      </c>
      <c r="K267" s="140">
        <v>0.17360062585038288</v>
      </c>
      <c r="L267" s="141">
        <f t="shared" si="88"/>
        <v>3.3150804735185671</v>
      </c>
    </row>
    <row r="268" spans="1:12" s="3" customFormat="1" ht="15" customHeight="1" x14ac:dyDescent="0.2">
      <c r="A268" s="17"/>
      <c r="C268" s="133" t="s">
        <v>14</v>
      </c>
      <c r="D268" s="133"/>
      <c r="E268" s="134"/>
      <c r="F268" s="134"/>
      <c r="G268" s="134"/>
      <c r="H268" s="134"/>
      <c r="I268" s="134"/>
      <c r="J268" s="134"/>
      <c r="K268" s="134"/>
      <c r="L268" s="135"/>
    </row>
    <row r="269" spans="1:12" s="3" customFormat="1" ht="15" customHeight="1" x14ac:dyDescent="0.2">
      <c r="A269" s="17"/>
      <c r="C269" s="136">
        <v>2024</v>
      </c>
      <c r="D269" s="136"/>
      <c r="E269" s="137">
        <v>0.10368302828398795</v>
      </c>
      <c r="F269" s="137">
        <v>8.9772535604278017E-2</v>
      </c>
      <c r="G269" s="137">
        <v>0.21905169898896762</v>
      </c>
      <c r="H269" s="137">
        <v>0.20899376899810854</v>
      </c>
      <c r="I269" s="137">
        <v>0.15989665621399615</v>
      </c>
      <c r="J269" s="137">
        <v>6.3466818407818815E-2</v>
      </c>
      <c r="K269" s="137">
        <v>0.15513549350284275</v>
      </c>
      <c r="L269" s="138">
        <f t="shared" ref="L269:L272" si="89">(1*E269+2*F269+3*G269+4*H269+5*I269)/SUM(E269:I269)</f>
        <v>3.2964540243525295</v>
      </c>
    </row>
    <row r="270" spans="1:12" s="3" customFormat="1" ht="15" customHeight="1" x14ac:dyDescent="0.2">
      <c r="A270" s="17"/>
      <c r="C270" s="139">
        <v>2021</v>
      </c>
      <c r="D270" s="139"/>
      <c r="E270" s="140">
        <v>0.112743812</v>
      </c>
      <c r="F270" s="140">
        <v>6.7114085000000004E-2</v>
      </c>
      <c r="G270" s="140">
        <v>0.16751122299999999</v>
      </c>
      <c r="H270" s="140">
        <v>0.217394434</v>
      </c>
      <c r="I270" s="140">
        <v>0.124456735</v>
      </c>
      <c r="J270" s="140">
        <v>9.7029215000000002E-2</v>
      </c>
      <c r="K270" s="140">
        <v>0.21375049600000001</v>
      </c>
      <c r="L270" s="141">
        <f t="shared" si="89"/>
        <v>3.2520329099017573</v>
      </c>
    </row>
    <row r="271" spans="1:12" s="3" customFormat="1" ht="15" customHeight="1" x14ac:dyDescent="0.2">
      <c r="A271" s="17"/>
      <c r="C271" s="139">
        <v>2017</v>
      </c>
      <c r="D271" s="139"/>
      <c r="E271" s="140">
        <v>9.4976469999999993E-2</v>
      </c>
      <c r="F271" s="140">
        <v>5.83387E-2</v>
      </c>
      <c r="G271" s="140">
        <v>0.24876552900000001</v>
      </c>
      <c r="H271" s="140">
        <v>0.24936551700000001</v>
      </c>
      <c r="I271" s="140">
        <v>0.1038289</v>
      </c>
      <c r="J271" s="140">
        <v>7.4616389000000005E-2</v>
      </c>
      <c r="K271" s="140">
        <v>0.17010852200000001</v>
      </c>
      <c r="L271" s="141">
        <f t="shared" si="89"/>
        <v>3.2763650921077088</v>
      </c>
    </row>
    <row r="272" spans="1:12" s="3" customFormat="1" ht="15" customHeight="1" x14ac:dyDescent="0.2">
      <c r="A272" s="17"/>
      <c r="C272" s="139">
        <v>2014</v>
      </c>
      <c r="D272" s="139"/>
      <c r="E272" s="140">
        <v>6.2572019552711342E-2</v>
      </c>
      <c r="F272" s="140">
        <v>6.4428524928532072E-2</v>
      </c>
      <c r="G272" s="140">
        <v>0.20635300227339101</v>
      </c>
      <c r="H272" s="140">
        <v>0.26400852445606748</v>
      </c>
      <c r="I272" s="140">
        <v>0.11834040179744655</v>
      </c>
      <c r="J272" s="140">
        <v>0.1106969011414686</v>
      </c>
      <c r="K272" s="140">
        <v>0.17360062585038288</v>
      </c>
      <c r="L272" s="141">
        <f t="shared" si="89"/>
        <v>3.4347012561090642</v>
      </c>
    </row>
    <row r="273" spans="1:12" s="3" customFormat="1" ht="15" customHeight="1" x14ac:dyDescent="0.2">
      <c r="A273" s="17"/>
      <c r="C273" s="80" t="s">
        <v>114</v>
      </c>
      <c r="D273" s="80"/>
      <c r="E273" s="81"/>
      <c r="F273" s="81"/>
      <c r="G273" s="81"/>
      <c r="H273" s="81"/>
      <c r="I273" s="81"/>
      <c r="J273" s="81"/>
      <c r="K273" s="81"/>
      <c r="L273" s="87"/>
    </row>
    <row r="274" spans="1:12" s="3" customFormat="1" ht="15" customHeight="1" x14ac:dyDescent="0.2">
      <c r="A274" s="17"/>
      <c r="C274" s="88" t="s">
        <v>165</v>
      </c>
      <c r="D274" s="88"/>
      <c r="E274" s="89"/>
      <c r="F274" s="89"/>
      <c r="G274" s="89"/>
      <c r="H274" s="89"/>
      <c r="I274" s="89"/>
      <c r="J274" s="89"/>
      <c r="K274" s="89"/>
      <c r="L274" s="89"/>
    </row>
    <row r="275" spans="1:12" s="3" customFormat="1" ht="15" customHeight="1" x14ac:dyDescent="0.2">
      <c r="A275" s="17"/>
      <c r="C275" s="136">
        <v>2024</v>
      </c>
      <c r="D275" s="136"/>
      <c r="E275" s="137">
        <f>AVERAGE(E280,E285,E290,E295)</f>
        <v>9.6975017425245655E-2</v>
      </c>
      <c r="F275" s="137">
        <f t="shared" ref="F275:K275" si="90">AVERAGE(F280,F285,F290,F295)</f>
        <v>6.1932961682558005E-2</v>
      </c>
      <c r="G275" s="137">
        <f t="shared" si="90"/>
        <v>0.2029946263651983</v>
      </c>
      <c r="H275" s="137">
        <f t="shared" si="90"/>
        <v>0.22487926880670786</v>
      </c>
      <c r="I275" s="137">
        <f t="shared" si="90"/>
        <v>7.1614239259481002E-2</v>
      </c>
      <c r="J275" s="137">
        <f t="shared" si="90"/>
        <v>6.6109050308664652E-2</v>
      </c>
      <c r="K275" s="137">
        <f t="shared" si="90"/>
        <v>0.2754948361521446</v>
      </c>
      <c r="L275" s="138">
        <f t="shared" ref="L275:L278" si="91">(1*E275+2*F275+3*G275+4*H275+5*I275)/SUM(E275:I275)</f>
        <v>3.170451721212872</v>
      </c>
    </row>
    <row r="276" spans="1:12" s="3" customFormat="1" ht="15" customHeight="1" x14ac:dyDescent="0.2">
      <c r="A276" s="17"/>
      <c r="C276" s="139">
        <v>2021</v>
      </c>
      <c r="D276" s="139"/>
      <c r="E276" s="140">
        <f t="shared" ref="E276:K276" si="92">AVERAGE(E281,E286,E291,E296)</f>
        <v>8.7225308750000008E-2</v>
      </c>
      <c r="F276" s="140">
        <f t="shared" si="92"/>
        <v>6.9916715250000011E-2</v>
      </c>
      <c r="G276" s="140">
        <f t="shared" si="92"/>
        <v>0.18781811775000001</v>
      </c>
      <c r="H276" s="140">
        <f t="shared" si="92"/>
        <v>0.170275387</v>
      </c>
      <c r="I276" s="140">
        <f t="shared" si="92"/>
        <v>5.6998689749999998E-2</v>
      </c>
      <c r="J276" s="140">
        <f t="shared" si="92"/>
        <v>6.7629495999999997E-2</v>
      </c>
      <c r="K276" s="140">
        <f t="shared" si="92"/>
        <v>0.36013630874999997</v>
      </c>
      <c r="L276" s="141">
        <f t="shared" si="91"/>
        <v>3.0697361892383936</v>
      </c>
    </row>
    <row r="277" spans="1:12" s="3" customFormat="1" ht="15" customHeight="1" x14ac:dyDescent="0.2">
      <c r="A277" s="17"/>
      <c r="C277" s="139">
        <v>2017</v>
      </c>
      <c r="D277" s="139"/>
      <c r="E277" s="140">
        <f t="shared" ref="E277:K277" si="93">AVERAGE(E282,E287,E292,E297)</f>
        <v>0.12322200799999999</v>
      </c>
      <c r="F277" s="140">
        <f t="shared" si="93"/>
        <v>6.6215594249999996E-2</v>
      </c>
      <c r="G277" s="140">
        <f t="shared" si="93"/>
        <v>0.16772707325</v>
      </c>
      <c r="H277" s="140">
        <f t="shared" si="93"/>
        <v>0.18546679999999999</v>
      </c>
      <c r="I277" s="140">
        <f t="shared" si="93"/>
        <v>5.2605271999999995E-2</v>
      </c>
      <c r="J277" s="140">
        <f t="shared" si="93"/>
        <v>9.4934837500000008E-2</v>
      </c>
      <c r="K277" s="140">
        <f t="shared" si="93"/>
        <v>0.30982840550000001</v>
      </c>
      <c r="L277" s="141">
        <f t="shared" si="91"/>
        <v>2.9630697090824354</v>
      </c>
    </row>
    <row r="278" spans="1:12" s="3" customFormat="1" ht="15" customHeight="1" x14ac:dyDescent="0.2">
      <c r="A278" s="17"/>
      <c r="C278" s="139">
        <v>2014</v>
      </c>
      <c r="D278" s="139"/>
      <c r="E278" s="140">
        <f t="shared" ref="E278:K278" si="94">AVERAGE(E283,E288,E293,E298)</f>
        <v>0.11109382996452312</v>
      </c>
      <c r="F278" s="140">
        <f t="shared" si="94"/>
        <v>6.7992902601097097E-2</v>
      </c>
      <c r="G278" s="140">
        <f t="shared" si="94"/>
        <v>0.19281450651978585</v>
      </c>
      <c r="H278" s="140">
        <f t="shared" si="94"/>
        <v>0.21580302905806686</v>
      </c>
      <c r="I278" s="140">
        <f t="shared" si="94"/>
        <v>4.3105701598059307E-2</v>
      </c>
      <c r="J278" s="140">
        <f t="shared" si="94"/>
        <v>7.7520023722157216E-2</v>
      </c>
      <c r="K278" s="140">
        <f t="shared" si="94"/>
        <v>0.29167000653631059</v>
      </c>
      <c r="L278" s="141">
        <f t="shared" si="91"/>
        <v>3.0187598013533155</v>
      </c>
    </row>
    <row r="279" spans="1:12" s="3" customFormat="1" ht="15" customHeight="1" x14ac:dyDescent="0.2">
      <c r="A279" s="17"/>
      <c r="C279" s="133" t="s">
        <v>11</v>
      </c>
      <c r="D279" s="133"/>
      <c r="E279" s="134"/>
      <c r="F279" s="134"/>
      <c r="G279" s="134"/>
      <c r="H279" s="134"/>
      <c r="I279" s="134"/>
      <c r="J279" s="134"/>
      <c r="K279" s="134"/>
      <c r="L279" s="135"/>
    </row>
    <row r="280" spans="1:12" s="3" customFormat="1" ht="15" customHeight="1" x14ac:dyDescent="0.2">
      <c r="A280" s="17"/>
      <c r="C280" s="136">
        <v>2024</v>
      </c>
      <c r="D280" s="136"/>
      <c r="E280" s="137">
        <v>0.13741130972660501</v>
      </c>
      <c r="F280" s="137">
        <v>8.37121209841096E-2</v>
      </c>
      <c r="G280" s="137">
        <v>0.21496752184696993</v>
      </c>
      <c r="H280" s="137">
        <v>0.17197525223627488</v>
      </c>
      <c r="I280" s="137">
        <v>5.6928160840211829E-2</v>
      </c>
      <c r="J280" s="137">
        <v>6.7095479361702057E-2</v>
      </c>
      <c r="K280" s="137">
        <v>0.26791015500412679</v>
      </c>
      <c r="L280" s="138">
        <f t="shared" ref="L280:L283" si="95">(1*E280+2*F280+3*G280+4*H280+5*I280)/SUM(E280:I280)</f>
        <v>2.8906710037290497</v>
      </c>
    </row>
    <row r="281" spans="1:12" s="3" customFormat="1" ht="15" customHeight="1" x14ac:dyDescent="0.2">
      <c r="A281" s="17"/>
      <c r="C281" s="139">
        <v>2021</v>
      </c>
      <c r="D281" s="139"/>
      <c r="E281" s="140">
        <v>0.13067769500000001</v>
      </c>
      <c r="F281" s="140">
        <v>0.108946606</v>
      </c>
      <c r="G281" s="140">
        <v>0.16102519000000001</v>
      </c>
      <c r="H281" s="140">
        <v>0.12706046400000001</v>
      </c>
      <c r="I281" s="140">
        <v>3.89532E-2</v>
      </c>
      <c r="J281" s="140">
        <v>8.8235384E-2</v>
      </c>
      <c r="K281" s="140">
        <v>0.34510148499999999</v>
      </c>
      <c r="L281" s="141">
        <f t="shared" si="95"/>
        <v>2.70823031188608</v>
      </c>
    </row>
    <row r="282" spans="1:12" s="3" customFormat="1" ht="15" customHeight="1" x14ac:dyDescent="0.2">
      <c r="A282" s="17"/>
      <c r="C282" s="139">
        <v>2017</v>
      </c>
      <c r="D282" s="139"/>
      <c r="E282" s="140">
        <v>0.16285670099999999</v>
      </c>
      <c r="F282" s="140">
        <v>8.8240660999999998E-2</v>
      </c>
      <c r="G282" s="140">
        <v>0.174073697</v>
      </c>
      <c r="H282" s="140">
        <v>0.13432481499999999</v>
      </c>
      <c r="I282" s="140">
        <v>3.4982300000000001E-2</v>
      </c>
      <c r="J282" s="140">
        <v>9.3520002000000005E-2</v>
      </c>
      <c r="K282" s="140">
        <v>0.31200178099999998</v>
      </c>
      <c r="L282" s="141">
        <f t="shared" si="95"/>
        <v>2.6473131274286277</v>
      </c>
    </row>
    <row r="283" spans="1:12" s="3" customFormat="1" ht="15" customHeight="1" x14ac:dyDescent="0.2">
      <c r="A283" s="17"/>
      <c r="C283" s="139">
        <v>2014</v>
      </c>
      <c r="D283" s="139"/>
      <c r="E283" s="140">
        <v>0.14227540366141056</v>
      </c>
      <c r="F283" s="140">
        <v>0.10519733865536705</v>
      </c>
      <c r="G283" s="140">
        <v>0.19675760751827223</v>
      </c>
      <c r="H283" s="140">
        <v>0.16364563994955786</v>
      </c>
      <c r="I283" s="140">
        <v>2.1153145769655792E-2</v>
      </c>
      <c r="J283" s="140">
        <v>8.0770563384364599E-2</v>
      </c>
      <c r="K283" s="140">
        <v>0.2902003010613719</v>
      </c>
      <c r="L283" s="141">
        <f t="shared" si="95"/>
        <v>2.7078096957665276</v>
      </c>
    </row>
    <row r="284" spans="1:12" s="3" customFormat="1" ht="15" customHeight="1" x14ac:dyDescent="0.2">
      <c r="A284" s="17"/>
      <c r="C284" s="133" t="s">
        <v>12</v>
      </c>
      <c r="D284" s="133"/>
      <c r="E284" s="134"/>
      <c r="F284" s="134"/>
      <c r="G284" s="134"/>
      <c r="H284" s="134"/>
      <c r="I284" s="134"/>
      <c r="J284" s="134"/>
      <c r="K284" s="134"/>
      <c r="L284" s="135"/>
    </row>
    <row r="285" spans="1:12" s="3" customFormat="1" ht="15" customHeight="1" x14ac:dyDescent="0.2">
      <c r="A285" s="17"/>
      <c r="C285" s="136">
        <v>2024</v>
      </c>
      <c r="D285" s="136"/>
      <c r="E285" s="137">
        <v>8.5636830147124823E-2</v>
      </c>
      <c r="F285" s="137">
        <v>6.7613150000650671E-2</v>
      </c>
      <c r="G285" s="137">
        <v>0.21063240064752378</v>
      </c>
      <c r="H285" s="137">
        <v>0.22596216734613567</v>
      </c>
      <c r="I285" s="137">
        <v>5.7188227930793867E-2</v>
      </c>
      <c r="J285" s="137">
        <v>6.9400758128369613E-2</v>
      </c>
      <c r="K285" s="137">
        <v>0.28356646579940153</v>
      </c>
      <c r="L285" s="138">
        <f t="shared" ref="L285:L288" si="96">(1*E285+2*F285+3*G285+4*H285+5*I285)/SUM(E285:I285)</f>
        <v>3.1567954772379232</v>
      </c>
    </row>
    <row r="286" spans="1:12" s="3" customFormat="1" ht="15" customHeight="1" x14ac:dyDescent="0.2">
      <c r="A286" s="17"/>
      <c r="C286" s="139">
        <v>2021</v>
      </c>
      <c r="D286" s="139"/>
      <c r="E286" s="140">
        <v>8.3616564000000004E-2</v>
      </c>
      <c r="F286" s="140">
        <v>7.5179355000000003E-2</v>
      </c>
      <c r="G286" s="140">
        <v>0.22122477700000001</v>
      </c>
      <c r="H286" s="140">
        <v>0.15928019299999999</v>
      </c>
      <c r="I286" s="140">
        <v>4.0723200000000001E-2</v>
      </c>
      <c r="J286" s="140">
        <v>6.0562199999999997E-2</v>
      </c>
      <c r="K286" s="140">
        <v>0.359413763</v>
      </c>
      <c r="L286" s="141">
        <f t="shared" si="96"/>
        <v>2.9970934138219909</v>
      </c>
    </row>
    <row r="287" spans="1:12" s="3" customFormat="1" ht="15" customHeight="1" x14ac:dyDescent="0.2">
      <c r="A287" s="17"/>
      <c r="C287" s="139">
        <v>2017</v>
      </c>
      <c r="D287" s="139"/>
      <c r="E287" s="140">
        <v>0.123022916</v>
      </c>
      <c r="F287" s="140">
        <v>6.7200616000000005E-2</v>
      </c>
      <c r="G287" s="140">
        <v>0.19541262700000001</v>
      </c>
      <c r="H287" s="140">
        <v>0.178341574</v>
      </c>
      <c r="I287" s="140">
        <v>2.7959299999999999E-2</v>
      </c>
      <c r="J287" s="140">
        <v>9.8959011E-2</v>
      </c>
      <c r="K287" s="140">
        <v>0.30910394699999999</v>
      </c>
      <c r="L287" s="141">
        <f t="shared" si="96"/>
        <v>2.8665630470868009</v>
      </c>
    </row>
    <row r="288" spans="1:12" s="3" customFormat="1" ht="15" customHeight="1" x14ac:dyDescent="0.2">
      <c r="A288" s="17"/>
      <c r="C288" s="139">
        <v>2014</v>
      </c>
      <c r="D288" s="139"/>
      <c r="E288" s="140">
        <v>0.11243037580402689</v>
      </c>
      <c r="F288" s="140">
        <v>6.2684236938035542E-2</v>
      </c>
      <c r="G288" s="140">
        <v>0.23967426715583195</v>
      </c>
      <c r="H288" s="140">
        <v>0.18008216648783779</v>
      </c>
      <c r="I288" s="140">
        <v>3.1472421681882835E-2</v>
      </c>
      <c r="J288" s="140">
        <v>8.7153527009938558E-2</v>
      </c>
      <c r="K288" s="140">
        <v>0.28650300492244635</v>
      </c>
      <c r="L288" s="141">
        <f t="shared" si="96"/>
        <v>2.9289240153939309</v>
      </c>
    </row>
    <row r="289" spans="1:12" s="3" customFormat="1" ht="15" customHeight="1" x14ac:dyDescent="0.2">
      <c r="A289" s="17"/>
      <c r="C289" s="133" t="s">
        <v>13</v>
      </c>
      <c r="D289" s="133"/>
      <c r="E289" s="134"/>
      <c r="F289" s="134"/>
      <c r="G289" s="134"/>
      <c r="H289" s="134"/>
      <c r="I289" s="134"/>
      <c r="J289" s="134"/>
      <c r="K289" s="134"/>
      <c r="L289" s="135"/>
    </row>
    <row r="290" spans="1:12" s="3" customFormat="1" ht="15" customHeight="1" x14ac:dyDescent="0.2">
      <c r="A290" s="17"/>
      <c r="C290" s="136">
        <v>2024</v>
      </c>
      <c r="D290" s="136"/>
      <c r="E290" s="137">
        <v>7.9795137918486345E-2</v>
      </c>
      <c r="F290" s="137">
        <v>5.214260996906956E-2</v>
      </c>
      <c r="G290" s="137">
        <v>0.17080371092492982</v>
      </c>
      <c r="H290" s="137">
        <v>0.27567065181094785</v>
      </c>
      <c r="I290" s="137">
        <v>8.2314273592664286E-2</v>
      </c>
      <c r="J290" s="137">
        <v>6.4369736369083025E-2</v>
      </c>
      <c r="K290" s="137">
        <v>0.27490387941481909</v>
      </c>
      <c r="L290" s="138">
        <f t="shared" ref="L290:L293" si="97">(1*E290+2*F290+3*G290+4*H290+5*I290)/SUM(E290:I290)</f>
        <v>3.3459318693038287</v>
      </c>
    </row>
    <row r="291" spans="1:12" s="3" customFormat="1" ht="15" customHeight="1" x14ac:dyDescent="0.2">
      <c r="A291" s="17"/>
      <c r="C291" s="139">
        <v>2021</v>
      </c>
      <c r="D291" s="139"/>
      <c r="E291" s="140">
        <v>6.4004882999999999E-2</v>
      </c>
      <c r="F291" s="140">
        <v>5.3092300000000002E-2</v>
      </c>
      <c r="G291" s="140">
        <v>0.174510577</v>
      </c>
      <c r="H291" s="140">
        <v>0.201138281</v>
      </c>
      <c r="I291" s="140">
        <v>7.6355487E-2</v>
      </c>
      <c r="J291" s="140">
        <v>6.2274099999999999E-2</v>
      </c>
      <c r="K291" s="140">
        <v>0.368624389</v>
      </c>
      <c r="L291" s="141">
        <f t="shared" si="97"/>
        <v>3.3035437096911116</v>
      </c>
    </row>
    <row r="292" spans="1:12" s="3" customFormat="1" ht="15" customHeight="1" x14ac:dyDescent="0.2">
      <c r="A292" s="17"/>
      <c r="C292" s="139">
        <v>2017</v>
      </c>
      <c r="D292" s="139"/>
      <c r="E292" s="140">
        <v>0.110767646</v>
      </c>
      <c r="F292" s="140">
        <v>5.6438500000000003E-2</v>
      </c>
      <c r="G292" s="140">
        <v>0.14097241599999999</v>
      </c>
      <c r="H292" s="140">
        <v>0.21506346000000001</v>
      </c>
      <c r="I292" s="140">
        <v>7.4467687000000005E-2</v>
      </c>
      <c r="J292" s="140">
        <v>9.3186382999999998E-2</v>
      </c>
      <c r="K292" s="140">
        <v>0.30910394699999999</v>
      </c>
      <c r="L292" s="141">
        <f t="shared" si="97"/>
        <v>3.1439244514597631</v>
      </c>
    </row>
    <row r="293" spans="1:12" s="3" customFormat="1" ht="15" customHeight="1" x14ac:dyDescent="0.2">
      <c r="A293" s="17"/>
      <c r="C293" s="139">
        <v>2014</v>
      </c>
      <c r="D293" s="139"/>
      <c r="E293" s="140">
        <v>9.2988720314051018E-2</v>
      </c>
      <c r="F293" s="140">
        <v>6.6599984986399824E-2</v>
      </c>
      <c r="G293" s="140">
        <v>0.17020289315147441</v>
      </c>
      <c r="H293" s="140">
        <v>0.24563454660906167</v>
      </c>
      <c r="I293" s="140">
        <v>6.2834030119985729E-2</v>
      </c>
      <c r="J293" s="140">
        <v>6.991933157723651E-2</v>
      </c>
      <c r="K293" s="140">
        <v>0.29182049324179088</v>
      </c>
      <c r="L293" s="141">
        <f t="shared" si="97"/>
        <v>3.1860137696995867</v>
      </c>
    </row>
    <row r="294" spans="1:12" s="3" customFormat="1" ht="15" customHeight="1" x14ac:dyDescent="0.2">
      <c r="A294" s="17"/>
      <c r="C294" s="133" t="s">
        <v>14</v>
      </c>
      <c r="D294" s="133"/>
      <c r="E294" s="134"/>
      <c r="F294" s="134"/>
      <c r="G294" s="134"/>
      <c r="H294" s="134"/>
      <c r="I294" s="134"/>
      <c r="J294" s="134"/>
      <c r="K294" s="134"/>
      <c r="L294" s="135"/>
    </row>
    <row r="295" spans="1:12" s="3" customFormat="1" ht="15" customHeight="1" x14ac:dyDescent="0.2">
      <c r="A295" s="17"/>
      <c r="C295" s="136">
        <v>2024</v>
      </c>
      <c r="D295" s="136"/>
      <c r="E295" s="137">
        <v>8.5056791908766416E-2</v>
      </c>
      <c r="F295" s="137">
        <v>4.4263965776402167E-2</v>
      </c>
      <c r="G295" s="137">
        <v>0.21557487204136963</v>
      </c>
      <c r="H295" s="137">
        <v>0.22590900383347301</v>
      </c>
      <c r="I295" s="137">
        <v>9.0026294674254034E-2</v>
      </c>
      <c r="J295" s="137">
        <v>6.357022737550394E-2</v>
      </c>
      <c r="K295" s="137">
        <v>0.27559884439023097</v>
      </c>
      <c r="L295" s="138">
        <f t="shared" ref="L295:L298" si="98">(1*E295+2*F295+3*G295+4*H295+5*I295)/SUM(E295:I295)</f>
        <v>3.2899138575428921</v>
      </c>
    </row>
    <row r="296" spans="1:12" s="3" customFormat="1" ht="15" customHeight="1" x14ac:dyDescent="0.2">
      <c r="A296" s="17"/>
      <c r="C296" s="139">
        <v>2021</v>
      </c>
      <c r="D296" s="139"/>
      <c r="E296" s="140">
        <v>7.0602093000000005E-2</v>
      </c>
      <c r="F296" s="140">
        <v>4.2448600000000003E-2</v>
      </c>
      <c r="G296" s="140">
        <v>0.194511927</v>
      </c>
      <c r="H296" s="140">
        <v>0.19362261</v>
      </c>
      <c r="I296" s="140">
        <v>7.1962871999999997E-2</v>
      </c>
      <c r="J296" s="140">
        <v>5.9446300000000001E-2</v>
      </c>
      <c r="K296" s="140">
        <v>0.367405598</v>
      </c>
      <c r="L296" s="141">
        <f t="shared" si="98"/>
        <v>3.2685092517326351</v>
      </c>
    </row>
    <row r="297" spans="1:12" s="3" customFormat="1" ht="15" customHeight="1" x14ac:dyDescent="0.2">
      <c r="A297" s="17"/>
      <c r="C297" s="139">
        <v>2017</v>
      </c>
      <c r="D297" s="139"/>
      <c r="E297" s="140">
        <v>9.6240769000000004E-2</v>
      </c>
      <c r="F297" s="140">
        <v>5.2982599999999998E-2</v>
      </c>
      <c r="G297" s="140">
        <v>0.16044955299999999</v>
      </c>
      <c r="H297" s="140">
        <v>0.214137351</v>
      </c>
      <c r="I297" s="140">
        <v>7.3011801000000001E-2</v>
      </c>
      <c r="J297" s="140">
        <v>9.4073954000000001E-2</v>
      </c>
      <c r="K297" s="140">
        <v>0.30910394699999999</v>
      </c>
      <c r="L297" s="141">
        <f t="shared" si="98"/>
        <v>3.19217924402709</v>
      </c>
    </row>
    <row r="298" spans="1:12" s="3" customFormat="1" ht="15" customHeight="1" x14ac:dyDescent="0.2">
      <c r="A298" s="17"/>
      <c r="C298" s="139">
        <v>2014</v>
      </c>
      <c r="D298" s="139"/>
      <c r="E298" s="140">
        <v>9.6680820078603999E-2</v>
      </c>
      <c r="F298" s="140">
        <v>3.7490049824585932E-2</v>
      </c>
      <c r="G298" s="140">
        <v>0.1646232582535648</v>
      </c>
      <c r="H298" s="140">
        <v>0.27384976318581011</v>
      </c>
      <c r="I298" s="140">
        <v>5.696320882071286E-2</v>
      </c>
      <c r="J298" s="140">
        <v>7.2236672917089212E-2</v>
      </c>
      <c r="K298" s="140">
        <v>0.29815622691963317</v>
      </c>
      <c r="L298" s="141">
        <f t="shared" si="98"/>
        <v>3.2492419332703619</v>
      </c>
    </row>
    <row r="299" spans="1:12" s="3" customFormat="1" ht="15" customHeight="1" x14ac:dyDescent="0.2">
      <c r="A299" s="17"/>
      <c r="C299" s="80" t="s">
        <v>25</v>
      </c>
      <c r="D299" s="80"/>
      <c r="E299" s="81"/>
      <c r="F299" s="81"/>
      <c r="G299" s="81"/>
      <c r="H299" s="81"/>
      <c r="I299" s="81"/>
      <c r="J299" s="81"/>
      <c r="K299" s="81"/>
      <c r="L299" s="87"/>
    </row>
    <row r="300" spans="1:12" s="3" customFormat="1" ht="15" customHeight="1" x14ac:dyDescent="0.2">
      <c r="A300" s="17"/>
      <c r="C300" s="88" t="s">
        <v>165</v>
      </c>
      <c r="D300" s="88"/>
      <c r="E300" s="89"/>
      <c r="F300" s="89"/>
      <c r="G300" s="89"/>
      <c r="H300" s="89"/>
      <c r="I300" s="89"/>
      <c r="J300" s="89"/>
      <c r="K300" s="89"/>
      <c r="L300" s="89"/>
    </row>
    <row r="301" spans="1:12" s="3" customFormat="1" ht="15" customHeight="1" x14ac:dyDescent="0.2">
      <c r="A301" s="17"/>
      <c r="C301" s="136">
        <v>2024</v>
      </c>
      <c r="D301" s="136"/>
      <c r="E301" s="137">
        <f>AVERAGE(E306,E311,E316,E321)</f>
        <v>0.1276632207199771</v>
      </c>
      <c r="F301" s="137">
        <f t="shared" ref="F301:K301" si="99">AVERAGE(F306,F311,F316,F321)</f>
        <v>7.0627101372695192E-2</v>
      </c>
      <c r="G301" s="137">
        <f t="shared" si="99"/>
        <v>0.19519839414399609</v>
      </c>
      <c r="H301" s="137">
        <f t="shared" si="99"/>
        <v>0.21079075965767152</v>
      </c>
      <c r="I301" s="137">
        <f t="shared" si="99"/>
        <v>0.10140371512454394</v>
      </c>
      <c r="J301" s="137">
        <f t="shared" si="99"/>
        <v>5.3955873644785518E-2</v>
      </c>
      <c r="K301" s="137">
        <f t="shared" si="99"/>
        <v>0.24036093533633057</v>
      </c>
      <c r="L301" s="138">
        <f t="shared" ref="L301:L304" si="100">(1*E301+2*F301+3*G301+4*H301+5*I301)/SUM(E301:I301)</f>
        <v>3.1241982921083413</v>
      </c>
    </row>
    <row r="302" spans="1:12" s="3" customFormat="1" ht="15" customHeight="1" x14ac:dyDescent="0.2">
      <c r="A302" s="17"/>
      <c r="C302" s="139">
        <v>2021</v>
      </c>
      <c r="D302" s="139"/>
      <c r="E302" s="140">
        <f t="shared" ref="E302:K302" si="101">AVERAGE(E307,E312,E317,E322)</f>
        <v>0.11917109925</v>
      </c>
      <c r="F302" s="140">
        <f t="shared" si="101"/>
        <v>6.3767355999999997E-2</v>
      </c>
      <c r="G302" s="140">
        <f t="shared" si="101"/>
        <v>0.23545837975</v>
      </c>
      <c r="H302" s="140">
        <f t="shared" si="101"/>
        <v>0.20881943825000002</v>
      </c>
      <c r="I302" s="140">
        <f t="shared" si="101"/>
        <v>5.5627312749999998E-2</v>
      </c>
      <c r="J302" s="140">
        <f t="shared" si="101"/>
        <v>6.9589572749999995E-2</v>
      </c>
      <c r="K302" s="140">
        <f t="shared" si="101"/>
        <v>0.24756682949999997</v>
      </c>
      <c r="L302" s="141">
        <f t="shared" si="100"/>
        <v>3.026308381038231</v>
      </c>
    </row>
    <row r="303" spans="1:12" s="3" customFormat="1" ht="15" customHeight="1" x14ac:dyDescent="0.2">
      <c r="A303" s="17"/>
      <c r="C303" s="139">
        <v>2017</v>
      </c>
      <c r="D303" s="139"/>
      <c r="E303" s="140">
        <f t="shared" ref="E303:K303" si="102">AVERAGE(E308,E313,E318,E323)</f>
        <v>0.13187420375</v>
      </c>
      <c r="F303" s="140">
        <f t="shared" si="102"/>
        <v>9.2663138000000006E-2</v>
      </c>
      <c r="G303" s="140">
        <f t="shared" si="102"/>
        <v>0.24508166300000001</v>
      </c>
      <c r="H303" s="140">
        <f t="shared" si="102"/>
        <v>0.16505133625000001</v>
      </c>
      <c r="I303" s="140">
        <f t="shared" si="102"/>
        <v>5.8922609999999993E-2</v>
      </c>
      <c r="J303" s="140">
        <f t="shared" si="102"/>
        <v>8.7070206999999997E-2</v>
      </c>
      <c r="K303" s="140">
        <f t="shared" si="102"/>
        <v>0.21933684650000002</v>
      </c>
      <c r="L303" s="141">
        <f t="shared" si="100"/>
        <v>2.8940084538863773</v>
      </c>
    </row>
    <row r="304" spans="1:12" s="3" customFormat="1" ht="15" customHeight="1" x14ac:dyDescent="0.2">
      <c r="A304" s="17"/>
      <c r="C304" s="139">
        <v>2014</v>
      </c>
      <c r="D304" s="139"/>
      <c r="E304" s="140">
        <f t="shared" ref="E304:K304" si="103">AVERAGE(E309,E314,E319,E324)</f>
        <v>0.11119067029616725</v>
      </c>
      <c r="F304" s="140">
        <f t="shared" si="103"/>
        <v>0.11378188121892296</v>
      </c>
      <c r="G304" s="140">
        <f t="shared" si="103"/>
        <v>0.24684719043496361</v>
      </c>
      <c r="H304" s="140">
        <f t="shared" si="103"/>
        <v>0.18883798804406091</v>
      </c>
      <c r="I304" s="140">
        <f t="shared" si="103"/>
        <v>6.2682488911424111E-2</v>
      </c>
      <c r="J304" s="140">
        <f t="shared" si="103"/>
        <v>8.7512911097809704E-2</v>
      </c>
      <c r="K304" s="140">
        <f t="shared" si="103"/>
        <v>0.18914686999665148</v>
      </c>
      <c r="L304" s="141">
        <f t="shared" si="100"/>
        <v>2.9696404881542802</v>
      </c>
    </row>
    <row r="305" spans="1:12" s="3" customFormat="1" ht="15" customHeight="1" x14ac:dyDescent="0.2">
      <c r="A305" s="17"/>
      <c r="C305" s="133" t="s">
        <v>11</v>
      </c>
      <c r="D305" s="133"/>
      <c r="E305" s="134"/>
      <c r="F305" s="134"/>
      <c r="G305" s="134"/>
      <c r="H305" s="134"/>
      <c r="I305" s="134"/>
      <c r="J305" s="134"/>
      <c r="K305" s="134"/>
      <c r="L305" s="135"/>
    </row>
    <row r="306" spans="1:12" s="3" customFormat="1" ht="15" customHeight="1" x14ac:dyDescent="0.2">
      <c r="A306" s="17"/>
      <c r="C306" s="136">
        <v>2024</v>
      </c>
      <c r="D306" s="136"/>
      <c r="E306" s="137">
        <v>0.15490279706651264</v>
      </c>
      <c r="F306" s="137">
        <v>8.8934414606635731E-2</v>
      </c>
      <c r="G306" s="137">
        <v>0.20752504045180389</v>
      </c>
      <c r="H306" s="137">
        <v>0.18591891448454489</v>
      </c>
      <c r="I306" s="137">
        <v>7.1490360001424599E-2</v>
      </c>
      <c r="J306" s="137">
        <v>5.2111896933553795E-2</v>
      </c>
      <c r="K306" s="137">
        <v>0.23911657645552442</v>
      </c>
      <c r="L306" s="138">
        <f t="shared" ref="L306:L309" si="104">(1*E306+2*F306+3*G306+4*H306+5*I306)/SUM(E306:I306)</f>
        <v>2.901462782250555</v>
      </c>
    </row>
    <row r="307" spans="1:12" s="3" customFormat="1" ht="15" customHeight="1" x14ac:dyDescent="0.2">
      <c r="A307" s="17"/>
      <c r="C307" s="139">
        <v>2021</v>
      </c>
      <c r="D307" s="139"/>
      <c r="E307" s="140">
        <v>0.14042728300000001</v>
      </c>
      <c r="F307" s="140">
        <v>9.0429419999999996E-2</v>
      </c>
      <c r="G307" s="140">
        <v>0.22872104800000001</v>
      </c>
      <c r="H307" s="140">
        <v>0.18426573199999999</v>
      </c>
      <c r="I307" s="140">
        <v>2.8667399999999999E-2</v>
      </c>
      <c r="J307" s="140">
        <v>7.9654422000000003E-2</v>
      </c>
      <c r="K307" s="140">
        <v>0.247834736</v>
      </c>
      <c r="L307" s="141">
        <f t="shared" si="104"/>
        <v>2.8071652708109411</v>
      </c>
    </row>
    <row r="308" spans="1:12" s="3" customFormat="1" ht="15" customHeight="1" x14ac:dyDescent="0.2">
      <c r="A308" s="17"/>
      <c r="C308" s="139">
        <v>2017</v>
      </c>
      <c r="D308" s="139"/>
      <c r="E308" s="140">
        <v>0.185334676</v>
      </c>
      <c r="F308" s="140">
        <v>9.2158509E-2</v>
      </c>
      <c r="G308" s="140">
        <v>0.24577133500000001</v>
      </c>
      <c r="H308" s="140">
        <v>0.137778172</v>
      </c>
      <c r="I308" s="140">
        <v>3.6756799999999999E-2</v>
      </c>
      <c r="J308" s="140">
        <v>8.9215133000000002E-2</v>
      </c>
      <c r="K308" s="140">
        <v>0.21298541300000001</v>
      </c>
      <c r="L308" s="141">
        <f t="shared" si="104"/>
        <v>2.639529561308422</v>
      </c>
    </row>
    <row r="309" spans="1:12" s="3" customFormat="1" ht="15" customHeight="1" x14ac:dyDescent="0.2">
      <c r="A309" s="17"/>
      <c r="C309" s="139">
        <v>2014</v>
      </c>
      <c r="D309" s="139"/>
      <c r="E309" s="140">
        <v>0.17251927385235602</v>
      </c>
      <c r="F309" s="140">
        <v>0.13600927398906903</v>
      </c>
      <c r="G309" s="140">
        <v>0.23683178200941649</v>
      </c>
      <c r="H309" s="140">
        <v>0.15437479234088419</v>
      </c>
      <c r="I309" s="140">
        <v>2.3966931217904348E-2</v>
      </c>
      <c r="J309" s="140">
        <v>8.7407887268820109E-2</v>
      </c>
      <c r="K309" s="140">
        <v>0.1888900593215499</v>
      </c>
      <c r="L309" s="141">
        <f t="shared" si="104"/>
        <v>2.6148426474626625</v>
      </c>
    </row>
    <row r="310" spans="1:12" s="3" customFormat="1" ht="15" customHeight="1" x14ac:dyDescent="0.2">
      <c r="A310" s="17"/>
      <c r="C310" s="133" t="s">
        <v>12</v>
      </c>
      <c r="D310" s="133"/>
      <c r="E310" s="134"/>
      <c r="F310" s="134"/>
      <c r="G310" s="134"/>
      <c r="H310" s="134"/>
      <c r="I310" s="134"/>
      <c r="J310" s="134"/>
      <c r="K310" s="134"/>
      <c r="L310" s="135"/>
    </row>
    <row r="311" spans="1:12" s="3" customFormat="1" ht="15" customHeight="1" x14ac:dyDescent="0.2">
      <c r="A311" s="17"/>
      <c r="C311" s="136">
        <v>2024</v>
      </c>
      <c r="D311" s="136"/>
      <c r="E311" s="137">
        <v>0.13020214418815618</v>
      </c>
      <c r="F311" s="137">
        <v>6.7462500330943434E-2</v>
      </c>
      <c r="G311" s="137">
        <v>0.19671846450568065</v>
      </c>
      <c r="H311" s="137">
        <v>0.22414048184808616</v>
      </c>
      <c r="I311" s="137">
        <v>8.5286893069966369E-2</v>
      </c>
      <c r="J311" s="137">
        <v>5.5140920585533749E-2</v>
      </c>
      <c r="K311" s="137">
        <v>0.24104859547163349</v>
      </c>
      <c r="L311" s="138">
        <f t="shared" ref="L311:L314" si="105">(1*E311+2*F311+3*G311+4*H311+5*I311)/SUM(E311:I311)</f>
        <v>3.0949793741438398</v>
      </c>
    </row>
    <row r="312" spans="1:12" s="3" customFormat="1" ht="15" customHeight="1" x14ac:dyDescent="0.2">
      <c r="A312" s="17"/>
      <c r="C312" s="139">
        <v>2021</v>
      </c>
      <c r="D312" s="139"/>
      <c r="E312" s="140">
        <v>0.11922160399999999</v>
      </c>
      <c r="F312" s="140">
        <v>7.8135503999999995E-2</v>
      </c>
      <c r="G312" s="140">
        <v>0.25578865499999998</v>
      </c>
      <c r="H312" s="140">
        <v>0.18505898000000001</v>
      </c>
      <c r="I312" s="140">
        <v>4.6372299999999998E-2</v>
      </c>
      <c r="J312" s="140">
        <v>6.697873E-2</v>
      </c>
      <c r="K312" s="140">
        <v>0.24844419100000001</v>
      </c>
      <c r="L312" s="141">
        <f t="shared" si="105"/>
        <v>2.9433589945843392</v>
      </c>
    </row>
    <row r="313" spans="1:12" s="3" customFormat="1" ht="15" customHeight="1" x14ac:dyDescent="0.2">
      <c r="A313" s="17"/>
      <c r="C313" s="139">
        <v>2017</v>
      </c>
      <c r="D313" s="139"/>
      <c r="E313" s="140">
        <v>0.137893816</v>
      </c>
      <c r="F313" s="140">
        <v>9.4519180999999994E-2</v>
      </c>
      <c r="G313" s="140">
        <v>0.25428672000000002</v>
      </c>
      <c r="H313" s="140">
        <v>0.148720189</v>
      </c>
      <c r="I313" s="140">
        <v>4.9682499999999997E-2</v>
      </c>
      <c r="J313" s="140">
        <v>8.4488518999999998E-2</v>
      </c>
      <c r="K313" s="140">
        <v>0.230409056</v>
      </c>
      <c r="L313" s="141">
        <f t="shared" si="105"/>
        <v>2.8216009418013925</v>
      </c>
    </row>
    <row r="314" spans="1:12" s="3" customFormat="1" ht="15" customHeight="1" x14ac:dyDescent="0.2">
      <c r="A314" s="17"/>
      <c r="C314" s="139">
        <v>2014</v>
      </c>
      <c r="D314" s="139"/>
      <c r="E314" s="140">
        <v>0.11150130530962865</v>
      </c>
      <c r="F314" s="140">
        <v>0.11221820723445933</v>
      </c>
      <c r="G314" s="140">
        <v>0.27083272346647341</v>
      </c>
      <c r="H314" s="140">
        <v>0.1721100231312131</v>
      </c>
      <c r="I314" s="140">
        <v>4.7229303090742525E-2</v>
      </c>
      <c r="J314" s="140">
        <v>9.0358719195310785E-2</v>
      </c>
      <c r="K314" s="140">
        <v>0.19574971857217205</v>
      </c>
      <c r="L314" s="141">
        <f t="shared" si="105"/>
        <v>2.9038338703341364</v>
      </c>
    </row>
    <row r="315" spans="1:12" s="3" customFormat="1" ht="15" customHeight="1" x14ac:dyDescent="0.2">
      <c r="A315" s="17"/>
      <c r="C315" s="133" t="s">
        <v>13</v>
      </c>
      <c r="D315" s="133"/>
      <c r="E315" s="134"/>
      <c r="F315" s="134"/>
      <c r="G315" s="134"/>
      <c r="H315" s="134"/>
      <c r="I315" s="134"/>
      <c r="J315" s="134"/>
      <c r="K315" s="134"/>
      <c r="L315" s="135"/>
    </row>
    <row r="316" spans="1:12" s="3" customFormat="1" ht="15" customHeight="1" x14ac:dyDescent="0.2">
      <c r="A316" s="17"/>
      <c r="C316" s="136">
        <v>2024</v>
      </c>
      <c r="D316" s="136"/>
      <c r="E316" s="137">
        <v>0.11543311625263578</v>
      </c>
      <c r="F316" s="137">
        <v>5.2294525001236256E-2</v>
      </c>
      <c r="G316" s="137">
        <v>0.1772013358917971</v>
      </c>
      <c r="H316" s="137">
        <v>0.24115819203917677</v>
      </c>
      <c r="I316" s="137">
        <v>0.12278607918048678</v>
      </c>
      <c r="J316" s="137">
        <v>5.1310537032984709E-2</v>
      </c>
      <c r="K316" s="137">
        <v>0.23981621460168251</v>
      </c>
      <c r="L316" s="138">
        <f t="shared" ref="L316:L319" si="106">(1*E316+2*F316+3*G316+4*H316+5*I316)/SUM(E316:I316)</f>
        <v>3.2871734733438953</v>
      </c>
    </row>
    <row r="317" spans="1:12" s="3" customFormat="1" ht="15" customHeight="1" x14ac:dyDescent="0.2">
      <c r="A317" s="17"/>
      <c r="C317" s="139">
        <v>2021</v>
      </c>
      <c r="D317" s="139"/>
      <c r="E317" s="140">
        <v>0.117185447</v>
      </c>
      <c r="F317" s="140">
        <v>4.0803899999999997E-2</v>
      </c>
      <c r="G317" s="140">
        <v>0.22472563800000001</v>
      </c>
      <c r="H317" s="140">
        <v>0.227554222</v>
      </c>
      <c r="I317" s="140">
        <v>7.7907800999999999E-2</v>
      </c>
      <c r="J317" s="140">
        <v>6.4359274999999994E-2</v>
      </c>
      <c r="K317" s="140">
        <v>0.247463672</v>
      </c>
      <c r="L317" s="141">
        <f t="shared" si="106"/>
        <v>3.1572197686674239</v>
      </c>
    </row>
    <row r="318" spans="1:12" s="3" customFormat="1" ht="15" customHeight="1" x14ac:dyDescent="0.2">
      <c r="A318" s="17"/>
      <c r="C318" s="139">
        <v>2017</v>
      </c>
      <c r="D318" s="139"/>
      <c r="E318" s="140">
        <v>0.113409068</v>
      </c>
      <c r="F318" s="140">
        <v>0.101222625</v>
      </c>
      <c r="G318" s="140">
        <v>0.23106766400000001</v>
      </c>
      <c r="H318" s="140">
        <v>0.18279287699999999</v>
      </c>
      <c r="I318" s="140">
        <v>7.0631506999999996E-2</v>
      </c>
      <c r="J318" s="140">
        <v>8.4835478000000006E-2</v>
      </c>
      <c r="K318" s="140">
        <v>0.21604078099999999</v>
      </c>
      <c r="L318" s="141">
        <f t="shared" si="106"/>
        <v>2.9943001935618714</v>
      </c>
    </row>
    <row r="319" spans="1:12" s="3" customFormat="1" ht="15" customHeight="1" x14ac:dyDescent="0.2">
      <c r="A319" s="17"/>
      <c r="C319" s="139">
        <v>2014</v>
      </c>
      <c r="D319" s="139"/>
      <c r="E319" s="140">
        <v>9.3383384588496154E-2</v>
      </c>
      <c r="F319" s="140">
        <v>0.11822388853088305</v>
      </c>
      <c r="G319" s="140">
        <v>0.22951163062264004</v>
      </c>
      <c r="H319" s="140">
        <v>0.2062645896050769</v>
      </c>
      <c r="I319" s="140">
        <v>8.6066035192191095E-2</v>
      </c>
      <c r="J319" s="140">
        <v>8.0817676716851389E-2</v>
      </c>
      <c r="K319" s="140">
        <v>0.18573279474386148</v>
      </c>
      <c r="L319" s="141">
        <f t="shared" si="106"/>
        <v>3.1000832360309469</v>
      </c>
    </row>
    <row r="320" spans="1:12" s="3" customFormat="1" ht="15" customHeight="1" x14ac:dyDescent="0.2">
      <c r="A320" s="17"/>
      <c r="C320" s="133" t="s">
        <v>14</v>
      </c>
      <c r="D320" s="133"/>
      <c r="E320" s="134"/>
      <c r="F320" s="134"/>
      <c r="G320" s="134"/>
      <c r="H320" s="134"/>
      <c r="I320" s="134"/>
      <c r="J320" s="134"/>
      <c r="K320" s="134"/>
      <c r="L320" s="135"/>
    </row>
    <row r="321" spans="1:12" s="3" customFormat="1" ht="15" customHeight="1" x14ac:dyDescent="0.2">
      <c r="A321" s="17"/>
      <c r="C321" s="136">
        <v>2024</v>
      </c>
      <c r="D321" s="136"/>
      <c r="E321" s="137">
        <v>0.11011482537260391</v>
      </c>
      <c r="F321" s="137">
        <v>7.3816965551965305E-2</v>
      </c>
      <c r="G321" s="137">
        <v>0.19934873572670275</v>
      </c>
      <c r="H321" s="137">
        <v>0.19194545025887827</v>
      </c>
      <c r="I321" s="137">
        <v>0.12605152824629801</v>
      </c>
      <c r="J321" s="137">
        <v>5.7260140027069813E-2</v>
      </c>
      <c r="K321" s="137">
        <v>0.24146235481648179</v>
      </c>
      <c r="L321" s="138">
        <f t="shared" ref="L321:L324" si="107">(1*E321+2*F321+3*G321+4*H321+5*I321)/SUM(E321:I321)</f>
        <v>3.2138980494188778</v>
      </c>
    </row>
    <row r="322" spans="1:12" s="3" customFormat="1" ht="15" customHeight="1" x14ac:dyDescent="0.2">
      <c r="A322" s="17"/>
      <c r="C322" s="139">
        <v>2021</v>
      </c>
      <c r="D322" s="139"/>
      <c r="E322" s="140">
        <v>9.9850063000000003E-2</v>
      </c>
      <c r="F322" s="140">
        <v>4.5700600000000001E-2</v>
      </c>
      <c r="G322" s="140">
        <v>0.23259817799999999</v>
      </c>
      <c r="H322" s="140">
        <v>0.23839881900000001</v>
      </c>
      <c r="I322" s="140">
        <v>6.9561750000000006E-2</v>
      </c>
      <c r="J322" s="140">
        <v>6.7365863999999998E-2</v>
      </c>
      <c r="K322" s="140">
        <v>0.246524719</v>
      </c>
      <c r="L322" s="141">
        <f t="shared" si="107"/>
        <v>3.1925663619742517</v>
      </c>
    </row>
    <row r="323" spans="1:12" s="3" customFormat="1" ht="15" customHeight="1" x14ac:dyDescent="0.2">
      <c r="A323" s="17"/>
      <c r="C323" s="139">
        <v>2017</v>
      </c>
      <c r="D323" s="139"/>
      <c r="E323" s="140">
        <v>9.0859255E-2</v>
      </c>
      <c r="F323" s="140">
        <v>8.2752237000000006E-2</v>
      </c>
      <c r="G323" s="140">
        <v>0.24920093300000001</v>
      </c>
      <c r="H323" s="140">
        <v>0.190914107</v>
      </c>
      <c r="I323" s="140">
        <v>7.8619632999999994E-2</v>
      </c>
      <c r="J323" s="140">
        <v>8.9741697999999995E-2</v>
      </c>
      <c r="K323" s="140">
        <v>0.21791213600000001</v>
      </c>
      <c r="L323" s="141">
        <f t="shared" si="107"/>
        <v>3.1208681873756028</v>
      </c>
    </row>
    <row r="324" spans="1:12" s="3" customFormat="1" ht="15" customHeight="1" x14ac:dyDescent="0.2">
      <c r="A324" s="17"/>
      <c r="C324" s="139">
        <v>2014</v>
      </c>
      <c r="D324" s="139"/>
      <c r="E324" s="140">
        <v>6.7358717434188226E-2</v>
      </c>
      <c r="F324" s="140">
        <v>8.8676155121280437E-2</v>
      </c>
      <c r="G324" s="140">
        <v>0.25021262564132452</v>
      </c>
      <c r="H324" s="140">
        <v>0.22260254709906943</v>
      </c>
      <c r="I324" s="140">
        <v>9.3467686144858494E-2</v>
      </c>
      <c r="J324" s="140">
        <v>9.1467361210256573E-2</v>
      </c>
      <c r="K324" s="140">
        <v>0.18621490734902241</v>
      </c>
      <c r="L324" s="141">
        <f t="shared" si="107"/>
        <v>3.2577042225280137</v>
      </c>
    </row>
    <row r="325" spans="1:12" ht="15" customHeight="1" x14ac:dyDescent="0.2">
      <c r="A325" s="17"/>
      <c r="C325" s="145" t="s">
        <v>171</v>
      </c>
      <c r="D325" s="146"/>
      <c r="E325" s="146"/>
      <c r="F325" s="146"/>
      <c r="G325" s="146"/>
      <c r="H325" s="146"/>
      <c r="I325" s="146"/>
      <c r="J325" s="146"/>
      <c r="K325" s="146"/>
      <c r="L325" s="147"/>
    </row>
    <row r="326" spans="1:12" s="3" customFormat="1" ht="15" customHeight="1" x14ac:dyDescent="0.2">
      <c r="A326" s="17"/>
      <c r="C326" s="80" t="s">
        <v>112</v>
      </c>
      <c r="D326" s="80"/>
      <c r="E326" s="81"/>
      <c r="F326" s="81"/>
      <c r="G326" s="81"/>
      <c r="H326" s="81"/>
      <c r="I326" s="81"/>
      <c r="J326" s="81"/>
      <c r="K326" s="81"/>
      <c r="L326" s="87"/>
    </row>
    <row r="327" spans="1:12" ht="15" customHeight="1" x14ac:dyDescent="0.2">
      <c r="A327" s="17"/>
      <c r="C327" s="88" t="s">
        <v>165</v>
      </c>
      <c r="D327" s="88"/>
      <c r="E327" s="89"/>
      <c r="F327" s="89"/>
      <c r="G327" s="89"/>
      <c r="H327" s="89"/>
      <c r="I327" s="89"/>
      <c r="J327" s="89"/>
      <c r="K327" s="89"/>
      <c r="L327" s="89"/>
    </row>
    <row r="328" spans="1:12" s="3" customFormat="1" ht="15" customHeight="1" x14ac:dyDescent="0.2">
      <c r="A328" s="17"/>
      <c r="C328" s="136">
        <v>2024</v>
      </c>
      <c r="D328" s="136"/>
      <c r="E328" s="137">
        <f>AVERAGE(E333,E338,E343,E348)</f>
        <v>0.10908252729376625</v>
      </c>
      <c r="F328" s="137">
        <f t="shared" ref="F328:K328" si="108">AVERAGE(F333,F338,F343,F348)</f>
        <v>6.4390123183417539E-2</v>
      </c>
      <c r="G328" s="137">
        <f t="shared" si="108"/>
        <v>0.19684493522985866</v>
      </c>
      <c r="H328" s="137">
        <f t="shared" si="108"/>
        <v>0.19181433503722167</v>
      </c>
      <c r="I328" s="137">
        <f t="shared" si="108"/>
        <v>8.6804316342284554E-2</v>
      </c>
      <c r="J328" s="137">
        <f t="shared" si="108"/>
        <v>6.5790469101685525E-2</v>
      </c>
      <c r="K328" s="137">
        <f t="shared" si="108"/>
        <v>0.28527329381176586</v>
      </c>
      <c r="L328" s="138">
        <f t="shared" ref="L328:L329" si="109">(1*E328+2*F328+3*G328+4*H328+5*I328)/SUM(E328:I328)</f>
        <v>3.1276978926664385</v>
      </c>
    </row>
    <row r="329" spans="1:12" s="3" customFormat="1" ht="15" customHeight="1" x14ac:dyDescent="0.2">
      <c r="A329" s="17"/>
      <c r="C329" s="139">
        <v>2021</v>
      </c>
      <c r="D329" s="139"/>
      <c r="E329" s="140">
        <f t="shared" ref="E329:K329" si="110">AVERAGE(E334,E339,E344,E349)</f>
        <v>0.11152869074999999</v>
      </c>
      <c r="F329" s="140">
        <f t="shared" si="110"/>
        <v>5.8585309000000002E-2</v>
      </c>
      <c r="G329" s="140">
        <f t="shared" si="110"/>
        <v>0.20367767025</v>
      </c>
      <c r="H329" s="140">
        <f t="shared" si="110"/>
        <v>0.16970811475</v>
      </c>
      <c r="I329" s="140">
        <f t="shared" si="110"/>
        <v>6.9360442500000008E-2</v>
      </c>
      <c r="J329" s="140">
        <f t="shared" si="110"/>
        <v>7.7512126250000007E-2</v>
      </c>
      <c r="K329" s="140">
        <f t="shared" si="110"/>
        <v>0.30962762675</v>
      </c>
      <c r="L329" s="141">
        <f t="shared" si="109"/>
        <v>3.0437070445412884</v>
      </c>
    </row>
    <row r="330" spans="1:12" s="3" customFormat="1" ht="15" customHeight="1" x14ac:dyDescent="0.2">
      <c r="A330" s="17"/>
      <c r="C330" s="139">
        <v>2017</v>
      </c>
      <c r="D330" s="139"/>
      <c r="E330" s="142" t="s">
        <v>174</v>
      </c>
      <c r="F330" s="142" t="s">
        <v>174</v>
      </c>
      <c r="G330" s="142" t="s">
        <v>174</v>
      </c>
      <c r="H330" s="142" t="s">
        <v>174</v>
      </c>
      <c r="I330" s="142" t="s">
        <v>174</v>
      </c>
      <c r="J330" s="142" t="s">
        <v>174</v>
      </c>
      <c r="K330" s="142" t="s">
        <v>174</v>
      </c>
      <c r="L330" s="141" t="s">
        <v>174</v>
      </c>
    </row>
    <row r="331" spans="1:12" s="3" customFormat="1" ht="15" customHeight="1" x14ac:dyDescent="0.2">
      <c r="A331" s="17"/>
      <c r="C331" s="139">
        <v>2014</v>
      </c>
      <c r="D331" s="139"/>
      <c r="E331" s="142" t="s">
        <v>174</v>
      </c>
      <c r="F331" s="142" t="s">
        <v>174</v>
      </c>
      <c r="G331" s="142" t="s">
        <v>174</v>
      </c>
      <c r="H331" s="142" t="s">
        <v>174</v>
      </c>
      <c r="I331" s="142" t="s">
        <v>174</v>
      </c>
      <c r="J331" s="142" t="s">
        <v>174</v>
      </c>
      <c r="K331" s="142" t="s">
        <v>174</v>
      </c>
      <c r="L331" s="141" t="s">
        <v>174</v>
      </c>
    </row>
    <row r="332" spans="1:12" s="3" customFormat="1" ht="15" customHeight="1" x14ac:dyDescent="0.2">
      <c r="A332" s="17"/>
      <c r="C332" s="133" t="s">
        <v>11</v>
      </c>
      <c r="D332" s="133"/>
      <c r="E332" s="134"/>
      <c r="F332" s="134"/>
      <c r="G332" s="134"/>
      <c r="H332" s="134"/>
      <c r="I332" s="134"/>
      <c r="J332" s="134"/>
      <c r="K332" s="134"/>
      <c r="L332" s="135"/>
    </row>
    <row r="333" spans="1:12" ht="15" customHeight="1" x14ac:dyDescent="0.2">
      <c r="A333" s="17"/>
      <c r="C333" s="136">
        <v>2024</v>
      </c>
      <c r="D333" s="136"/>
      <c r="E333" s="137">
        <v>0.14519255532704745</v>
      </c>
      <c r="F333" s="137">
        <v>7.5664407977816636E-2</v>
      </c>
      <c r="G333" s="137">
        <v>0.20764098654028787</v>
      </c>
      <c r="H333" s="137">
        <v>0.15998729860216843</v>
      </c>
      <c r="I333" s="137">
        <v>5.9069902645995487E-2</v>
      </c>
      <c r="J333" s="137">
        <v>6.6854375042620609E-2</v>
      </c>
      <c r="K333" s="137">
        <v>0.2855904738640635</v>
      </c>
      <c r="L333" s="138">
        <f t="shared" ref="L333:L334" si="111">(1*E333+2*F333+3*G333+4*H333+5*I333)/SUM(E333:I333)</f>
        <v>2.8642240516667865</v>
      </c>
    </row>
    <row r="334" spans="1:12" ht="15" customHeight="1" x14ac:dyDescent="0.2">
      <c r="A334" s="17"/>
      <c r="C334" s="139">
        <v>2021</v>
      </c>
      <c r="D334" s="139"/>
      <c r="E334" s="140">
        <v>0.14479123499999999</v>
      </c>
      <c r="F334" s="140">
        <v>7.4007658000000004E-2</v>
      </c>
      <c r="G334" s="140">
        <v>0.20359798200000001</v>
      </c>
      <c r="H334" s="140">
        <v>0.14628185899999999</v>
      </c>
      <c r="I334" s="140">
        <v>4.1095800000000002E-2</v>
      </c>
      <c r="J334" s="140">
        <v>7.6949739000000003E-2</v>
      </c>
      <c r="K334" s="140">
        <v>0.31327569300000002</v>
      </c>
      <c r="L334" s="141">
        <f t="shared" si="111"/>
        <v>2.7784153626199148</v>
      </c>
    </row>
    <row r="335" spans="1:12" ht="15" customHeight="1" x14ac:dyDescent="0.2">
      <c r="A335" s="17"/>
      <c r="C335" s="139">
        <v>2017</v>
      </c>
      <c r="D335" s="139"/>
      <c r="E335" s="142" t="s">
        <v>174</v>
      </c>
      <c r="F335" s="142" t="s">
        <v>174</v>
      </c>
      <c r="G335" s="142" t="s">
        <v>174</v>
      </c>
      <c r="H335" s="142" t="s">
        <v>174</v>
      </c>
      <c r="I335" s="142" t="s">
        <v>174</v>
      </c>
      <c r="J335" s="142" t="s">
        <v>174</v>
      </c>
      <c r="K335" s="142" t="s">
        <v>174</v>
      </c>
      <c r="L335" s="141" t="s">
        <v>174</v>
      </c>
    </row>
    <row r="336" spans="1:12" ht="15" customHeight="1" x14ac:dyDescent="0.2">
      <c r="A336" s="17"/>
      <c r="C336" s="139">
        <v>2014</v>
      </c>
      <c r="D336" s="139"/>
      <c r="E336" s="142" t="s">
        <v>174</v>
      </c>
      <c r="F336" s="142" t="s">
        <v>174</v>
      </c>
      <c r="G336" s="142" t="s">
        <v>174</v>
      </c>
      <c r="H336" s="142" t="s">
        <v>174</v>
      </c>
      <c r="I336" s="142" t="s">
        <v>174</v>
      </c>
      <c r="J336" s="142" t="s">
        <v>174</v>
      </c>
      <c r="K336" s="142" t="s">
        <v>174</v>
      </c>
      <c r="L336" s="141" t="s">
        <v>174</v>
      </c>
    </row>
    <row r="337" spans="1:12" ht="15" customHeight="1" x14ac:dyDescent="0.2">
      <c r="A337" s="17"/>
      <c r="C337" s="133" t="s">
        <v>12</v>
      </c>
      <c r="D337" s="133"/>
      <c r="E337" s="134"/>
      <c r="F337" s="134"/>
      <c r="G337" s="134"/>
      <c r="H337" s="134"/>
      <c r="I337" s="134"/>
      <c r="J337" s="134"/>
      <c r="K337" s="134"/>
      <c r="L337" s="135"/>
    </row>
    <row r="338" spans="1:12" ht="15" customHeight="1" x14ac:dyDescent="0.2">
      <c r="A338" s="17"/>
      <c r="C338" s="136">
        <v>2024</v>
      </c>
      <c r="D338" s="136"/>
      <c r="E338" s="137">
        <v>0.1046304637779279</v>
      </c>
      <c r="F338" s="137">
        <v>6.9609418818804808E-2</v>
      </c>
      <c r="G338" s="137">
        <v>0.19616297421540627</v>
      </c>
      <c r="H338" s="137">
        <v>0.19691443336955652</v>
      </c>
      <c r="I338" s="137">
        <v>7.993297990453184E-2</v>
      </c>
      <c r="J338" s="137">
        <v>6.5373240619351944E-2</v>
      </c>
      <c r="K338" s="137">
        <v>0.28737648929442078</v>
      </c>
      <c r="L338" s="138">
        <f t="shared" ref="L338:L339" si="112">(1*E338+2*F338+3*G338+4*H338+5*I338)/SUM(E338:I338)</f>
        <v>3.1203708216198658</v>
      </c>
    </row>
    <row r="339" spans="1:12" ht="15" customHeight="1" x14ac:dyDescent="0.2">
      <c r="A339" s="17"/>
      <c r="C339" s="139">
        <v>2021</v>
      </c>
      <c r="D339" s="139"/>
      <c r="E339" s="140">
        <v>0.108551314</v>
      </c>
      <c r="F339" s="140">
        <v>6.8853778000000004E-2</v>
      </c>
      <c r="G339" s="140">
        <v>0.210556457</v>
      </c>
      <c r="H339" s="140">
        <v>0.154896702</v>
      </c>
      <c r="I339" s="140">
        <v>6.8108150000000006E-2</v>
      </c>
      <c r="J339" s="140">
        <v>8.0216695000000005E-2</v>
      </c>
      <c r="K339" s="140">
        <v>0.30881690499999997</v>
      </c>
      <c r="L339" s="141">
        <f t="shared" si="112"/>
        <v>3.0084400647753462</v>
      </c>
    </row>
    <row r="340" spans="1:12" ht="15" customHeight="1" x14ac:dyDescent="0.2">
      <c r="A340" s="17"/>
      <c r="C340" s="139">
        <v>2017</v>
      </c>
      <c r="D340" s="139"/>
      <c r="E340" s="142" t="s">
        <v>174</v>
      </c>
      <c r="F340" s="142" t="s">
        <v>174</v>
      </c>
      <c r="G340" s="142" t="s">
        <v>174</v>
      </c>
      <c r="H340" s="142" t="s">
        <v>174</v>
      </c>
      <c r="I340" s="142" t="s">
        <v>174</v>
      </c>
      <c r="J340" s="142" t="s">
        <v>174</v>
      </c>
      <c r="K340" s="142" t="s">
        <v>174</v>
      </c>
      <c r="L340" s="141" t="s">
        <v>174</v>
      </c>
    </row>
    <row r="341" spans="1:12" ht="15" customHeight="1" x14ac:dyDescent="0.2">
      <c r="A341" s="17"/>
      <c r="C341" s="139">
        <v>2014</v>
      </c>
      <c r="D341" s="139"/>
      <c r="E341" s="142" t="s">
        <v>174</v>
      </c>
      <c r="F341" s="142" t="s">
        <v>174</v>
      </c>
      <c r="G341" s="142" t="s">
        <v>174</v>
      </c>
      <c r="H341" s="142" t="s">
        <v>174</v>
      </c>
      <c r="I341" s="142" t="s">
        <v>174</v>
      </c>
      <c r="J341" s="142" t="s">
        <v>174</v>
      </c>
      <c r="K341" s="142" t="s">
        <v>174</v>
      </c>
      <c r="L341" s="141" t="s">
        <v>174</v>
      </c>
    </row>
    <row r="342" spans="1:12" ht="15" customHeight="1" x14ac:dyDescent="0.2">
      <c r="A342" s="17"/>
      <c r="C342" s="133" t="s">
        <v>13</v>
      </c>
      <c r="D342" s="133"/>
      <c r="E342" s="134"/>
      <c r="F342" s="134"/>
      <c r="G342" s="134"/>
      <c r="H342" s="134"/>
      <c r="I342" s="134"/>
      <c r="J342" s="134"/>
      <c r="K342" s="134"/>
      <c r="L342" s="135"/>
    </row>
    <row r="343" spans="1:12" ht="15" customHeight="1" x14ac:dyDescent="0.2">
      <c r="A343" s="17"/>
      <c r="C343" s="136">
        <v>2024</v>
      </c>
      <c r="D343" s="136"/>
      <c r="E343" s="137">
        <v>9.3857206287321887E-2</v>
      </c>
      <c r="F343" s="137">
        <v>5.2779008921715463E-2</v>
      </c>
      <c r="G343" s="137">
        <v>0.17662729716747627</v>
      </c>
      <c r="H343" s="137">
        <v>0.21267738090600016</v>
      </c>
      <c r="I343" s="137">
        <v>0.11742699544996002</v>
      </c>
      <c r="J343" s="137">
        <v>6.3159677810097098E-2</v>
      </c>
      <c r="K343" s="137">
        <v>0.28347243345742906</v>
      </c>
      <c r="L343" s="138">
        <f t="shared" ref="L343:L344" si="113">(1*E343+2*F343+3*G343+4*H343+5*I343)/SUM(E343:I343)</f>
        <v>3.3168780619310998</v>
      </c>
    </row>
    <row r="344" spans="1:12" ht="15" customHeight="1" x14ac:dyDescent="0.2">
      <c r="A344" s="17"/>
      <c r="C344" s="139">
        <v>2021</v>
      </c>
      <c r="D344" s="139"/>
      <c r="E344" s="140">
        <v>9.9499752999999996E-2</v>
      </c>
      <c r="F344" s="140">
        <v>4.3275500000000001E-2</v>
      </c>
      <c r="G344" s="140">
        <v>0.194509021</v>
      </c>
      <c r="H344" s="140">
        <v>0.18342962199999999</v>
      </c>
      <c r="I344" s="140">
        <v>9.7009699000000005E-2</v>
      </c>
      <c r="J344" s="140">
        <v>7.381501E-2</v>
      </c>
      <c r="K344" s="140">
        <v>0.30846135600000002</v>
      </c>
      <c r="L344" s="141">
        <f t="shared" si="113"/>
        <v>3.2188260495375771</v>
      </c>
    </row>
    <row r="345" spans="1:12" ht="15" customHeight="1" x14ac:dyDescent="0.2">
      <c r="A345" s="17"/>
      <c r="C345" s="139">
        <v>2017</v>
      </c>
      <c r="D345" s="139"/>
      <c r="E345" s="142" t="s">
        <v>174</v>
      </c>
      <c r="F345" s="142" t="s">
        <v>174</v>
      </c>
      <c r="G345" s="142" t="s">
        <v>174</v>
      </c>
      <c r="H345" s="142" t="s">
        <v>174</v>
      </c>
      <c r="I345" s="142" t="s">
        <v>174</v>
      </c>
      <c r="J345" s="142" t="s">
        <v>174</v>
      </c>
      <c r="K345" s="142" t="s">
        <v>174</v>
      </c>
      <c r="L345" s="141" t="s">
        <v>174</v>
      </c>
    </row>
    <row r="346" spans="1:12" ht="15" customHeight="1" x14ac:dyDescent="0.2">
      <c r="A346" s="17"/>
      <c r="C346" s="139">
        <v>2014</v>
      </c>
      <c r="D346" s="139"/>
      <c r="E346" s="142" t="s">
        <v>174</v>
      </c>
      <c r="F346" s="142" t="s">
        <v>174</v>
      </c>
      <c r="G346" s="142" t="s">
        <v>174</v>
      </c>
      <c r="H346" s="142" t="s">
        <v>174</v>
      </c>
      <c r="I346" s="142" t="s">
        <v>174</v>
      </c>
      <c r="J346" s="142" t="s">
        <v>174</v>
      </c>
      <c r="K346" s="142" t="s">
        <v>174</v>
      </c>
      <c r="L346" s="141" t="s">
        <v>174</v>
      </c>
    </row>
    <row r="347" spans="1:12" ht="15" customHeight="1" x14ac:dyDescent="0.2">
      <c r="A347" s="17"/>
      <c r="C347" s="133" t="s">
        <v>14</v>
      </c>
      <c r="D347" s="133"/>
      <c r="E347" s="134"/>
      <c r="F347" s="134"/>
      <c r="G347" s="134"/>
      <c r="H347" s="134"/>
      <c r="I347" s="134"/>
      <c r="J347" s="134"/>
      <c r="K347" s="134"/>
      <c r="L347" s="135"/>
    </row>
    <row r="348" spans="1:12" ht="15" customHeight="1" x14ac:dyDescent="0.2">
      <c r="A348" s="17"/>
      <c r="C348" s="136">
        <v>2024</v>
      </c>
      <c r="D348" s="136"/>
      <c r="E348" s="137">
        <v>9.2649883782767714E-2</v>
      </c>
      <c r="F348" s="137">
        <v>5.9507657015333268E-2</v>
      </c>
      <c r="G348" s="137">
        <v>0.2069484829962642</v>
      </c>
      <c r="H348" s="137">
        <v>0.19767822727116155</v>
      </c>
      <c r="I348" s="137">
        <v>9.0787387368650885E-2</v>
      </c>
      <c r="J348" s="137">
        <v>6.7774582934672464E-2</v>
      </c>
      <c r="K348" s="137">
        <v>0.28465377863114999</v>
      </c>
      <c r="L348" s="138">
        <f t="shared" ref="L348:L349" si="114">(1*E348+2*F348+3*G348+4*H348+5*I348)/SUM(E348:I348)</f>
        <v>3.2076149872046318</v>
      </c>
    </row>
    <row r="349" spans="1:12" ht="15" customHeight="1" x14ac:dyDescent="0.2">
      <c r="A349" s="17"/>
      <c r="C349" s="139">
        <v>2021</v>
      </c>
      <c r="D349" s="139"/>
      <c r="E349" s="140">
        <v>9.3272461000000001E-2</v>
      </c>
      <c r="F349" s="140">
        <v>4.8204299999999999E-2</v>
      </c>
      <c r="G349" s="140">
        <v>0.206047221</v>
      </c>
      <c r="H349" s="140">
        <v>0.194224276</v>
      </c>
      <c r="I349" s="140">
        <v>7.1228121000000005E-2</v>
      </c>
      <c r="J349" s="140">
        <v>7.9067060999999994E-2</v>
      </c>
      <c r="K349" s="140">
        <v>0.30795655300000002</v>
      </c>
      <c r="L349" s="141">
        <f t="shared" si="114"/>
        <v>3.1662891091599468</v>
      </c>
    </row>
    <row r="350" spans="1:12" ht="15" customHeight="1" x14ac:dyDescent="0.2">
      <c r="A350" s="17"/>
      <c r="C350" s="139">
        <v>2017</v>
      </c>
      <c r="D350" s="139"/>
      <c r="E350" s="142" t="s">
        <v>174</v>
      </c>
      <c r="F350" s="142" t="s">
        <v>174</v>
      </c>
      <c r="G350" s="142" t="s">
        <v>174</v>
      </c>
      <c r="H350" s="142" t="s">
        <v>174</v>
      </c>
      <c r="I350" s="142" t="s">
        <v>174</v>
      </c>
      <c r="J350" s="142" t="s">
        <v>174</v>
      </c>
      <c r="K350" s="142" t="s">
        <v>174</v>
      </c>
      <c r="L350" s="141" t="s">
        <v>174</v>
      </c>
    </row>
    <row r="351" spans="1:12" ht="15" customHeight="1" x14ac:dyDescent="0.2">
      <c r="A351" s="17"/>
      <c r="C351" s="139">
        <v>2014</v>
      </c>
      <c r="D351" s="139"/>
      <c r="E351" s="142" t="s">
        <v>174</v>
      </c>
      <c r="F351" s="142" t="s">
        <v>174</v>
      </c>
      <c r="G351" s="142" t="s">
        <v>174</v>
      </c>
      <c r="H351" s="142" t="s">
        <v>174</v>
      </c>
      <c r="I351" s="142" t="s">
        <v>174</v>
      </c>
      <c r="J351" s="142" t="s">
        <v>174</v>
      </c>
      <c r="K351" s="142" t="s">
        <v>174</v>
      </c>
      <c r="L351" s="141" t="s">
        <v>174</v>
      </c>
    </row>
    <row r="352" spans="1:12" s="3" customFormat="1" ht="15" customHeight="1" x14ac:dyDescent="0.2">
      <c r="A352" s="17"/>
      <c r="C352" s="80" t="s">
        <v>130</v>
      </c>
      <c r="D352" s="80"/>
      <c r="E352" s="81"/>
      <c r="F352" s="81"/>
      <c r="G352" s="81"/>
      <c r="H352" s="81"/>
      <c r="I352" s="81"/>
      <c r="J352" s="81"/>
      <c r="K352" s="81"/>
      <c r="L352" s="87"/>
    </row>
    <row r="353" spans="1:12" ht="15" customHeight="1" x14ac:dyDescent="0.2">
      <c r="A353" s="17"/>
      <c r="C353" s="88" t="s">
        <v>165</v>
      </c>
      <c r="D353" s="88"/>
      <c r="E353" s="89"/>
      <c r="F353" s="89"/>
      <c r="G353" s="89"/>
      <c r="H353" s="89"/>
      <c r="I353" s="89"/>
      <c r="J353" s="89"/>
      <c r="K353" s="89"/>
      <c r="L353" s="89"/>
    </row>
    <row r="354" spans="1:12" s="3" customFormat="1" ht="15" customHeight="1" x14ac:dyDescent="0.2">
      <c r="A354" s="17"/>
      <c r="C354" s="136">
        <v>2024</v>
      </c>
      <c r="D354" s="136"/>
      <c r="E354" s="137">
        <f>AVERAGE(E359,E364,E369,E374)</f>
        <v>6.2153790499531653E-2</v>
      </c>
      <c r="F354" s="137">
        <f t="shared" ref="F354:K354" si="115">AVERAGE(F359,F364,F369,F374)</f>
        <v>9.696171037291143E-2</v>
      </c>
      <c r="G354" s="137">
        <f t="shared" si="115"/>
        <v>0.19422451343911035</v>
      </c>
      <c r="H354" s="137">
        <f t="shared" si="115"/>
        <v>0.2178177869667719</v>
      </c>
      <c r="I354" s="137">
        <f t="shared" si="115"/>
        <v>0.14817619538397914</v>
      </c>
      <c r="J354" s="137">
        <f t="shared" si="115"/>
        <v>7.0484234765146314E-2</v>
      </c>
      <c r="K354" s="137">
        <f t="shared" si="115"/>
        <v>0.21018176857254919</v>
      </c>
      <c r="L354" s="138">
        <f t="shared" ref="L354:L355" si="116">(1*E354+2*F354+3*G354+4*H354+5*I354)/SUM(E354:I354)</f>
        <v>3.4071834331782029</v>
      </c>
    </row>
    <row r="355" spans="1:12" s="3" customFormat="1" ht="15" customHeight="1" x14ac:dyDescent="0.2">
      <c r="A355" s="17"/>
      <c r="C355" s="139">
        <v>2021</v>
      </c>
      <c r="D355" s="139"/>
      <c r="E355" s="140">
        <f t="shared" ref="E355:K355" si="117">AVERAGE(E360,E365,E370,E375)</f>
        <v>0.14029629325000001</v>
      </c>
      <c r="F355" s="140">
        <f t="shared" si="117"/>
        <v>0.10243348625</v>
      </c>
      <c r="G355" s="140">
        <f t="shared" si="117"/>
        <v>0.22101250450000001</v>
      </c>
      <c r="H355" s="140">
        <f t="shared" si="117"/>
        <v>0.18881613575</v>
      </c>
      <c r="I355" s="140">
        <f t="shared" si="117"/>
        <v>0.11475311750000002</v>
      </c>
      <c r="J355" s="140">
        <f t="shared" si="117"/>
        <v>5.4281950000000002E-2</v>
      </c>
      <c r="K355" s="140">
        <f t="shared" si="117"/>
        <v>0.17840650775</v>
      </c>
      <c r="L355" s="141">
        <f t="shared" si="116"/>
        <v>3.0459999573660781</v>
      </c>
    </row>
    <row r="356" spans="1:12" s="3" customFormat="1" ht="15" customHeight="1" x14ac:dyDescent="0.2">
      <c r="A356" s="17"/>
      <c r="C356" s="139">
        <v>2017</v>
      </c>
      <c r="D356" s="139"/>
      <c r="E356" s="142" t="s">
        <v>174</v>
      </c>
      <c r="F356" s="142" t="s">
        <v>174</v>
      </c>
      <c r="G356" s="142" t="s">
        <v>174</v>
      </c>
      <c r="H356" s="142" t="s">
        <v>174</v>
      </c>
      <c r="I356" s="142" t="s">
        <v>174</v>
      </c>
      <c r="J356" s="142" t="s">
        <v>174</v>
      </c>
      <c r="K356" s="142" t="s">
        <v>174</v>
      </c>
      <c r="L356" s="141" t="s">
        <v>174</v>
      </c>
    </row>
    <row r="357" spans="1:12" s="3" customFormat="1" ht="15" customHeight="1" x14ac:dyDescent="0.2">
      <c r="A357" s="17"/>
      <c r="C357" s="139">
        <v>2014</v>
      </c>
      <c r="D357" s="139"/>
      <c r="E357" s="142" t="s">
        <v>174</v>
      </c>
      <c r="F357" s="142" t="s">
        <v>174</v>
      </c>
      <c r="G357" s="142" t="s">
        <v>174</v>
      </c>
      <c r="H357" s="142" t="s">
        <v>174</v>
      </c>
      <c r="I357" s="142" t="s">
        <v>174</v>
      </c>
      <c r="J357" s="142" t="s">
        <v>174</v>
      </c>
      <c r="K357" s="142" t="s">
        <v>174</v>
      </c>
      <c r="L357" s="141" t="s">
        <v>174</v>
      </c>
    </row>
    <row r="358" spans="1:12" s="3" customFormat="1" ht="15" customHeight="1" x14ac:dyDescent="0.2">
      <c r="A358" s="17"/>
      <c r="C358" s="133" t="s">
        <v>11</v>
      </c>
      <c r="D358" s="133"/>
      <c r="E358" s="134"/>
      <c r="F358" s="134"/>
      <c r="G358" s="134"/>
      <c r="H358" s="134"/>
      <c r="I358" s="134"/>
      <c r="J358" s="134"/>
      <c r="K358" s="134"/>
      <c r="L358" s="135"/>
    </row>
    <row r="359" spans="1:12" ht="15" customHeight="1" x14ac:dyDescent="0.2">
      <c r="A359" s="17"/>
      <c r="C359" s="136">
        <v>2024</v>
      </c>
      <c r="D359" s="136"/>
      <c r="E359" s="137">
        <v>9.0790368392190429E-2</v>
      </c>
      <c r="F359" s="137">
        <v>0.12182833804413291</v>
      </c>
      <c r="G359" s="137">
        <v>0.20172663203729851</v>
      </c>
      <c r="H359" s="137">
        <v>0.18735494706056741</v>
      </c>
      <c r="I359" s="137">
        <v>0.11626929645934576</v>
      </c>
      <c r="J359" s="137">
        <v>6.9842212709989984E-2</v>
      </c>
      <c r="K359" s="137">
        <v>0.21218820529647492</v>
      </c>
      <c r="L359" s="138">
        <f t="shared" ref="L359:L360" si="118">(1*E359+2*F359+3*G359+4*H359+5*I359)/SUM(E359:I359)</f>
        <v>3.1622415044761514</v>
      </c>
    </row>
    <row r="360" spans="1:12" ht="15" customHeight="1" x14ac:dyDescent="0.2">
      <c r="A360" s="17"/>
      <c r="C360" s="139">
        <v>2021</v>
      </c>
      <c r="D360" s="139"/>
      <c r="E360" s="140">
        <v>0.21407796000000001</v>
      </c>
      <c r="F360" s="140">
        <v>8.2716095000000003E-2</v>
      </c>
      <c r="G360" s="140">
        <v>0.23363606200000001</v>
      </c>
      <c r="H360" s="140">
        <v>0.15446584099999999</v>
      </c>
      <c r="I360" s="140">
        <v>6.4930241999999999E-2</v>
      </c>
      <c r="J360" s="140">
        <v>5.5263199999999998E-2</v>
      </c>
      <c r="K360" s="140">
        <v>0.19491060199999999</v>
      </c>
      <c r="L360" s="141">
        <f t="shared" si="118"/>
        <v>2.6978690661916058</v>
      </c>
    </row>
    <row r="361" spans="1:12" ht="15" customHeight="1" x14ac:dyDescent="0.2">
      <c r="A361" s="17"/>
      <c r="C361" s="139">
        <v>2017</v>
      </c>
      <c r="D361" s="139"/>
      <c r="E361" s="142" t="s">
        <v>174</v>
      </c>
      <c r="F361" s="142" t="s">
        <v>174</v>
      </c>
      <c r="G361" s="142" t="s">
        <v>174</v>
      </c>
      <c r="H361" s="142" t="s">
        <v>174</v>
      </c>
      <c r="I361" s="142" t="s">
        <v>174</v>
      </c>
      <c r="J361" s="142" t="s">
        <v>174</v>
      </c>
      <c r="K361" s="142" t="s">
        <v>174</v>
      </c>
      <c r="L361" s="141" t="s">
        <v>174</v>
      </c>
    </row>
    <row r="362" spans="1:12" ht="15" customHeight="1" x14ac:dyDescent="0.2">
      <c r="A362" s="17"/>
      <c r="C362" s="139">
        <v>2014</v>
      </c>
      <c r="D362" s="139"/>
      <c r="E362" s="142" t="s">
        <v>174</v>
      </c>
      <c r="F362" s="142" t="s">
        <v>174</v>
      </c>
      <c r="G362" s="142" t="s">
        <v>174</v>
      </c>
      <c r="H362" s="142" t="s">
        <v>174</v>
      </c>
      <c r="I362" s="142" t="s">
        <v>174</v>
      </c>
      <c r="J362" s="142" t="s">
        <v>174</v>
      </c>
      <c r="K362" s="142" t="s">
        <v>174</v>
      </c>
      <c r="L362" s="141" t="s">
        <v>174</v>
      </c>
    </row>
    <row r="363" spans="1:12" ht="15" customHeight="1" x14ac:dyDescent="0.2">
      <c r="A363" s="17"/>
      <c r="C363" s="133" t="s">
        <v>12</v>
      </c>
      <c r="D363" s="133"/>
      <c r="E363" s="134"/>
      <c r="F363" s="134"/>
      <c r="G363" s="134"/>
      <c r="H363" s="134"/>
      <c r="I363" s="134"/>
      <c r="J363" s="134"/>
      <c r="K363" s="134"/>
      <c r="L363" s="135"/>
    </row>
    <row r="364" spans="1:12" ht="15" customHeight="1" x14ac:dyDescent="0.2">
      <c r="A364" s="17"/>
      <c r="C364" s="136">
        <v>2024</v>
      </c>
      <c r="D364" s="136"/>
      <c r="E364" s="137">
        <v>5.3055085981967405E-2</v>
      </c>
      <c r="F364" s="137">
        <v>9.1244512059484362E-2</v>
      </c>
      <c r="G364" s="137">
        <v>0.21525866435517677</v>
      </c>
      <c r="H364" s="137">
        <v>0.24103700131794112</v>
      </c>
      <c r="I364" s="137">
        <v>0.12041671048268568</v>
      </c>
      <c r="J364" s="137">
        <v>7.0073532893008064E-2</v>
      </c>
      <c r="K364" s="137">
        <v>0.2089144929097366</v>
      </c>
      <c r="L364" s="138">
        <f t="shared" ref="L364:L365" si="119">(1*E364+2*F364+3*G364+4*H364+5*I364)/SUM(E364:I364)</f>
        <v>3.394606120899256</v>
      </c>
    </row>
    <row r="365" spans="1:12" ht="15" customHeight="1" x14ac:dyDescent="0.2">
      <c r="A365" s="17"/>
      <c r="C365" s="139">
        <v>2021</v>
      </c>
      <c r="D365" s="139"/>
      <c r="E365" s="140">
        <v>0.13926402900000001</v>
      </c>
      <c r="F365" s="140">
        <v>0.111113902</v>
      </c>
      <c r="G365" s="140">
        <v>0.18850096299999999</v>
      </c>
      <c r="H365" s="140">
        <v>0.21145803099999999</v>
      </c>
      <c r="I365" s="140">
        <v>0.119886455</v>
      </c>
      <c r="J365" s="140">
        <v>5.5558099999999999E-2</v>
      </c>
      <c r="K365" s="140">
        <v>0.17421852400000001</v>
      </c>
      <c r="L365" s="141">
        <f t="shared" si="119"/>
        <v>3.0799624921798658</v>
      </c>
    </row>
    <row r="366" spans="1:12" ht="15" customHeight="1" x14ac:dyDescent="0.2">
      <c r="A366" s="17"/>
      <c r="C366" s="139">
        <v>2017</v>
      </c>
      <c r="D366" s="139"/>
      <c r="E366" s="142" t="s">
        <v>174</v>
      </c>
      <c r="F366" s="142" t="s">
        <v>174</v>
      </c>
      <c r="G366" s="142" t="s">
        <v>174</v>
      </c>
      <c r="H366" s="142" t="s">
        <v>174</v>
      </c>
      <c r="I366" s="142" t="s">
        <v>174</v>
      </c>
      <c r="J366" s="142" t="s">
        <v>174</v>
      </c>
      <c r="K366" s="142" t="s">
        <v>174</v>
      </c>
      <c r="L366" s="141" t="s">
        <v>174</v>
      </c>
    </row>
    <row r="367" spans="1:12" ht="15" customHeight="1" x14ac:dyDescent="0.2">
      <c r="A367" s="17"/>
      <c r="C367" s="139">
        <v>2014</v>
      </c>
      <c r="D367" s="139"/>
      <c r="E367" s="142" t="s">
        <v>174</v>
      </c>
      <c r="F367" s="142" t="s">
        <v>174</v>
      </c>
      <c r="G367" s="142" t="s">
        <v>174</v>
      </c>
      <c r="H367" s="142" t="s">
        <v>174</v>
      </c>
      <c r="I367" s="142" t="s">
        <v>174</v>
      </c>
      <c r="J367" s="142" t="s">
        <v>174</v>
      </c>
      <c r="K367" s="142" t="s">
        <v>174</v>
      </c>
      <c r="L367" s="141" t="s">
        <v>174</v>
      </c>
    </row>
    <row r="368" spans="1:12" ht="15" customHeight="1" x14ac:dyDescent="0.2">
      <c r="A368" s="17"/>
      <c r="C368" s="133" t="s">
        <v>13</v>
      </c>
      <c r="D368" s="133"/>
      <c r="E368" s="134"/>
      <c r="F368" s="134"/>
      <c r="G368" s="134"/>
      <c r="H368" s="134"/>
      <c r="I368" s="134"/>
      <c r="J368" s="134"/>
      <c r="K368" s="134"/>
      <c r="L368" s="135"/>
    </row>
    <row r="369" spans="1:12" ht="15" customHeight="1" x14ac:dyDescent="0.2">
      <c r="A369" s="17"/>
      <c r="C369" s="136">
        <v>2024</v>
      </c>
      <c r="D369" s="136"/>
      <c r="E369" s="137">
        <v>5.2263713965652221E-2</v>
      </c>
      <c r="F369" s="137">
        <v>7.7941387402987256E-2</v>
      </c>
      <c r="G369" s="137">
        <v>0.18073809291015028</v>
      </c>
      <c r="H369" s="137">
        <v>0.19745179493475953</v>
      </c>
      <c r="I369" s="137">
        <v>0.2121395401367627</v>
      </c>
      <c r="J369" s="137">
        <v>6.8526966517186191E-2</v>
      </c>
      <c r="K369" s="137">
        <v>0.21093850413250173</v>
      </c>
      <c r="L369" s="138">
        <f t="shared" ref="L369:L370" si="120">(1*E369+2*F369+3*G369+4*H369+5*I369)/SUM(E369:I369)</f>
        <v>3.6096336011406205</v>
      </c>
    </row>
    <row r="370" spans="1:12" ht="15" customHeight="1" x14ac:dyDescent="0.2">
      <c r="A370" s="17"/>
      <c r="C370" s="139">
        <v>2021</v>
      </c>
      <c r="D370" s="139"/>
      <c r="E370" s="140">
        <v>0.111095706</v>
      </c>
      <c r="F370" s="140">
        <v>9.5169646999999996E-2</v>
      </c>
      <c r="G370" s="140">
        <v>0.20652015500000001</v>
      </c>
      <c r="H370" s="140">
        <v>0.181826708</v>
      </c>
      <c r="I370" s="140">
        <v>0.18135426700000001</v>
      </c>
      <c r="J370" s="140">
        <v>5.2712299999999997E-2</v>
      </c>
      <c r="K370" s="140">
        <v>0.171321208</v>
      </c>
      <c r="L370" s="141">
        <f t="shared" si="120"/>
        <v>3.2927628808421097</v>
      </c>
    </row>
    <row r="371" spans="1:12" ht="15" customHeight="1" x14ac:dyDescent="0.2">
      <c r="A371" s="17"/>
      <c r="C371" s="139">
        <v>2017</v>
      </c>
      <c r="D371" s="139"/>
      <c r="E371" s="142" t="s">
        <v>174</v>
      </c>
      <c r="F371" s="142" t="s">
        <v>174</v>
      </c>
      <c r="G371" s="142" t="s">
        <v>174</v>
      </c>
      <c r="H371" s="142" t="s">
        <v>174</v>
      </c>
      <c r="I371" s="142" t="s">
        <v>174</v>
      </c>
      <c r="J371" s="142" t="s">
        <v>174</v>
      </c>
      <c r="K371" s="142" t="s">
        <v>174</v>
      </c>
      <c r="L371" s="141" t="s">
        <v>174</v>
      </c>
    </row>
    <row r="372" spans="1:12" ht="15" customHeight="1" x14ac:dyDescent="0.2">
      <c r="A372" s="17"/>
      <c r="C372" s="139">
        <v>2014</v>
      </c>
      <c r="D372" s="139"/>
      <c r="E372" s="142" t="s">
        <v>174</v>
      </c>
      <c r="F372" s="142" t="s">
        <v>174</v>
      </c>
      <c r="G372" s="142" t="s">
        <v>174</v>
      </c>
      <c r="H372" s="142" t="s">
        <v>174</v>
      </c>
      <c r="I372" s="142" t="s">
        <v>174</v>
      </c>
      <c r="J372" s="142" t="s">
        <v>174</v>
      </c>
      <c r="K372" s="142" t="s">
        <v>174</v>
      </c>
      <c r="L372" s="141" t="s">
        <v>174</v>
      </c>
    </row>
    <row r="373" spans="1:12" ht="15" customHeight="1" x14ac:dyDescent="0.2">
      <c r="A373" s="17"/>
      <c r="C373" s="133" t="s">
        <v>14</v>
      </c>
      <c r="D373" s="133"/>
      <c r="E373" s="134"/>
      <c r="F373" s="134"/>
      <c r="G373" s="134"/>
      <c r="H373" s="134"/>
      <c r="I373" s="134"/>
      <c r="J373" s="134"/>
      <c r="K373" s="134"/>
      <c r="L373" s="135"/>
    </row>
    <row r="374" spans="1:12" ht="15" customHeight="1" x14ac:dyDescent="0.2">
      <c r="A374" s="17"/>
      <c r="C374" s="136">
        <v>2024</v>
      </c>
      <c r="D374" s="136"/>
      <c r="E374" s="137">
        <v>5.2505993658316562E-2</v>
      </c>
      <c r="F374" s="137">
        <v>9.6832603985041218E-2</v>
      </c>
      <c r="G374" s="137">
        <v>0.17917466445381575</v>
      </c>
      <c r="H374" s="137">
        <v>0.24542740455381951</v>
      </c>
      <c r="I374" s="137">
        <v>0.14387923445712233</v>
      </c>
      <c r="J374" s="137">
        <v>7.3494226940401003E-2</v>
      </c>
      <c r="K374" s="137">
        <v>0.20868587195148358</v>
      </c>
      <c r="L374" s="138">
        <f t="shared" ref="L374:L375" si="121">(1*E374+2*F374+3*G374+4*H374+5*I374)/SUM(E374:I374)</f>
        <v>3.4615938923605918</v>
      </c>
    </row>
    <row r="375" spans="1:12" ht="15" customHeight="1" x14ac:dyDescent="0.2">
      <c r="A375" s="17"/>
      <c r="C375" s="139">
        <v>2021</v>
      </c>
      <c r="D375" s="139"/>
      <c r="E375" s="140">
        <v>9.6747477999999998E-2</v>
      </c>
      <c r="F375" s="140">
        <v>0.120734301</v>
      </c>
      <c r="G375" s="140">
        <v>0.25539283800000001</v>
      </c>
      <c r="H375" s="140">
        <v>0.207513963</v>
      </c>
      <c r="I375" s="140">
        <v>9.2841506000000004E-2</v>
      </c>
      <c r="J375" s="140">
        <v>5.3594200000000002E-2</v>
      </c>
      <c r="K375" s="140">
        <v>0.17317569699999999</v>
      </c>
      <c r="L375" s="141">
        <f t="shared" si="121"/>
        <v>3.1021270633796836</v>
      </c>
    </row>
    <row r="376" spans="1:12" ht="15" customHeight="1" x14ac:dyDescent="0.2">
      <c r="A376" s="17"/>
      <c r="C376" s="139">
        <v>2017</v>
      </c>
      <c r="D376" s="139"/>
      <c r="E376" s="142" t="s">
        <v>174</v>
      </c>
      <c r="F376" s="142" t="s">
        <v>174</v>
      </c>
      <c r="G376" s="142" t="s">
        <v>174</v>
      </c>
      <c r="H376" s="142" t="s">
        <v>174</v>
      </c>
      <c r="I376" s="142" t="s">
        <v>174</v>
      </c>
      <c r="J376" s="142" t="s">
        <v>174</v>
      </c>
      <c r="K376" s="142" t="s">
        <v>174</v>
      </c>
      <c r="L376" s="141" t="s">
        <v>174</v>
      </c>
    </row>
    <row r="377" spans="1:12" ht="15" customHeight="1" x14ac:dyDescent="0.2">
      <c r="A377" s="17"/>
      <c r="C377" s="139">
        <v>2014</v>
      </c>
      <c r="D377" s="139"/>
      <c r="E377" s="142" t="s">
        <v>174</v>
      </c>
      <c r="F377" s="142" t="s">
        <v>174</v>
      </c>
      <c r="G377" s="142" t="s">
        <v>174</v>
      </c>
      <c r="H377" s="142" t="s">
        <v>174</v>
      </c>
      <c r="I377" s="142" t="s">
        <v>174</v>
      </c>
      <c r="J377" s="142" t="s">
        <v>174</v>
      </c>
      <c r="K377" s="142" t="s">
        <v>174</v>
      </c>
      <c r="L377" s="141" t="s">
        <v>174</v>
      </c>
    </row>
    <row r="378" spans="1:12" s="3" customFormat="1" ht="15" customHeight="1" x14ac:dyDescent="0.2">
      <c r="A378" s="17"/>
      <c r="C378" s="80" t="s">
        <v>131</v>
      </c>
      <c r="D378" s="80"/>
      <c r="E378" s="81"/>
      <c r="F378" s="81"/>
      <c r="G378" s="81"/>
      <c r="H378" s="81"/>
      <c r="I378" s="81"/>
      <c r="J378" s="81"/>
      <c r="K378" s="81"/>
      <c r="L378" s="87"/>
    </row>
    <row r="379" spans="1:12" ht="15" customHeight="1" x14ac:dyDescent="0.2">
      <c r="A379" s="17"/>
      <c r="C379" s="88" t="s">
        <v>165</v>
      </c>
      <c r="D379" s="88"/>
      <c r="E379" s="89"/>
      <c r="F379" s="89"/>
      <c r="G379" s="89"/>
      <c r="H379" s="89"/>
      <c r="I379" s="89"/>
      <c r="J379" s="89"/>
      <c r="K379" s="89"/>
      <c r="L379" s="89"/>
    </row>
    <row r="380" spans="1:12" s="3" customFormat="1" ht="15" customHeight="1" x14ac:dyDescent="0.2">
      <c r="A380" s="18"/>
      <c r="C380" s="136">
        <v>2024</v>
      </c>
      <c r="D380" s="136"/>
      <c r="E380" s="137">
        <f>AVERAGE(E385,E390,E395,E400)</f>
        <v>0.16972993060767372</v>
      </c>
      <c r="F380" s="137">
        <f t="shared" ref="F380:K380" si="122">AVERAGE(F385,F390,F395,F400)</f>
        <v>0.10518243866879157</v>
      </c>
      <c r="G380" s="137">
        <f t="shared" si="122"/>
        <v>0.241199722980878</v>
      </c>
      <c r="H380" s="137">
        <f t="shared" si="122"/>
        <v>0.14949213763556116</v>
      </c>
      <c r="I380" s="137">
        <f t="shared" si="122"/>
        <v>5.4912665109028376E-2</v>
      </c>
      <c r="J380" s="137">
        <f t="shared" si="122"/>
        <v>0.11064791342729477</v>
      </c>
      <c r="K380" s="137">
        <f t="shared" si="122"/>
        <v>0.16883519157077248</v>
      </c>
      <c r="L380" s="138">
        <f t="shared" ref="L380:L381" si="123">(1*E380+2*F380+3*G380+4*H380+5*I380)/SUM(E380:I380)</f>
        <v>2.7427890541969542</v>
      </c>
    </row>
    <row r="381" spans="1:12" s="3" customFormat="1" ht="15" customHeight="1" x14ac:dyDescent="0.2">
      <c r="A381" s="86"/>
      <c r="C381" s="139">
        <v>2021</v>
      </c>
      <c r="D381" s="139"/>
      <c r="E381" s="140">
        <f t="shared" ref="E381:K381" si="124">AVERAGE(E386,E391,E396,E401)</f>
        <v>0.17618761999999999</v>
      </c>
      <c r="F381" s="140">
        <f t="shared" si="124"/>
        <v>7.3556893999999998E-2</v>
      </c>
      <c r="G381" s="140">
        <f t="shared" si="124"/>
        <v>0.28904102650000002</v>
      </c>
      <c r="H381" s="140">
        <f t="shared" si="124"/>
        <v>0.11907093725000001</v>
      </c>
      <c r="I381" s="140">
        <f t="shared" si="124"/>
        <v>5.2228072E-2</v>
      </c>
      <c r="J381" s="140">
        <f t="shared" si="124"/>
        <v>0.13146037775000002</v>
      </c>
      <c r="K381" s="140">
        <f t="shared" si="124"/>
        <v>0.15845510024999998</v>
      </c>
      <c r="L381" s="141">
        <f t="shared" si="123"/>
        <v>2.7149564050911108</v>
      </c>
    </row>
    <row r="382" spans="1:12" s="3" customFormat="1" ht="15" customHeight="1" x14ac:dyDescent="0.2">
      <c r="A382" s="86"/>
      <c r="C382" s="139">
        <v>2017</v>
      </c>
      <c r="D382" s="139"/>
      <c r="E382" s="142" t="s">
        <v>174</v>
      </c>
      <c r="F382" s="142" t="s">
        <v>174</v>
      </c>
      <c r="G382" s="142" t="s">
        <v>174</v>
      </c>
      <c r="H382" s="142" t="s">
        <v>174</v>
      </c>
      <c r="I382" s="142" t="s">
        <v>174</v>
      </c>
      <c r="J382" s="142" t="s">
        <v>174</v>
      </c>
      <c r="K382" s="142" t="s">
        <v>174</v>
      </c>
      <c r="L382" s="141" t="s">
        <v>174</v>
      </c>
    </row>
    <row r="383" spans="1:12" s="3" customFormat="1" ht="15" customHeight="1" x14ac:dyDescent="0.2">
      <c r="A383" s="86"/>
      <c r="C383" s="139">
        <v>2014</v>
      </c>
      <c r="D383" s="139"/>
      <c r="E383" s="142" t="s">
        <v>174</v>
      </c>
      <c r="F383" s="142" t="s">
        <v>174</v>
      </c>
      <c r="G383" s="142" t="s">
        <v>174</v>
      </c>
      <c r="H383" s="142" t="s">
        <v>174</v>
      </c>
      <c r="I383" s="142" t="s">
        <v>174</v>
      </c>
      <c r="J383" s="142" t="s">
        <v>174</v>
      </c>
      <c r="K383" s="142" t="s">
        <v>174</v>
      </c>
      <c r="L383" s="141" t="s">
        <v>174</v>
      </c>
    </row>
    <row r="384" spans="1:12" s="3" customFormat="1" ht="15" customHeight="1" x14ac:dyDescent="0.2">
      <c r="A384" s="17"/>
      <c r="C384" s="133" t="s">
        <v>11</v>
      </c>
      <c r="D384" s="133"/>
      <c r="E384" s="134"/>
      <c r="F384" s="134"/>
      <c r="G384" s="134"/>
      <c r="H384" s="134"/>
      <c r="I384" s="134"/>
      <c r="J384" s="134"/>
      <c r="K384" s="134"/>
      <c r="L384" s="135"/>
    </row>
    <row r="385" spans="1:12" ht="15" customHeight="1" x14ac:dyDescent="0.2">
      <c r="A385" s="17"/>
      <c r="C385" s="136">
        <v>2024</v>
      </c>
      <c r="D385" s="136"/>
      <c r="E385" s="137">
        <v>0.21070361730395687</v>
      </c>
      <c r="F385" s="137">
        <v>0.130377974098246</v>
      </c>
      <c r="G385" s="137">
        <v>0.1868629265046719</v>
      </c>
      <c r="H385" s="137">
        <v>0.15106171868846249</v>
      </c>
      <c r="I385" s="137">
        <v>4.2554763983259504E-2</v>
      </c>
      <c r="J385" s="137">
        <v>0.11000647483812312</v>
      </c>
      <c r="K385" s="137">
        <v>0.16843252458327998</v>
      </c>
      <c r="L385" s="138">
        <f t="shared" ref="L385:L386" si="125">(1*E385+2*F385+3*G385+4*H385+5*I385)/SUM(E385:I385)</f>
        <v>2.5625955923364798</v>
      </c>
    </row>
    <row r="386" spans="1:12" ht="15" customHeight="1" x14ac:dyDescent="0.2">
      <c r="A386" s="17"/>
      <c r="C386" s="139">
        <v>2021</v>
      </c>
      <c r="D386" s="139"/>
      <c r="E386" s="140">
        <v>0.20091067700000001</v>
      </c>
      <c r="F386" s="140">
        <v>8.1924715999999995E-2</v>
      </c>
      <c r="G386" s="140">
        <v>0.29067195099999998</v>
      </c>
      <c r="H386" s="140">
        <v>0.119910567</v>
      </c>
      <c r="I386" s="140">
        <v>1.9454099999999998E-2</v>
      </c>
      <c r="J386" s="140">
        <v>0.12672921100000001</v>
      </c>
      <c r="K386" s="140">
        <v>0.160398816</v>
      </c>
      <c r="L386" s="141">
        <f t="shared" si="125"/>
        <v>2.5441996627919226</v>
      </c>
    </row>
    <row r="387" spans="1:12" ht="15" customHeight="1" x14ac:dyDescent="0.2">
      <c r="A387" s="17"/>
      <c r="C387" s="139">
        <v>2017</v>
      </c>
      <c r="D387" s="139"/>
      <c r="E387" s="142" t="s">
        <v>174</v>
      </c>
      <c r="F387" s="142" t="s">
        <v>174</v>
      </c>
      <c r="G387" s="142" t="s">
        <v>174</v>
      </c>
      <c r="H387" s="142" t="s">
        <v>174</v>
      </c>
      <c r="I387" s="142" t="s">
        <v>174</v>
      </c>
      <c r="J387" s="142" t="s">
        <v>174</v>
      </c>
      <c r="K387" s="142" t="s">
        <v>174</v>
      </c>
      <c r="L387" s="141" t="s">
        <v>174</v>
      </c>
    </row>
    <row r="388" spans="1:12" ht="15" customHeight="1" x14ac:dyDescent="0.2">
      <c r="A388" s="17"/>
      <c r="C388" s="139">
        <v>2014</v>
      </c>
      <c r="D388" s="139"/>
      <c r="E388" s="142" t="s">
        <v>174</v>
      </c>
      <c r="F388" s="142" t="s">
        <v>174</v>
      </c>
      <c r="G388" s="142" t="s">
        <v>174</v>
      </c>
      <c r="H388" s="142" t="s">
        <v>174</v>
      </c>
      <c r="I388" s="142" t="s">
        <v>174</v>
      </c>
      <c r="J388" s="142" t="s">
        <v>174</v>
      </c>
      <c r="K388" s="142" t="s">
        <v>174</v>
      </c>
      <c r="L388" s="141" t="s">
        <v>174</v>
      </c>
    </row>
    <row r="389" spans="1:12" ht="15" customHeight="1" x14ac:dyDescent="0.2">
      <c r="A389" s="17"/>
      <c r="C389" s="133" t="s">
        <v>12</v>
      </c>
      <c r="D389" s="133"/>
      <c r="E389" s="134"/>
      <c r="F389" s="134"/>
      <c r="G389" s="134"/>
      <c r="H389" s="134"/>
      <c r="I389" s="134"/>
      <c r="J389" s="134"/>
      <c r="K389" s="134"/>
      <c r="L389" s="135"/>
    </row>
    <row r="390" spans="1:12" ht="15" customHeight="1" x14ac:dyDescent="0.2">
      <c r="A390" s="17"/>
      <c r="C390" s="136">
        <v>2024</v>
      </c>
      <c r="D390" s="136"/>
      <c r="E390" s="137">
        <v>0.1778255622966036</v>
      </c>
      <c r="F390" s="137">
        <v>0.10426298222213616</v>
      </c>
      <c r="G390" s="137">
        <v>0.23890166711398647</v>
      </c>
      <c r="H390" s="137">
        <v>0.14044092840370365</v>
      </c>
      <c r="I390" s="137">
        <v>5.988276700124931E-2</v>
      </c>
      <c r="J390" s="137">
        <v>0.11011381191253691</v>
      </c>
      <c r="K390" s="137">
        <v>0.16857228104978397</v>
      </c>
      <c r="L390" s="138">
        <f t="shared" ref="L390:L391" si="126">(1*E390+2*F390+3*G390+4*H390+5*I390)/SUM(E390:I390)</f>
        <v>2.7231335172375806</v>
      </c>
    </row>
    <row r="391" spans="1:12" ht="15" customHeight="1" x14ac:dyDescent="0.2">
      <c r="A391" s="17"/>
      <c r="C391" s="139">
        <v>2021</v>
      </c>
      <c r="D391" s="139"/>
      <c r="E391" s="140">
        <v>0.18824376100000001</v>
      </c>
      <c r="F391" s="140">
        <v>8.6146965000000006E-2</v>
      </c>
      <c r="G391" s="140">
        <v>0.28277630999999998</v>
      </c>
      <c r="H391" s="140">
        <v>0.11080203800000001</v>
      </c>
      <c r="I391" s="140">
        <v>4.21582E-2</v>
      </c>
      <c r="J391" s="140">
        <v>0.13146029400000001</v>
      </c>
      <c r="K391" s="140">
        <v>0.158412463</v>
      </c>
      <c r="L391" s="141">
        <f t="shared" si="126"/>
        <v>2.6232843621212605</v>
      </c>
    </row>
    <row r="392" spans="1:12" ht="15" customHeight="1" x14ac:dyDescent="0.2">
      <c r="A392" s="17"/>
      <c r="C392" s="139">
        <v>2017</v>
      </c>
      <c r="D392" s="139"/>
      <c r="E392" s="142" t="s">
        <v>174</v>
      </c>
      <c r="F392" s="142" t="s">
        <v>174</v>
      </c>
      <c r="G392" s="142" t="s">
        <v>174</v>
      </c>
      <c r="H392" s="142" t="s">
        <v>174</v>
      </c>
      <c r="I392" s="142" t="s">
        <v>174</v>
      </c>
      <c r="J392" s="142" t="s">
        <v>174</v>
      </c>
      <c r="K392" s="142" t="s">
        <v>174</v>
      </c>
      <c r="L392" s="141" t="s">
        <v>174</v>
      </c>
    </row>
    <row r="393" spans="1:12" ht="15" customHeight="1" x14ac:dyDescent="0.2">
      <c r="A393" s="17"/>
      <c r="C393" s="139">
        <v>2014</v>
      </c>
      <c r="D393" s="139"/>
      <c r="E393" s="142" t="s">
        <v>174</v>
      </c>
      <c r="F393" s="142" t="s">
        <v>174</v>
      </c>
      <c r="G393" s="142" t="s">
        <v>174</v>
      </c>
      <c r="H393" s="142" t="s">
        <v>174</v>
      </c>
      <c r="I393" s="142" t="s">
        <v>174</v>
      </c>
      <c r="J393" s="142" t="s">
        <v>174</v>
      </c>
      <c r="K393" s="142" t="s">
        <v>174</v>
      </c>
      <c r="L393" s="141" t="s">
        <v>174</v>
      </c>
    </row>
    <row r="394" spans="1:12" ht="15" customHeight="1" x14ac:dyDescent="0.2">
      <c r="A394" s="17"/>
      <c r="C394" s="133" t="s">
        <v>13</v>
      </c>
      <c r="D394" s="133"/>
      <c r="E394" s="134"/>
      <c r="F394" s="134"/>
      <c r="G394" s="134"/>
      <c r="H394" s="134"/>
      <c r="I394" s="134"/>
      <c r="J394" s="134"/>
      <c r="K394" s="134"/>
      <c r="L394" s="135"/>
    </row>
    <row r="395" spans="1:12" ht="15" customHeight="1" x14ac:dyDescent="0.2">
      <c r="A395" s="17"/>
      <c r="C395" s="136">
        <v>2024</v>
      </c>
      <c r="D395" s="136"/>
      <c r="E395" s="137">
        <v>0.14583736587461749</v>
      </c>
      <c r="F395" s="137">
        <v>7.145362491504953E-2</v>
      </c>
      <c r="G395" s="137">
        <v>0.25788140776780938</v>
      </c>
      <c r="H395" s="137">
        <v>0.18831970858937805</v>
      </c>
      <c r="I395" s="137">
        <v>6.2779018867970077E-2</v>
      </c>
      <c r="J395" s="137">
        <v>0.10720505730382712</v>
      </c>
      <c r="K395" s="137">
        <v>0.16652381668134844</v>
      </c>
      <c r="L395" s="138">
        <f t="shared" ref="L395:L396" si="127">(1*E395+2*F395+3*G395+4*H395+5*I395)/SUM(E395:I395)</f>
        <v>2.932187018628686</v>
      </c>
    </row>
    <row r="396" spans="1:12" ht="15" customHeight="1" x14ac:dyDescent="0.2">
      <c r="A396" s="17"/>
      <c r="C396" s="139">
        <v>2021</v>
      </c>
      <c r="D396" s="139"/>
      <c r="E396" s="140">
        <v>0.16763178200000001</v>
      </c>
      <c r="F396" s="140">
        <v>5.6350200000000003E-2</v>
      </c>
      <c r="G396" s="140">
        <v>0.28126209800000002</v>
      </c>
      <c r="H396" s="140">
        <v>0.13204044100000001</v>
      </c>
      <c r="I396" s="140">
        <v>7.3696894999999998E-2</v>
      </c>
      <c r="J396" s="140">
        <v>0.13286245299999999</v>
      </c>
      <c r="K396" s="140">
        <v>0.15615617400000001</v>
      </c>
      <c r="L396" s="141">
        <f t="shared" si="127"/>
        <v>2.842218754983604</v>
      </c>
    </row>
    <row r="397" spans="1:12" ht="15" customHeight="1" x14ac:dyDescent="0.2">
      <c r="A397" s="17"/>
      <c r="C397" s="139">
        <v>2017</v>
      </c>
      <c r="D397" s="139"/>
      <c r="E397" s="142" t="s">
        <v>174</v>
      </c>
      <c r="F397" s="142" t="s">
        <v>174</v>
      </c>
      <c r="G397" s="142" t="s">
        <v>174</v>
      </c>
      <c r="H397" s="142" t="s">
        <v>174</v>
      </c>
      <c r="I397" s="142" t="s">
        <v>174</v>
      </c>
      <c r="J397" s="142" t="s">
        <v>174</v>
      </c>
      <c r="K397" s="142" t="s">
        <v>174</v>
      </c>
      <c r="L397" s="141" t="s">
        <v>174</v>
      </c>
    </row>
    <row r="398" spans="1:12" ht="15" customHeight="1" x14ac:dyDescent="0.2">
      <c r="A398" s="17"/>
      <c r="C398" s="139">
        <v>2014</v>
      </c>
      <c r="D398" s="139"/>
      <c r="E398" s="142" t="s">
        <v>174</v>
      </c>
      <c r="F398" s="142" t="s">
        <v>174</v>
      </c>
      <c r="G398" s="142" t="s">
        <v>174</v>
      </c>
      <c r="H398" s="142" t="s">
        <v>174</v>
      </c>
      <c r="I398" s="142" t="s">
        <v>174</v>
      </c>
      <c r="J398" s="142" t="s">
        <v>174</v>
      </c>
      <c r="K398" s="142" t="s">
        <v>174</v>
      </c>
      <c r="L398" s="141" t="s">
        <v>174</v>
      </c>
    </row>
    <row r="399" spans="1:12" ht="15" customHeight="1" x14ac:dyDescent="0.2">
      <c r="A399" s="17"/>
      <c r="C399" s="133" t="s">
        <v>14</v>
      </c>
      <c r="D399" s="133"/>
      <c r="E399" s="134"/>
      <c r="F399" s="134"/>
      <c r="G399" s="134"/>
      <c r="H399" s="134"/>
      <c r="I399" s="134"/>
      <c r="J399" s="134"/>
      <c r="K399" s="134"/>
      <c r="L399" s="135"/>
    </row>
    <row r="400" spans="1:12" ht="15" customHeight="1" x14ac:dyDescent="0.2">
      <c r="A400" s="17"/>
      <c r="C400" s="136">
        <v>2024</v>
      </c>
      <c r="D400" s="136"/>
      <c r="E400" s="137">
        <v>0.144553176955517</v>
      </c>
      <c r="F400" s="137">
        <v>0.11463517343973455</v>
      </c>
      <c r="G400" s="137">
        <v>0.28115289053704423</v>
      </c>
      <c r="H400" s="137">
        <v>0.1181461948607004</v>
      </c>
      <c r="I400" s="137">
        <v>5.4434110583634614E-2</v>
      </c>
      <c r="J400" s="137">
        <v>0.11526630965469192</v>
      </c>
      <c r="K400" s="137">
        <v>0.17181214396867747</v>
      </c>
      <c r="L400" s="138">
        <f t="shared" ref="L400:L401" si="128">(1*E400+2*F400+3*G400+4*H400+5*I400)/SUM(E400:I400)</f>
        <v>2.7521086124819747</v>
      </c>
    </row>
    <row r="401" spans="1:12" ht="15" customHeight="1" x14ac:dyDescent="0.2">
      <c r="A401" s="17"/>
      <c r="C401" s="139">
        <v>2021</v>
      </c>
      <c r="D401" s="139"/>
      <c r="E401" s="140">
        <v>0.14796425999999999</v>
      </c>
      <c r="F401" s="140">
        <v>6.9805695000000001E-2</v>
      </c>
      <c r="G401" s="140">
        <v>0.30145374699999999</v>
      </c>
      <c r="H401" s="140">
        <v>0.113530703</v>
      </c>
      <c r="I401" s="140">
        <v>7.3603092999999994E-2</v>
      </c>
      <c r="J401" s="140">
        <v>0.13478955300000001</v>
      </c>
      <c r="K401" s="140">
        <v>0.15885294799999999</v>
      </c>
      <c r="L401" s="141">
        <f t="shared" si="128"/>
        <v>2.8513538451884597</v>
      </c>
    </row>
    <row r="402" spans="1:12" ht="15" customHeight="1" x14ac:dyDescent="0.2">
      <c r="A402" s="17"/>
      <c r="C402" s="139">
        <v>2017</v>
      </c>
      <c r="D402" s="139"/>
      <c r="E402" s="142" t="s">
        <v>174</v>
      </c>
      <c r="F402" s="142" t="s">
        <v>174</v>
      </c>
      <c r="G402" s="142" t="s">
        <v>174</v>
      </c>
      <c r="H402" s="142" t="s">
        <v>174</v>
      </c>
      <c r="I402" s="142" t="s">
        <v>174</v>
      </c>
      <c r="J402" s="142" t="s">
        <v>174</v>
      </c>
      <c r="K402" s="142" t="s">
        <v>174</v>
      </c>
      <c r="L402" s="141" t="s">
        <v>174</v>
      </c>
    </row>
    <row r="403" spans="1:12" ht="15" customHeight="1" x14ac:dyDescent="0.2">
      <c r="A403" s="17"/>
      <c r="C403" s="139">
        <v>2014</v>
      </c>
      <c r="D403" s="139"/>
      <c r="E403" s="142" t="s">
        <v>174</v>
      </c>
      <c r="F403" s="142" t="s">
        <v>174</v>
      </c>
      <c r="G403" s="142" t="s">
        <v>174</v>
      </c>
      <c r="H403" s="142" t="s">
        <v>174</v>
      </c>
      <c r="I403" s="142" t="s">
        <v>174</v>
      </c>
      <c r="J403" s="142" t="s">
        <v>174</v>
      </c>
      <c r="K403" s="142" t="s">
        <v>174</v>
      </c>
      <c r="L403" s="141" t="s">
        <v>174</v>
      </c>
    </row>
    <row r="404" spans="1:12" ht="5.0999999999999996" customHeight="1" thickBot="1" x14ac:dyDescent="0.25">
      <c r="A404" s="17"/>
      <c r="C404" s="84"/>
      <c r="D404" s="84"/>
      <c r="E404" s="85"/>
      <c r="F404" s="85"/>
      <c r="G404" s="85"/>
      <c r="H404" s="85"/>
      <c r="I404" s="85"/>
      <c r="J404" s="85"/>
      <c r="K404" s="85"/>
      <c r="L404" s="85"/>
    </row>
    <row r="405" spans="1:12" ht="5.0999999999999996" customHeight="1" thickTop="1" x14ac:dyDescent="0.2">
      <c r="A405" s="17"/>
      <c r="C405" s="82"/>
      <c r="D405" s="82"/>
      <c r="E405" s="83"/>
      <c r="F405" s="83"/>
      <c r="G405" s="83"/>
      <c r="H405" s="83"/>
      <c r="I405" s="83"/>
      <c r="J405" s="83"/>
      <c r="K405" s="83"/>
      <c r="L405" s="83"/>
    </row>
    <row r="406" spans="1:12" x14ac:dyDescent="0.2">
      <c r="A406" s="17"/>
    </row>
  </sheetData>
  <sheetProtection sheet="1" objects="1" scenarios="1"/>
  <mergeCells count="2">
    <mergeCell ref="C9:D9"/>
    <mergeCell ref="C7:L7"/>
  </mergeCells>
  <hyperlinks>
    <hyperlink ref="A5" location="Índice!A1" display="&lt;&lt;" xr:uid="{9EE31045-61F0-4359-BD38-90A6EE8CAD78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80" fitToHeight="3" orientation="portrait" r:id="rId1"/>
  <ignoredErrors>
    <ignoredError sqref="L13:L40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rgb="FF1F4889"/>
  </sheetPr>
  <dimension ref="A1:M557"/>
  <sheetViews>
    <sheetView showGridLines="0" zoomScaleNormal="100" workbookViewId="0">
      <pane ySplit="10" topLeftCell="A11" activePane="bottomLeft" state="frozen"/>
      <selection activeCell="C9" sqref="C9:D9"/>
      <selection pane="bottomLeft" activeCell="C9" sqref="C9:D9"/>
    </sheetView>
  </sheetViews>
  <sheetFormatPr defaultColWidth="0" defaultRowHeight="11.25" zeroHeight="1" x14ac:dyDescent="0.2"/>
  <cols>
    <col min="1" max="1" width="5.83203125" style="2" customWidth="1"/>
    <col min="2" max="2" width="1.83203125" style="2" customWidth="1"/>
    <col min="3" max="3" width="7" style="2" customWidth="1"/>
    <col min="4" max="4" width="3.33203125" style="2" customWidth="1"/>
    <col min="5" max="12" width="12.1640625" style="2" customWidth="1"/>
    <col min="13" max="13" width="1.83203125" style="2" customWidth="1"/>
    <col min="14" max="16384" width="9.33203125" style="2" hidden="1"/>
  </cols>
  <sheetData>
    <row r="1" spans="1:13" ht="6.75" customHeight="1" x14ac:dyDescent="0.2">
      <c r="A1" s="14"/>
    </row>
    <row r="2" spans="1:13" ht="15.75" customHeight="1" x14ac:dyDescent="0.2">
      <c r="A2" s="14"/>
      <c r="C2" s="46" t="s">
        <v>172</v>
      </c>
      <c r="D2" s="46"/>
    </row>
    <row r="3" spans="1:13" ht="8.25" customHeight="1" x14ac:dyDescent="0.2">
      <c r="A3" s="14"/>
    </row>
    <row r="4" spans="1:13" s="1" customFormat="1" ht="5.0999999999999996" customHeight="1" x14ac:dyDescent="0.2">
      <c r="A4" s="14"/>
    </row>
    <row r="5" spans="1:13" s="44" customFormat="1" ht="23.1" customHeight="1" x14ac:dyDescent="0.2">
      <c r="A5" s="65" t="s">
        <v>126</v>
      </c>
      <c r="B5" s="65"/>
      <c r="C5" s="46" t="s">
        <v>138</v>
      </c>
      <c r="D5" s="46"/>
    </row>
    <row r="6" spans="1:13" s="1" customFormat="1" ht="5.0999999999999996" customHeight="1" x14ac:dyDescent="0.2">
      <c r="A6" s="10"/>
    </row>
    <row r="7" spans="1:13" s="1" customFormat="1" ht="30" customHeight="1" x14ac:dyDescent="0.2">
      <c r="A7" s="11"/>
      <c r="C7" s="283" t="s">
        <v>115</v>
      </c>
      <c r="D7" s="283"/>
      <c r="E7" s="283"/>
      <c r="F7" s="283"/>
      <c r="G7" s="283"/>
      <c r="H7" s="283"/>
      <c r="I7" s="283"/>
      <c r="J7" s="283"/>
      <c r="K7" s="283"/>
      <c r="L7" s="283"/>
    </row>
    <row r="8" spans="1:13" ht="5.0999999999999996" customHeight="1" x14ac:dyDescent="0.2">
      <c r="A8" s="12"/>
      <c r="M8" s="1"/>
    </row>
    <row r="9" spans="1:13" ht="39.950000000000003" customHeight="1" x14ac:dyDescent="0.2">
      <c r="A9" s="12"/>
      <c r="C9" s="281" t="s">
        <v>167</v>
      </c>
      <c r="D9" s="282"/>
      <c r="E9" s="206" t="s">
        <v>6</v>
      </c>
      <c r="F9" s="206" t="s">
        <v>7</v>
      </c>
      <c r="G9" s="206" t="s">
        <v>8</v>
      </c>
      <c r="H9" s="206" t="s">
        <v>9</v>
      </c>
      <c r="I9" s="206" t="s">
        <v>10</v>
      </c>
      <c r="J9" s="206" t="s">
        <v>173</v>
      </c>
      <c r="K9" s="206" t="s">
        <v>0</v>
      </c>
      <c r="L9" s="208" t="s">
        <v>86</v>
      </c>
    </row>
    <row r="10" spans="1:13" ht="5.0999999999999996" customHeight="1" x14ac:dyDescent="0.2">
      <c r="A10" s="12"/>
      <c r="M10" s="1"/>
    </row>
    <row r="11" spans="1:13" ht="15" customHeight="1" x14ac:dyDescent="0.2">
      <c r="A11" s="12"/>
      <c r="C11" s="145" t="s">
        <v>168</v>
      </c>
      <c r="D11" s="146"/>
      <c r="E11" s="146"/>
      <c r="F11" s="146"/>
      <c r="G11" s="146"/>
      <c r="H11" s="146"/>
      <c r="I11" s="146"/>
      <c r="J11" s="146"/>
      <c r="K11" s="146"/>
      <c r="L11" s="146"/>
    </row>
    <row r="12" spans="1:13" ht="15" customHeight="1" x14ac:dyDescent="0.2">
      <c r="A12" s="12"/>
      <c r="C12" s="148" t="s">
        <v>175</v>
      </c>
      <c r="D12" s="148"/>
      <c r="E12" s="149"/>
      <c r="F12" s="149"/>
      <c r="G12" s="149"/>
      <c r="H12" s="149"/>
      <c r="I12" s="149"/>
      <c r="J12" s="149"/>
      <c r="K12" s="150"/>
      <c r="L12" s="150"/>
    </row>
    <row r="13" spans="1:13" ht="15" customHeight="1" x14ac:dyDescent="0.2">
      <c r="A13" s="12"/>
      <c r="C13" s="136">
        <v>2024</v>
      </c>
      <c r="D13" s="136"/>
      <c r="E13" s="137">
        <f>AVERAGE(E18,E23,E28,E33,E38)</f>
        <v>7.9167308351607166E-2</v>
      </c>
      <c r="F13" s="137">
        <f t="shared" ref="F13:K13" si="0">AVERAGE(F18,F23,F28,F33,F38)</f>
        <v>5.1108475976064535E-2</v>
      </c>
      <c r="G13" s="137">
        <f t="shared" si="0"/>
        <v>0.17011318789376134</v>
      </c>
      <c r="H13" s="137">
        <f t="shared" si="0"/>
        <v>0.24939215259676112</v>
      </c>
      <c r="I13" s="137">
        <f t="shared" si="0"/>
        <v>0.17425442393923557</v>
      </c>
      <c r="J13" s="137">
        <f t="shared" si="0"/>
        <v>8.0340170218014581E-2</v>
      </c>
      <c r="K13" s="137">
        <f t="shared" si="0"/>
        <v>0.19562428102455565</v>
      </c>
      <c r="L13" s="138">
        <f>(1*E13+2*F13+3*G13+4*H13+5*I13)/SUM(E13:I13)</f>
        <v>3.5365177282560425</v>
      </c>
      <c r="M13" s="3"/>
    </row>
    <row r="14" spans="1:13" ht="15" customHeight="1" x14ac:dyDescent="0.2">
      <c r="A14" s="12"/>
      <c r="C14" s="139">
        <v>2021</v>
      </c>
      <c r="D14" s="139"/>
      <c r="E14" s="140">
        <f t="shared" ref="E14:K14" si="1">AVERAGE(E19,E24,E29,E34,E39)</f>
        <v>8.60635716E-2</v>
      </c>
      <c r="F14" s="140">
        <f t="shared" si="1"/>
        <v>4.66588114E-2</v>
      </c>
      <c r="G14" s="140">
        <f t="shared" si="1"/>
        <v>0.16702746160000001</v>
      </c>
      <c r="H14" s="140">
        <f t="shared" si="1"/>
        <v>0.23686977960000002</v>
      </c>
      <c r="I14" s="140">
        <f t="shared" si="1"/>
        <v>0.15110587199999997</v>
      </c>
      <c r="J14" s="140">
        <f t="shared" si="1"/>
        <v>9.4874449400000005E-2</v>
      </c>
      <c r="K14" s="140">
        <f t="shared" si="1"/>
        <v>0.21740005059999995</v>
      </c>
      <c r="L14" s="141">
        <f>(1*E14+2*F14+3*G14+4*H14+5*I14)/SUM(E14:I14)</f>
        <v>3.4657317065744699</v>
      </c>
      <c r="M14" s="3"/>
    </row>
    <row r="15" spans="1:13" ht="15" customHeight="1" x14ac:dyDescent="0.2">
      <c r="A15" s="12"/>
      <c r="C15" s="139">
        <v>2017</v>
      </c>
      <c r="D15" s="139"/>
      <c r="E15" s="140">
        <f t="shared" ref="E15:K15" si="2">AVERAGE(E20,E25,E30,E35,E40)</f>
        <v>7.5183132799999997E-2</v>
      </c>
      <c r="F15" s="140">
        <f t="shared" si="2"/>
        <v>4.9143007800000006E-2</v>
      </c>
      <c r="G15" s="140">
        <f t="shared" si="2"/>
        <v>0.17914630619999999</v>
      </c>
      <c r="H15" s="140">
        <f t="shared" si="2"/>
        <v>0.23713044799999999</v>
      </c>
      <c r="I15" s="140">
        <f t="shared" si="2"/>
        <v>0.12383380480000002</v>
      </c>
      <c r="J15" s="140">
        <f t="shared" si="2"/>
        <v>9.7017080399999997E-2</v>
      </c>
      <c r="K15" s="140">
        <f t="shared" si="2"/>
        <v>0.23854622419999999</v>
      </c>
      <c r="L15" s="141">
        <f>(1*E15+2*F15+3*G15+4*H15+5*I15)/SUM(E15:I15)</f>
        <v>3.4293693957178282</v>
      </c>
      <c r="M15" s="3"/>
    </row>
    <row r="16" spans="1:13" ht="15" customHeight="1" x14ac:dyDescent="0.2">
      <c r="A16" s="12"/>
      <c r="C16" s="139">
        <v>2014</v>
      </c>
      <c r="D16" s="139"/>
      <c r="E16" s="140">
        <f t="shared" ref="E16:K16" si="3">AVERAGE(E21,E26,E31,E36,E41)</f>
        <v>7.1832503066877912E-2</v>
      </c>
      <c r="F16" s="140">
        <f t="shared" si="3"/>
        <v>4.3865857435304342E-2</v>
      </c>
      <c r="G16" s="140">
        <f t="shared" si="3"/>
        <v>0.17543618411982309</v>
      </c>
      <c r="H16" s="140">
        <f t="shared" si="3"/>
        <v>0.26829904650158709</v>
      </c>
      <c r="I16" s="140">
        <f t="shared" si="3"/>
        <v>0.11573359841980364</v>
      </c>
      <c r="J16" s="140">
        <f t="shared" si="3"/>
        <v>9.1228280784585183E-2</v>
      </c>
      <c r="K16" s="140">
        <f t="shared" si="3"/>
        <v>0.2336045296720187</v>
      </c>
      <c r="L16" s="141">
        <f>(1*E16+2*F16+3*G16+4*H16+5*I16)/SUM(E16:I16)</f>
        <v>3.4624563879996799</v>
      </c>
      <c r="M16" s="3"/>
    </row>
    <row r="17" spans="1:13" ht="15" customHeight="1" x14ac:dyDescent="0.2">
      <c r="A17" s="12"/>
      <c r="C17" s="151" t="s">
        <v>27</v>
      </c>
      <c r="D17" s="151"/>
      <c r="E17" s="152"/>
      <c r="F17" s="152"/>
      <c r="G17" s="152"/>
      <c r="H17" s="152"/>
      <c r="I17" s="152"/>
      <c r="J17" s="152"/>
      <c r="K17" s="153"/>
      <c r="L17" s="153"/>
    </row>
    <row r="18" spans="1:13" ht="15" customHeight="1" x14ac:dyDescent="0.2">
      <c r="A18" s="12"/>
      <c r="C18" s="136">
        <v>2024</v>
      </c>
      <c r="D18" s="136"/>
      <c r="E18" s="137">
        <v>8.4793352999214616E-2</v>
      </c>
      <c r="F18" s="137">
        <v>6.6230439629961793E-2</v>
      </c>
      <c r="G18" s="137">
        <v>0.1847838964017004</v>
      </c>
      <c r="H18" s="137">
        <v>0.29179136399913513</v>
      </c>
      <c r="I18" s="137">
        <v>0.14791818041931656</v>
      </c>
      <c r="J18" s="137">
        <v>6.5638030547822288E-2</v>
      </c>
      <c r="K18" s="137">
        <v>0.15884473600284915</v>
      </c>
      <c r="L18" s="138">
        <f>(1*E18+2*F18+3*G18+4*H18+5*I18)/SUM(E18:I18)</f>
        <v>3.4536463717828707</v>
      </c>
      <c r="M18" s="3"/>
    </row>
    <row r="19" spans="1:13" ht="15" customHeight="1" x14ac:dyDescent="0.2">
      <c r="A19" s="12"/>
      <c r="C19" s="139">
        <v>2021</v>
      </c>
      <c r="D19" s="139"/>
      <c r="E19" s="140">
        <v>8.8292588000000005E-2</v>
      </c>
      <c r="F19" s="140">
        <v>6.2702457000000003E-2</v>
      </c>
      <c r="G19" s="140">
        <v>0.195762987</v>
      </c>
      <c r="H19" s="140">
        <v>0.26154094500000002</v>
      </c>
      <c r="I19" s="140">
        <v>0.12589937300000001</v>
      </c>
      <c r="J19" s="140">
        <v>8.0648449999999997E-2</v>
      </c>
      <c r="K19" s="140">
        <v>0.18515319899999999</v>
      </c>
      <c r="L19" s="141">
        <f>(1*E19+2*F19+3*G19+4*H19+5*I19)/SUM(E19:I19)</f>
        <v>3.3732670578733939</v>
      </c>
      <c r="M19" s="3"/>
    </row>
    <row r="20" spans="1:13" ht="15" customHeight="1" x14ac:dyDescent="0.2">
      <c r="A20" s="12"/>
      <c r="C20" s="139">
        <v>2017</v>
      </c>
      <c r="D20" s="139"/>
      <c r="E20" s="140">
        <v>8.1146578999999996E-2</v>
      </c>
      <c r="F20" s="140">
        <v>6.5208439000000007E-2</v>
      </c>
      <c r="G20" s="140">
        <v>0.21177570100000001</v>
      </c>
      <c r="H20" s="140">
        <v>0.245852921</v>
      </c>
      <c r="I20" s="140">
        <v>0.121985971</v>
      </c>
      <c r="J20" s="140">
        <v>8.4809899999999994E-2</v>
      </c>
      <c r="K20" s="140">
        <v>0.18922048999999999</v>
      </c>
      <c r="L20" s="141">
        <f>(1*E20+2*F20+3*G20+4*H20+5*I20)/SUM(E20:I20)</f>
        <v>3.3613419377687976</v>
      </c>
      <c r="M20" s="3"/>
    </row>
    <row r="21" spans="1:13" ht="15" customHeight="1" x14ac:dyDescent="0.2">
      <c r="A21" s="12"/>
      <c r="C21" s="139">
        <v>2014</v>
      </c>
      <c r="D21" s="139"/>
      <c r="E21" s="140">
        <v>7.2879127053507423E-2</v>
      </c>
      <c r="F21" s="140">
        <v>5.8093746924887356E-2</v>
      </c>
      <c r="G21" s="140">
        <v>0.21384447700048587</v>
      </c>
      <c r="H21" s="140">
        <v>0.28638383853525456</v>
      </c>
      <c r="I21" s="140">
        <v>0.11136767584736298</v>
      </c>
      <c r="J21" s="140">
        <v>7.5080618625762305E-2</v>
      </c>
      <c r="K21" s="140">
        <v>0.18235051601273958</v>
      </c>
      <c r="L21" s="141">
        <f>(1*E21+2*F21+3*G21+4*H21+5*I21)/SUM(E21:I21)</f>
        <v>3.4110961332178507</v>
      </c>
      <c r="M21" s="3"/>
    </row>
    <row r="22" spans="1:13" ht="15" customHeight="1" x14ac:dyDescent="0.2">
      <c r="A22" s="12"/>
      <c r="C22" s="151" t="s">
        <v>28</v>
      </c>
      <c r="D22" s="151"/>
      <c r="E22" s="152"/>
      <c r="F22" s="152"/>
      <c r="G22" s="152"/>
      <c r="H22" s="152"/>
      <c r="I22" s="152"/>
      <c r="J22" s="152"/>
      <c r="K22" s="153"/>
      <c r="L22" s="153"/>
    </row>
    <row r="23" spans="1:13" ht="15" customHeight="1" x14ac:dyDescent="0.2">
      <c r="A23" s="12"/>
      <c r="C23" s="136">
        <v>2024</v>
      </c>
      <c r="D23" s="136"/>
      <c r="E23" s="137">
        <v>7.3877928782409327E-2</v>
      </c>
      <c r="F23" s="137">
        <v>4.7689512300083933E-2</v>
      </c>
      <c r="G23" s="137">
        <v>0.18350722358860744</v>
      </c>
      <c r="H23" s="137">
        <v>0.27046137212408544</v>
      </c>
      <c r="I23" s="137">
        <v>0.17525650175747312</v>
      </c>
      <c r="J23" s="137">
        <v>7.17187669587767E-2</v>
      </c>
      <c r="K23" s="137">
        <v>0.17748869448856402</v>
      </c>
      <c r="L23" s="138">
        <f>(1*E23+2*F23+3*G23+4*H23+5*I23)/SUM(E23:I23)</f>
        <v>3.5667730883346858</v>
      </c>
      <c r="M23" s="3"/>
    </row>
    <row r="24" spans="1:13" ht="15" customHeight="1" x14ac:dyDescent="0.2">
      <c r="A24" s="12"/>
      <c r="C24" s="139">
        <v>2021</v>
      </c>
      <c r="D24" s="139"/>
      <c r="E24" s="140">
        <v>7.7502101000000004E-2</v>
      </c>
      <c r="F24" s="140">
        <v>4.1536900000000002E-2</v>
      </c>
      <c r="G24" s="140">
        <v>0.180757797</v>
      </c>
      <c r="H24" s="140">
        <v>0.26108870099999998</v>
      </c>
      <c r="I24" s="140">
        <v>0.16648687600000001</v>
      </c>
      <c r="J24" s="140">
        <v>7.9291661999999999E-2</v>
      </c>
      <c r="K24" s="140">
        <v>0.193335918</v>
      </c>
      <c r="L24" s="141">
        <f>(1*E24+2*F24+3*G24+4*H24+5*I24)/SUM(E24:I24)</f>
        <v>3.546516976259924</v>
      </c>
      <c r="M24" s="3"/>
    </row>
    <row r="25" spans="1:13" ht="15" customHeight="1" x14ac:dyDescent="0.2">
      <c r="A25" s="12"/>
      <c r="C25" s="139">
        <v>2017</v>
      </c>
      <c r="D25" s="139"/>
      <c r="E25" s="140">
        <v>6.7310802000000003E-2</v>
      </c>
      <c r="F25" s="140">
        <v>4.4302099999999997E-2</v>
      </c>
      <c r="G25" s="140">
        <v>0.19747472399999999</v>
      </c>
      <c r="H25" s="140">
        <v>0.26965420699999998</v>
      </c>
      <c r="I25" s="140">
        <v>0.134519887</v>
      </c>
      <c r="J25" s="140">
        <v>8.2981234000000001E-2</v>
      </c>
      <c r="K25" s="140">
        <v>0.20375700499999999</v>
      </c>
      <c r="L25" s="141">
        <f>(1*E25+2*F25+3*G25+4*H25+5*I25)/SUM(E25:I25)</f>
        <v>3.5044014937462222</v>
      </c>
      <c r="M25" s="3"/>
    </row>
    <row r="26" spans="1:13" ht="15" customHeight="1" x14ac:dyDescent="0.2">
      <c r="A26" s="12"/>
      <c r="C26" s="139">
        <v>2014</v>
      </c>
      <c r="D26" s="139"/>
      <c r="E26" s="140">
        <v>6.2868378182605281E-2</v>
      </c>
      <c r="F26" s="140">
        <v>4.6317783783065405E-2</v>
      </c>
      <c r="G26" s="140">
        <v>0.19780202443901271</v>
      </c>
      <c r="H26" s="140">
        <v>0.29491801003259271</v>
      </c>
      <c r="I26" s="140">
        <v>0.13053347010258526</v>
      </c>
      <c r="J26" s="140">
        <v>7.5277931618540309E-2</v>
      </c>
      <c r="K26" s="140">
        <v>0.19228240184159839</v>
      </c>
      <c r="L26" s="141">
        <f>(1*E26+2*F26+3*G26+4*H26+5*I26)/SUM(E26:I26)</f>
        <v>3.5241802535125166</v>
      </c>
      <c r="M26" s="3"/>
    </row>
    <row r="27" spans="1:13" ht="15" customHeight="1" x14ac:dyDescent="0.2">
      <c r="A27" s="12"/>
      <c r="C27" s="151" t="s">
        <v>29</v>
      </c>
      <c r="D27" s="151"/>
      <c r="E27" s="152"/>
      <c r="F27" s="152"/>
      <c r="G27" s="152"/>
      <c r="H27" s="152"/>
      <c r="I27" s="152"/>
      <c r="J27" s="152"/>
      <c r="K27" s="153"/>
      <c r="L27" s="153"/>
    </row>
    <row r="28" spans="1:13" ht="15" customHeight="1" x14ac:dyDescent="0.2">
      <c r="A28" s="12"/>
      <c r="C28" s="136">
        <v>2024</v>
      </c>
      <c r="D28" s="136"/>
      <c r="E28" s="137">
        <v>6.9167339217367535E-2</v>
      </c>
      <c r="F28" s="137">
        <v>4.0115138307959056E-2</v>
      </c>
      <c r="G28" s="137">
        <v>0.14166892024273081</v>
      </c>
      <c r="H28" s="137">
        <v>0.23258599572477334</v>
      </c>
      <c r="I28" s="137">
        <v>0.21350702451762407</v>
      </c>
      <c r="J28" s="137">
        <v>8.6100222211988348E-2</v>
      </c>
      <c r="K28" s="137">
        <v>0.21685535977755691</v>
      </c>
      <c r="L28" s="138">
        <f>(1*E28+2*F28+3*G28+4*H28+5*I28)/SUM(E28:I28)</f>
        <v>3.6902719763406973</v>
      </c>
      <c r="M28" s="3"/>
    </row>
    <row r="29" spans="1:13" ht="15" customHeight="1" x14ac:dyDescent="0.2">
      <c r="A29" s="12"/>
      <c r="C29" s="139">
        <v>2021</v>
      </c>
      <c r="D29" s="139"/>
      <c r="E29" s="140">
        <v>7.8646574999999996E-2</v>
      </c>
      <c r="F29" s="140">
        <v>3.2707899999999998E-2</v>
      </c>
      <c r="G29" s="140">
        <v>0.138906323</v>
      </c>
      <c r="H29" s="140">
        <v>0.22613561800000001</v>
      </c>
      <c r="I29" s="140">
        <v>0.17948030400000001</v>
      </c>
      <c r="J29" s="140">
        <v>0.102828511</v>
      </c>
      <c r="K29" s="140">
        <v>0.24129479500000001</v>
      </c>
      <c r="L29" s="141">
        <f>(1*E29+2*F29+3*G29+4*H29+5*I29)/SUM(E29:I29)</f>
        <v>3.6023924374080547</v>
      </c>
      <c r="M29" s="3"/>
    </row>
    <row r="30" spans="1:13" ht="15" customHeight="1" x14ac:dyDescent="0.2">
      <c r="A30" s="12"/>
      <c r="C30" s="139">
        <v>2017</v>
      </c>
      <c r="D30" s="139"/>
      <c r="E30" s="140">
        <v>6.4686943999999996E-2</v>
      </c>
      <c r="F30" s="140">
        <v>4.5024399999999999E-2</v>
      </c>
      <c r="G30" s="140">
        <v>0.15164196499999999</v>
      </c>
      <c r="H30" s="140">
        <v>0.21892251099999999</v>
      </c>
      <c r="I30" s="140">
        <v>0.15188120899999999</v>
      </c>
      <c r="J30" s="140">
        <v>9.9309830000000002E-2</v>
      </c>
      <c r="K30" s="140">
        <v>0.26853316999999999</v>
      </c>
      <c r="L30" s="141">
        <f>(1*E30+2*F30+3*G30+4*H30+5*I30)/SUM(E30:I30)</f>
        <v>3.55094956636162</v>
      </c>
      <c r="M30" s="3"/>
    </row>
    <row r="31" spans="1:13" ht="15" customHeight="1" x14ac:dyDescent="0.2">
      <c r="A31" s="12"/>
      <c r="C31" s="139">
        <v>2014</v>
      </c>
      <c r="D31" s="139"/>
      <c r="E31" s="140">
        <v>6.5129078142671215E-2</v>
      </c>
      <c r="F31" s="140">
        <v>3.3771066705085312E-2</v>
      </c>
      <c r="G31" s="140">
        <v>0.14711790793083682</v>
      </c>
      <c r="H31" s="140">
        <v>0.25875519014963827</v>
      </c>
      <c r="I31" s="140">
        <v>0.13762055951952451</v>
      </c>
      <c r="J31" s="140">
        <v>9.6049666456223912E-2</v>
      </c>
      <c r="K31" s="140">
        <v>0.26155653109601995</v>
      </c>
      <c r="L31" s="141">
        <f>(1*E31+2*F31+3*G31+4*H31+5*I31)/SUM(E31:I31)</f>
        <v>3.5759194512595682</v>
      </c>
      <c r="M31" s="3"/>
    </row>
    <row r="32" spans="1:13" ht="15" customHeight="1" x14ac:dyDescent="0.2">
      <c r="A32" s="12"/>
      <c r="C32" s="151" t="s">
        <v>30</v>
      </c>
      <c r="D32" s="151"/>
      <c r="E32" s="152"/>
      <c r="F32" s="152"/>
      <c r="G32" s="152"/>
      <c r="H32" s="152"/>
      <c r="I32" s="152"/>
      <c r="J32" s="152"/>
      <c r="K32" s="153"/>
      <c r="L32" s="153"/>
    </row>
    <row r="33" spans="1:13" ht="15" customHeight="1" x14ac:dyDescent="0.2">
      <c r="A33" s="12"/>
      <c r="C33" s="136">
        <v>2024</v>
      </c>
      <c r="D33" s="136"/>
      <c r="E33" s="137">
        <v>7.818147521298198E-2</v>
      </c>
      <c r="F33" s="137">
        <v>4.9736926064935294E-2</v>
      </c>
      <c r="G33" s="137">
        <v>0.15691723365661922</v>
      </c>
      <c r="H33" s="137">
        <v>0.21009238419218568</v>
      </c>
      <c r="I33" s="137">
        <v>0.18544719785720076</v>
      </c>
      <c r="J33" s="137">
        <v>9.1659477300611386E-2</v>
      </c>
      <c r="K33" s="137">
        <v>0.22796530571546564</v>
      </c>
      <c r="L33" s="138">
        <f>(1*E33+2*F33+3*G33+4*H33+5*I33)/SUM(E33:I33)</f>
        <v>3.5510002334852042</v>
      </c>
      <c r="M33" s="3"/>
    </row>
    <row r="34" spans="1:13" ht="15" customHeight="1" x14ac:dyDescent="0.2">
      <c r="A34" s="12"/>
      <c r="C34" s="139">
        <v>2021</v>
      </c>
      <c r="D34" s="139"/>
      <c r="E34" s="140">
        <v>8.8679632999999994E-2</v>
      </c>
      <c r="F34" s="140">
        <v>4.8141499999999997E-2</v>
      </c>
      <c r="G34" s="140">
        <v>0.14194477</v>
      </c>
      <c r="H34" s="140">
        <v>0.20313962299999999</v>
      </c>
      <c r="I34" s="140">
        <v>0.157720413</v>
      </c>
      <c r="J34" s="140">
        <v>0.109770756</v>
      </c>
      <c r="K34" s="140">
        <v>0.25060335099999997</v>
      </c>
      <c r="L34" s="141">
        <f>(1*E34+2*F34+3*G34+4*H34+5*I34)/SUM(E34:I34)</f>
        <v>3.4582048117970401</v>
      </c>
      <c r="M34" s="3"/>
    </row>
    <row r="35" spans="1:13" ht="15" customHeight="1" x14ac:dyDescent="0.2">
      <c r="A35" s="12"/>
      <c r="C35" s="139">
        <v>2017</v>
      </c>
      <c r="D35" s="139"/>
      <c r="E35" s="140">
        <v>7.8696744999999999E-2</v>
      </c>
      <c r="F35" s="140">
        <v>4.8166500000000001E-2</v>
      </c>
      <c r="G35" s="140">
        <v>0.14707473099999999</v>
      </c>
      <c r="H35" s="140">
        <v>0.216430437</v>
      </c>
      <c r="I35" s="140">
        <v>0.11644834900000001</v>
      </c>
      <c r="J35" s="140">
        <v>0.11150763700000001</v>
      </c>
      <c r="K35" s="140">
        <v>0.281675644</v>
      </c>
      <c r="L35" s="141">
        <f>(1*E35+2*F35+3*G35+4*H35+5*I35)/SUM(E35:I35)</f>
        <v>3.4017145871128718</v>
      </c>
      <c r="M35" s="3"/>
    </row>
    <row r="36" spans="1:13" ht="15" customHeight="1" x14ac:dyDescent="0.2">
      <c r="A36" s="12"/>
      <c r="C36" s="139">
        <v>2014</v>
      </c>
      <c r="D36" s="139"/>
      <c r="E36" s="140">
        <v>7.7927018621373384E-2</v>
      </c>
      <c r="F36" s="140">
        <v>4.0324510779408025E-2</v>
      </c>
      <c r="G36" s="140">
        <v>0.13751404404567441</v>
      </c>
      <c r="H36" s="140">
        <v>0.23526985239852136</v>
      </c>
      <c r="I36" s="140">
        <v>0.11538734288363796</v>
      </c>
      <c r="J36" s="140">
        <v>0.1112467820137801</v>
      </c>
      <c r="K36" s="140">
        <v>0.2823304492576047</v>
      </c>
      <c r="L36" s="141">
        <f>(1*E36+2*F36+3*G36+4*H36+5*I36)/SUM(E36:I36)</f>
        <v>3.4450129580547011</v>
      </c>
      <c r="M36" s="3"/>
    </row>
    <row r="37" spans="1:13" ht="15" customHeight="1" x14ac:dyDescent="0.2">
      <c r="A37" s="12"/>
      <c r="C37" s="151" t="s">
        <v>31</v>
      </c>
      <c r="D37" s="151"/>
      <c r="E37" s="152"/>
      <c r="F37" s="152"/>
      <c r="G37" s="152"/>
      <c r="H37" s="152"/>
      <c r="I37" s="152"/>
      <c r="J37" s="152"/>
      <c r="K37" s="153"/>
      <c r="L37" s="153"/>
    </row>
    <row r="38" spans="1:13" ht="15" customHeight="1" x14ac:dyDescent="0.2">
      <c r="A38" s="12"/>
      <c r="C38" s="136">
        <v>2024</v>
      </c>
      <c r="D38" s="136"/>
      <c r="E38" s="137">
        <v>8.9816445546062371E-2</v>
      </c>
      <c r="F38" s="137">
        <v>5.1770363577382614E-2</v>
      </c>
      <c r="G38" s="137">
        <v>0.1836886655791489</v>
      </c>
      <c r="H38" s="137">
        <v>0.24202964694362591</v>
      </c>
      <c r="I38" s="137">
        <v>0.14914321514456333</v>
      </c>
      <c r="J38" s="137">
        <v>8.658435407087417E-2</v>
      </c>
      <c r="K38" s="137">
        <v>0.19696730913834259</v>
      </c>
      <c r="L38" s="138">
        <f>(1*E38+2*F38+3*G38+4*H38+5*I38)/SUM(E38:I38)</f>
        <v>3.4311725028869096</v>
      </c>
    </row>
    <row r="39" spans="1:13" ht="15" customHeight="1" x14ac:dyDescent="0.2">
      <c r="A39" s="12"/>
      <c r="C39" s="139">
        <v>2021</v>
      </c>
      <c r="D39" s="139"/>
      <c r="E39" s="140">
        <v>9.7196960999999998E-2</v>
      </c>
      <c r="F39" s="140">
        <v>4.82053E-2</v>
      </c>
      <c r="G39" s="140">
        <v>0.177765431</v>
      </c>
      <c r="H39" s="140">
        <v>0.23244401100000001</v>
      </c>
      <c r="I39" s="140">
        <v>0.12594239400000001</v>
      </c>
      <c r="J39" s="140">
        <v>0.10183286799999999</v>
      </c>
      <c r="K39" s="140">
        <v>0.21661299000000001</v>
      </c>
      <c r="L39" s="141">
        <f>(1*E39+2*F39+3*G39+4*H39+5*I39)/SUM(E39:I39)</f>
        <v>3.3546740868612224</v>
      </c>
      <c r="M39" s="3"/>
    </row>
    <row r="40" spans="1:13" ht="15" customHeight="1" x14ac:dyDescent="0.2">
      <c r="A40" s="12"/>
      <c r="C40" s="139">
        <v>2017</v>
      </c>
      <c r="D40" s="139"/>
      <c r="E40" s="140">
        <v>8.4074594000000002E-2</v>
      </c>
      <c r="F40" s="140">
        <v>4.3013599999999999E-2</v>
      </c>
      <c r="G40" s="140">
        <v>0.18776440999999999</v>
      </c>
      <c r="H40" s="140">
        <v>0.234792164</v>
      </c>
      <c r="I40" s="140">
        <v>9.4333607999999999E-2</v>
      </c>
      <c r="J40" s="140">
        <v>0.106476801</v>
      </c>
      <c r="K40" s="140">
        <v>0.249544812</v>
      </c>
      <c r="L40" s="141">
        <f>(1*E40+2*F40+3*G40+4*H40+5*I40)/SUM(E40:I40)</f>
        <v>3.3296641625121901</v>
      </c>
      <c r="M40" s="3"/>
    </row>
    <row r="41" spans="1:13" ht="15" customHeight="1" x14ac:dyDescent="0.2">
      <c r="A41" s="12"/>
      <c r="C41" s="139">
        <v>2014</v>
      </c>
      <c r="D41" s="139"/>
      <c r="E41" s="140">
        <v>8.0358913334232299E-2</v>
      </c>
      <c r="F41" s="140">
        <v>4.0822178984075634E-2</v>
      </c>
      <c r="G41" s="140">
        <v>0.18090246718310563</v>
      </c>
      <c r="H41" s="140">
        <v>0.26616834139192863</v>
      </c>
      <c r="I41" s="140">
        <v>8.3758943745907574E-2</v>
      </c>
      <c r="J41" s="140">
        <v>9.8486405208619274E-2</v>
      </c>
      <c r="K41" s="140">
        <v>0.24950275015213103</v>
      </c>
      <c r="L41" s="141">
        <f>(1*E41+2*F41+3*G41+4*H41+5*I41)/SUM(E41:I41)</f>
        <v>3.3560465675377644</v>
      </c>
      <c r="M41" s="3"/>
    </row>
    <row r="42" spans="1:13" ht="15" customHeight="1" x14ac:dyDescent="0.2">
      <c r="A42" s="12"/>
      <c r="C42" s="151" t="s">
        <v>32</v>
      </c>
      <c r="D42" s="151"/>
      <c r="E42" s="152"/>
      <c r="F42" s="152"/>
      <c r="G42" s="152"/>
      <c r="H42" s="152"/>
      <c r="I42" s="152"/>
      <c r="J42" s="152"/>
      <c r="K42" s="153"/>
      <c r="L42" s="153"/>
      <c r="M42" s="3"/>
    </row>
    <row r="43" spans="1:13" ht="15" customHeight="1" x14ac:dyDescent="0.2">
      <c r="A43" s="12"/>
      <c r="C43" s="136">
        <v>2024</v>
      </c>
      <c r="D43" s="136"/>
      <c r="E43" s="137">
        <v>1.3010250771351291E-2</v>
      </c>
      <c r="F43" s="137">
        <v>2.1150346409613279E-3</v>
      </c>
      <c r="G43" s="137">
        <v>5.719464940861895E-3</v>
      </c>
      <c r="H43" s="137">
        <v>1.4006534679796448E-2</v>
      </c>
      <c r="I43" s="137">
        <v>1.0436105620013189E-2</v>
      </c>
      <c r="J43" s="137">
        <v>0.18718225340490594</v>
      </c>
      <c r="K43" s="137">
        <v>0.76753035594210994</v>
      </c>
      <c r="L43" s="138">
        <f>(1*E43+2*F43+3*G43+4*H43+5*I43)/SUM(E43:I43)</f>
        <v>3.1488981731764802</v>
      </c>
      <c r="M43" s="3"/>
    </row>
    <row r="44" spans="1:13" ht="15" customHeight="1" x14ac:dyDescent="0.2">
      <c r="A44" s="12"/>
      <c r="C44" s="139">
        <v>2021</v>
      </c>
      <c r="D44" s="139"/>
      <c r="E44" s="140">
        <v>7.8604E-3</v>
      </c>
      <c r="F44" s="140">
        <v>2.65884E-3</v>
      </c>
      <c r="G44" s="140">
        <v>5.2760100000000002E-3</v>
      </c>
      <c r="H44" s="140">
        <v>1.1094700000000001E-2</v>
      </c>
      <c r="I44" s="140">
        <v>7.8527000000000007E-3</v>
      </c>
      <c r="J44" s="140">
        <v>0.21274922800000001</v>
      </c>
      <c r="K44" s="140">
        <v>0.75250810199999996</v>
      </c>
      <c r="L44" s="141">
        <f>(1*E44+2*F44+3*G44+4*H44+5*I44)/SUM(E44:I44)</f>
        <v>3.242366658847267</v>
      </c>
      <c r="M44" s="3"/>
    </row>
    <row r="45" spans="1:13" ht="15" customHeight="1" x14ac:dyDescent="0.2">
      <c r="A45" s="12"/>
      <c r="C45" s="139">
        <v>2017</v>
      </c>
      <c r="D45" s="139"/>
      <c r="E45" s="140">
        <v>7.8966000000000001E-3</v>
      </c>
      <c r="F45" s="140">
        <v>3.45598E-3</v>
      </c>
      <c r="G45" s="140">
        <v>1.02906E-2</v>
      </c>
      <c r="H45" s="140">
        <v>1.3302700000000001E-2</v>
      </c>
      <c r="I45" s="140">
        <v>5.6705899999999997E-3</v>
      </c>
      <c r="J45" s="140">
        <v>0.19902763200000001</v>
      </c>
      <c r="K45" s="140">
        <v>0.76035596900000002</v>
      </c>
      <c r="L45" s="141">
        <f>(1*E45+2*F45+3*G45+4*H45+5*I45)/SUM(E45:I45)</f>
        <v>3.132820503603587</v>
      </c>
      <c r="M45" s="3"/>
    </row>
    <row r="46" spans="1:13" ht="15" customHeight="1" x14ac:dyDescent="0.2">
      <c r="A46" s="12"/>
      <c r="C46" s="139">
        <v>2014</v>
      </c>
      <c r="D46" s="139"/>
      <c r="E46" s="142">
        <v>8.4492757711506303E-3</v>
      </c>
      <c r="F46" s="142">
        <v>4.6702341217448691E-3</v>
      </c>
      <c r="G46" s="142">
        <v>8.1337714993641817E-3</v>
      </c>
      <c r="H46" s="142">
        <v>1.632366678501921E-2</v>
      </c>
      <c r="I46" s="142">
        <v>1.0331351594436759E-2</v>
      </c>
      <c r="J46" s="142">
        <v>0.18671472867430289</v>
      </c>
      <c r="K46" s="142">
        <v>0.76537697155398154</v>
      </c>
      <c r="L46" s="141">
        <f>(1*E46+2*F46+3*G46+4*H46+5*I46)/SUM(E46:I46)</f>
        <v>3.3218144743877742</v>
      </c>
      <c r="M46" s="3"/>
    </row>
    <row r="47" spans="1:13" ht="15" customHeight="1" x14ac:dyDescent="0.2">
      <c r="A47" s="12"/>
      <c r="C47" s="145" t="s">
        <v>169</v>
      </c>
      <c r="D47" s="146"/>
      <c r="E47" s="146"/>
      <c r="F47" s="146"/>
      <c r="G47" s="146"/>
      <c r="H47" s="146"/>
      <c r="I47" s="146"/>
      <c r="J47" s="146"/>
      <c r="K47" s="146"/>
      <c r="L47" s="146"/>
      <c r="M47" s="3"/>
    </row>
    <row r="48" spans="1:13" ht="15" customHeight="1" x14ac:dyDescent="0.2">
      <c r="A48" s="12"/>
      <c r="C48" s="80" t="s">
        <v>15</v>
      </c>
      <c r="D48" s="80"/>
      <c r="E48" s="81"/>
      <c r="F48" s="81"/>
      <c r="G48" s="81"/>
      <c r="H48" s="81"/>
      <c r="I48" s="81"/>
      <c r="J48" s="87"/>
      <c r="K48" s="87"/>
      <c r="L48" s="87"/>
      <c r="M48" s="3"/>
    </row>
    <row r="49" spans="1:13" ht="15" customHeight="1" x14ac:dyDescent="0.2">
      <c r="A49" s="12"/>
      <c r="C49" s="148" t="s">
        <v>175</v>
      </c>
      <c r="D49" s="148"/>
      <c r="E49" s="149"/>
      <c r="F49" s="149"/>
      <c r="G49" s="149"/>
      <c r="H49" s="149"/>
      <c r="I49" s="149"/>
      <c r="J49" s="149"/>
      <c r="K49" s="149"/>
      <c r="L49" s="149"/>
      <c r="M49" s="3"/>
    </row>
    <row r="50" spans="1:13" ht="15" customHeight="1" x14ac:dyDescent="0.2">
      <c r="A50" s="12"/>
      <c r="C50" s="136">
        <v>2024</v>
      </c>
      <c r="D50" s="136"/>
      <c r="E50" s="137">
        <f>AVERAGE(E55,E60,E65,E70,E75)</f>
        <v>7.5152953483682172E-2</v>
      </c>
      <c r="F50" s="137">
        <f t="shared" ref="F50:K50" si="4">AVERAGE(F55,F60,F65,F70,F75)</f>
        <v>4.0145833127348388E-2</v>
      </c>
      <c r="G50" s="137">
        <f t="shared" si="4"/>
        <v>0.19376236420792597</v>
      </c>
      <c r="H50" s="137">
        <f t="shared" si="4"/>
        <v>0.26178437080181499</v>
      </c>
      <c r="I50" s="137">
        <f t="shared" si="4"/>
        <v>0.19331397816035975</v>
      </c>
      <c r="J50" s="137">
        <f t="shared" si="4"/>
        <v>7.4226826651198938E-2</v>
      </c>
      <c r="K50" s="137">
        <f t="shared" si="4"/>
        <v>0.16161367356766979</v>
      </c>
      <c r="L50" s="138">
        <f>(1*E50+2*F50+3*G50+4*H50+5*I50)/SUM(E50:I50)</f>
        <v>3.5992997367159472</v>
      </c>
      <c r="M50" s="3"/>
    </row>
    <row r="51" spans="1:13" ht="15" customHeight="1" x14ac:dyDescent="0.2">
      <c r="A51" s="12"/>
      <c r="C51" s="139">
        <v>2021</v>
      </c>
      <c r="D51" s="139"/>
      <c r="E51" s="140">
        <f t="shared" ref="E51:K51" si="5">AVERAGE(E56,E61,E66,E71,E76)</f>
        <v>7.6891559799999995E-2</v>
      </c>
      <c r="F51" s="140">
        <f t="shared" si="5"/>
        <v>4.3669325799999999E-2</v>
      </c>
      <c r="G51" s="140">
        <f t="shared" si="5"/>
        <v>0.18969472339999999</v>
      </c>
      <c r="H51" s="140">
        <f t="shared" si="5"/>
        <v>0.2522729916</v>
      </c>
      <c r="I51" s="140">
        <f t="shared" si="5"/>
        <v>0.16227307520000003</v>
      </c>
      <c r="J51" s="140">
        <f t="shared" si="5"/>
        <v>8.0413177599999996E-2</v>
      </c>
      <c r="K51" s="140">
        <f t="shared" si="5"/>
        <v>0.19478514219999998</v>
      </c>
      <c r="L51" s="141">
        <f>(1*E51+2*F51+3*G51+4*H51+5*I51)/SUM(E51:I51)</f>
        <v>3.523407587573903</v>
      </c>
      <c r="M51" s="3"/>
    </row>
    <row r="52" spans="1:13" ht="15" customHeight="1" x14ac:dyDescent="0.2">
      <c r="A52" s="12"/>
      <c r="C52" s="139">
        <v>2017</v>
      </c>
      <c r="D52" s="139"/>
      <c r="E52" s="140">
        <f t="shared" ref="E52:K52" si="6">AVERAGE(E57,E62,E67,E72,E77)</f>
        <v>7.7590799200000005E-2</v>
      </c>
      <c r="F52" s="140">
        <f t="shared" si="6"/>
        <v>5.3537982799999995E-2</v>
      </c>
      <c r="G52" s="140">
        <f t="shared" si="6"/>
        <v>0.18670779079999997</v>
      </c>
      <c r="H52" s="140">
        <f t="shared" si="6"/>
        <v>0.2548769072</v>
      </c>
      <c r="I52" s="140">
        <f t="shared" si="6"/>
        <v>0.1479115952</v>
      </c>
      <c r="J52" s="140">
        <f t="shared" si="6"/>
        <v>8.4171139400000011E-2</v>
      </c>
      <c r="K52" s="140">
        <f t="shared" si="6"/>
        <v>0.19520379259999998</v>
      </c>
      <c r="L52" s="141">
        <f>(1*E52+2*F52+3*G52+4*H52+5*I52)/SUM(E52:I52)</f>
        <v>3.4745609446147676</v>
      </c>
      <c r="M52" s="3"/>
    </row>
    <row r="53" spans="1:13" ht="15" customHeight="1" x14ac:dyDescent="0.2">
      <c r="A53" s="12"/>
      <c r="C53" s="139">
        <v>2014</v>
      </c>
      <c r="D53" s="139"/>
      <c r="E53" s="140">
        <f t="shared" ref="E53:K53" si="7">AVERAGE(E58,E63,E68,E73,E78)</f>
        <v>7.3519220303277108E-2</v>
      </c>
      <c r="F53" s="140">
        <f t="shared" si="7"/>
        <v>4.5825698890465345E-2</v>
      </c>
      <c r="G53" s="140">
        <f t="shared" si="7"/>
        <v>0.18341981575976621</v>
      </c>
      <c r="H53" s="140">
        <f t="shared" si="7"/>
        <v>0.32158932795589357</v>
      </c>
      <c r="I53" s="140">
        <f t="shared" si="7"/>
        <v>0.11897499281559185</v>
      </c>
      <c r="J53" s="140">
        <f t="shared" si="7"/>
        <v>5.9984590006845098E-2</v>
      </c>
      <c r="K53" s="140">
        <f t="shared" si="7"/>
        <v>0.1966863542681607</v>
      </c>
      <c r="L53" s="141">
        <f>(1*E53+2*F53+3*G53+4*H53+5*I53)/SUM(E53:I53)</f>
        <v>3.4932878262540497</v>
      </c>
      <c r="M53" s="3"/>
    </row>
    <row r="54" spans="1:13" ht="15" customHeight="1" x14ac:dyDescent="0.2">
      <c r="A54" s="12"/>
      <c r="C54" s="151" t="s">
        <v>27</v>
      </c>
      <c r="D54" s="151"/>
      <c r="E54" s="152"/>
      <c r="F54" s="152"/>
      <c r="G54" s="152"/>
      <c r="H54" s="152"/>
      <c r="I54" s="152"/>
      <c r="J54" s="152"/>
      <c r="K54" s="153"/>
      <c r="L54" s="153"/>
      <c r="M54" s="3"/>
    </row>
    <row r="55" spans="1:13" ht="15" customHeight="1" x14ac:dyDescent="0.2">
      <c r="A55" s="12"/>
      <c r="C55" s="136">
        <v>2024</v>
      </c>
      <c r="D55" s="136"/>
      <c r="E55" s="137">
        <v>7.7435425979294176E-2</v>
      </c>
      <c r="F55" s="137">
        <v>5.1985590280119329E-2</v>
      </c>
      <c r="G55" s="137">
        <v>0.18094648488151807</v>
      </c>
      <c r="H55" s="137">
        <v>0.31679750744160057</v>
      </c>
      <c r="I55" s="137">
        <v>0.17090092261401396</v>
      </c>
      <c r="J55" s="137">
        <v>6.4387407177605674E-2</v>
      </c>
      <c r="K55" s="137">
        <v>0.13754666162584822</v>
      </c>
      <c r="L55" s="138">
        <f>(1*E55+2*F55+3*G55+4*H55+5*I55)/SUM(E55:I55)</f>
        <v>3.5660471055989311</v>
      </c>
      <c r="M55" s="3"/>
    </row>
    <row r="56" spans="1:13" ht="15" customHeight="1" x14ac:dyDescent="0.2">
      <c r="A56" s="12"/>
      <c r="C56" s="139">
        <v>2021</v>
      </c>
      <c r="D56" s="139"/>
      <c r="E56" s="140">
        <v>6.0165499999999997E-2</v>
      </c>
      <c r="F56" s="140">
        <v>6.6866729E-2</v>
      </c>
      <c r="G56" s="140">
        <v>0.18655531</v>
      </c>
      <c r="H56" s="140">
        <v>0.28754067</v>
      </c>
      <c r="I56" s="140">
        <v>0.136476078</v>
      </c>
      <c r="J56" s="140">
        <v>7.5610882000000004E-2</v>
      </c>
      <c r="K56" s="140">
        <v>0.18678482399999999</v>
      </c>
      <c r="L56" s="141">
        <f>(1*E56+2*F56+3*G56+4*H56+5*I56)/SUM(E56:I56)</f>
        <v>3.5060912789949654</v>
      </c>
      <c r="M56" s="3"/>
    </row>
    <row r="57" spans="1:13" ht="15" customHeight="1" x14ac:dyDescent="0.2">
      <c r="A57" s="12"/>
      <c r="C57" s="139">
        <v>2017</v>
      </c>
      <c r="D57" s="139"/>
      <c r="E57" s="140">
        <v>6.8469230000000006E-2</v>
      </c>
      <c r="F57" s="140">
        <v>7.2779114000000006E-2</v>
      </c>
      <c r="G57" s="140">
        <v>0.19913482800000001</v>
      </c>
      <c r="H57" s="140">
        <v>0.25412056399999999</v>
      </c>
      <c r="I57" s="140">
        <v>0.16134203799999999</v>
      </c>
      <c r="J57" s="140">
        <v>7.8267576000000005E-2</v>
      </c>
      <c r="K57" s="140">
        <v>0.165886649</v>
      </c>
      <c r="L57" s="141">
        <f>(1*E57+2*F57+3*G57+4*H57+5*I57)/SUM(E57:I57)</f>
        <v>3.4856639788529127</v>
      </c>
      <c r="M57" s="3"/>
    </row>
    <row r="58" spans="1:13" ht="15" customHeight="1" x14ac:dyDescent="0.2">
      <c r="A58" s="12"/>
      <c r="C58" s="139">
        <v>2014</v>
      </c>
      <c r="D58" s="139"/>
      <c r="E58" s="140">
        <v>5.8732727309366205E-2</v>
      </c>
      <c r="F58" s="140">
        <v>6.2819905019693908E-2</v>
      </c>
      <c r="G58" s="140">
        <v>0.19137934588890507</v>
      </c>
      <c r="H58" s="140">
        <v>0.34050558406335102</v>
      </c>
      <c r="I58" s="140">
        <v>0.12223379599709326</v>
      </c>
      <c r="J58" s="140">
        <v>5.1804065208661772E-2</v>
      </c>
      <c r="K58" s="140">
        <v>0.1725245765129288</v>
      </c>
      <c r="L58" s="141">
        <f>(1*E58+2*F58+3*G58+4*H58+5*I58)/SUM(E58:I58)</f>
        <v>3.5217258728197849</v>
      </c>
      <c r="M58" s="3"/>
    </row>
    <row r="59" spans="1:13" ht="15" customHeight="1" x14ac:dyDescent="0.2">
      <c r="A59" s="12"/>
      <c r="C59" s="151" t="s">
        <v>28</v>
      </c>
      <c r="D59" s="151"/>
      <c r="E59" s="152"/>
      <c r="F59" s="152"/>
      <c r="G59" s="152"/>
      <c r="H59" s="152"/>
      <c r="I59" s="152"/>
      <c r="J59" s="152"/>
      <c r="K59" s="153"/>
      <c r="L59" s="153"/>
      <c r="M59" s="3"/>
    </row>
    <row r="60" spans="1:13" ht="15" customHeight="1" x14ac:dyDescent="0.2">
      <c r="A60" s="12"/>
      <c r="C60" s="136">
        <v>2024</v>
      </c>
      <c r="D60" s="136"/>
      <c r="E60" s="137">
        <v>6.3611534295197766E-2</v>
      </c>
      <c r="F60" s="137">
        <v>3.2133346181873773E-2</v>
      </c>
      <c r="G60" s="137">
        <v>0.20938567725807705</v>
      </c>
      <c r="H60" s="137">
        <v>0.2683217142459724</v>
      </c>
      <c r="I60" s="137">
        <v>0.20066725798088356</v>
      </c>
      <c r="J60" s="137">
        <v>6.8517871979188946E-2</v>
      </c>
      <c r="K60" s="137">
        <v>0.15736259805880662</v>
      </c>
      <c r="L60" s="138">
        <f>(1*E60+2*F60+3*G60+4*H60+5*I60)/SUM(E60:I60)</f>
        <v>3.6592002858531636</v>
      </c>
      <c r="M60" s="3"/>
    </row>
    <row r="61" spans="1:13" ht="15" customHeight="1" x14ac:dyDescent="0.2">
      <c r="A61" s="12"/>
      <c r="C61" s="139">
        <v>2021</v>
      </c>
      <c r="D61" s="139"/>
      <c r="E61" s="140">
        <v>6.0706400000000001E-2</v>
      </c>
      <c r="F61" s="140">
        <v>2.5256799999999999E-2</v>
      </c>
      <c r="G61" s="140">
        <v>0.19898347499999999</v>
      </c>
      <c r="H61" s="140">
        <v>0.276910508</v>
      </c>
      <c r="I61" s="140">
        <v>0.18834368200000001</v>
      </c>
      <c r="J61" s="140">
        <v>6.8975390999999997E-2</v>
      </c>
      <c r="K61" s="140">
        <v>0.18082367799999999</v>
      </c>
      <c r="L61" s="141">
        <f>(1*E61+2*F61+3*G61+4*H61+5*I61)/SUM(E61:I61)</f>
        <v>3.6757233904282418</v>
      </c>
      <c r="M61" s="3"/>
    </row>
    <row r="62" spans="1:13" ht="15" customHeight="1" x14ac:dyDescent="0.2">
      <c r="A62" s="12"/>
      <c r="C62" s="139">
        <v>2017</v>
      </c>
      <c r="D62" s="139"/>
      <c r="E62" s="140">
        <v>5.9968599999999997E-2</v>
      </c>
      <c r="F62" s="140">
        <v>3.6956700000000002E-2</v>
      </c>
      <c r="G62" s="140">
        <v>0.20250731599999999</v>
      </c>
      <c r="H62" s="140">
        <v>0.29153173599999999</v>
      </c>
      <c r="I62" s="140">
        <v>0.16709317800000001</v>
      </c>
      <c r="J62" s="140">
        <v>7.5317736999999996E-2</v>
      </c>
      <c r="K62" s="140">
        <v>0.166624729</v>
      </c>
      <c r="L62" s="141">
        <f>(1*E62+2*F62+3*G62+4*H62+5*I62)/SUM(E62:I62)</f>
        <v>3.61845463364766</v>
      </c>
      <c r="M62" s="3"/>
    </row>
    <row r="63" spans="1:13" ht="15" customHeight="1" x14ac:dyDescent="0.2">
      <c r="A63" s="12"/>
      <c r="C63" s="139">
        <v>2014</v>
      </c>
      <c r="D63" s="139"/>
      <c r="E63" s="140">
        <v>5.5483214291804105E-2</v>
      </c>
      <c r="F63" s="140">
        <v>3.9511340620322362E-2</v>
      </c>
      <c r="G63" s="140">
        <v>0.202798046949213</v>
      </c>
      <c r="H63" s="140">
        <v>0.33659449707316319</v>
      </c>
      <c r="I63" s="140">
        <v>0.15005197783762253</v>
      </c>
      <c r="J63" s="140">
        <v>5.0300740961257188E-2</v>
      </c>
      <c r="K63" s="140">
        <v>0.16526018226661743</v>
      </c>
      <c r="L63" s="141">
        <f>(1*E63+2*F63+3*G63+4*H63+5*I63)/SUM(E63:I63)</f>
        <v>3.619832308131842</v>
      </c>
      <c r="M63" s="3"/>
    </row>
    <row r="64" spans="1:13" ht="15" customHeight="1" x14ac:dyDescent="0.2">
      <c r="A64" s="12"/>
      <c r="C64" s="151" t="s">
        <v>29</v>
      </c>
      <c r="D64" s="151"/>
      <c r="E64" s="152"/>
      <c r="F64" s="152"/>
      <c r="G64" s="152"/>
      <c r="H64" s="152"/>
      <c r="I64" s="152"/>
      <c r="J64" s="152"/>
      <c r="K64" s="152"/>
      <c r="L64" s="152"/>
      <c r="M64" s="3"/>
    </row>
    <row r="65" spans="1:13" ht="15" customHeight="1" x14ac:dyDescent="0.2">
      <c r="A65" s="12"/>
      <c r="C65" s="136">
        <v>2024</v>
      </c>
      <c r="D65" s="136"/>
      <c r="E65" s="137">
        <v>6.1944762344105717E-2</v>
      </c>
      <c r="F65" s="137">
        <v>2.8864092053657558E-2</v>
      </c>
      <c r="G65" s="137">
        <v>0.15789301635348146</v>
      </c>
      <c r="H65" s="137">
        <v>0.23301541128822212</v>
      </c>
      <c r="I65" s="137">
        <v>0.25759236126930873</v>
      </c>
      <c r="J65" s="137">
        <v>8.0417261369065504E-2</v>
      </c>
      <c r="K65" s="137">
        <v>0.18027309532215899</v>
      </c>
      <c r="L65" s="138">
        <f>(1*E65+2*F65+3*G65+4*H65+5*I65)/SUM(E65:I65)</f>
        <v>3.8054088330568141</v>
      </c>
      <c r="M65" s="3"/>
    </row>
    <row r="66" spans="1:13" ht="15" customHeight="1" x14ac:dyDescent="0.2">
      <c r="A66" s="12"/>
      <c r="C66" s="139">
        <v>2021</v>
      </c>
      <c r="D66" s="139"/>
      <c r="E66" s="140">
        <v>7.4714859999999994E-2</v>
      </c>
      <c r="F66" s="140">
        <v>2.2945400000000001E-2</v>
      </c>
      <c r="G66" s="140">
        <v>0.163850632</v>
      </c>
      <c r="H66" s="140">
        <v>0.23481687800000001</v>
      </c>
      <c r="I66" s="140">
        <v>0.21356108800000001</v>
      </c>
      <c r="J66" s="140">
        <v>8.4078346999999998E-2</v>
      </c>
      <c r="K66" s="140">
        <v>0.20603281600000001</v>
      </c>
      <c r="L66" s="141">
        <f>(1*E66+2*F66+3*G66+4*H66+5*I66)/SUM(E66:I66)</f>
        <v>3.6896346216494642</v>
      </c>
      <c r="M66" s="3"/>
    </row>
    <row r="67" spans="1:13" ht="15" customHeight="1" x14ac:dyDescent="0.2">
      <c r="A67" s="12"/>
      <c r="C67" s="139">
        <v>2017</v>
      </c>
      <c r="D67" s="139"/>
      <c r="E67" s="140">
        <v>6.8495045000000004E-2</v>
      </c>
      <c r="F67" s="140">
        <v>4.7648099999999999E-2</v>
      </c>
      <c r="G67" s="140">
        <v>0.15580037199999999</v>
      </c>
      <c r="H67" s="140">
        <v>0.22487769099999999</v>
      </c>
      <c r="I67" s="140">
        <v>0.19591544</v>
      </c>
      <c r="J67" s="140">
        <v>8.3103407000000004E-2</v>
      </c>
      <c r="K67" s="140">
        <v>0.224159946</v>
      </c>
      <c r="L67" s="141">
        <f>(1*E67+2*F67+3*G67+4*H67+5*I67)/SUM(E67:I67)</f>
        <v>3.6237152058396664</v>
      </c>
      <c r="M67" s="3"/>
    </row>
    <row r="68" spans="1:13" ht="15" customHeight="1" x14ac:dyDescent="0.2">
      <c r="A68" s="12"/>
      <c r="C68" s="139">
        <v>2014</v>
      </c>
      <c r="D68" s="139"/>
      <c r="E68" s="140">
        <v>6.758586271766838E-2</v>
      </c>
      <c r="F68" s="140">
        <v>3.7078445085092004E-2</v>
      </c>
      <c r="G68" s="140">
        <v>0.15941024073683199</v>
      </c>
      <c r="H68" s="140">
        <v>0.31005576435862742</v>
      </c>
      <c r="I68" s="140">
        <v>0.14612287102000859</v>
      </c>
      <c r="J68" s="140">
        <v>6.0441959676255222E-2</v>
      </c>
      <c r="K68" s="140">
        <v>0.21930485640551631</v>
      </c>
      <c r="L68" s="141">
        <f>(1*E68+2*F68+3*G68+4*H68+5*I68)/SUM(E68:I68)</f>
        <v>3.5970835610037928</v>
      </c>
      <c r="M68" s="3"/>
    </row>
    <row r="69" spans="1:13" ht="15" customHeight="1" x14ac:dyDescent="0.2">
      <c r="A69" s="12"/>
      <c r="C69" s="151" t="s">
        <v>30</v>
      </c>
      <c r="D69" s="151"/>
      <c r="E69" s="152"/>
      <c r="F69" s="152"/>
      <c r="G69" s="152"/>
      <c r="H69" s="152"/>
      <c r="I69" s="152"/>
      <c r="J69" s="152"/>
      <c r="K69" s="152"/>
      <c r="L69" s="152"/>
      <c r="M69" s="3"/>
    </row>
    <row r="70" spans="1:13" ht="15" customHeight="1" x14ac:dyDescent="0.2">
      <c r="A70" s="12"/>
      <c r="C70" s="136">
        <v>2024</v>
      </c>
      <c r="D70" s="136"/>
      <c r="E70" s="137">
        <v>8.0059816492332639E-2</v>
      </c>
      <c r="F70" s="137">
        <v>4.427864592665938E-2</v>
      </c>
      <c r="G70" s="137">
        <v>0.19379965018492762</v>
      </c>
      <c r="H70" s="137">
        <v>0.21877816765808508</v>
      </c>
      <c r="I70" s="137">
        <v>0.20434732555751459</v>
      </c>
      <c r="J70" s="137">
        <v>8.3543066358706078E-2</v>
      </c>
      <c r="K70" s="137">
        <v>0.17519332782177471</v>
      </c>
      <c r="L70" s="138">
        <f>(1*E70+2*F70+3*G70+4*H70+5*I70)/SUM(E70:I70)</f>
        <v>3.5707477563181462</v>
      </c>
      <c r="M70" s="3"/>
    </row>
    <row r="71" spans="1:13" ht="15" customHeight="1" x14ac:dyDescent="0.2">
      <c r="A71" s="12"/>
      <c r="C71" s="139">
        <v>2021</v>
      </c>
      <c r="D71" s="139"/>
      <c r="E71" s="140">
        <v>9.0580335999999997E-2</v>
      </c>
      <c r="F71" s="140">
        <v>5.6517699999999997E-2</v>
      </c>
      <c r="G71" s="140">
        <v>0.17616865800000001</v>
      </c>
      <c r="H71" s="140">
        <v>0.20862824799999999</v>
      </c>
      <c r="I71" s="140">
        <v>0.17208799999999999</v>
      </c>
      <c r="J71" s="140">
        <v>8.4474594E-2</v>
      </c>
      <c r="K71" s="140">
        <v>0.21154251199999999</v>
      </c>
      <c r="L71" s="141">
        <f>(1*E71+2*F71+3*G71+4*H71+5*I71)/SUM(E71:I71)</f>
        <v>3.4476328291488634</v>
      </c>
      <c r="M71" s="3"/>
    </row>
    <row r="72" spans="1:13" ht="15" customHeight="1" x14ac:dyDescent="0.2">
      <c r="A72" s="12"/>
      <c r="C72" s="139">
        <v>2017</v>
      </c>
      <c r="D72" s="139"/>
      <c r="E72" s="140">
        <v>9.4871717999999994E-2</v>
      </c>
      <c r="F72" s="140">
        <v>6.2489799999999998E-2</v>
      </c>
      <c r="G72" s="140">
        <v>0.15407241999999999</v>
      </c>
      <c r="H72" s="140">
        <v>0.24770161900000001</v>
      </c>
      <c r="I72" s="140">
        <v>0.12810452999999999</v>
      </c>
      <c r="J72" s="140">
        <v>9.4118707999999995E-2</v>
      </c>
      <c r="K72" s="140">
        <v>0.21864122</v>
      </c>
      <c r="L72" s="141">
        <f>(1*E72+2*F72+3*G72+4*H72+5*I72)/SUM(E72:I72)</f>
        <v>3.3662147301369512</v>
      </c>
      <c r="M72" s="3"/>
    </row>
    <row r="73" spans="1:13" ht="15" customHeight="1" x14ac:dyDescent="0.2">
      <c r="A73" s="12"/>
      <c r="C73" s="139">
        <v>2014</v>
      </c>
      <c r="D73" s="139"/>
      <c r="E73" s="140">
        <v>9.2109448303825614E-2</v>
      </c>
      <c r="F73" s="140">
        <v>4.832879268131092E-2</v>
      </c>
      <c r="G73" s="140">
        <v>0.15783208784569969</v>
      </c>
      <c r="H73" s="140">
        <v>0.29441949728561345</v>
      </c>
      <c r="I73" s="140">
        <v>0.10864567656211141</v>
      </c>
      <c r="J73" s="140">
        <v>7.7015979134517312E-2</v>
      </c>
      <c r="K73" s="140">
        <v>0.22164851818692161</v>
      </c>
      <c r="L73" s="141">
        <f>(1*E73+2*F73+3*G73+4*H73+5*I73)/SUM(E73:I73)</f>
        <v>3.398045101174382</v>
      </c>
      <c r="M73" s="3"/>
    </row>
    <row r="74" spans="1:13" ht="15" customHeight="1" x14ac:dyDescent="0.2">
      <c r="A74" s="12"/>
      <c r="C74" s="151" t="s">
        <v>31</v>
      </c>
      <c r="D74" s="151"/>
      <c r="E74" s="152"/>
      <c r="F74" s="152"/>
      <c r="G74" s="152"/>
      <c r="H74" s="152"/>
      <c r="I74" s="152"/>
      <c r="J74" s="152"/>
      <c r="K74" s="152"/>
      <c r="L74" s="152"/>
      <c r="M74" s="3"/>
    </row>
    <row r="75" spans="1:13" ht="15" customHeight="1" x14ac:dyDescent="0.2">
      <c r="A75" s="12"/>
      <c r="C75" s="136">
        <v>2024</v>
      </c>
      <c r="D75" s="136"/>
      <c r="E75" s="137">
        <v>9.2713228307480577E-2</v>
      </c>
      <c r="F75" s="137">
        <v>4.3467491194431912E-2</v>
      </c>
      <c r="G75" s="137">
        <v>0.22678699236162569</v>
      </c>
      <c r="H75" s="137">
        <v>0.27200905337519493</v>
      </c>
      <c r="I75" s="137">
        <v>0.13306202338007803</v>
      </c>
      <c r="J75" s="137">
        <v>7.4268526371428514E-2</v>
      </c>
      <c r="K75" s="137">
        <v>0.15769268500976036</v>
      </c>
      <c r="L75" s="138">
        <f>(1*E75+2*F75+3*G75+4*H75+5*I75)/SUM(E75:I75)</f>
        <v>3.4026348107783373</v>
      </c>
      <c r="M75" s="3"/>
    </row>
    <row r="76" spans="1:13" ht="15" customHeight="1" x14ac:dyDescent="0.2">
      <c r="A76" s="12"/>
      <c r="C76" s="139">
        <v>2021</v>
      </c>
      <c r="D76" s="139"/>
      <c r="E76" s="140">
        <v>9.8290702999999993E-2</v>
      </c>
      <c r="F76" s="140">
        <v>4.6760000000000003E-2</v>
      </c>
      <c r="G76" s="140">
        <v>0.22291554199999999</v>
      </c>
      <c r="H76" s="140">
        <v>0.25346865400000002</v>
      </c>
      <c r="I76" s="140">
        <v>0.100896528</v>
      </c>
      <c r="J76" s="140">
        <v>8.8926673999999997E-2</v>
      </c>
      <c r="K76" s="140">
        <v>0.188741881</v>
      </c>
      <c r="L76" s="141">
        <f>(1*E76+2*F76+3*G76+4*H76+5*I76)/SUM(E76:I76)</f>
        <v>3.2933837516666706</v>
      </c>
      <c r="M76" s="3"/>
    </row>
    <row r="77" spans="1:13" ht="15" customHeight="1" x14ac:dyDescent="0.2">
      <c r="A77" s="12"/>
      <c r="C77" s="139">
        <v>2017</v>
      </c>
      <c r="D77" s="139"/>
      <c r="E77" s="140">
        <v>9.6149402999999994E-2</v>
      </c>
      <c r="F77" s="140">
        <v>4.7816200000000003E-2</v>
      </c>
      <c r="G77" s="140">
        <v>0.22202401799999999</v>
      </c>
      <c r="H77" s="140">
        <v>0.256152926</v>
      </c>
      <c r="I77" s="140">
        <v>8.7102789999999999E-2</v>
      </c>
      <c r="J77" s="140">
        <v>9.0048269E-2</v>
      </c>
      <c r="K77" s="140">
        <v>0.200706419</v>
      </c>
      <c r="L77" s="141">
        <f>(1*E77+2*F77+3*G77+4*H77+5*I77)/SUM(E77:I77)</f>
        <v>3.2682336986587761</v>
      </c>
      <c r="M77" s="3"/>
    </row>
    <row r="78" spans="1:13" ht="15" customHeight="1" x14ac:dyDescent="0.2">
      <c r="A78" s="12"/>
      <c r="C78" s="139">
        <v>2014</v>
      </c>
      <c r="D78" s="139"/>
      <c r="E78" s="140">
        <v>9.3684848893721251E-2</v>
      </c>
      <c r="F78" s="140">
        <v>4.1390011045907525E-2</v>
      </c>
      <c r="G78" s="140">
        <v>0.20567935737818133</v>
      </c>
      <c r="H78" s="140">
        <v>0.32637129699871298</v>
      </c>
      <c r="I78" s="140">
        <v>6.7820642661123462E-2</v>
      </c>
      <c r="J78" s="140">
        <v>6.0360205053534031E-2</v>
      </c>
      <c r="K78" s="140">
        <v>0.20469363796881943</v>
      </c>
      <c r="L78" s="141">
        <f>(1*E78+2*F78+3*G78+4*H78+5*I78)/SUM(E78:I78)</f>
        <v>3.3173740977799335</v>
      </c>
      <c r="M78" s="3"/>
    </row>
    <row r="79" spans="1:13" ht="15" customHeight="1" x14ac:dyDescent="0.2">
      <c r="A79" s="12"/>
      <c r="C79" s="151" t="s">
        <v>32</v>
      </c>
      <c r="D79" s="151"/>
      <c r="E79" s="152"/>
      <c r="F79" s="152"/>
      <c r="G79" s="152"/>
      <c r="H79" s="152"/>
      <c r="I79" s="152"/>
      <c r="J79" s="152"/>
      <c r="K79" s="152"/>
      <c r="L79" s="152"/>
      <c r="M79" s="3"/>
    </row>
    <row r="80" spans="1:13" ht="15" customHeight="1" x14ac:dyDescent="0.2">
      <c r="A80" s="12"/>
      <c r="C80" s="136">
        <v>2024</v>
      </c>
      <c r="D80" s="136"/>
      <c r="E80" s="137">
        <v>9.3618467447814224E-3</v>
      </c>
      <c r="F80" s="137">
        <v>1.7776140486464465E-3</v>
      </c>
      <c r="G80" s="137">
        <v>5.0321743699623814E-3</v>
      </c>
      <c r="H80" s="137">
        <v>1.7548767034857166E-2</v>
      </c>
      <c r="I80" s="137">
        <v>1.6882904704151918E-2</v>
      </c>
      <c r="J80" s="137">
        <v>0.19538508816896719</v>
      </c>
      <c r="K80" s="137">
        <v>0.75401160492863351</v>
      </c>
      <c r="L80" s="138">
        <f>(1*E80+2*F80+3*G80+4*H80+5*I80)/SUM(E80:I80)</f>
        <v>3.6089180883846685</v>
      </c>
      <c r="M80" s="3"/>
    </row>
    <row r="81" spans="1:13" ht="15" customHeight="1" x14ac:dyDescent="0.2">
      <c r="A81" s="12"/>
      <c r="C81" s="139">
        <v>2021</v>
      </c>
      <c r="D81" s="139"/>
      <c r="E81" s="140">
        <v>1.02328E-2</v>
      </c>
      <c r="F81" s="140">
        <v>3.5117400000000002E-3</v>
      </c>
      <c r="G81" s="140">
        <v>6.8588700000000004E-3</v>
      </c>
      <c r="H81" s="140">
        <v>1.4332299999999999E-2</v>
      </c>
      <c r="I81" s="140">
        <v>8.9663E-3</v>
      </c>
      <c r="J81" s="140">
        <v>0.213226942</v>
      </c>
      <c r="K81" s="140">
        <v>0.74287101300000002</v>
      </c>
      <c r="L81" s="141">
        <f>(1*E81+2*F81+3*G81+4*H81+5*I81)/SUM(E81:I81)</f>
        <v>3.1887740447419155</v>
      </c>
      <c r="M81" s="3"/>
    </row>
    <row r="82" spans="1:13" ht="15" customHeight="1" x14ac:dyDescent="0.2">
      <c r="A82" s="12"/>
      <c r="C82" s="139">
        <v>2017</v>
      </c>
      <c r="D82" s="139"/>
      <c r="E82" s="140">
        <v>5.0935099999999999E-3</v>
      </c>
      <c r="F82" s="140">
        <v>4.5378900000000002E-3</v>
      </c>
      <c r="G82" s="140">
        <v>1.11202E-2</v>
      </c>
      <c r="H82" s="140">
        <v>1.50037E-2</v>
      </c>
      <c r="I82" s="140">
        <v>6.1164499999999998E-3</v>
      </c>
      <c r="J82" s="140">
        <v>0.17994249200000001</v>
      </c>
      <c r="K82" s="140">
        <v>0.77818577700000002</v>
      </c>
      <c r="L82" s="141">
        <f>(1*E82+2*F82+3*G82+4*H82+5*I82)/SUM(E82:I82)</f>
        <v>3.2988098180754322</v>
      </c>
      <c r="M82" s="3"/>
    </row>
    <row r="83" spans="1:13" ht="15" customHeight="1" x14ac:dyDescent="0.2">
      <c r="A83" s="12"/>
      <c r="C83" s="139">
        <v>2014</v>
      </c>
      <c r="D83" s="139"/>
      <c r="E83" s="142">
        <v>7.4639480149010454E-3</v>
      </c>
      <c r="F83" s="142">
        <v>6.5957864832177967E-3</v>
      </c>
      <c r="G83" s="142">
        <v>7.4975621693519501E-3</v>
      </c>
      <c r="H83" s="142">
        <v>1.7849769105251292E-2</v>
      </c>
      <c r="I83" s="142">
        <v>1.0408791420175114E-2</v>
      </c>
      <c r="J83" s="142">
        <v>0.15153808096932878</v>
      </c>
      <c r="K83" s="142">
        <v>0.79864606183777409</v>
      </c>
      <c r="L83" s="141">
        <f>(1*E83+2*F83+3*G83+4*H83+5*I83)/SUM(E83:I83)</f>
        <v>3.3441408097465395</v>
      </c>
      <c r="M83" s="3"/>
    </row>
    <row r="84" spans="1:13" ht="15" customHeight="1" x14ac:dyDescent="0.2">
      <c r="A84" s="12"/>
      <c r="C84" s="80" t="s">
        <v>17</v>
      </c>
      <c r="D84" s="80"/>
      <c r="E84" s="81"/>
      <c r="F84" s="81"/>
      <c r="G84" s="81"/>
      <c r="H84" s="81"/>
      <c r="I84" s="81"/>
      <c r="J84" s="87"/>
      <c r="K84" s="87"/>
      <c r="L84" s="87"/>
      <c r="M84" s="3"/>
    </row>
    <row r="85" spans="1:13" ht="15" customHeight="1" x14ac:dyDescent="0.2">
      <c r="A85" s="12"/>
      <c r="C85" s="148" t="s">
        <v>175</v>
      </c>
      <c r="D85" s="148"/>
      <c r="E85" s="149"/>
      <c r="F85" s="149"/>
      <c r="G85" s="149"/>
      <c r="H85" s="149"/>
      <c r="I85" s="149"/>
      <c r="J85" s="149"/>
      <c r="K85" s="149"/>
      <c r="L85" s="149"/>
      <c r="M85" s="3"/>
    </row>
    <row r="86" spans="1:13" ht="15" customHeight="1" x14ac:dyDescent="0.2">
      <c r="A86" s="12"/>
      <c r="C86" s="136">
        <v>2024</v>
      </c>
      <c r="D86" s="136"/>
      <c r="E86" s="137">
        <f>AVERAGE(E91,E96,E101,E106,E111)</f>
        <v>6.3686969845223151E-2</v>
      </c>
      <c r="F86" s="137">
        <f t="shared" ref="F86:K86" si="8">AVERAGE(F91,F96,F101,F106,F111)</f>
        <v>6.1335573715776005E-2</v>
      </c>
      <c r="G86" s="137">
        <f t="shared" si="8"/>
        <v>0.15547890233313638</v>
      </c>
      <c r="H86" s="137">
        <f t="shared" si="8"/>
        <v>0.25229979336363273</v>
      </c>
      <c r="I86" s="137">
        <f t="shared" si="8"/>
        <v>0.17260506955689334</v>
      </c>
      <c r="J86" s="137">
        <f t="shared" si="8"/>
        <v>8.6981655075462086E-2</v>
      </c>
      <c r="K86" s="137">
        <f t="shared" si="8"/>
        <v>0.20761203610987633</v>
      </c>
      <c r="L86" s="138">
        <f>(1*E86+2*F86+3*G86+4*H86+5*I86)/SUM(E86:I86)</f>
        <v>3.5795247561056414</v>
      </c>
      <c r="M86" s="3"/>
    </row>
    <row r="87" spans="1:13" ht="15" customHeight="1" x14ac:dyDescent="0.2">
      <c r="A87" s="12"/>
      <c r="C87" s="139">
        <v>2021</v>
      </c>
      <c r="D87" s="139"/>
      <c r="E87" s="140">
        <f t="shared" ref="E87:K87" si="9">AVERAGE(E92,E97,E102,E107,E112)</f>
        <v>7.6127689999999998E-2</v>
      </c>
      <c r="F87" s="140">
        <f t="shared" si="9"/>
        <v>4.681896E-2</v>
      </c>
      <c r="G87" s="140">
        <f t="shared" si="9"/>
        <v>0.15587277299999999</v>
      </c>
      <c r="H87" s="140">
        <f t="shared" si="9"/>
        <v>0.2467732668</v>
      </c>
      <c r="I87" s="140">
        <f t="shared" si="9"/>
        <v>0.16097251159999998</v>
      </c>
      <c r="J87" s="140">
        <f t="shared" si="9"/>
        <v>0.10290607199999999</v>
      </c>
      <c r="K87" s="140">
        <f t="shared" si="9"/>
        <v>0.21052874799999999</v>
      </c>
      <c r="L87" s="141">
        <f>(1*E87+2*F87+3*G87+4*H87+5*I87)/SUM(E87:I87)</f>
        <v>3.5383959880958806</v>
      </c>
      <c r="M87" s="3"/>
    </row>
    <row r="88" spans="1:13" ht="15" customHeight="1" x14ac:dyDescent="0.2">
      <c r="A88" s="12"/>
      <c r="C88" s="139">
        <v>2017</v>
      </c>
      <c r="D88" s="139"/>
      <c r="E88" s="140">
        <f t="shared" ref="E88:K88" si="10">AVERAGE(E93,E98,E103,E108,E113)</f>
        <v>6.7591711400000004E-2</v>
      </c>
      <c r="F88" s="140">
        <f t="shared" si="10"/>
        <v>4.2619100000000007E-2</v>
      </c>
      <c r="G88" s="140">
        <f t="shared" si="10"/>
        <v>0.17102960800000003</v>
      </c>
      <c r="H88" s="140">
        <f t="shared" si="10"/>
        <v>0.24146235000000002</v>
      </c>
      <c r="I88" s="140">
        <f t="shared" si="10"/>
        <v>0.12055699760000001</v>
      </c>
      <c r="J88" s="140">
        <f t="shared" si="10"/>
        <v>0.10254459540000001</v>
      </c>
      <c r="K88" s="140">
        <f t="shared" si="10"/>
        <v>0.25419559659999996</v>
      </c>
      <c r="L88" s="141">
        <f>(1*E88+2*F88+3*G88+4*H88+5*I88)/SUM(E88:I88)</f>
        <v>3.4737958722669502</v>
      </c>
      <c r="M88" s="3"/>
    </row>
    <row r="89" spans="1:13" ht="15" customHeight="1" x14ac:dyDescent="0.2">
      <c r="A89" s="12"/>
      <c r="C89" s="139">
        <v>2014</v>
      </c>
      <c r="D89" s="139"/>
      <c r="E89" s="140">
        <f t="shared" ref="E89:K89" si="11">AVERAGE(E94,E99,E104,E109,E114)</f>
        <v>6.2831297786150417E-2</v>
      </c>
      <c r="F89" s="140">
        <f t="shared" si="11"/>
        <v>3.8957650572498941E-2</v>
      </c>
      <c r="G89" s="140">
        <f t="shared" si="11"/>
        <v>0.16950635665162733</v>
      </c>
      <c r="H89" s="140">
        <f t="shared" si="11"/>
        <v>0.24804782857633198</v>
      </c>
      <c r="I89" s="140">
        <f t="shared" si="11"/>
        <v>0.12605533821430481</v>
      </c>
      <c r="J89" s="140">
        <f t="shared" si="11"/>
        <v>0.11086564369735989</v>
      </c>
      <c r="K89" s="140">
        <f t="shared" si="11"/>
        <v>0.24373588450172665</v>
      </c>
      <c r="L89" s="141">
        <f>(1*E89+2*F89+3*G89+4*H89+5*I89)/SUM(E89:I89)</f>
        <v>3.5198931722349127</v>
      </c>
      <c r="M89" s="3"/>
    </row>
    <row r="90" spans="1:13" ht="15" customHeight="1" x14ac:dyDescent="0.2">
      <c r="A90" s="12"/>
      <c r="C90" s="151" t="s">
        <v>27</v>
      </c>
      <c r="D90" s="151"/>
      <c r="E90" s="152"/>
      <c r="F90" s="152"/>
      <c r="G90" s="152"/>
      <c r="H90" s="152"/>
      <c r="I90" s="152"/>
      <c r="J90" s="152"/>
      <c r="K90" s="153"/>
      <c r="L90" s="153"/>
      <c r="M90" s="3"/>
    </row>
    <row r="91" spans="1:13" ht="15" customHeight="1" x14ac:dyDescent="0.2">
      <c r="A91" s="12"/>
      <c r="C91" s="136">
        <v>2024</v>
      </c>
      <c r="D91" s="136"/>
      <c r="E91" s="137">
        <v>6.8074070487210564E-2</v>
      </c>
      <c r="F91" s="137">
        <v>7.5376433725560993E-2</v>
      </c>
      <c r="G91" s="137">
        <v>0.18928235774297403</v>
      </c>
      <c r="H91" s="137">
        <v>0.2769273564634786</v>
      </c>
      <c r="I91" s="137">
        <v>0.143142710198955</v>
      </c>
      <c r="J91" s="137">
        <v>6.9965054228264253E-2</v>
      </c>
      <c r="K91" s="137">
        <v>0.17723201715355646</v>
      </c>
      <c r="L91" s="138">
        <f>(1*E91+2*F91+3*G91+4*H91+5*I91)/SUM(E91:I91)</f>
        <v>3.4671716710865543</v>
      </c>
      <c r="M91" s="3"/>
    </row>
    <row r="92" spans="1:13" ht="15" customHeight="1" x14ac:dyDescent="0.2">
      <c r="A92" s="12"/>
      <c r="C92" s="139">
        <v>2021</v>
      </c>
      <c r="D92" s="139"/>
      <c r="E92" s="140">
        <v>8.8932671000000005E-2</v>
      </c>
      <c r="F92" s="140">
        <v>5.1507600000000001E-2</v>
      </c>
      <c r="G92" s="140">
        <v>0.20171190899999999</v>
      </c>
      <c r="H92" s="140">
        <v>0.26440145100000001</v>
      </c>
      <c r="I92" s="140">
        <v>0.1323493</v>
      </c>
      <c r="J92" s="140">
        <v>8.4845503000000003E-2</v>
      </c>
      <c r="K92" s="140">
        <v>0.176251612</v>
      </c>
      <c r="L92" s="141">
        <f>(1*E92+2*F92+3*G92+4*H92+5*I92)/SUM(E92:I92)</f>
        <v>3.4056380025375752</v>
      </c>
      <c r="M92" s="3"/>
    </row>
    <row r="93" spans="1:13" ht="15" customHeight="1" x14ac:dyDescent="0.2">
      <c r="A93" s="12"/>
      <c r="C93" s="139">
        <v>2017</v>
      </c>
      <c r="D93" s="139"/>
      <c r="E93" s="140">
        <v>8.0531855999999999E-2</v>
      </c>
      <c r="F93" s="140">
        <v>5.25937E-2</v>
      </c>
      <c r="G93" s="140">
        <v>0.21295051200000001</v>
      </c>
      <c r="H93" s="140">
        <v>0.259292311</v>
      </c>
      <c r="I93" s="140">
        <v>0.105183127</v>
      </c>
      <c r="J93" s="140">
        <v>8.8814984999999999E-2</v>
      </c>
      <c r="K93" s="140">
        <v>0.20063346500000001</v>
      </c>
      <c r="L93" s="141">
        <f>(1*E93+2*F93+3*G93+4*H93+5*I93)/SUM(E93:I93)</f>
        <v>3.3602851458877918</v>
      </c>
      <c r="M93" s="3"/>
    </row>
    <row r="94" spans="1:13" ht="15" customHeight="1" x14ac:dyDescent="0.2">
      <c r="A94" s="12"/>
      <c r="C94" s="139">
        <v>2014</v>
      </c>
      <c r="D94" s="139"/>
      <c r="E94" s="140">
        <v>7.1300061757554656E-2</v>
      </c>
      <c r="F94" s="140">
        <v>4.7939652506560342E-2</v>
      </c>
      <c r="G94" s="140">
        <v>0.2251948148707732</v>
      </c>
      <c r="H94" s="140">
        <v>0.2623495298864516</v>
      </c>
      <c r="I94" s="140">
        <v>0.11522821366761946</v>
      </c>
      <c r="J94" s="140">
        <v>9.3520660177441067E-2</v>
      </c>
      <c r="K94" s="140">
        <v>0.1844670671335997</v>
      </c>
      <c r="L94" s="141">
        <f>(1*E94+2*F94+3*G94+4*H94+5*I94)/SUM(E94:I94)</f>
        <v>3.4186441043090636</v>
      </c>
      <c r="M94" s="3"/>
    </row>
    <row r="95" spans="1:13" ht="15" customHeight="1" x14ac:dyDescent="0.2">
      <c r="A95" s="12"/>
      <c r="C95" s="151" t="s">
        <v>28</v>
      </c>
      <c r="D95" s="151"/>
      <c r="E95" s="152"/>
      <c r="F95" s="152"/>
      <c r="G95" s="152"/>
      <c r="H95" s="152"/>
      <c r="I95" s="152"/>
      <c r="J95" s="152"/>
      <c r="K95" s="153"/>
      <c r="L95" s="153"/>
      <c r="M95" s="3"/>
    </row>
    <row r="96" spans="1:13" ht="15" customHeight="1" x14ac:dyDescent="0.2">
      <c r="A96" s="12"/>
      <c r="C96" s="136">
        <v>2024</v>
      </c>
      <c r="D96" s="136"/>
      <c r="E96" s="137">
        <v>6.2419813347601029E-2</v>
      </c>
      <c r="F96" s="137">
        <v>6.0648958005664833E-2</v>
      </c>
      <c r="G96" s="137">
        <v>0.16413604563351339</v>
      </c>
      <c r="H96" s="137">
        <v>0.28913797333158586</v>
      </c>
      <c r="I96" s="137">
        <v>0.1599823719321242</v>
      </c>
      <c r="J96" s="137">
        <v>8.0425827308814646E-2</v>
      </c>
      <c r="K96" s="137">
        <v>0.18324901044069608</v>
      </c>
      <c r="L96" s="138">
        <f>(1*E96+2*F96+3*G96+4*H96+5*I96)/SUM(E96:I96)</f>
        <v>3.5753085107131772</v>
      </c>
      <c r="M96" s="3"/>
    </row>
    <row r="97" spans="1:13" ht="15" customHeight="1" x14ac:dyDescent="0.2">
      <c r="A97" s="12"/>
      <c r="C97" s="139">
        <v>2021</v>
      </c>
      <c r="D97" s="139"/>
      <c r="E97" s="140">
        <v>7.2527442999999997E-2</v>
      </c>
      <c r="F97" s="140">
        <v>4.9770399999999999E-2</v>
      </c>
      <c r="G97" s="140">
        <v>0.17293846399999999</v>
      </c>
      <c r="H97" s="140">
        <v>0.270592622</v>
      </c>
      <c r="I97" s="140">
        <v>0.16531657199999999</v>
      </c>
      <c r="J97" s="140">
        <v>8.7537118999999997E-2</v>
      </c>
      <c r="K97" s="140">
        <v>0.181317383</v>
      </c>
      <c r="L97" s="141">
        <f>(1*E97+2*F97+3*G97+4*H97+5*I97)/SUM(E97:I97)</f>
        <v>3.5558407723827328</v>
      </c>
      <c r="M97" s="3"/>
    </row>
    <row r="98" spans="1:13" ht="15" customHeight="1" x14ac:dyDescent="0.2">
      <c r="A98" s="12"/>
      <c r="C98" s="139">
        <v>2017</v>
      </c>
      <c r="D98" s="139"/>
      <c r="E98" s="140">
        <v>6.5475711000000006E-2</v>
      </c>
      <c r="F98" s="140">
        <v>4.9496800000000001E-2</v>
      </c>
      <c r="G98" s="140">
        <v>0.18474842899999999</v>
      </c>
      <c r="H98" s="140">
        <v>0.27017059999999998</v>
      </c>
      <c r="I98" s="140">
        <v>0.12535992000000001</v>
      </c>
      <c r="J98" s="140">
        <v>8.6253758999999999E-2</v>
      </c>
      <c r="K98" s="140">
        <v>0.21849473999999999</v>
      </c>
      <c r="L98" s="141">
        <f>(1*E98+2*F98+3*G98+4*H98+5*I98)/SUM(E98:I98)</f>
        <v>3.4896677498526936</v>
      </c>
      <c r="M98" s="3"/>
    </row>
    <row r="99" spans="1:13" ht="15" customHeight="1" x14ac:dyDescent="0.2">
      <c r="A99" s="12"/>
      <c r="C99" s="139">
        <v>2014</v>
      </c>
      <c r="D99" s="139"/>
      <c r="E99" s="140">
        <v>5.8486870944914955E-2</v>
      </c>
      <c r="F99" s="140">
        <v>4.9586610855562201E-2</v>
      </c>
      <c r="G99" s="140">
        <v>0.1930598301351085</v>
      </c>
      <c r="H99" s="140">
        <v>0.27533854296277599</v>
      </c>
      <c r="I99" s="140">
        <v>0.12632850470055132</v>
      </c>
      <c r="J99" s="140">
        <v>9.4342139070679565E-2</v>
      </c>
      <c r="K99" s="140">
        <v>0.20285750133040745</v>
      </c>
      <c r="L99" s="141">
        <f>(1*E99+2*F99+3*G99+4*H99+5*I99)/SUM(E99:I99)</f>
        <v>3.5142786207803836</v>
      </c>
      <c r="M99" s="3"/>
    </row>
    <row r="100" spans="1:13" ht="15" customHeight="1" x14ac:dyDescent="0.2">
      <c r="A100" s="12"/>
      <c r="C100" s="151" t="s">
        <v>29</v>
      </c>
      <c r="D100" s="151"/>
      <c r="E100" s="152"/>
      <c r="F100" s="152"/>
      <c r="G100" s="152"/>
      <c r="H100" s="152"/>
      <c r="I100" s="152"/>
      <c r="J100" s="152"/>
      <c r="K100" s="152"/>
      <c r="L100" s="152"/>
      <c r="M100" s="3"/>
    </row>
    <row r="101" spans="1:13" ht="15" customHeight="1" x14ac:dyDescent="0.2">
      <c r="A101" s="12"/>
      <c r="C101" s="136">
        <v>2024</v>
      </c>
      <c r="D101" s="136"/>
      <c r="E101" s="137">
        <v>5.5372548395027081E-2</v>
      </c>
      <c r="F101" s="137">
        <v>4.9236474093301563E-2</v>
      </c>
      <c r="G101" s="137">
        <v>0.13420301010936314</v>
      </c>
      <c r="H101" s="137">
        <v>0.24818328235989104</v>
      </c>
      <c r="I101" s="137">
        <v>0.19095481597680247</v>
      </c>
      <c r="J101" s="137">
        <v>8.9503042863548959E-2</v>
      </c>
      <c r="K101" s="137">
        <v>0.23254682620206579</v>
      </c>
      <c r="L101" s="138">
        <f>(1*E101+2*F101+3*G101+4*H101+5*I101)/SUM(E101:I101)</f>
        <v>3.6934305666144036</v>
      </c>
      <c r="M101" s="3"/>
    </row>
    <row r="102" spans="1:13" ht="15" customHeight="1" x14ac:dyDescent="0.2">
      <c r="A102" s="12"/>
      <c r="C102" s="139">
        <v>2021</v>
      </c>
      <c r="D102" s="139"/>
      <c r="E102" s="140">
        <v>6.33962E-2</v>
      </c>
      <c r="F102" s="140">
        <v>3.86646E-2</v>
      </c>
      <c r="G102" s="140">
        <v>0.124219518</v>
      </c>
      <c r="H102" s="140">
        <v>0.243588584</v>
      </c>
      <c r="I102" s="140">
        <v>0.17371588199999999</v>
      </c>
      <c r="J102" s="140">
        <v>0.115475076</v>
      </c>
      <c r="K102" s="140">
        <v>0.24094017100000001</v>
      </c>
      <c r="L102" s="141">
        <f>(1*E102+2*F102+3*G102+4*H102+5*I102)/SUM(E102:I102)</f>
        <v>3.6612389829278502</v>
      </c>
      <c r="M102" s="3"/>
    </row>
    <row r="103" spans="1:13" ht="15" customHeight="1" x14ac:dyDescent="0.2">
      <c r="A103" s="12"/>
      <c r="C103" s="139">
        <v>2017</v>
      </c>
      <c r="D103" s="139"/>
      <c r="E103" s="140">
        <v>5.5980000000000002E-2</v>
      </c>
      <c r="F103" s="140">
        <v>4.0501799999999998E-2</v>
      </c>
      <c r="G103" s="140">
        <v>0.14831520200000001</v>
      </c>
      <c r="H103" s="140">
        <v>0.233919871</v>
      </c>
      <c r="I103" s="140">
        <v>0.13430261700000001</v>
      </c>
      <c r="J103" s="140">
        <v>0.10791134199999999</v>
      </c>
      <c r="K103" s="140">
        <v>0.27906911400000001</v>
      </c>
      <c r="L103" s="141">
        <f>(1*E103+2*F103+3*G103+4*H103+5*I103)/SUM(E103:I103)</f>
        <v>3.571047594261644</v>
      </c>
      <c r="M103" s="3"/>
    </row>
    <row r="104" spans="1:13" ht="15" customHeight="1" x14ac:dyDescent="0.2">
      <c r="A104" s="12"/>
      <c r="C104" s="139">
        <v>2014</v>
      </c>
      <c r="D104" s="139"/>
      <c r="E104" s="140">
        <v>5.7412025569566656E-2</v>
      </c>
      <c r="F104" s="140">
        <v>2.6104469448877558E-2</v>
      </c>
      <c r="G104" s="140">
        <v>0.13753479043449673</v>
      </c>
      <c r="H104" s="140">
        <v>0.24406801347916429</v>
      </c>
      <c r="I104" s="140">
        <v>0.14796025500256121</v>
      </c>
      <c r="J104" s="140">
        <v>0.1167799241046398</v>
      </c>
      <c r="K104" s="140">
        <v>0.27014052196069366</v>
      </c>
      <c r="L104" s="141">
        <f>(1*E104+2*F104+3*G104+4*H104+5*I104)/SUM(E104:I104)</f>
        <v>3.6509106368580708</v>
      </c>
      <c r="M104" s="3"/>
    </row>
    <row r="105" spans="1:13" ht="15" customHeight="1" x14ac:dyDescent="0.2">
      <c r="A105" s="12"/>
      <c r="C105" s="151" t="s">
        <v>30</v>
      </c>
      <c r="D105" s="151"/>
      <c r="E105" s="152"/>
      <c r="F105" s="152"/>
      <c r="G105" s="152"/>
      <c r="H105" s="152"/>
      <c r="I105" s="152"/>
      <c r="J105" s="152"/>
      <c r="K105" s="152"/>
      <c r="L105" s="152"/>
      <c r="M105" s="3"/>
    </row>
    <row r="106" spans="1:13" ht="15" customHeight="1" x14ac:dyDescent="0.2">
      <c r="A106" s="12"/>
      <c r="C106" s="136">
        <v>2024</v>
      </c>
      <c r="D106" s="136"/>
      <c r="E106" s="137">
        <v>5.984651092195678E-2</v>
      </c>
      <c r="F106" s="137">
        <v>5.7190297357765665E-2</v>
      </c>
      <c r="G106" s="137">
        <v>0.13227240703391885</v>
      </c>
      <c r="H106" s="137">
        <v>0.21801201610160598</v>
      </c>
      <c r="I106" s="137">
        <v>0.1861300608202435</v>
      </c>
      <c r="J106" s="137">
        <v>9.8467572131629766E-2</v>
      </c>
      <c r="K106" s="137">
        <v>0.24808113563287942</v>
      </c>
      <c r="L106" s="138">
        <f>(1*E106+2*F106+3*G106+4*H106+5*I106)/SUM(E106:I106)</f>
        <v>3.6326237677580968</v>
      </c>
      <c r="M106" s="3"/>
    </row>
    <row r="107" spans="1:13" ht="15" customHeight="1" x14ac:dyDescent="0.2">
      <c r="A107" s="12"/>
      <c r="C107" s="139">
        <v>2021</v>
      </c>
      <c r="D107" s="139"/>
      <c r="E107" s="140">
        <v>7.0771163999999998E-2</v>
      </c>
      <c r="F107" s="140">
        <v>4.3610400000000001E-2</v>
      </c>
      <c r="G107" s="140">
        <v>0.12489742500000001</v>
      </c>
      <c r="H107" s="140">
        <v>0.21611153899999999</v>
      </c>
      <c r="I107" s="140">
        <v>0.16592873299999999</v>
      </c>
      <c r="J107" s="140">
        <v>0.12692028599999999</v>
      </c>
      <c r="K107" s="140">
        <v>0.25176045699999999</v>
      </c>
      <c r="L107" s="141">
        <f>(1*E107+2*F107+3*G107+4*H107+5*I107)/SUM(E107:I107)</f>
        <v>3.5839450018273293</v>
      </c>
      <c r="M107" s="3"/>
    </row>
    <row r="108" spans="1:13" ht="15" customHeight="1" x14ac:dyDescent="0.2">
      <c r="A108" s="12"/>
      <c r="C108" s="139">
        <v>2017</v>
      </c>
      <c r="D108" s="139"/>
      <c r="E108" s="140">
        <v>6.2262900000000003E-2</v>
      </c>
      <c r="F108" s="140">
        <v>3.3706699999999999E-2</v>
      </c>
      <c r="G108" s="140">
        <v>0.141255619</v>
      </c>
      <c r="H108" s="140">
        <v>0.206716341</v>
      </c>
      <c r="I108" s="140">
        <v>0.122875624</v>
      </c>
      <c r="J108" s="140">
        <v>0.12131787300000001</v>
      </c>
      <c r="K108" s="140">
        <v>0.31186491399999999</v>
      </c>
      <c r="L108" s="141">
        <f>(1*E108+2*F108+3*G108+4*H108+5*I108)/SUM(E108:I108)</f>
        <v>3.5191005094863184</v>
      </c>
      <c r="M108" s="3"/>
    </row>
    <row r="109" spans="1:13" ht="15" customHeight="1" x14ac:dyDescent="0.2">
      <c r="A109" s="12"/>
      <c r="C109" s="139">
        <v>2014</v>
      </c>
      <c r="D109" s="139"/>
      <c r="E109" s="140">
        <v>5.9989678409207159E-2</v>
      </c>
      <c r="F109" s="140">
        <v>3.1662440138711931E-2</v>
      </c>
      <c r="G109" s="140">
        <v>0.11948461964382617</v>
      </c>
      <c r="H109" s="140">
        <v>0.21289133552689418</v>
      </c>
      <c r="I109" s="140">
        <v>0.13542560374276214</v>
      </c>
      <c r="J109" s="140">
        <v>0.13184563278449787</v>
      </c>
      <c r="K109" s="140">
        <v>0.30870068975410042</v>
      </c>
      <c r="L109" s="141">
        <f>(1*E109+2*F109+3*G109+4*H109+5*I109)/SUM(E109:I109)</f>
        <v>3.593616164187615</v>
      </c>
      <c r="M109" s="3"/>
    </row>
    <row r="110" spans="1:13" ht="15" customHeight="1" x14ac:dyDescent="0.2">
      <c r="A110" s="12"/>
      <c r="C110" s="151" t="s">
        <v>31</v>
      </c>
      <c r="D110" s="151"/>
      <c r="E110" s="152"/>
      <c r="F110" s="152"/>
      <c r="G110" s="152"/>
      <c r="H110" s="152"/>
      <c r="I110" s="152"/>
      <c r="J110" s="152"/>
      <c r="K110" s="152"/>
      <c r="L110" s="152"/>
      <c r="M110" s="3"/>
    </row>
    <row r="111" spans="1:13" ht="15" customHeight="1" x14ac:dyDescent="0.2">
      <c r="A111" s="12"/>
      <c r="C111" s="136">
        <v>2024</v>
      </c>
      <c r="D111" s="136"/>
      <c r="E111" s="137">
        <v>7.2721906074320275E-2</v>
      </c>
      <c r="F111" s="137">
        <v>6.4225705396586924E-2</v>
      </c>
      <c r="G111" s="137">
        <v>0.15750069114591239</v>
      </c>
      <c r="H111" s="137">
        <v>0.22923833856160208</v>
      </c>
      <c r="I111" s="137">
        <v>0.18281538885634158</v>
      </c>
      <c r="J111" s="137">
        <v>9.6546778845052764E-2</v>
      </c>
      <c r="K111" s="137">
        <v>0.19695119112018408</v>
      </c>
      <c r="L111" s="138">
        <f>(1*E111+2*F111+3*G111+4*H111+5*I111)/SUM(E111:I111)</f>
        <v>3.5452207953459149</v>
      </c>
      <c r="M111" s="3"/>
    </row>
    <row r="112" spans="1:13" ht="15" customHeight="1" x14ac:dyDescent="0.2">
      <c r="A112" s="12"/>
      <c r="C112" s="139">
        <v>2021</v>
      </c>
      <c r="D112" s="139"/>
      <c r="E112" s="140">
        <v>8.5010972000000004E-2</v>
      </c>
      <c r="F112" s="140">
        <v>5.0541799999999998E-2</v>
      </c>
      <c r="G112" s="140">
        <v>0.155596549</v>
      </c>
      <c r="H112" s="140">
        <v>0.23917213800000001</v>
      </c>
      <c r="I112" s="140">
        <v>0.167552071</v>
      </c>
      <c r="J112" s="140">
        <v>9.9752376000000004E-2</v>
      </c>
      <c r="K112" s="140">
        <v>0.20237411699999999</v>
      </c>
      <c r="L112" s="141">
        <f>(1*E112+2*F112+3*G112+4*H112+5*I112)/SUM(E112:I112)</f>
        <v>3.5068433187314039</v>
      </c>
      <c r="M112" s="3"/>
    </row>
    <row r="113" spans="1:13" ht="15" customHeight="1" x14ac:dyDescent="0.2">
      <c r="A113" s="12"/>
      <c r="C113" s="139">
        <v>2017</v>
      </c>
      <c r="D113" s="139"/>
      <c r="E113" s="140">
        <v>7.3708090000000004E-2</v>
      </c>
      <c r="F113" s="140">
        <v>3.6796500000000003E-2</v>
      </c>
      <c r="G113" s="140">
        <v>0.16787827799999999</v>
      </c>
      <c r="H113" s="140">
        <v>0.23721262700000001</v>
      </c>
      <c r="I113" s="140">
        <v>0.1150637</v>
      </c>
      <c r="J113" s="140">
        <v>0.108425018</v>
      </c>
      <c r="K113" s="140">
        <v>0.26091575</v>
      </c>
      <c r="L113" s="141">
        <f>(1*E113+2*F113+3*G113+4*H113+5*I113)/SUM(E113:I113)</f>
        <v>3.4489387441659356</v>
      </c>
      <c r="M113" s="3"/>
    </row>
    <row r="114" spans="1:13" ht="15" customHeight="1" x14ac:dyDescent="0.2">
      <c r="A114" s="12"/>
      <c r="C114" s="139">
        <v>2014</v>
      </c>
      <c r="D114" s="139"/>
      <c r="E114" s="140">
        <v>6.6967852249508714E-2</v>
      </c>
      <c r="F114" s="140">
        <v>3.9495079912782692E-2</v>
      </c>
      <c r="G114" s="140">
        <v>0.17225772817393198</v>
      </c>
      <c r="H114" s="140">
        <v>0.24559172102637378</v>
      </c>
      <c r="I114" s="140">
        <v>0.10533411395802991</v>
      </c>
      <c r="J114" s="140">
        <v>0.11783986234954112</v>
      </c>
      <c r="K114" s="140">
        <v>0.25251364232983187</v>
      </c>
      <c r="L114" s="141">
        <f>(1*E114+2*F114+3*G114+4*H114+5*I114)/SUM(E114:I114)</f>
        <v>3.4491872290762324</v>
      </c>
      <c r="M114" s="3"/>
    </row>
    <row r="115" spans="1:13" ht="15" customHeight="1" x14ac:dyDescent="0.2">
      <c r="A115" s="12"/>
      <c r="C115" s="151" t="s">
        <v>32</v>
      </c>
      <c r="D115" s="151"/>
      <c r="E115" s="152"/>
      <c r="F115" s="152"/>
      <c r="G115" s="152"/>
      <c r="H115" s="152"/>
      <c r="I115" s="152"/>
      <c r="J115" s="152"/>
      <c r="K115" s="152"/>
      <c r="L115" s="152"/>
      <c r="M115" s="3"/>
    </row>
    <row r="116" spans="1:13" ht="15" customHeight="1" x14ac:dyDescent="0.2">
      <c r="A116" s="12"/>
      <c r="C116" s="136">
        <v>2024</v>
      </c>
      <c r="D116" s="136"/>
      <c r="E116" s="137">
        <v>1.7383590118222238E-2</v>
      </c>
      <c r="F116" s="137">
        <v>2.1234219465034675E-3</v>
      </c>
      <c r="G116" s="137">
        <v>5.3976173733394422E-3</v>
      </c>
      <c r="H116" s="137">
        <v>8.2351130175918278E-3</v>
      </c>
      <c r="I116" s="137">
        <v>3.957589183679667E-3</v>
      </c>
      <c r="J116" s="137">
        <v>0.18528265871263264</v>
      </c>
      <c r="K116" s="137">
        <v>0.7776200096480308</v>
      </c>
      <c r="L116" s="138">
        <f>(1*E116+2*F116+3*G116+4*H116+5*I116)/SUM(E116:I116)</f>
        <v>2.4409217622540664</v>
      </c>
    </row>
    <row r="117" spans="1:13" ht="15" customHeight="1" x14ac:dyDescent="0.2">
      <c r="A117" s="12"/>
      <c r="C117" s="139">
        <v>2021</v>
      </c>
      <c r="D117" s="139"/>
      <c r="E117" s="140">
        <v>4.1095699999999999E-3</v>
      </c>
      <c r="F117" s="140">
        <v>2.2036600000000001E-3</v>
      </c>
      <c r="G117" s="140">
        <v>4.2820000000000002E-3</v>
      </c>
      <c r="H117" s="140">
        <v>7.8962000000000008E-3</v>
      </c>
      <c r="I117" s="140">
        <v>5.7764699999999997E-3</v>
      </c>
      <c r="J117" s="140">
        <v>0.220408616</v>
      </c>
      <c r="K117" s="140">
        <v>0.75532350599999998</v>
      </c>
      <c r="L117" s="141">
        <f>(1*E117+2*F117+3*G117+4*H117+5*I117)/SUM(E117:I117)</f>
        <v>3.3719456566081121</v>
      </c>
    </row>
    <row r="118" spans="1:13" ht="15" customHeight="1" x14ac:dyDescent="0.2">
      <c r="A118" s="12"/>
      <c r="C118" s="139">
        <v>2017</v>
      </c>
      <c r="D118" s="139"/>
      <c r="E118" s="140">
        <v>1.1474E-2</v>
      </c>
      <c r="F118" s="140">
        <v>2.5024100000000001E-3</v>
      </c>
      <c r="G118" s="140">
        <v>8.4700000000000001E-3</v>
      </c>
      <c r="H118" s="140">
        <v>1.3193699999999999E-2</v>
      </c>
      <c r="I118" s="140">
        <v>5.6635399999999999E-3</v>
      </c>
      <c r="J118" s="140">
        <v>0.20528015599999999</v>
      </c>
      <c r="K118" s="140">
        <v>0.75341619100000001</v>
      </c>
      <c r="L118" s="141">
        <f>(1*E118+2*F118+3*G118+4*H118+5*I118)/SUM(E118:I118)</f>
        <v>2.9774927881676314</v>
      </c>
      <c r="M118" s="3"/>
    </row>
    <row r="119" spans="1:13" ht="15" customHeight="1" x14ac:dyDescent="0.2">
      <c r="A119" s="12"/>
      <c r="C119" s="139">
        <v>2014</v>
      </c>
      <c r="D119" s="139"/>
      <c r="E119" s="142">
        <v>8.956284665208307E-3</v>
      </c>
      <c r="F119" s="142">
        <v>3.018315256493923E-3</v>
      </c>
      <c r="G119" s="142">
        <v>9.8073519278906139E-3</v>
      </c>
      <c r="H119" s="142">
        <v>1.8063005092233658E-2</v>
      </c>
      <c r="I119" s="142">
        <v>9.2972433270286838E-3</v>
      </c>
      <c r="J119" s="142">
        <v>0.20880339754203667</v>
      </c>
      <c r="K119" s="142">
        <v>0.74205440218910823</v>
      </c>
      <c r="L119" s="141">
        <f>(1*E119+2*F119+3*G119+4*H119+5*I119)/SUM(E119:I119)</f>
        <v>3.3200224465599995</v>
      </c>
      <c r="M119" s="3"/>
    </row>
    <row r="120" spans="1:13" ht="15" customHeight="1" x14ac:dyDescent="0.2">
      <c r="A120" s="12"/>
      <c r="C120" s="80" t="s">
        <v>16</v>
      </c>
      <c r="D120" s="80"/>
      <c r="E120" s="81"/>
      <c r="F120" s="81"/>
      <c r="G120" s="81"/>
      <c r="H120" s="81"/>
      <c r="I120" s="81"/>
      <c r="J120" s="87"/>
      <c r="K120" s="87"/>
      <c r="L120" s="87"/>
      <c r="M120" s="3"/>
    </row>
    <row r="121" spans="1:13" ht="15" customHeight="1" x14ac:dyDescent="0.2">
      <c r="A121" s="12"/>
      <c r="C121" s="148" t="s">
        <v>175</v>
      </c>
      <c r="D121" s="148"/>
      <c r="E121" s="149"/>
      <c r="F121" s="149"/>
      <c r="G121" s="149"/>
      <c r="H121" s="149"/>
      <c r="I121" s="149"/>
      <c r="J121" s="149"/>
      <c r="K121" s="149"/>
      <c r="L121" s="149"/>
      <c r="M121" s="3"/>
    </row>
    <row r="122" spans="1:13" ht="15" customHeight="1" x14ac:dyDescent="0.2">
      <c r="A122" s="12"/>
      <c r="C122" s="136">
        <v>2024</v>
      </c>
      <c r="D122" s="136"/>
      <c r="E122" s="137">
        <f>AVERAGE(E127,E132,E137,E142,E147)</f>
        <v>0.1285510093640807</v>
      </c>
      <c r="F122" s="137">
        <f t="shared" ref="F122:K122" si="12">AVERAGE(F127,F132,F137,F142,F147)</f>
        <v>5.8943622157086553E-2</v>
      </c>
      <c r="G122" s="137">
        <f t="shared" si="12"/>
        <v>0.13428973496178095</v>
      </c>
      <c r="H122" s="137">
        <f t="shared" si="12"/>
        <v>0.20508376201500961</v>
      </c>
      <c r="I122" s="137">
        <f t="shared" si="12"/>
        <v>0.12064432935663968</v>
      </c>
      <c r="J122" s="137">
        <f t="shared" si="12"/>
        <v>8.2515122422622295E-2</v>
      </c>
      <c r="K122" s="137">
        <f t="shared" si="12"/>
        <v>0.26997241972278019</v>
      </c>
      <c r="L122" s="138">
        <f>(1*E122+2*F122+3*G122+4*H122+5*I122)/SUM(E122:I122)</f>
        <v>3.2012730075879201</v>
      </c>
      <c r="M122" s="3"/>
    </row>
    <row r="123" spans="1:13" ht="15" customHeight="1" x14ac:dyDescent="0.2">
      <c r="A123" s="12"/>
      <c r="C123" s="139">
        <v>2021</v>
      </c>
      <c r="D123" s="139"/>
      <c r="E123" s="140">
        <f t="shared" ref="E123:K123" si="13">AVERAGE(E128,E133,E138,E143,E148)</f>
        <v>0.134332703</v>
      </c>
      <c r="F123" s="140">
        <f t="shared" si="13"/>
        <v>5.4119398399999998E-2</v>
      </c>
      <c r="G123" s="140">
        <f t="shared" si="13"/>
        <v>0.13465396039999999</v>
      </c>
      <c r="H123" s="140">
        <f t="shared" si="13"/>
        <v>0.17231648960000001</v>
      </c>
      <c r="I123" s="140">
        <f t="shared" si="13"/>
        <v>9.776593019999999E-2</v>
      </c>
      <c r="J123" s="140">
        <f t="shared" si="13"/>
        <v>0.1133006682</v>
      </c>
      <c r="K123" s="140">
        <f t="shared" si="13"/>
        <v>0.29351083680000001</v>
      </c>
      <c r="L123" s="141">
        <f>(1*E123+2*F123+3*G123+4*H123+5*I123)/SUM(E123:I123)</f>
        <v>3.0759683422686335</v>
      </c>
    </row>
    <row r="124" spans="1:13" ht="15" customHeight="1" x14ac:dyDescent="0.2">
      <c r="A124" s="12"/>
      <c r="C124" s="139">
        <v>2017</v>
      </c>
      <c r="D124" s="139"/>
      <c r="E124" s="140">
        <f t="shared" ref="E124:K124" si="14">AVERAGE(E129,E134,E139,E144,E149)</f>
        <v>8.7709345999999994E-2</v>
      </c>
      <c r="F124" s="140">
        <f t="shared" si="14"/>
        <v>5.3082659200000007E-2</v>
      </c>
      <c r="G124" s="140">
        <f t="shared" si="14"/>
        <v>0.17790481740000003</v>
      </c>
      <c r="H124" s="140">
        <f t="shared" si="14"/>
        <v>0.1738760996</v>
      </c>
      <c r="I124" s="140">
        <f t="shared" si="14"/>
        <v>6.1636741600000003E-2</v>
      </c>
      <c r="J124" s="140">
        <f t="shared" si="14"/>
        <v>0.1204471356</v>
      </c>
      <c r="K124" s="140">
        <f t="shared" si="14"/>
        <v>0.32534321160000002</v>
      </c>
      <c r="L124" s="141">
        <f>(1*E124+2*F124+3*G124+4*H124+5*I124)/SUM(E124:I124)</f>
        <v>3.1238668974649522</v>
      </c>
      <c r="M124" s="3"/>
    </row>
    <row r="125" spans="1:13" ht="15" customHeight="1" x14ac:dyDescent="0.2">
      <c r="A125" s="12"/>
      <c r="C125" s="139">
        <v>2014</v>
      </c>
      <c r="D125" s="139"/>
      <c r="E125" s="140">
        <f t="shared" ref="E125:K125" si="15">AVERAGE(E130,E135,E140,E145,E150)</f>
        <v>9.0476411088467587E-2</v>
      </c>
      <c r="F125" s="140">
        <f t="shared" si="15"/>
        <v>5.0749894017808703E-2</v>
      </c>
      <c r="G125" s="140">
        <f t="shared" si="15"/>
        <v>0.16603155403409056</v>
      </c>
      <c r="H125" s="140">
        <f t="shared" si="15"/>
        <v>0.15405563378318379</v>
      </c>
      <c r="I125" s="140">
        <f t="shared" si="15"/>
        <v>7.8022366737931156E-2</v>
      </c>
      <c r="J125" s="140">
        <f t="shared" si="15"/>
        <v>0.13753534997306888</v>
      </c>
      <c r="K125" s="140">
        <f t="shared" si="15"/>
        <v>0.32312879036544934</v>
      </c>
      <c r="L125" s="141">
        <f>(1*E125+2*F125+3*G125+4*H125+5*I125)/SUM(E125:I125)</f>
        <v>3.1453596115665463</v>
      </c>
      <c r="M125" s="3"/>
    </row>
    <row r="126" spans="1:13" ht="15" customHeight="1" x14ac:dyDescent="0.2">
      <c r="A126" s="12"/>
      <c r="C126" s="151" t="s">
        <v>27</v>
      </c>
      <c r="D126" s="151"/>
      <c r="E126" s="152"/>
      <c r="F126" s="152"/>
      <c r="G126" s="152"/>
      <c r="H126" s="152"/>
      <c r="I126" s="152"/>
      <c r="J126" s="152"/>
      <c r="K126" s="153"/>
      <c r="L126" s="153"/>
      <c r="M126" s="3"/>
    </row>
    <row r="127" spans="1:13" ht="15" customHeight="1" x14ac:dyDescent="0.2">
      <c r="A127" s="12"/>
      <c r="C127" s="136">
        <v>2024</v>
      </c>
      <c r="D127" s="136"/>
      <c r="E127" s="137">
        <v>0.14724651851641715</v>
      </c>
      <c r="F127" s="137">
        <v>8.6369106547296404E-2</v>
      </c>
      <c r="G127" s="137">
        <v>0.18548778675893299</v>
      </c>
      <c r="H127" s="137">
        <v>0.25364571189183555</v>
      </c>
      <c r="I127" s="137">
        <v>8.9391576478111023E-2</v>
      </c>
      <c r="J127" s="137">
        <v>5.8909737500991606E-2</v>
      </c>
      <c r="K127" s="137">
        <v>0.17894956230641523</v>
      </c>
      <c r="L127" s="138">
        <f>(1*E127+2*F127+3*G127+4*H127+5*I127)/SUM(E127:I127)</f>
        <v>3.0676603693450515</v>
      </c>
      <c r="M127" s="3"/>
    </row>
    <row r="128" spans="1:13" ht="15" customHeight="1" x14ac:dyDescent="0.2">
      <c r="A128" s="12"/>
      <c r="C128" s="139">
        <v>2021</v>
      </c>
      <c r="D128" s="139"/>
      <c r="E128" s="140">
        <v>0.160595714</v>
      </c>
      <c r="F128" s="140">
        <v>7.9015252999999994E-2</v>
      </c>
      <c r="G128" s="140">
        <v>0.20546262500000001</v>
      </c>
      <c r="H128" s="140">
        <v>0.18630387900000001</v>
      </c>
      <c r="I128" s="140">
        <v>8.2426246999999994E-2</v>
      </c>
      <c r="J128" s="140">
        <v>8.3661474999999999E-2</v>
      </c>
      <c r="K128" s="140">
        <v>0.20253480800000001</v>
      </c>
      <c r="L128" s="141">
        <f>(1*E128+2*F128+3*G128+4*H128+5*I128)/SUM(E128:I128)</f>
        <v>2.9312831990600534</v>
      </c>
      <c r="M128" s="3"/>
    </row>
    <row r="129" spans="1:13" ht="15" customHeight="1" x14ac:dyDescent="0.2">
      <c r="A129" s="12"/>
      <c r="C129" s="139">
        <v>2017</v>
      </c>
      <c r="D129" s="139"/>
      <c r="E129" s="140">
        <v>0.11993324399999999</v>
      </c>
      <c r="F129" s="140">
        <v>7.5547996000000006E-2</v>
      </c>
      <c r="G129" s="140">
        <v>0.24583706599999999</v>
      </c>
      <c r="H129" s="140">
        <v>0.18690931299999999</v>
      </c>
      <c r="I129" s="140">
        <v>4.9863299999999999E-2</v>
      </c>
      <c r="J129" s="140">
        <v>9.3671649999999995E-2</v>
      </c>
      <c r="K129" s="140">
        <v>0.22823744200000001</v>
      </c>
      <c r="L129" s="141">
        <f>(1*E129+2*F129+3*G129+4*H129+5*I129)/SUM(E129:I129)</f>
        <v>2.9575594213200191</v>
      </c>
      <c r="M129" s="3"/>
    </row>
    <row r="130" spans="1:13" ht="15" customHeight="1" x14ac:dyDescent="0.2">
      <c r="A130" s="12"/>
      <c r="C130" s="139">
        <v>2014</v>
      </c>
      <c r="D130" s="139"/>
      <c r="E130" s="140">
        <v>0.12172428103631007</v>
      </c>
      <c r="F130" s="140">
        <v>7.0215992826645132E-2</v>
      </c>
      <c r="G130" s="140">
        <v>0.25451468116788373</v>
      </c>
      <c r="H130" s="140">
        <v>0.1795894715327257</v>
      </c>
      <c r="I130" s="140">
        <v>6.6799221399265932E-2</v>
      </c>
      <c r="J130" s="140">
        <v>9.9434364466812281E-2</v>
      </c>
      <c r="K130" s="140">
        <v>0.20772198757035726</v>
      </c>
      <c r="L130" s="141">
        <f>(1*E130+2*F130+3*G130+4*H130+5*I130)/SUM(E130:I130)</f>
        <v>2.9993120517602936</v>
      </c>
      <c r="M130" s="3"/>
    </row>
    <row r="131" spans="1:13" ht="15" customHeight="1" x14ac:dyDescent="0.2">
      <c r="A131" s="12"/>
      <c r="C131" s="151" t="s">
        <v>28</v>
      </c>
      <c r="D131" s="151"/>
      <c r="E131" s="152"/>
      <c r="F131" s="152"/>
      <c r="G131" s="152"/>
      <c r="H131" s="152"/>
      <c r="I131" s="152"/>
      <c r="J131" s="152"/>
      <c r="K131" s="153"/>
      <c r="L131" s="153"/>
      <c r="M131" s="3"/>
    </row>
    <row r="132" spans="1:13" ht="15" customHeight="1" x14ac:dyDescent="0.2">
      <c r="A132" s="12"/>
      <c r="C132" s="136">
        <v>2024</v>
      </c>
      <c r="D132" s="136"/>
      <c r="E132" s="137">
        <v>0.1323190408513239</v>
      </c>
      <c r="F132" s="137">
        <v>6.2591407001660451E-2</v>
      </c>
      <c r="G132" s="137">
        <v>0.15295724452199941</v>
      </c>
      <c r="H132" s="137">
        <v>0.23197036840681784</v>
      </c>
      <c r="I132" s="137">
        <v>0.1352497478870491</v>
      </c>
      <c r="J132" s="137">
        <v>6.0124815715700775E-2</v>
      </c>
      <c r="K132" s="137">
        <v>0.22478737561544851</v>
      </c>
      <c r="L132" s="138">
        <f>(1*E132+2*F132+3*G132+4*H132+5*I132)/SUM(E132:I132)</f>
        <v>3.2450613384149576</v>
      </c>
      <c r="M132" s="3"/>
    </row>
    <row r="133" spans="1:13" ht="15" customHeight="1" x14ac:dyDescent="0.2">
      <c r="A133" s="12"/>
      <c r="C133" s="139">
        <v>2021</v>
      </c>
      <c r="D133" s="139"/>
      <c r="E133" s="140">
        <v>0.133715321</v>
      </c>
      <c r="F133" s="140">
        <v>6.4248138999999996E-2</v>
      </c>
      <c r="G133" s="140">
        <v>0.15192962900000001</v>
      </c>
      <c r="H133" s="140">
        <v>0.19640872300000001</v>
      </c>
      <c r="I133" s="140">
        <v>0.11193990099999999</v>
      </c>
      <c r="J133" s="140">
        <v>8.6312735000000002E-2</v>
      </c>
      <c r="K133" s="140">
        <v>0.25544555299999999</v>
      </c>
      <c r="L133" s="141">
        <f>(1*E133+2*F133+3*G133+4*H133+5*I133)/SUM(E133:I133)</f>
        <v>3.1346158139935443</v>
      </c>
      <c r="M133" s="3"/>
    </row>
    <row r="134" spans="1:13" ht="15" customHeight="1" x14ac:dyDescent="0.2">
      <c r="A134" s="12"/>
      <c r="C134" s="139">
        <v>2017</v>
      </c>
      <c r="D134" s="139"/>
      <c r="E134" s="140">
        <v>9.3591545999999998E-2</v>
      </c>
      <c r="F134" s="140">
        <v>5.2450400000000001E-2</v>
      </c>
      <c r="G134" s="140">
        <v>0.21555000699999999</v>
      </c>
      <c r="H134" s="140">
        <v>0.204124418</v>
      </c>
      <c r="I134" s="140">
        <v>6.2576457000000002E-2</v>
      </c>
      <c r="J134" s="140">
        <v>9.7023467000000002E-2</v>
      </c>
      <c r="K134" s="140">
        <v>0.27468366399999999</v>
      </c>
      <c r="L134" s="141">
        <f>(1*E134+2*F134+3*G134+4*H134+5*I134)/SUM(E134:I134)</f>
        <v>3.1426784391051488</v>
      </c>
      <c r="M134" s="3"/>
    </row>
    <row r="135" spans="1:13" ht="15" customHeight="1" x14ac:dyDescent="0.2">
      <c r="A135" s="12"/>
      <c r="C135" s="139">
        <v>2014</v>
      </c>
      <c r="D135" s="139"/>
      <c r="E135" s="140">
        <v>9.7839367378152409E-2</v>
      </c>
      <c r="F135" s="140">
        <v>5.9092811605312795E-2</v>
      </c>
      <c r="G135" s="140">
        <v>0.19466298569108045</v>
      </c>
      <c r="H135" s="140">
        <v>0.21553478668292578</v>
      </c>
      <c r="I135" s="140">
        <v>8.0136479806033917E-2</v>
      </c>
      <c r="J135" s="140">
        <v>0.10333635173736434</v>
      </c>
      <c r="K135" s="140">
        <v>0.24939721709913037</v>
      </c>
      <c r="L135" s="141">
        <f>(1*E135+2*F135+3*G135+4*H135+5*I135)/SUM(E135:I135)</f>
        <v>3.1869959480453902</v>
      </c>
      <c r="M135" s="3"/>
    </row>
    <row r="136" spans="1:13" ht="15" customHeight="1" x14ac:dyDescent="0.2">
      <c r="A136" s="12"/>
      <c r="C136" s="151" t="s">
        <v>29</v>
      </c>
      <c r="D136" s="151"/>
      <c r="E136" s="152"/>
      <c r="F136" s="152"/>
      <c r="G136" s="152"/>
      <c r="H136" s="152"/>
      <c r="I136" s="152"/>
      <c r="J136" s="152"/>
      <c r="K136" s="152"/>
      <c r="L136" s="152"/>
      <c r="M136" s="3"/>
    </row>
    <row r="137" spans="1:13" ht="15" customHeight="1" x14ac:dyDescent="0.2">
      <c r="A137" s="12"/>
      <c r="C137" s="136">
        <v>2024</v>
      </c>
      <c r="D137" s="136"/>
      <c r="E137" s="137">
        <v>0.12417418167905128</v>
      </c>
      <c r="F137" s="137">
        <v>5.1468876089441701E-2</v>
      </c>
      <c r="G137" s="137">
        <v>0.11066207095611892</v>
      </c>
      <c r="H137" s="137">
        <v>0.19311901010738133</v>
      </c>
      <c r="I137" s="137">
        <v>0.13573458006622072</v>
      </c>
      <c r="J137" s="137">
        <v>9.4851986477346148E-2</v>
      </c>
      <c r="K137" s="137">
        <v>0.28998929462443995</v>
      </c>
      <c r="L137" s="138">
        <f>(1*E137+2*F137+3*G137+4*H137+5*I137)/SUM(E137:I137)</f>
        <v>3.2678510857935872</v>
      </c>
      <c r="M137" s="3"/>
    </row>
    <row r="138" spans="1:13" ht="15" customHeight="1" x14ac:dyDescent="0.2">
      <c r="A138" s="12"/>
      <c r="C138" s="139">
        <v>2021</v>
      </c>
      <c r="D138" s="139"/>
      <c r="E138" s="140">
        <v>0.12609015500000001</v>
      </c>
      <c r="F138" s="140">
        <v>4.3845500000000003E-2</v>
      </c>
      <c r="G138" s="140">
        <v>0.109150422</v>
      </c>
      <c r="H138" s="140">
        <v>0.160858796</v>
      </c>
      <c r="I138" s="140">
        <v>0.104015396</v>
      </c>
      <c r="J138" s="140">
        <v>0.12128462199999999</v>
      </c>
      <c r="K138" s="140">
        <v>0.33475508199999998</v>
      </c>
      <c r="L138" s="141">
        <f>(1*E138+2*F138+3*G138+4*H138+5*I138)/SUM(E138:I138)</f>
        <v>3.1339505514510293</v>
      </c>
      <c r="M138" s="3"/>
    </row>
    <row r="139" spans="1:13" ht="15" customHeight="1" x14ac:dyDescent="0.2">
      <c r="A139" s="12"/>
      <c r="C139" s="139">
        <v>2017</v>
      </c>
      <c r="D139" s="139"/>
      <c r="E139" s="140">
        <v>7.5982463E-2</v>
      </c>
      <c r="F139" s="140">
        <v>4.89968E-2</v>
      </c>
      <c r="G139" s="140">
        <v>0.14802499899999999</v>
      </c>
      <c r="H139" s="140">
        <v>0.162743903</v>
      </c>
      <c r="I139" s="140">
        <v>6.8032963000000002E-2</v>
      </c>
      <c r="J139" s="140">
        <v>0.12466774899999999</v>
      </c>
      <c r="K139" s="140">
        <v>0.37155116500000002</v>
      </c>
      <c r="L139" s="141">
        <f>(1*E139+2*F139+3*G139+4*H139+5*I139)/SUM(E139:I139)</f>
        <v>3.1942274086138456</v>
      </c>
      <c r="M139" s="3"/>
    </row>
    <row r="140" spans="1:13" ht="15" customHeight="1" x14ac:dyDescent="0.2">
      <c r="A140" s="12"/>
      <c r="C140" s="139">
        <v>2014</v>
      </c>
      <c r="D140" s="139"/>
      <c r="E140" s="140">
        <v>7.7923764328629547E-2</v>
      </c>
      <c r="F140" s="140">
        <v>4.3747255105437366E-2</v>
      </c>
      <c r="G140" s="140">
        <v>0.13384385791685871</v>
      </c>
      <c r="H140" s="140">
        <v>0.13597576529680139</v>
      </c>
      <c r="I140" s="140">
        <v>8.3260033391526198E-2</v>
      </c>
      <c r="J140" s="140">
        <v>0.15321800200251762</v>
      </c>
      <c r="K140" s="140">
        <v>0.37203132195822919</v>
      </c>
      <c r="L140" s="141">
        <f>(1*E140+2*F140+3*G140+4*H140+5*I140)/SUM(E140:I140)</f>
        <v>3.2167475551075344</v>
      </c>
      <c r="M140" s="3"/>
    </row>
    <row r="141" spans="1:13" ht="15" customHeight="1" x14ac:dyDescent="0.2">
      <c r="A141" s="12"/>
      <c r="C141" s="151" t="s">
        <v>30</v>
      </c>
      <c r="D141" s="151"/>
      <c r="E141" s="152"/>
      <c r="F141" s="152"/>
      <c r="G141" s="152"/>
      <c r="H141" s="152"/>
      <c r="I141" s="152"/>
      <c r="J141" s="152"/>
      <c r="K141" s="152"/>
      <c r="L141" s="152"/>
      <c r="M141" s="3"/>
    </row>
    <row r="142" spans="1:13" ht="15" customHeight="1" x14ac:dyDescent="0.2">
      <c r="A142" s="12"/>
      <c r="C142" s="136">
        <v>2024</v>
      </c>
      <c r="D142" s="136"/>
      <c r="E142" s="137">
        <v>0.11678143439861735</v>
      </c>
      <c r="F142" s="137">
        <v>4.8281541600739088E-2</v>
      </c>
      <c r="G142" s="137">
        <v>0.10522557734745205</v>
      </c>
      <c r="H142" s="137">
        <v>0.16427829684206435</v>
      </c>
      <c r="I142" s="137">
        <v>0.12702286963327467</v>
      </c>
      <c r="J142" s="137">
        <v>9.9388020943448119E-2</v>
      </c>
      <c r="K142" s="137">
        <v>0.33902225923440432</v>
      </c>
      <c r="L142" s="138">
        <f>(1*E142+2*F142+3*G142+4*H142+5*I142)/SUM(E142:I142)</f>
        <v>3.2430237251384555</v>
      </c>
      <c r="M142" s="3"/>
    </row>
    <row r="143" spans="1:13" ht="15" customHeight="1" x14ac:dyDescent="0.2">
      <c r="A143" s="12"/>
      <c r="C143" s="139">
        <v>2021</v>
      </c>
      <c r="D143" s="139"/>
      <c r="E143" s="140">
        <v>0.12727714900000001</v>
      </c>
      <c r="F143" s="140">
        <v>3.7174199999999998E-2</v>
      </c>
      <c r="G143" s="140">
        <v>9.3566395999999996E-2</v>
      </c>
      <c r="H143" s="140">
        <v>0.15715334</v>
      </c>
      <c r="I143" s="140">
        <v>0.100012643</v>
      </c>
      <c r="J143" s="140">
        <v>0.134456414</v>
      </c>
      <c r="K143" s="140">
        <v>0.350359845</v>
      </c>
      <c r="L143" s="141">
        <f>(1*E143+2*F143+3*G143+4*H143+5*I143)/SUM(E143:I143)</f>
        <v>3.1270423044106703</v>
      </c>
      <c r="M143" s="3"/>
    </row>
    <row r="144" spans="1:13" ht="15" customHeight="1" x14ac:dyDescent="0.2">
      <c r="A144" s="12"/>
      <c r="C144" s="139">
        <v>2017</v>
      </c>
      <c r="D144" s="139"/>
      <c r="E144" s="140">
        <v>7.3644117999999995E-2</v>
      </c>
      <c r="F144" s="140">
        <v>4.3452600000000001E-2</v>
      </c>
      <c r="G144" s="140">
        <v>0.141558238</v>
      </c>
      <c r="H144" s="140">
        <v>0.14973794500000001</v>
      </c>
      <c r="I144" s="140">
        <v>6.5657688000000006E-2</v>
      </c>
      <c r="J144" s="140">
        <v>0.137216122</v>
      </c>
      <c r="K144" s="140">
        <v>0.38873331900000002</v>
      </c>
      <c r="L144" s="141">
        <f>(1*E144+2*F144+3*G144+4*H144+5*I144)/SUM(E144:I144)</f>
        <v>3.1905123358047338</v>
      </c>
      <c r="M144" s="3"/>
    </row>
    <row r="145" spans="1:13" ht="15" customHeight="1" x14ac:dyDescent="0.2">
      <c r="A145" s="12"/>
      <c r="C145" s="139">
        <v>2014</v>
      </c>
      <c r="D145" s="139"/>
      <c r="E145" s="140">
        <v>8.0932434603190453E-2</v>
      </c>
      <c r="F145" s="140">
        <v>3.812957085833333E-2</v>
      </c>
      <c r="G145" s="140">
        <v>0.12140294065744267</v>
      </c>
      <c r="H145" s="140">
        <v>0.10820061498529984</v>
      </c>
      <c r="I145" s="140">
        <v>8.3307763079490393E-2</v>
      </c>
      <c r="J145" s="140">
        <v>0.16442000727278316</v>
      </c>
      <c r="K145" s="140">
        <v>0.40360666854346017</v>
      </c>
      <c r="L145" s="141">
        <f>(1*E145+2*F145+3*G145+4*H145+5*I145)/SUM(E145:I145)</f>
        <v>3.1732090777154984</v>
      </c>
      <c r="M145" s="3"/>
    </row>
    <row r="146" spans="1:13" ht="15" customHeight="1" x14ac:dyDescent="0.2">
      <c r="A146" s="12"/>
      <c r="C146" s="151" t="s">
        <v>31</v>
      </c>
      <c r="D146" s="151"/>
      <c r="E146" s="152"/>
      <c r="F146" s="152"/>
      <c r="G146" s="152"/>
      <c r="H146" s="152"/>
      <c r="I146" s="152"/>
      <c r="J146" s="152"/>
      <c r="K146" s="152"/>
      <c r="L146" s="152"/>
      <c r="M146" s="3"/>
    </row>
    <row r="147" spans="1:13" ht="15" customHeight="1" x14ac:dyDescent="0.2">
      <c r="A147" s="12"/>
      <c r="C147" s="136">
        <v>2024</v>
      </c>
      <c r="D147" s="136"/>
      <c r="E147" s="137">
        <v>0.12223387137499382</v>
      </c>
      <c r="F147" s="137">
        <v>4.6007179546295116E-2</v>
      </c>
      <c r="G147" s="137">
        <v>0.11711599522440144</v>
      </c>
      <c r="H147" s="137">
        <v>0.18240542282694883</v>
      </c>
      <c r="I147" s="137">
        <v>0.11582287271854294</v>
      </c>
      <c r="J147" s="137">
        <v>9.9301051475624791E-2</v>
      </c>
      <c r="K147" s="137">
        <v>0.31711360683319301</v>
      </c>
      <c r="L147" s="138">
        <f>(1*E147+2*F147+3*G147+4*H147+5*I147)/SUM(E147:I147)</f>
        <v>3.2117535125362098</v>
      </c>
      <c r="M147" s="3"/>
    </row>
    <row r="148" spans="1:13" ht="15" customHeight="1" x14ac:dyDescent="0.2">
      <c r="A148" s="12"/>
      <c r="C148" s="139">
        <v>2021</v>
      </c>
      <c r="D148" s="139"/>
      <c r="E148" s="140">
        <v>0.123985176</v>
      </c>
      <c r="F148" s="140">
        <v>4.6313899999999998E-2</v>
      </c>
      <c r="G148" s="140">
        <v>0.11316073</v>
      </c>
      <c r="H148" s="140">
        <v>0.16085770999999999</v>
      </c>
      <c r="I148" s="140">
        <v>9.0435463999999993E-2</v>
      </c>
      <c r="J148" s="140">
        <v>0.140788095</v>
      </c>
      <c r="K148" s="140">
        <v>0.324458896</v>
      </c>
      <c r="L148" s="141">
        <f>(1*E148+2*F148+3*G148+4*H148+5*I148)/SUM(E148:I148)</f>
        <v>3.0887220600434988</v>
      </c>
      <c r="M148" s="3"/>
    </row>
    <row r="149" spans="1:13" ht="15" customHeight="1" x14ac:dyDescent="0.2">
      <c r="A149" s="12"/>
      <c r="C149" s="139">
        <v>2017</v>
      </c>
      <c r="D149" s="139"/>
      <c r="E149" s="140">
        <v>7.5395358999999995E-2</v>
      </c>
      <c r="F149" s="140">
        <v>4.4965499999999999E-2</v>
      </c>
      <c r="G149" s="140">
        <v>0.13855377699999999</v>
      </c>
      <c r="H149" s="140">
        <v>0.165864919</v>
      </c>
      <c r="I149" s="140">
        <v>6.2053299999999999E-2</v>
      </c>
      <c r="J149" s="140">
        <v>0.14965669000000001</v>
      </c>
      <c r="K149" s="140">
        <v>0.36351046799999998</v>
      </c>
      <c r="L149" s="141">
        <f>(1*E149+2*F149+3*G149+4*H149+5*I149)/SUM(E149:I149)</f>
        <v>3.1935269980905461</v>
      </c>
      <c r="M149" s="3"/>
    </row>
    <row r="150" spans="1:13" ht="15" customHeight="1" x14ac:dyDescent="0.2">
      <c r="A150" s="12"/>
      <c r="C150" s="139">
        <v>2014</v>
      </c>
      <c r="D150" s="139"/>
      <c r="E150" s="140">
        <v>7.396220809605554E-2</v>
      </c>
      <c r="F150" s="140">
        <v>4.2563839693314932E-2</v>
      </c>
      <c r="G150" s="140">
        <v>0.12573330473718708</v>
      </c>
      <c r="H150" s="140">
        <v>0.13097753041816629</v>
      </c>
      <c r="I150" s="140">
        <v>7.6608336013339329E-2</v>
      </c>
      <c r="J150" s="140">
        <v>0.16726802438586699</v>
      </c>
      <c r="K150" s="140">
        <v>0.3828867566560698</v>
      </c>
      <c r="L150" s="141">
        <f>(1*E150+2*F150+3*G150+4*H150+5*I150)/SUM(E150:I150)</f>
        <v>3.2083070856604006</v>
      </c>
      <c r="M150" s="3"/>
    </row>
    <row r="151" spans="1:13" ht="15" customHeight="1" x14ac:dyDescent="0.2">
      <c r="A151" s="12"/>
      <c r="C151" s="151" t="s">
        <v>32</v>
      </c>
      <c r="D151" s="151"/>
      <c r="E151" s="152"/>
      <c r="F151" s="152"/>
      <c r="G151" s="152"/>
      <c r="H151" s="152"/>
      <c r="I151" s="152"/>
      <c r="J151" s="152"/>
      <c r="K151" s="152"/>
      <c r="L151" s="152"/>
      <c r="M151" s="3"/>
    </row>
    <row r="152" spans="1:13" ht="15" customHeight="1" x14ac:dyDescent="0.2">
      <c r="A152" s="12"/>
      <c r="C152" s="136">
        <v>2024</v>
      </c>
      <c r="D152" s="136"/>
      <c r="E152" s="137">
        <v>1.3232764276224789E-2</v>
      </c>
      <c r="F152" s="137">
        <v>3.0971919431395187E-3</v>
      </c>
      <c r="G152" s="137">
        <v>8.5384799471798466E-3</v>
      </c>
      <c r="H152" s="137">
        <v>1.7333265840341089E-2</v>
      </c>
      <c r="I152" s="137">
        <v>6.7582746062863838E-3</v>
      </c>
      <c r="J152" s="137">
        <v>0.16826862340408527</v>
      </c>
      <c r="K152" s="137">
        <v>0.78277139998274303</v>
      </c>
      <c r="L152" s="138">
        <f>(1*E152+2*F152+3*G152+4*H152+5*I152)/SUM(E152:I152)</f>
        <v>3.0262887085811743</v>
      </c>
      <c r="M152" s="3"/>
    </row>
    <row r="153" spans="1:13" ht="15" customHeight="1" x14ac:dyDescent="0.2">
      <c r="A153" s="12"/>
      <c r="C153" s="139">
        <v>2021</v>
      </c>
      <c r="D153" s="139"/>
      <c r="E153" s="140">
        <v>1.076E-2</v>
      </c>
      <c r="F153" s="140">
        <v>1.52703E-3</v>
      </c>
      <c r="G153" s="140">
        <v>3.5388799999999999E-3</v>
      </c>
      <c r="H153" s="140">
        <v>1.0378200000000001E-2</v>
      </c>
      <c r="I153" s="140">
        <v>9.9816000000000002E-3</v>
      </c>
      <c r="J153" s="140">
        <v>0.19285202700000001</v>
      </c>
      <c r="K153" s="140">
        <v>0.77096225799999996</v>
      </c>
      <c r="L153" s="141">
        <f>(1*E153+2*F153+3*G153+4*H153+5*I153)/SUM(E153:I153)</f>
        <v>3.2015815082804782</v>
      </c>
      <c r="M153" s="3"/>
    </row>
    <row r="154" spans="1:13" ht="15" customHeight="1" x14ac:dyDescent="0.2">
      <c r="A154" s="12"/>
      <c r="C154" s="139">
        <v>2017</v>
      </c>
      <c r="D154" s="139"/>
      <c r="E154" s="140">
        <v>6.8896799999999996E-3</v>
      </c>
      <c r="F154" s="140">
        <v>2.7420999999999999E-3</v>
      </c>
      <c r="G154" s="140">
        <v>1.25545E-2</v>
      </c>
      <c r="H154" s="140">
        <v>8.5924999999999994E-3</v>
      </c>
      <c r="I154" s="140">
        <v>4.3804300000000003E-3</v>
      </c>
      <c r="J154" s="140">
        <v>0.23889487400000001</v>
      </c>
      <c r="K154" s="140">
        <v>0.72594595699999998</v>
      </c>
      <c r="L154" s="141">
        <f>(1*E154+2*F154+3*G154+4*H154+5*I154)/SUM(E154:I154)</f>
        <v>3.0236609411872459</v>
      </c>
      <c r="M154" s="3"/>
    </row>
    <row r="155" spans="1:13" ht="15" customHeight="1" x14ac:dyDescent="0.2">
      <c r="A155" s="12"/>
      <c r="C155" s="139">
        <v>2014</v>
      </c>
      <c r="D155" s="139"/>
      <c r="E155" s="142">
        <v>1.0208642546975949E-2</v>
      </c>
      <c r="F155" s="142">
        <v>2.9923009078142528E-3</v>
      </c>
      <c r="G155" s="142">
        <v>5.6853446296892722E-3</v>
      </c>
      <c r="H155" s="142">
        <v>6.8767069466660223E-3</v>
      </c>
      <c r="I155" s="142">
        <v>1.2840391096961059E-2</v>
      </c>
      <c r="J155" s="142">
        <v>0.23890590532902892</v>
      </c>
      <c r="K155" s="142">
        <v>0.72249070854286457</v>
      </c>
      <c r="L155" s="141">
        <f>(1*E155+2*F155+3*G155+4*H155+5*I155)/SUM(E155:I155)</f>
        <v>3.2369715213184769</v>
      </c>
      <c r="M155" s="3"/>
    </row>
    <row r="156" spans="1:13" ht="15" customHeight="1" x14ac:dyDescent="0.2">
      <c r="A156" s="12"/>
      <c r="C156" s="145" t="s">
        <v>170</v>
      </c>
      <c r="D156" s="146"/>
      <c r="E156" s="146"/>
      <c r="F156" s="146"/>
      <c r="G156" s="146"/>
      <c r="H156" s="146"/>
      <c r="I156" s="146"/>
      <c r="J156" s="146"/>
      <c r="K156" s="146"/>
      <c r="L156" s="146"/>
      <c r="M156" s="3"/>
    </row>
    <row r="157" spans="1:13" ht="15" customHeight="1" x14ac:dyDescent="0.2">
      <c r="A157" s="12"/>
      <c r="C157" s="80" t="s">
        <v>18</v>
      </c>
      <c r="D157" s="80"/>
      <c r="E157" s="81"/>
      <c r="F157" s="81"/>
      <c r="G157" s="81"/>
      <c r="H157" s="81"/>
      <c r="I157" s="81"/>
      <c r="J157" s="87"/>
      <c r="K157" s="87"/>
      <c r="L157" s="87"/>
      <c r="M157" s="3"/>
    </row>
    <row r="158" spans="1:13" ht="15" customHeight="1" x14ac:dyDescent="0.2">
      <c r="A158" s="12"/>
      <c r="C158" s="148" t="s">
        <v>175</v>
      </c>
      <c r="D158" s="148"/>
      <c r="E158" s="149"/>
      <c r="F158" s="149"/>
      <c r="G158" s="149"/>
      <c r="H158" s="149"/>
      <c r="I158" s="149"/>
      <c r="J158" s="149"/>
      <c r="K158" s="149"/>
      <c r="L158" s="149"/>
      <c r="M158" s="3"/>
    </row>
    <row r="159" spans="1:13" ht="15" customHeight="1" x14ac:dyDescent="0.2">
      <c r="A159" s="12"/>
      <c r="C159" s="136">
        <v>2024</v>
      </c>
      <c r="D159" s="136"/>
      <c r="E159" s="137">
        <f>AVERAGE(E164,E169,E174,E179,E184)</f>
        <v>9.4735372417317776E-2</v>
      </c>
      <c r="F159" s="137">
        <f t="shared" ref="F159:K159" si="16">AVERAGE(F164,F169,F174,F179,F184)</f>
        <v>4.5592874882615174E-2</v>
      </c>
      <c r="G159" s="137">
        <f t="shared" si="16"/>
        <v>0.15679514691508459</v>
      </c>
      <c r="H159" s="137">
        <f t="shared" si="16"/>
        <v>0.26874062394878628</v>
      </c>
      <c r="I159" s="137">
        <f t="shared" si="16"/>
        <v>0.20233680012129804</v>
      </c>
      <c r="J159" s="137">
        <f t="shared" si="16"/>
        <v>7.4110896767917656E-2</v>
      </c>
      <c r="K159" s="137">
        <f t="shared" si="16"/>
        <v>0.15768828494698045</v>
      </c>
      <c r="L159" s="138">
        <f>(1*E159+2*F159+3*G159+4*H159+5*I159)/SUM(E159:I159)</f>
        <v>3.5706198093523076</v>
      </c>
      <c r="M159" s="3"/>
    </row>
    <row r="160" spans="1:13" ht="15" customHeight="1" x14ac:dyDescent="0.2">
      <c r="A160" s="12"/>
      <c r="C160" s="139">
        <v>2021</v>
      </c>
      <c r="D160" s="139"/>
      <c r="E160" s="140">
        <f t="shared" ref="E160:K160" si="17">AVERAGE(E165,E170,E175,E180,E185)</f>
        <v>8.1506906799999987E-2</v>
      </c>
      <c r="F160" s="140">
        <f t="shared" si="17"/>
        <v>5.3990782400000006E-2</v>
      </c>
      <c r="G160" s="140">
        <f t="shared" si="17"/>
        <v>0.17421800100000001</v>
      </c>
      <c r="H160" s="140">
        <f t="shared" si="17"/>
        <v>0.2637316328</v>
      </c>
      <c r="I160" s="140">
        <f t="shared" si="17"/>
        <v>0.19417470640000001</v>
      </c>
      <c r="J160" s="140">
        <f t="shared" si="17"/>
        <v>9.0371169000000001E-2</v>
      </c>
      <c r="K160" s="140">
        <f t="shared" si="17"/>
        <v>0.14200678880000001</v>
      </c>
      <c r="L160" s="141">
        <f>(1*E160+2*F160+3*G160+4*H160+5*I160)/SUM(E160:I160)</f>
        <v>3.5667847364152259</v>
      </c>
      <c r="M160" s="3"/>
    </row>
    <row r="161" spans="1:13" ht="15" customHeight="1" x14ac:dyDescent="0.2">
      <c r="A161" s="12"/>
      <c r="C161" s="139">
        <v>2017</v>
      </c>
      <c r="D161" s="139"/>
      <c r="E161" s="140">
        <f t="shared" ref="E161:K161" si="18">AVERAGE(E166,E171,E176,E181,E186)</f>
        <v>6.5594181399999993E-2</v>
      </c>
      <c r="F161" s="140">
        <f t="shared" si="18"/>
        <v>3.8767280000000001E-2</v>
      </c>
      <c r="G161" s="140">
        <f t="shared" si="18"/>
        <v>0.16275340059999999</v>
      </c>
      <c r="H161" s="140">
        <f t="shared" si="18"/>
        <v>0.27937669119999997</v>
      </c>
      <c r="I161" s="140">
        <f t="shared" si="18"/>
        <v>0.17546851619999998</v>
      </c>
      <c r="J161" s="140">
        <f t="shared" si="18"/>
        <v>0.10486503700000001</v>
      </c>
      <c r="K161" s="140">
        <f t="shared" si="18"/>
        <v>0.1731748914</v>
      </c>
      <c r="L161" s="141">
        <f>(1*E161+2*F161+3*G161+4*H161+5*I161)/SUM(E161:I161)</f>
        <v>3.6376503359563781</v>
      </c>
      <c r="M161" s="3"/>
    </row>
    <row r="162" spans="1:13" ht="15" customHeight="1" x14ac:dyDescent="0.2">
      <c r="A162" s="12"/>
      <c r="C162" s="139">
        <v>2014</v>
      </c>
      <c r="D162" s="139"/>
      <c r="E162" s="140">
        <f t="shared" ref="E162:K162" si="19">AVERAGE(E167,E172,E177,E182,E187)</f>
        <v>7.4580812509304067E-2</v>
      </c>
      <c r="F162" s="140">
        <f t="shared" si="19"/>
        <v>6.5072409943166903E-2</v>
      </c>
      <c r="G162" s="140">
        <f t="shared" si="19"/>
        <v>0.17494163049317227</v>
      </c>
      <c r="H162" s="140">
        <f t="shared" si="19"/>
        <v>0.19156415819630734</v>
      </c>
      <c r="I162" s="140">
        <f t="shared" si="19"/>
        <v>0.1951083974720304</v>
      </c>
      <c r="J162" s="140">
        <f t="shared" si="19"/>
        <v>0.1060672637472833</v>
      </c>
      <c r="K162" s="140">
        <f t="shared" si="19"/>
        <v>0.1926653276387357</v>
      </c>
      <c r="L162" s="141">
        <f>(1*E162+2*F162+3*G162+4*H162+5*I162)/SUM(E162:I162)</f>
        <v>3.5241180663237022</v>
      </c>
      <c r="M162" s="3"/>
    </row>
    <row r="163" spans="1:13" ht="15" customHeight="1" x14ac:dyDescent="0.2">
      <c r="A163" s="12"/>
      <c r="C163" s="151" t="s">
        <v>27</v>
      </c>
      <c r="D163" s="151"/>
      <c r="E163" s="152"/>
      <c r="F163" s="152"/>
      <c r="G163" s="152"/>
      <c r="H163" s="152"/>
      <c r="I163" s="152"/>
      <c r="J163" s="152"/>
      <c r="K163" s="153"/>
      <c r="L163" s="153"/>
      <c r="M163" s="3"/>
    </row>
    <row r="164" spans="1:13" ht="15" customHeight="1" x14ac:dyDescent="0.2">
      <c r="A164" s="12"/>
      <c r="C164" s="136">
        <v>2024</v>
      </c>
      <c r="D164" s="136"/>
      <c r="E164" s="137">
        <v>0.11623492957108536</v>
      </c>
      <c r="F164" s="137">
        <v>6.4849842917206871E-2</v>
      </c>
      <c r="G164" s="137">
        <v>0.2147222865934042</v>
      </c>
      <c r="H164" s="137">
        <v>0.27011842386799401</v>
      </c>
      <c r="I164" s="137">
        <v>0.14132084158181676</v>
      </c>
      <c r="J164" s="137">
        <v>6.9025887692046609E-2</v>
      </c>
      <c r="K164" s="137">
        <v>0.1237277877764462</v>
      </c>
      <c r="L164" s="138">
        <f>(1*E164+2*F164+3*G164+4*H164+5*I164)/SUM(E164:I164)</f>
        <v>3.3164342744087398</v>
      </c>
      <c r="M164" s="3"/>
    </row>
    <row r="165" spans="1:13" ht="15" customHeight="1" x14ac:dyDescent="0.2">
      <c r="A165" s="12"/>
      <c r="C165" s="139">
        <v>2021</v>
      </c>
      <c r="D165" s="139"/>
      <c r="E165" s="140">
        <v>0.11237949899999999</v>
      </c>
      <c r="F165" s="140">
        <v>7.3833112000000006E-2</v>
      </c>
      <c r="G165" s="140">
        <v>0.23479687899999999</v>
      </c>
      <c r="H165" s="140">
        <v>0.26835545700000002</v>
      </c>
      <c r="I165" s="140">
        <v>0.12815611900000001</v>
      </c>
      <c r="J165" s="140">
        <v>7.7298065999999999E-2</v>
      </c>
      <c r="K165" s="140">
        <v>0.105180869</v>
      </c>
      <c r="L165" s="141">
        <f>(1*E165+2*F165+3*G165+4*H165+5*I165)/SUM(E165:I165)</f>
        <v>3.2765379320512826</v>
      </c>
      <c r="M165" s="3"/>
    </row>
    <row r="166" spans="1:13" ht="15" customHeight="1" x14ac:dyDescent="0.2">
      <c r="A166" s="12"/>
      <c r="C166" s="139">
        <v>2017</v>
      </c>
      <c r="D166" s="139"/>
      <c r="E166" s="140">
        <v>0.10567183400000001</v>
      </c>
      <c r="F166" s="140">
        <v>4.5916199999999997E-2</v>
      </c>
      <c r="G166" s="140">
        <v>0.19488464799999999</v>
      </c>
      <c r="H166" s="140">
        <v>0.31837990900000002</v>
      </c>
      <c r="I166" s="140">
        <v>9.5860224999999993E-2</v>
      </c>
      <c r="J166" s="140">
        <v>8.8549892000000005E-2</v>
      </c>
      <c r="K166" s="140">
        <v>0.150737274</v>
      </c>
      <c r="L166" s="141">
        <f>(1*E166+2*F166+3*G166+4*H166+5*I166)/SUM(E166:I166)</f>
        <v>3.3323731185830314</v>
      </c>
      <c r="M166" s="3"/>
    </row>
    <row r="167" spans="1:13" ht="15" customHeight="1" x14ac:dyDescent="0.2">
      <c r="A167" s="12"/>
      <c r="C167" s="139">
        <v>2014</v>
      </c>
      <c r="D167" s="139"/>
      <c r="E167" s="140">
        <v>0.1446909289114055</v>
      </c>
      <c r="F167" s="140">
        <v>7.8440719759161323E-2</v>
      </c>
      <c r="G167" s="140">
        <v>0.20268634578998429</v>
      </c>
      <c r="H167" s="140">
        <v>0.19451355117487909</v>
      </c>
      <c r="I167" s="140">
        <v>0.14295063321545035</v>
      </c>
      <c r="J167" s="140">
        <v>9.2596360346595685E-2</v>
      </c>
      <c r="K167" s="140">
        <v>0.14412146080252364</v>
      </c>
      <c r="L167" s="141">
        <f>(1*E167+2*F167+3*G167+4*H167+5*I167)/SUM(E167:I167)</f>
        <v>3.1475106364900522</v>
      </c>
      <c r="M167" s="3"/>
    </row>
    <row r="168" spans="1:13" ht="15" customHeight="1" x14ac:dyDescent="0.2">
      <c r="A168" s="12"/>
      <c r="C168" s="151" t="s">
        <v>28</v>
      </c>
      <c r="D168" s="151"/>
      <c r="E168" s="152"/>
      <c r="F168" s="152"/>
      <c r="G168" s="152"/>
      <c r="H168" s="152"/>
      <c r="I168" s="152"/>
      <c r="J168" s="152"/>
      <c r="K168" s="153"/>
      <c r="L168" s="153"/>
      <c r="M168" s="3"/>
    </row>
    <row r="169" spans="1:13" ht="15" customHeight="1" x14ac:dyDescent="0.2">
      <c r="A169" s="12"/>
      <c r="C169" s="136">
        <v>2024</v>
      </c>
      <c r="D169" s="136"/>
      <c r="E169" s="137">
        <v>8.3618595820407773E-2</v>
      </c>
      <c r="F169" s="137">
        <v>4.471018417914966E-2</v>
      </c>
      <c r="G169" s="137">
        <v>0.17922730641363011</v>
      </c>
      <c r="H169" s="137">
        <v>0.26756448143701539</v>
      </c>
      <c r="I169" s="137">
        <v>0.20448862861092262</v>
      </c>
      <c r="J169" s="137">
        <v>6.1622176288104763E-2</v>
      </c>
      <c r="K169" s="137">
        <v>0.15876862725076968</v>
      </c>
      <c r="L169" s="138">
        <f>(1*E169+2*F169+3*G169+4*H169+5*I169)/SUM(E169:I169)</f>
        <v>3.5959323786171646</v>
      </c>
      <c r="M169" s="3"/>
    </row>
    <row r="170" spans="1:13" ht="15" customHeight="1" x14ac:dyDescent="0.2">
      <c r="A170" s="12"/>
      <c r="C170" s="139">
        <v>2021</v>
      </c>
      <c r="D170" s="139"/>
      <c r="E170" s="140">
        <v>7.5726402999999998E-2</v>
      </c>
      <c r="F170" s="140">
        <v>5.4630900000000003E-2</v>
      </c>
      <c r="G170" s="140">
        <v>0.18905304100000001</v>
      </c>
      <c r="H170" s="140">
        <v>0.29439735</v>
      </c>
      <c r="I170" s="140">
        <v>0.16718491499999999</v>
      </c>
      <c r="J170" s="140">
        <v>8.9652073999999998E-2</v>
      </c>
      <c r="K170" s="140">
        <v>0.12935529900000001</v>
      </c>
      <c r="L170" s="141">
        <f>(1*E170+2*F170+3*G170+4*H170+5*I170)/SUM(E170:I170)</f>
        <v>3.5412131550658499</v>
      </c>
      <c r="M170" s="3"/>
    </row>
    <row r="171" spans="1:13" ht="15" customHeight="1" x14ac:dyDescent="0.2">
      <c r="A171" s="12"/>
      <c r="C171" s="139">
        <v>2017</v>
      </c>
      <c r="D171" s="139"/>
      <c r="E171" s="140">
        <v>7.2975573000000002E-2</v>
      </c>
      <c r="F171" s="140">
        <v>2.92982E-2</v>
      </c>
      <c r="G171" s="140">
        <v>0.21774369099999999</v>
      </c>
      <c r="H171" s="140">
        <v>0.25918224200000001</v>
      </c>
      <c r="I171" s="140">
        <v>0.17483252199999999</v>
      </c>
      <c r="J171" s="140">
        <v>9.2487761000000002E-2</v>
      </c>
      <c r="K171" s="140">
        <v>0.15348002199999999</v>
      </c>
      <c r="L171" s="141">
        <f>(1*E171+2*F171+3*G171+4*H171+5*I171)/SUM(E171:I171)</f>
        <v>3.5750390021790945</v>
      </c>
      <c r="M171" s="3"/>
    </row>
    <row r="172" spans="1:13" ht="15" customHeight="1" x14ac:dyDescent="0.2">
      <c r="A172" s="12"/>
      <c r="C172" s="139">
        <v>2014</v>
      </c>
      <c r="D172" s="139"/>
      <c r="E172" s="140">
        <v>9.5421829072158973E-2</v>
      </c>
      <c r="F172" s="140">
        <v>8.4088483695660271E-2</v>
      </c>
      <c r="G172" s="140">
        <v>0.16363352692831878</v>
      </c>
      <c r="H172" s="140">
        <v>0.20469839292282127</v>
      </c>
      <c r="I172" s="140">
        <v>0.16022262878691551</v>
      </c>
      <c r="J172" s="140">
        <v>0.10335067020341965</v>
      </c>
      <c r="K172" s="140">
        <v>0.18858446839070556</v>
      </c>
      <c r="L172" s="141">
        <f>(1*E172+2*F172+3*G172+4*H172+5*I172)/SUM(E172:I172)</f>
        <v>3.3533737123458924</v>
      </c>
      <c r="M172" s="3"/>
    </row>
    <row r="173" spans="1:13" ht="15" customHeight="1" x14ac:dyDescent="0.2">
      <c r="A173" s="12"/>
      <c r="C173" s="151" t="s">
        <v>29</v>
      </c>
      <c r="D173" s="151"/>
      <c r="E173" s="152"/>
      <c r="F173" s="152"/>
      <c r="G173" s="152"/>
      <c r="H173" s="152"/>
      <c r="I173" s="152"/>
      <c r="J173" s="152"/>
      <c r="K173" s="152"/>
      <c r="L173" s="152"/>
      <c r="M173" s="3"/>
    </row>
    <row r="174" spans="1:13" ht="15" customHeight="1" x14ac:dyDescent="0.2">
      <c r="A174" s="12"/>
      <c r="C174" s="136">
        <v>2024</v>
      </c>
      <c r="D174" s="136"/>
      <c r="E174" s="137">
        <v>8.3367029875347942E-2</v>
      </c>
      <c r="F174" s="137">
        <v>3.7881835032601001E-2</v>
      </c>
      <c r="G174" s="137">
        <v>0.13213149232386587</v>
      </c>
      <c r="H174" s="137">
        <v>0.25989766118915703</v>
      </c>
      <c r="I174" s="137">
        <v>0.26044492339185055</v>
      </c>
      <c r="J174" s="137">
        <v>7.6336348866236692E-2</v>
      </c>
      <c r="K174" s="137">
        <v>0.14994070932094081</v>
      </c>
      <c r="L174" s="138">
        <f>(1*E174+2*F174+3*G174+4*H174+5*I174)/SUM(E174:I174)</f>
        <v>3.7446743298571432</v>
      </c>
      <c r="M174" s="3"/>
    </row>
    <row r="175" spans="1:13" ht="15" customHeight="1" x14ac:dyDescent="0.2">
      <c r="A175" s="12"/>
      <c r="C175" s="139">
        <v>2021</v>
      </c>
      <c r="D175" s="139"/>
      <c r="E175" s="140">
        <v>6.7483485999999995E-2</v>
      </c>
      <c r="F175" s="140">
        <v>5.12144E-2</v>
      </c>
      <c r="G175" s="140">
        <v>0.13090123300000001</v>
      </c>
      <c r="H175" s="140">
        <v>0.26339310500000002</v>
      </c>
      <c r="I175" s="140">
        <v>0.26328494800000002</v>
      </c>
      <c r="J175" s="140">
        <v>8.4500397000000005E-2</v>
      </c>
      <c r="K175" s="140">
        <v>0.13922241299999999</v>
      </c>
      <c r="L175" s="141">
        <f>(1*E175+2*F175+3*G175+4*H175+5*I175)/SUM(E175:I175)</f>
        <v>3.7777912977196242</v>
      </c>
      <c r="M175" s="3"/>
    </row>
    <row r="176" spans="1:13" ht="15" customHeight="1" x14ac:dyDescent="0.2">
      <c r="A176" s="12"/>
      <c r="C176" s="139">
        <v>2017</v>
      </c>
      <c r="D176" s="139"/>
      <c r="E176" s="140">
        <v>4.7049800000000003E-2</v>
      </c>
      <c r="F176" s="140">
        <v>4.3677399999999998E-2</v>
      </c>
      <c r="G176" s="140">
        <v>0.11489706700000001</v>
      </c>
      <c r="H176" s="140">
        <v>0.289017409</v>
      </c>
      <c r="I176" s="140">
        <v>0.23806079699999999</v>
      </c>
      <c r="J176" s="140">
        <v>0.11161452299999999</v>
      </c>
      <c r="K176" s="140">
        <v>0.155682971</v>
      </c>
      <c r="L176" s="141">
        <f>(1*E176+2*F176+3*G176+4*H176+5*I176)/SUM(E176:I176)</f>
        <v>3.856230224570294</v>
      </c>
      <c r="M176" s="3"/>
    </row>
    <row r="177" spans="1:13" ht="15" customHeight="1" x14ac:dyDescent="0.2">
      <c r="A177" s="12"/>
      <c r="C177" s="139">
        <v>2014</v>
      </c>
      <c r="D177" s="139"/>
      <c r="E177" s="140">
        <v>5.0110771524680853E-2</v>
      </c>
      <c r="F177" s="140">
        <v>5.1252896879375537E-2</v>
      </c>
      <c r="G177" s="140">
        <v>0.18003878985857266</v>
      </c>
      <c r="H177" s="140">
        <v>0.19223248960242073</v>
      </c>
      <c r="I177" s="140">
        <v>0.25452101518629489</v>
      </c>
      <c r="J177" s="140">
        <v>0.10419553102578492</v>
      </c>
      <c r="K177" s="140">
        <v>0.16764850592287045</v>
      </c>
      <c r="L177" s="141">
        <f>(1*E177+2*F177+3*G177+4*H177+5*I177)/SUM(E177:I177)</f>
        <v>3.7550581303246222</v>
      </c>
      <c r="M177" s="3"/>
    </row>
    <row r="178" spans="1:13" ht="15" customHeight="1" x14ac:dyDescent="0.2">
      <c r="A178" s="12"/>
      <c r="C178" s="151" t="s">
        <v>30</v>
      </c>
      <c r="D178" s="151"/>
      <c r="E178" s="152"/>
      <c r="F178" s="152"/>
      <c r="G178" s="152"/>
      <c r="H178" s="152"/>
      <c r="I178" s="152"/>
      <c r="J178" s="152"/>
      <c r="K178" s="152"/>
      <c r="L178" s="152"/>
      <c r="M178" s="3"/>
    </row>
    <row r="179" spans="1:13" ht="15" customHeight="1" x14ac:dyDescent="0.2">
      <c r="A179" s="12"/>
      <c r="C179" s="136">
        <v>2024</v>
      </c>
      <c r="D179" s="136"/>
      <c r="E179" s="137">
        <v>8.7122440221443428E-2</v>
      </c>
      <c r="F179" s="137">
        <v>3.6929123857618096E-2</v>
      </c>
      <c r="G179" s="137">
        <v>0.12615013857413307</v>
      </c>
      <c r="H179" s="137">
        <v>0.26365263226174557</v>
      </c>
      <c r="I179" s="137">
        <v>0.22987475728840662</v>
      </c>
      <c r="J179" s="137">
        <v>9.0768737347711653E-2</v>
      </c>
      <c r="K179" s="137">
        <v>0.16550217044894158</v>
      </c>
      <c r="L179" s="138">
        <f>(1*E179+2*F179+3*G179+4*H179+5*I179)/SUM(E179:I179)</f>
        <v>3.6887294687109038</v>
      </c>
      <c r="M179" s="3"/>
    </row>
    <row r="180" spans="1:13" ht="15" customHeight="1" x14ac:dyDescent="0.2">
      <c r="A180" s="12"/>
      <c r="C180" s="139">
        <v>2021</v>
      </c>
      <c r="D180" s="139"/>
      <c r="E180" s="140">
        <v>7.5945692999999995E-2</v>
      </c>
      <c r="F180" s="140">
        <v>3.9509900000000001E-2</v>
      </c>
      <c r="G180" s="140">
        <v>0.157732344</v>
      </c>
      <c r="H180" s="140">
        <v>0.23557488500000001</v>
      </c>
      <c r="I180" s="140">
        <v>0.23102782399999999</v>
      </c>
      <c r="J180" s="140">
        <v>9.1276987000000004E-2</v>
      </c>
      <c r="K180" s="140">
        <v>0.16893232</v>
      </c>
      <c r="L180" s="141">
        <f>(1*E180+2*F180+3*G180+4*H180+5*I180)/SUM(E180:I180)</f>
        <v>3.6842871692649113</v>
      </c>
      <c r="M180" s="3"/>
    </row>
    <row r="181" spans="1:13" ht="15" customHeight="1" x14ac:dyDescent="0.2">
      <c r="A181" s="12"/>
      <c r="C181" s="139">
        <v>2017</v>
      </c>
      <c r="D181" s="139"/>
      <c r="E181" s="140">
        <v>4.7049800000000003E-2</v>
      </c>
      <c r="F181" s="140">
        <v>3.74723E-2</v>
      </c>
      <c r="G181" s="140">
        <v>0.11155303</v>
      </c>
      <c r="H181" s="140">
        <v>0.26368551699999998</v>
      </c>
      <c r="I181" s="140">
        <v>0.23298929700000001</v>
      </c>
      <c r="J181" s="140">
        <v>0.116955921</v>
      </c>
      <c r="K181" s="140">
        <v>0.19029413100000001</v>
      </c>
      <c r="L181" s="141">
        <f>(1*E181+2*F181+3*G181+4*H181+5*I181)/SUM(E181:I181)</f>
        <v>3.8633594505205764</v>
      </c>
      <c r="M181" s="3"/>
    </row>
    <row r="182" spans="1:13" ht="15" customHeight="1" x14ac:dyDescent="0.2">
      <c r="A182" s="12"/>
      <c r="C182" s="139">
        <v>2014</v>
      </c>
      <c r="D182" s="139"/>
      <c r="E182" s="140">
        <v>3.8514789982422568E-2</v>
      </c>
      <c r="F182" s="140">
        <v>5.0683428770493665E-2</v>
      </c>
      <c r="G182" s="140">
        <v>0.14804487472772226</v>
      </c>
      <c r="H182" s="140">
        <v>0.20526786103170308</v>
      </c>
      <c r="I182" s="140">
        <v>0.23130080200907036</v>
      </c>
      <c r="J182" s="140">
        <v>0.11494984088260889</v>
      </c>
      <c r="K182" s="140">
        <v>0.21123840259597912</v>
      </c>
      <c r="L182" s="141">
        <f>(1*E182+2*F182+3*G182+4*H182+5*I182)/SUM(E182:I182)</f>
        <v>3.8016429679159818</v>
      </c>
      <c r="M182" s="3"/>
    </row>
    <row r="183" spans="1:13" ht="15" customHeight="1" x14ac:dyDescent="0.2">
      <c r="A183" s="12"/>
      <c r="C183" s="151" t="s">
        <v>31</v>
      </c>
      <c r="D183" s="151"/>
      <c r="E183" s="152"/>
      <c r="F183" s="152"/>
      <c r="G183" s="152"/>
      <c r="H183" s="152"/>
      <c r="I183" s="152"/>
      <c r="J183" s="152"/>
      <c r="K183" s="152"/>
      <c r="L183" s="152"/>
      <c r="M183" s="3"/>
    </row>
    <row r="184" spans="1:13" ht="15" customHeight="1" x14ac:dyDescent="0.2">
      <c r="A184" s="12"/>
      <c r="C184" s="136">
        <v>2024</v>
      </c>
      <c r="D184" s="136"/>
      <c r="E184" s="137">
        <v>0.10333386659830436</v>
      </c>
      <c r="F184" s="137">
        <v>4.3593388426500235E-2</v>
      </c>
      <c r="G184" s="137">
        <v>0.13174451067038973</v>
      </c>
      <c r="H184" s="137">
        <v>0.28246992098801943</v>
      </c>
      <c r="I184" s="137">
        <v>0.17555484973349367</v>
      </c>
      <c r="J184" s="137">
        <v>7.280133364548852E-2</v>
      </c>
      <c r="K184" s="137">
        <v>0.19050212993780408</v>
      </c>
      <c r="L184" s="138">
        <f>(1*E184+2*F184+3*G184+4*H184+5*I184)/SUM(E184:I184)</f>
        <v>3.5203207560827683</v>
      </c>
      <c r="M184" s="3"/>
    </row>
    <row r="185" spans="1:13" ht="15" customHeight="1" x14ac:dyDescent="0.2">
      <c r="A185" s="12"/>
      <c r="C185" s="139">
        <v>2021</v>
      </c>
      <c r="D185" s="139"/>
      <c r="E185" s="140">
        <v>7.5999452999999995E-2</v>
      </c>
      <c r="F185" s="140">
        <v>5.0765600000000001E-2</v>
      </c>
      <c r="G185" s="140">
        <v>0.15860650800000001</v>
      </c>
      <c r="H185" s="140">
        <v>0.25693736700000003</v>
      </c>
      <c r="I185" s="140">
        <v>0.181219726</v>
      </c>
      <c r="J185" s="140">
        <v>0.109128321</v>
      </c>
      <c r="K185" s="140">
        <v>0.167343043</v>
      </c>
      <c r="L185" s="141">
        <f>(1*E185+2*F185+3*G185+4*H185+5*I185)/SUM(E185:I185)</f>
        <v>3.575806238905364</v>
      </c>
      <c r="M185" s="3"/>
    </row>
    <row r="186" spans="1:13" ht="15" customHeight="1" x14ac:dyDescent="0.2">
      <c r="A186" s="12"/>
      <c r="C186" s="139">
        <v>2017</v>
      </c>
      <c r="D186" s="139"/>
      <c r="E186" s="140">
        <v>5.5223899999999999E-2</v>
      </c>
      <c r="F186" s="140">
        <v>3.74723E-2</v>
      </c>
      <c r="G186" s="140">
        <v>0.17468856699999999</v>
      </c>
      <c r="H186" s="140">
        <v>0.26661837900000002</v>
      </c>
      <c r="I186" s="140">
        <v>0.13559974</v>
      </c>
      <c r="J186" s="140">
        <v>0.11471708799999999</v>
      </c>
      <c r="K186" s="140">
        <v>0.21568005900000001</v>
      </c>
      <c r="L186" s="141">
        <f>(1*E186+2*F186+3*G186+4*H186+5*I186)/SUM(E186:I186)</f>
        <v>3.5822820766635703</v>
      </c>
      <c r="M186" s="3"/>
    </row>
    <row r="187" spans="1:13" ht="15" customHeight="1" x14ac:dyDescent="0.2">
      <c r="A187" s="12"/>
      <c r="C187" s="139">
        <v>2014</v>
      </c>
      <c r="D187" s="139"/>
      <c r="E187" s="140">
        <v>4.416574305585249E-2</v>
      </c>
      <c r="F187" s="140">
        <v>6.0896520611143701E-2</v>
      </c>
      <c r="G187" s="140">
        <v>0.18030461516126323</v>
      </c>
      <c r="H187" s="140">
        <v>0.16110849624971255</v>
      </c>
      <c r="I187" s="140">
        <v>0.18654690816242098</v>
      </c>
      <c r="J187" s="140">
        <v>0.11524391627800734</v>
      </c>
      <c r="K187" s="140">
        <v>0.25173380048159971</v>
      </c>
      <c r="L187" s="141">
        <f>(1*E187+2*F187+3*G187+4*H187+5*I187)/SUM(E187:I187)</f>
        <v>3.6081528502931235</v>
      </c>
      <c r="M187" s="3"/>
    </row>
    <row r="188" spans="1:13" ht="15" customHeight="1" x14ac:dyDescent="0.2">
      <c r="A188" s="12"/>
      <c r="C188" s="151" t="s">
        <v>32</v>
      </c>
      <c r="D188" s="151"/>
      <c r="E188" s="152"/>
      <c r="F188" s="152"/>
      <c r="G188" s="152"/>
      <c r="H188" s="152"/>
      <c r="I188" s="152"/>
      <c r="J188" s="152"/>
      <c r="K188" s="152"/>
      <c r="L188" s="152"/>
      <c r="M188" s="3"/>
    </row>
    <row r="189" spans="1:13" ht="15" customHeight="1" x14ac:dyDescent="0.2">
      <c r="A189" s="12"/>
      <c r="C189" s="136">
        <v>2024</v>
      </c>
      <c r="D189" s="136"/>
      <c r="E189" s="137">
        <v>2.2216888238605743E-2</v>
      </c>
      <c r="F189" s="137">
        <v>2.5098314588239148E-3</v>
      </c>
      <c r="G189" s="137">
        <v>4.0102219311951761E-3</v>
      </c>
      <c r="H189" s="137">
        <v>1.7844924402745523E-2</v>
      </c>
      <c r="I189" s="137">
        <v>1.8093625948260049E-2</v>
      </c>
      <c r="J189" s="137">
        <v>0.1752445527381605</v>
      </c>
      <c r="K189" s="137">
        <v>0.76007995528220906</v>
      </c>
      <c r="L189" s="138">
        <f>(1*E189+2*F189+3*G189+4*H189+5*I189)/SUM(E189:I189)</f>
        <v>3.1096020787203722</v>
      </c>
      <c r="M189" s="3"/>
    </row>
    <row r="190" spans="1:13" ht="15" customHeight="1" x14ac:dyDescent="0.2">
      <c r="A190" s="12"/>
      <c r="C190" s="139">
        <v>2021</v>
      </c>
      <c r="D190" s="139"/>
      <c r="E190" s="140">
        <v>2.7608600000000001E-2</v>
      </c>
      <c r="F190" s="140">
        <v>2.9154599999999999E-3</v>
      </c>
      <c r="G190" s="140">
        <v>5.376E-5</v>
      </c>
      <c r="H190" s="140">
        <v>5.8309099999999999E-3</v>
      </c>
      <c r="I190" s="140">
        <v>8.8287999999999995E-3</v>
      </c>
      <c r="J190" s="140">
        <v>0.17152186899999999</v>
      </c>
      <c r="K190" s="140">
        <v>0.783240567</v>
      </c>
      <c r="L190" s="141">
        <f>(1*E190+2*F190+3*G190+4*H190+5*I190)/SUM(E190:I190)</f>
        <v>2.2341723785538248</v>
      </c>
      <c r="M190" s="3"/>
    </row>
    <row r="191" spans="1:13" ht="15" customHeight="1" x14ac:dyDescent="0.2">
      <c r="A191" s="12"/>
      <c r="C191" s="139">
        <v>2017</v>
      </c>
      <c r="D191" s="139"/>
      <c r="E191" s="140">
        <v>5.7298599999999998E-3</v>
      </c>
      <c r="F191" s="140">
        <v>0</v>
      </c>
      <c r="G191" s="140">
        <v>2.17679E-2</v>
      </c>
      <c r="H191" s="140">
        <v>1.7394300000000001E-2</v>
      </c>
      <c r="I191" s="140">
        <v>5.8322299999999999E-3</v>
      </c>
      <c r="J191" s="140">
        <v>0.183429912</v>
      </c>
      <c r="K191" s="140">
        <v>0.765845789</v>
      </c>
      <c r="L191" s="141">
        <f>(1*E191+2*F191+3*G191+4*H191+5*I191)/SUM(E191:I191)</f>
        <v>3.3469548809850274</v>
      </c>
      <c r="M191" s="3"/>
    </row>
    <row r="192" spans="1:13" ht="15" customHeight="1" x14ac:dyDescent="0.2">
      <c r="A192" s="12"/>
      <c r="C192" s="139">
        <v>2014</v>
      </c>
      <c r="D192" s="139"/>
      <c r="E192" s="142">
        <v>5.9324442980266158E-3</v>
      </c>
      <c r="F192" s="142">
        <v>0</v>
      </c>
      <c r="G192" s="142">
        <v>1.7707481276957062E-2</v>
      </c>
      <c r="H192" s="142">
        <v>5.9324442980266158E-3</v>
      </c>
      <c r="I192" s="142">
        <v>2.4807269827233004E-2</v>
      </c>
      <c r="J192" s="142">
        <v>0.265119710615766</v>
      </c>
      <c r="K192" s="142">
        <v>0.68050064968399082</v>
      </c>
      <c r="L192" s="141">
        <f>(1*E192+2*F192+3*G192+4*H192+5*I192)/SUM(E192:I192)</f>
        <v>3.8032803379578835</v>
      </c>
      <c r="M192" s="3"/>
    </row>
    <row r="193" spans="1:13" ht="15" customHeight="1" x14ac:dyDescent="0.2">
      <c r="A193" s="12"/>
      <c r="C193" s="80" t="s">
        <v>19</v>
      </c>
      <c r="D193" s="80"/>
      <c r="E193" s="81"/>
      <c r="F193" s="81"/>
      <c r="G193" s="81"/>
      <c r="H193" s="81"/>
      <c r="I193" s="81"/>
      <c r="J193" s="87"/>
      <c r="K193" s="87"/>
      <c r="L193" s="87"/>
      <c r="M193" s="3"/>
    </row>
    <row r="194" spans="1:13" ht="15" customHeight="1" x14ac:dyDescent="0.2">
      <c r="A194" s="12"/>
      <c r="C194" s="148" t="s">
        <v>175</v>
      </c>
      <c r="D194" s="148"/>
      <c r="E194" s="149"/>
      <c r="F194" s="149"/>
      <c r="G194" s="149"/>
      <c r="H194" s="149"/>
      <c r="I194" s="149"/>
      <c r="J194" s="149"/>
      <c r="K194" s="149"/>
      <c r="L194" s="149"/>
      <c r="M194" s="3"/>
    </row>
    <row r="195" spans="1:13" ht="15" customHeight="1" x14ac:dyDescent="0.2">
      <c r="A195" s="12"/>
      <c r="C195" s="136">
        <v>2024</v>
      </c>
      <c r="D195" s="136"/>
      <c r="E195" s="137">
        <f>AVERAGE(E200,E205,E210,E215,E220)</f>
        <v>5.4947851548501139E-2</v>
      </c>
      <c r="F195" s="137">
        <f t="shared" ref="F195:K195" si="20">AVERAGE(F200,F205,F210,F215,F220)</f>
        <v>3.8968617889073132E-2</v>
      </c>
      <c r="G195" s="137">
        <f t="shared" si="20"/>
        <v>0.17043787399490004</v>
      </c>
      <c r="H195" s="137">
        <f t="shared" si="20"/>
        <v>0.30696538142215646</v>
      </c>
      <c r="I195" s="137">
        <f t="shared" si="20"/>
        <v>0.26890155215548345</v>
      </c>
      <c r="J195" s="137">
        <f t="shared" si="20"/>
        <v>6.6522104403564181E-2</v>
      </c>
      <c r="K195" s="137">
        <f t="shared" si="20"/>
        <v>9.3256618586321671E-2</v>
      </c>
      <c r="L195" s="138">
        <f>(1*E195+2*F195+3*G195+4*H195+5*I195)/SUM(E195:I195)</f>
        <v>3.8282391600738657</v>
      </c>
      <c r="M195" s="3"/>
    </row>
    <row r="196" spans="1:13" ht="15" customHeight="1" x14ac:dyDescent="0.2">
      <c r="A196" s="12"/>
      <c r="C196" s="139">
        <v>2021</v>
      </c>
      <c r="D196" s="139"/>
      <c r="E196" s="140">
        <f t="shared" ref="E196:K196" si="21">AVERAGE(E201,E206,E211,E216,E221)</f>
        <v>5.3890679400000009E-2</v>
      </c>
      <c r="F196" s="140">
        <f t="shared" si="21"/>
        <v>3.2638640000000003E-2</v>
      </c>
      <c r="G196" s="140">
        <f t="shared" si="21"/>
        <v>0.18640998879999998</v>
      </c>
      <c r="H196" s="140">
        <f t="shared" si="21"/>
        <v>0.29388018119999998</v>
      </c>
      <c r="I196" s="140">
        <f t="shared" si="21"/>
        <v>0.246407769</v>
      </c>
      <c r="J196" s="140">
        <f t="shared" si="21"/>
        <v>8.2063114800000003E-2</v>
      </c>
      <c r="K196" s="140">
        <f t="shared" si="21"/>
        <v>0.10470964599999999</v>
      </c>
      <c r="L196" s="141">
        <f>(1*E196+2*F196+3*G196+4*H196+5*I196)/SUM(E196:I196)</f>
        <v>3.7947049409921743</v>
      </c>
      <c r="M196" s="3"/>
    </row>
    <row r="197" spans="1:13" ht="15" customHeight="1" x14ac:dyDescent="0.2">
      <c r="A197" s="12"/>
      <c r="C197" s="139">
        <v>2017</v>
      </c>
      <c r="D197" s="139"/>
      <c r="E197" s="140">
        <f t="shared" ref="E197:K197" si="22">AVERAGE(E202,E207,E212,E217,E222)</f>
        <v>6.6776874999999986E-2</v>
      </c>
      <c r="F197" s="140">
        <f t="shared" si="22"/>
        <v>4.3791919999999998E-2</v>
      </c>
      <c r="G197" s="140">
        <f t="shared" si="22"/>
        <v>0.18963708000000001</v>
      </c>
      <c r="H197" s="140">
        <f t="shared" si="22"/>
        <v>0.33392368400000005</v>
      </c>
      <c r="I197" s="140">
        <f t="shared" si="22"/>
        <v>0.17364073279999998</v>
      </c>
      <c r="J197" s="140">
        <f t="shared" si="22"/>
        <v>7.8130386600000004E-2</v>
      </c>
      <c r="K197" s="140">
        <f t="shared" si="22"/>
        <v>0.11409933180000001</v>
      </c>
      <c r="L197" s="141">
        <f>(1*E197+2*F197+3*G197+4*H197+5*I197)/SUM(E197:I197)</f>
        <v>3.6237657966811603</v>
      </c>
      <c r="M197" s="3"/>
    </row>
    <row r="198" spans="1:13" ht="15" customHeight="1" x14ac:dyDescent="0.2">
      <c r="A198" s="12"/>
      <c r="C198" s="139">
        <v>2014</v>
      </c>
      <c r="D198" s="139"/>
      <c r="E198" s="140">
        <f t="shared" ref="E198:K198" si="23">AVERAGE(E203,E208,E213,E218,E223)</f>
        <v>5.2030090198395954E-2</v>
      </c>
      <c r="F198" s="140">
        <f t="shared" si="23"/>
        <v>2.9787343847493215E-2</v>
      </c>
      <c r="G198" s="140">
        <f t="shared" si="23"/>
        <v>0.18827825054383746</v>
      </c>
      <c r="H198" s="140">
        <f t="shared" si="23"/>
        <v>0.40236368215500667</v>
      </c>
      <c r="I198" s="140">
        <f t="shared" si="23"/>
        <v>0.15018416280685537</v>
      </c>
      <c r="J198" s="140">
        <f t="shared" si="23"/>
        <v>6.4043846649324027E-2</v>
      </c>
      <c r="K198" s="140">
        <f t="shared" si="23"/>
        <v>0.11331262379908731</v>
      </c>
      <c r="L198" s="141">
        <f>(1*E198+2*F198+3*G198+4*H198+5*I198)/SUM(E198:I198)</f>
        <v>3.6915321923634683</v>
      </c>
      <c r="M198" s="3"/>
    </row>
    <row r="199" spans="1:13" ht="15" customHeight="1" x14ac:dyDescent="0.2">
      <c r="A199" s="12"/>
      <c r="C199" s="151" t="s">
        <v>27</v>
      </c>
      <c r="D199" s="151"/>
      <c r="E199" s="152"/>
      <c r="F199" s="152"/>
      <c r="G199" s="152"/>
      <c r="H199" s="152"/>
      <c r="I199" s="152"/>
      <c r="J199" s="152"/>
      <c r="K199" s="153"/>
      <c r="L199" s="153"/>
      <c r="M199" s="3"/>
    </row>
    <row r="200" spans="1:13" ht="15" customHeight="1" x14ac:dyDescent="0.2">
      <c r="A200" s="12"/>
      <c r="C200" s="136">
        <v>2024</v>
      </c>
      <c r="D200" s="136"/>
      <c r="E200" s="137">
        <v>5.4867316573686688E-2</v>
      </c>
      <c r="F200" s="137">
        <v>4.0390877341363651E-2</v>
      </c>
      <c r="G200" s="137">
        <v>0.14152670711677529</v>
      </c>
      <c r="H200" s="137">
        <v>0.39606788035684726</v>
      </c>
      <c r="I200" s="137">
        <v>0.19746361667612178</v>
      </c>
      <c r="J200" s="137">
        <v>5.8671611693245744E-2</v>
      </c>
      <c r="K200" s="137">
        <v>0.11101199024195971</v>
      </c>
      <c r="L200" s="138">
        <f>(1*E200+2*F200+3*G200+4*H200+5*I200)/SUM(E200:I200)</f>
        <v>3.7718378255735026</v>
      </c>
      <c r="M200" s="3"/>
    </row>
    <row r="201" spans="1:13" ht="15" customHeight="1" x14ac:dyDescent="0.2">
      <c r="A201" s="12"/>
      <c r="C201" s="139">
        <v>2021</v>
      </c>
      <c r="D201" s="139"/>
      <c r="E201" s="140">
        <v>5.2726000000000002E-2</v>
      </c>
      <c r="F201" s="140">
        <v>3.1106999999999999E-2</v>
      </c>
      <c r="G201" s="140">
        <v>0.17600522699999999</v>
      </c>
      <c r="H201" s="140">
        <v>0.36245969300000003</v>
      </c>
      <c r="I201" s="140">
        <v>0.19293116799999999</v>
      </c>
      <c r="J201" s="140">
        <v>6.9791416999999994E-2</v>
      </c>
      <c r="K201" s="140">
        <v>0.114979441</v>
      </c>
      <c r="L201" s="141">
        <f>(1*E201+2*F201+3*G201+4*H201+5*I201)/SUM(E201:I201)</f>
        <v>3.7504185486080202</v>
      </c>
      <c r="M201" s="3"/>
    </row>
    <row r="202" spans="1:13" ht="15" customHeight="1" x14ac:dyDescent="0.2">
      <c r="A202" s="12"/>
      <c r="C202" s="139">
        <v>2017</v>
      </c>
      <c r="D202" s="139"/>
      <c r="E202" s="140">
        <v>7.2306408000000003E-2</v>
      </c>
      <c r="F202" s="140">
        <v>4.9253699999999997E-2</v>
      </c>
      <c r="G202" s="140">
        <v>0.17782212</v>
      </c>
      <c r="H202" s="140">
        <v>0.33772855099999999</v>
      </c>
      <c r="I202" s="140">
        <v>0.183128072</v>
      </c>
      <c r="J202" s="140">
        <v>7.0102250000000005E-2</v>
      </c>
      <c r="K202" s="140">
        <v>0.10965892200000001</v>
      </c>
      <c r="L202" s="141">
        <f>(1*E202+2*F202+3*G202+4*H202+5*I202)/SUM(E202:I202)</f>
        <v>3.6219141880174122</v>
      </c>
      <c r="M202" s="3"/>
    </row>
    <row r="203" spans="1:13" ht="15" customHeight="1" x14ac:dyDescent="0.2">
      <c r="A203" s="12"/>
      <c r="C203" s="139">
        <v>2014</v>
      </c>
      <c r="D203" s="139"/>
      <c r="E203" s="140">
        <v>4.7002322174037839E-2</v>
      </c>
      <c r="F203" s="140">
        <v>3.5750962034657413E-2</v>
      </c>
      <c r="G203" s="140">
        <v>0.19818264137588346</v>
      </c>
      <c r="H203" s="140">
        <v>0.41813944053299018</v>
      </c>
      <c r="I203" s="140">
        <v>0.14005820838902147</v>
      </c>
      <c r="J203" s="140">
        <v>5.6698240078231384E-2</v>
      </c>
      <c r="K203" s="140">
        <v>0.10416818541517828</v>
      </c>
      <c r="L203" s="141">
        <f>(1*E203+2*F203+3*G203+4*H203+5*I203)/SUM(E203:I203)</f>
        <v>3.6774848107615976</v>
      </c>
      <c r="M203" s="3"/>
    </row>
    <row r="204" spans="1:13" ht="15" customHeight="1" x14ac:dyDescent="0.2">
      <c r="A204" s="12"/>
      <c r="C204" s="151" t="s">
        <v>28</v>
      </c>
      <c r="D204" s="151"/>
      <c r="E204" s="152"/>
      <c r="F204" s="152"/>
      <c r="G204" s="152"/>
      <c r="H204" s="152"/>
      <c r="I204" s="152"/>
      <c r="J204" s="152"/>
      <c r="K204" s="153"/>
      <c r="L204" s="153"/>
      <c r="M204" s="3"/>
    </row>
    <row r="205" spans="1:13" ht="15" customHeight="1" x14ac:dyDescent="0.2">
      <c r="A205" s="12"/>
      <c r="C205" s="136">
        <v>2024</v>
      </c>
      <c r="D205" s="136"/>
      <c r="E205" s="137">
        <v>5.0628584615769794E-2</v>
      </c>
      <c r="F205" s="137">
        <v>3.9651734149479201E-2</v>
      </c>
      <c r="G205" s="137">
        <v>0.21843805588473236</v>
      </c>
      <c r="H205" s="137">
        <v>0.30151443966655117</v>
      </c>
      <c r="I205" s="137">
        <v>0.24132199104317822</v>
      </c>
      <c r="J205" s="137">
        <v>6.3590615208700671E-2</v>
      </c>
      <c r="K205" s="137">
        <v>8.4854579431588625E-2</v>
      </c>
      <c r="L205" s="138">
        <f>(1*E205+2*F205+3*G205+4*H205+5*I205)/SUM(E205:I205)</f>
        <v>3.7553824067731845</v>
      </c>
      <c r="M205" s="3"/>
    </row>
    <row r="206" spans="1:13" ht="15" customHeight="1" x14ac:dyDescent="0.2">
      <c r="A206" s="12"/>
      <c r="C206" s="139">
        <v>2021</v>
      </c>
      <c r="D206" s="139"/>
      <c r="E206" s="140">
        <v>5.9636700000000001E-2</v>
      </c>
      <c r="F206" s="140">
        <v>2.6194100000000001E-2</v>
      </c>
      <c r="G206" s="140">
        <v>0.249044615</v>
      </c>
      <c r="H206" s="140">
        <v>0.28172844899999999</v>
      </c>
      <c r="I206" s="140">
        <v>0.22222196399999999</v>
      </c>
      <c r="J206" s="140">
        <v>7.2609330999999999E-2</v>
      </c>
      <c r="K206" s="140">
        <v>8.8564908999999997E-2</v>
      </c>
      <c r="L206" s="141">
        <f>(1*E206+2*F206+3*G206+4*H206+5*I206)/SUM(E206:I206)</f>
        <v>3.6922830194494196</v>
      </c>
      <c r="M206" s="3"/>
    </row>
    <row r="207" spans="1:13" ht="15" customHeight="1" x14ac:dyDescent="0.2">
      <c r="A207" s="12"/>
      <c r="C207" s="139">
        <v>2017</v>
      </c>
      <c r="D207" s="139"/>
      <c r="E207" s="140">
        <v>6.7761143999999995E-2</v>
      </c>
      <c r="F207" s="140">
        <v>4.27207E-2</v>
      </c>
      <c r="G207" s="140">
        <v>0.21693163300000001</v>
      </c>
      <c r="H207" s="140">
        <v>0.37649448299999999</v>
      </c>
      <c r="I207" s="140">
        <v>0.14381401399999999</v>
      </c>
      <c r="J207" s="140">
        <v>6.7512012999999996E-2</v>
      </c>
      <c r="K207" s="140">
        <v>8.4765992999999998E-2</v>
      </c>
      <c r="L207" s="141">
        <f>(1*E207+2*F207+3*G207+4*H207+5*I207)/SUM(E207:I207)</f>
        <v>3.5731590520266496</v>
      </c>
      <c r="M207" s="3"/>
    </row>
    <row r="208" spans="1:13" ht="15" customHeight="1" x14ac:dyDescent="0.2">
      <c r="A208" s="12"/>
      <c r="C208" s="139">
        <v>2014</v>
      </c>
      <c r="D208" s="139"/>
      <c r="E208" s="140">
        <v>4.3563261312707692E-2</v>
      </c>
      <c r="F208" s="140">
        <v>3.4529820712660052E-2</v>
      </c>
      <c r="G208" s="140">
        <v>0.21599080735128004</v>
      </c>
      <c r="H208" s="140">
        <v>0.41912857029123746</v>
      </c>
      <c r="I208" s="140">
        <v>0.13971840930461643</v>
      </c>
      <c r="J208" s="140">
        <v>6.0237740258892482E-2</v>
      </c>
      <c r="K208" s="140">
        <v>8.6831390768605909E-2</v>
      </c>
      <c r="L208" s="141">
        <f>(1*E208+2*F208+3*G208+4*H208+5*I208)/SUM(E208:I208)</f>
        <v>3.6763842962529636</v>
      </c>
      <c r="M208" s="3"/>
    </row>
    <row r="209" spans="1:13" ht="15" customHeight="1" x14ac:dyDescent="0.2">
      <c r="A209" s="12"/>
      <c r="C209" s="151" t="s">
        <v>29</v>
      </c>
      <c r="D209" s="151"/>
      <c r="E209" s="152"/>
      <c r="F209" s="152"/>
      <c r="G209" s="152"/>
      <c r="H209" s="152"/>
      <c r="I209" s="152"/>
      <c r="J209" s="152"/>
      <c r="K209" s="152"/>
      <c r="L209" s="152"/>
      <c r="M209" s="3"/>
    </row>
    <row r="210" spans="1:13" ht="15" customHeight="1" x14ac:dyDescent="0.2">
      <c r="A210" s="12"/>
      <c r="C210" s="136">
        <v>2024</v>
      </c>
      <c r="D210" s="136"/>
      <c r="E210" s="137">
        <v>4.7189833472835292E-2</v>
      </c>
      <c r="F210" s="137">
        <v>2.1465807673686135E-2</v>
      </c>
      <c r="G210" s="137">
        <v>0.1258104415350412</v>
      </c>
      <c r="H210" s="137">
        <v>0.27194650066153153</v>
      </c>
      <c r="I210" s="137">
        <v>0.3846368392794412</v>
      </c>
      <c r="J210" s="137">
        <v>6.470128368662402E-2</v>
      </c>
      <c r="K210" s="137">
        <v>8.4249293690840443E-2</v>
      </c>
      <c r="L210" s="138">
        <f>(1*E210+2*F210+3*G210+4*H210+5*I210)/SUM(E210:I210)</f>
        <v>4.0873336847459294</v>
      </c>
      <c r="M210" s="3"/>
    </row>
    <row r="211" spans="1:13" ht="15" customHeight="1" x14ac:dyDescent="0.2">
      <c r="A211" s="12"/>
      <c r="C211" s="139">
        <v>2021</v>
      </c>
      <c r="D211" s="139"/>
      <c r="E211" s="140">
        <v>4.1181700000000002E-2</v>
      </c>
      <c r="F211" s="140">
        <v>2.1328900000000001E-2</v>
      </c>
      <c r="G211" s="140">
        <v>0.14655042099999999</v>
      </c>
      <c r="H211" s="140">
        <v>0.25478252899999998</v>
      </c>
      <c r="I211" s="140">
        <v>0.338911352</v>
      </c>
      <c r="J211" s="140">
        <v>8.6068884999999998E-2</v>
      </c>
      <c r="K211" s="140">
        <v>0.11117622200000001</v>
      </c>
      <c r="L211" s="141">
        <f>(1*E211+2*F211+3*G211+4*H211+5*I211)/SUM(E211:I211)</f>
        <v>4.0325853270217706</v>
      </c>
      <c r="M211" s="3"/>
    </row>
    <row r="212" spans="1:13" ht="15" customHeight="1" x14ac:dyDescent="0.2">
      <c r="A212" s="12"/>
      <c r="C212" s="139">
        <v>2017</v>
      </c>
      <c r="D212" s="139"/>
      <c r="E212" s="140">
        <v>5.2362699999999998E-2</v>
      </c>
      <c r="F212" s="140">
        <v>4.4096499999999997E-2</v>
      </c>
      <c r="G212" s="140">
        <v>0.14797790799999999</v>
      </c>
      <c r="H212" s="140">
        <v>0.31558512700000002</v>
      </c>
      <c r="I212" s="140">
        <v>0.235701984</v>
      </c>
      <c r="J212" s="140">
        <v>7.8454046E-2</v>
      </c>
      <c r="K212" s="140">
        <v>0.12582172899999999</v>
      </c>
      <c r="L212" s="141">
        <f>(1*E212+2*F212+3*G212+4*H212+5*I212)/SUM(E212:I212)</f>
        <v>3.8019954398296378</v>
      </c>
      <c r="M212" s="3"/>
    </row>
    <row r="213" spans="1:13" ht="15" customHeight="1" x14ac:dyDescent="0.2">
      <c r="A213" s="12"/>
      <c r="C213" s="139">
        <v>2014</v>
      </c>
      <c r="D213" s="139"/>
      <c r="E213" s="140">
        <v>4.1618717133847141E-2</v>
      </c>
      <c r="F213" s="140">
        <v>2.2397333103720309E-2</v>
      </c>
      <c r="G213" s="140">
        <v>0.1553985973300743</v>
      </c>
      <c r="H213" s="140">
        <v>0.40037073929673594</v>
      </c>
      <c r="I213" s="140">
        <v>0.19617088953078929</v>
      </c>
      <c r="J213" s="140">
        <v>6.3975068274695179E-2</v>
      </c>
      <c r="K213" s="140">
        <v>0.12006865533013789</v>
      </c>
      <c r="L213" s="141">
        <f>(1*E213+2*F213+3*G213+4*H213+5*I213)/SUM(E213:I213)</f>
        <v>3.8420521673322465</v>
      </c>
      <c r="M213" s="3"/>
    </row>
    <row r="214" spans="1:13" ht="15" customHeight="1" x14ac:dyDescent="0.2">
      <c r="A214" s="12"/>
      <c r="C214" s="151" t="s">
        <v>30</v>
      </c>
      <c r="D214" s="151"/>
      <c r="E214" s="152"/>
      <c r="F214" s="152"/>
      <c r="G214" s="152"/>
      <c r="H214" s="152"/>
      <c r="I214" s="152"/>
      <c r="J214" s="152"/>
      <c r="K214" s="152"/>
      <c r="L214" s="152"/>
      <c r="M214" s="3"/>
    </row>
    <row r="215" spans="1:13" ht="15" customHeight="1" x14ac:dyDescent="0.2">
      <c r="A215" s="12"/>
      <c r="C215" s="136">
        <v>2024</v>
      </c>
      <c r="D215" s="136"/>
      <c r="E215" s="137">
        <v>5.5805565796700159E-2</v>
      </c>
      <c r="F215" s="137">
        <v>3.7203477434190731E-2</v>
      </c>
      <c r="G215" s="137">
        <v>0.15195202666272828</v>
      </c>
      <c r="H215" s="137">
        <v>0.24226814852322986</v>
      </c>
      <c r="I215" s="137">
        <v>0.33516095066939705</v>
      </c>
      <c r="J215" s="137">
        <v>7.501540075609317E-2</v>
      </c>
      <c r="K215" s="137">
        <v>0.10259443015766077</v>
      </c>
      <c r="L215" s="138">
        <f>(1*E215+2*F215+3*G215+4*H215+5*I215)/SUM(E215:I215)</f>
        <v>3.9287263753201969</v>
      </c>
      <c r="M215" s="3"/>
    </row>
    <row r="216" spans="1:13" ht="15" customHeight="1" x14ac:dyDescent="0.2">
      <c r="A216" s="12"/>
      <c r="C216" s="139">
        <v>2021</v>
      </c>
      <c r="D216" s="139"/>
      <c r="E216" s="140">
        <v>5.2337300000000003E-2</v>
      </c>
      <c r="F216" s="140">
        <v>3.5788899999999998E-2</v>
      </c>
      <c r="G216" s="140">
        <v>0.14654129499999999</v>
      </c>
      <c r="H216" s="140">
        <v>0.26002597700000002</v>
      </c>
      <c r="I216" s="140">
        <v>0.294283399</v>
      </c>
      <c r="J216" s="140">
        <v>9.6535946999999997E-2</v>
      </c>
      <c r="K216" s="140">
        <v>0.114487275</v>
      </c>
      <c r="L216" s="141">
        <f>(1*E216+2*F216+3*G216+4*H216+5*I216)/SUM(E216:I216)</f>
        <v>3.8975285601242931</v>
      </c>
      <c r="M216" s="3"/>
    </row>
    <row r="217" spans="1:13" ht="15" customHeight="1" x14ac:dyDescent="0.2">
      <c r="A217" s="12"/>
      <c r="C217" s="139">
        <v>2017</v>
      </c>
      <c r="D217" s="139"/>
      <c r="E217" s="140">
        <v>6.8023359000000005E-2</v>
      </c>
      <c r="F217" s="140">
        <v>3.65575E-2</v>
      </c>
      <c r="G217" s="140">
        <v>0.16060994300000001</v>
      </c>
      <c r="H217" s="140">
        <v>0.33027890399999998</v>
      </c>
      <c r="I217" s="140">
        <v>0.17292658999999999</v>
      </c>
      <c r="J217" s="140">
        <v>9.4381514E-2</v>
      </c>
      <c r="K217" s="140">
        <v>0.13722219999999999</v>
      </c>
      <c r="L217" s="141">
        <f>(1*E217+2*F217+3*G217+4*H217+5*I217)/SUM(E217:I217)</f>
        <v>3.6552971020568266</v>
      </c>
      <c r="M217" s="3"/>
    </row>
    <row r="218" spans="1:13" ht="15" customHeight="1" x14ac:dyDescent="0.2">
      <c r="A218" s="12"/>
      <c r="C218" s="139">
        <v>2014</v>
      </c>
      <c r="D218" s="139"/>
      <c r="E218" s="140">
        <v>6.4032171897488402E-2</v>
      </c>
      <c r="F218" s="140">
        <v>2.4409136604929185E-2</v>
      </c>
      <c r="G218" s="140">
        <v>0.15239044198951746</v>
      </c>
      <c r="H218" s="140">
        <v>0.37860540835065881</v>
      </c>
      <c r="I218" s="140">
        <v>0.16176018437068315</v>
      </c>
      <c r="J218" s="140">
        <v>7.4527906358280757E-2</v>
      </c>
      <c r="K218" s="140">
        <v>0.14427475042844218</v>
      </c>
      <c r="L218" s="141">
        <f>(1*E218+2*F218+3*G218+4*H218+5*I218)/SUM(E218:I218)</f>
        <v>3.7036023630485602</v>
      </c>
      <c r="M218" s="3"/>
    </row>
    <row r="219" spans="1:13" ht="15" customHeight="1" x14ac:dyDescent="0.2">
      <c r="A219" s="12"/>
      <c r="C219" s="151" t="s">
        <v>31</v>
      </c>
      <c r="D219" s="151"/>
      <c r="E219" s="152"/>
      <c r="F219" s="152"/>
      <c r="G219" s="152"/>
      <c r="H219" s="152"/>
      <c r="I219" s="152"/>
      <c r="J219" s="152"/>
      <c r="K219" s="152"/>
      <c r="L219" s="152"/>
      <c r="M219" s="3"/>
    </row>
    <row r="220" spans="1:13" ht="15" customHeight="1" x14ac:dyDescent="0.2">
      <c r="A220" s="12"/>
      <c r="C220" s="136">
        <v>2024</v>
      </c>
      <c r="D220" s="136"/>
      <c r="E220" s="137">
        <v>6.624795728351375E-2</v>
      </c>
      <c r="F220" s="137">
        <v>5.6131192846645951E-2</v>
      </c>
      <c r="G220" s="137">
        <v>0.21446213877522297</v>
      </c>
      <c r="H220" s="137">
        <v>0.32302993790262247</v>
      </c>
      <c r="I220" s="137">
        <v>0.18592436310927876</v>
      </c>
      <c r="J220" s="137">
        <v>7.0631610673157305E-2</v>
      </c>
      <c r="K220" s="137">
        <v>8.3572799409558821E-2</v>
      </c>
      <c r="L220" s="138">
        <f>(1*E220+2*F220+3*G220+4*H220+5*I220)/SUM(E220:I220)</f>
        <v>3.5985507169137829</v>
      </c>
      <c r="M220" s="3"/>
    </row>
    <row r="221" spans="1:13" ht="15" customHeight="1" x14ac:dyDescent="0.2">
      <c r="A221" s="12"/>
      <c r="C221" s="139">
        <v>2021</v>
      </c>
      <c r="D221" s="139"/>
      <c r="E221" s="140">
        <v>6.3571696999999996E-2</v>
      </c>
      <c r="F221" s="140">
        <v>4.87743E-2</v>
      </c>
      <c r="G221" s="140">
        <v>0.21390838600000001</v>
      </c>
      <c r="H221" s="140">
        <v>0.31040425799999999</v>
      </c>
      <c r="I221" s="140">
        <v>0.18369096200000001</v>
      </c>
      <c r="J221" s="140">
        <v>8.5309994E-2</v>
      </c>
      <c r="K221" s="140">
        <v>9.4340383E-2</v>
      </c>
      <c r="L221" s="141">
        <f>(1*E221+2*F221+3*G221+4*H221+5*I221)/SUM(E221:I221)</f>
        <v>3.6117739146391719</v>
      </c>
      <c r="M221" s="3"/>
    </row>
    <row r="222" spans="1:13" ht="15" customHeight="1" x14ac:dyDescent="0.2">
      <c r="A222" s="12"/>
      <c r="C222" s="139">
        <v>2017</v>
      </c>
      <c r="D222" s="139"/>
      <c r="E222" s="140">
        <v>7.3430763999999996E-2</v>
      </c>
      <c r="F222" s="140">
        <v>4.6331200000000003E-2</v>
      </c>
      <c r="G222" s="140">
        <v>0.244843796</v>
      </c>
      <c r="H222" s="140">
        <v>0.30953135500000001</v>
      </c>
      <c r="I222" s="140">
        <v>0.132633004</v>
      </c>
      <c r="J222" s="140">
        <v>8.0202109999999993E-2</v>
      </c>
      <c r="K222" s="140">
        <v>0.113027815</v>
      </c>
      <c r="L222" s="141">
        <f>(1*E222+2*F222+3*G222+4*H222+5*I222)/SUM(E222:I222)</f>
        <v>3.4730029360445371</v>
      </c>
      <c r="M222" s="3"/>
    </row>
    <row r="223" spans="1:13" ht="15" customHeight="1" x14ac:dyDescent="0.2">
      <c r="A223" s="12"/>
      <c r="C223" s="139">
        <v>2014</v>
      </c>
      <c r="D223" s="139"/>
      <c r="E223" s="140">
        <v>6.3933978473898673E-2</v>
      </c>
      <c r="F223" s="140">
        <v>3.1849466781499108E-2</v>
      </c>
      <c r="G223" s="140">
        <v>0.21942876467243208</v>
      </c>
      <c r="H223" s="140">
        <v>0.39557425230341103</v>
      </c>
      <c r="I223" s="140">
        <v>0.11321312243916647</v>
      </c>
      <c r="J223" s="140">
        <v>6.4780278276520289E-2</v>
      </c>
      <c r="K223" s="140">
        <v>0.11122013705307228</v>
      </c>
      <c r="L223" s="141">
        <f>(1*E223+2*F223+3*G223+4*H223+5*I223)/SUM(E223:I223)</f>
        <v>3.5610234301724275</v>
      </c>
      <c r="M223" s="3"/>
    </row>
    <row r="224" spans="1:13" ht="15" customHeight="1" x14ac:dyDescent="0.2">
      <c r="A224" s="12"/>
      <c r="C224" s="151" t="s">
        <v>32</v>
      </c>
      <c r="D224" s="151"/>
      <c r="E224" s="152"/>
      <c r="F224" s="152"/>
      <c r="G224" s="152"/>
      <c r="H224" s="152"/>
      <c r="I224" s="152"/>
      <c r="J224" s="152"/>
      <c r="K224" s="152"/>
      <c r="L224" s="152"/>
      <c r="M224" s="3"/>
    </row>
    <row r="225" spans="1:13" ht="15" customHeight="1" x14ac:dyDescent="0.2">
      <c r="A225" s="12"/>
      <c r="C225" s="136">
        <v>2024</v>
      </c>
      <c r="D225" s="136"/>
      <c r="E225" s="137">
        <v>3.8627797079046492E-3</v>
      </c>
      <c r="F225" s="137">
        <v>9.4887108004285147E-4</v>
      </c>
      <c r="G225" s="137">
        <v>2.9284716721063551E-3</v>
      </c>
      <c r="H225" s="137">
        <v>8.9380273355647005E-3</v>
      </c>
      <c r="I225" s="137">
        <v>7.473975356412638E-3</v>
      </c>
      <c r="J225" s="137">
        <v>0.22873342886245654</v>
      </c>
      <c r="K225" s="137">
        <v>0.74711444598551224</v>
      </c>
      <c r="L225" s="138">
        <f>(1*E225+2*F225+3*G225+4*H225+5*I225)/SUM(E225:I225)</f>
        <v>3.6298223223333426</v>
      </c>
      <c r="M225" s="3"/>
    </row>
    <row r="226" spans="1:13" ht="15" customHeight="1" x14ac:dyDescent="0.2">
      <c r="A226" s="12"/>
      <c r="C226" s="139">
        <v>2021</v>
      </c>
      <c r="D226" s="139"/>
      <c r="E226" s="140">
        <v>2.4344800000000002E-3</v>
      </c>
      <c r="F226" s="140">
        <v>1.04145E-3</v>
      </c>
      <c r="G226" s="140">
        <v>5.1947900000000003E-3</v>
      </c>
      <c r="H226" s="140">
        <v>1.3532300000000001E-2</v>
      </c>
      <c r="I226" s="140">
        <v>6.2280399999999998E-3</v>
      </c>
      <c r="J226" s="140">
        <v>0.25184130599999999</v>
      </c>
      <c r="K226" s="140">
        <v>0.71972766799999999</v>
      </c>
      <c r="L226" s="141">
        <f>(1*E226+2*F226+3*G226+4*H226+5*I226)/SUM(E226:I226)</f>
        <v>3.706198432277938</v>
      </c>
      <c r="M226" s="3"/>
    </row>
    <row r="227" spans="1:13" ht="15" customHeight="1" x14ac:dyDescent="0.2">
      <c r="A227" s="12"/>
      <c r="C227" s="139">
        <v>2017</v>
      </c>
      <c r="D227" s="139"/>
      <c r="E227" s="140">
        <v>5.1020099999999997E-3</v>
      </c>
      <c r="F227" s="140">
        <v>3.2563599999999998E-3</v>
      </c>
      <c r="G227" s="140">
        <v>1.02903E-2</v>
      </c>
      <c r="H227" s="140">
        <v>1.93364E-2</v>
      </c>
      <c r="I227" s="140">
        <v>1.0704E-2</v>
      </c>
      <c r="J227" s="140">
        <v>0.22078515000000001</v>
      </c>
      <c r="K227" s="140">
        <v>0.73052582799999999</v>
      </c>
      <c r="L227" s="141">
        <f>(1*E227+2*F227+3*G227+4*H227+5*I227)/SUM(E227:I227)</f>
        <v>3.5603725846478484</v>
      </c>
      <c r="M227" s="3"/>
    </row>
    <row r="228" spans="1:13" ht="15" customHeight="1" x14ac:dyDescent="0.2">
      <c r="A228" s="12"/>
      <c r="C228" s="139">
        <v>2014</v>
      </c>
      <c r="D228" s="139"/>
      <c r="E228" s="142">
        <v>6.7916292448097354E-3</v>
      </c>
      <c r="F228" s="142">
        <v>4.4536820058526487E-3</v>
      </c>
      <c r="G228" s="142">
        <v>1.0703358698968622E-2</v>
      </c>
      <c r="H228" s="142">
        <v>2.3093259934724022E-2</v>
      </c>
      <c r="I228" s="142">
        <v>6.9651931939241603E-3</v>
      </c>
      <c r="J228" s="142">
        <v>0.16973430774182802</v>
      </c>
      <c r="K228" s="142">
        <v>0.77825856917989267</v>
      </c>
      <c r="L228" s="141">
        <f>(1*E228+2*F228+3*G228+4*H228+5*I228)/SUM(E228:I228)</f>
        <v>3.365078948868641</v>
      </c>
      <c r="M228" s="3"/>
    </row>
    <row r="229" spans="1:13" ht="15" customHeight="1" x14ac:dyDescent="0.2">
      <c r="A229" s="12"/>
      <c r="C229" s="80" t="s">
        <v>20</v>
      </c>
      <c r="D229" s="80"/>
      <c r="E229" s="81"/>
      <c r="F229" s="81"/>
      <c r="G229" s="81"/>
      <c r="H229" s="81"/>
      <c r="I229" s="81"/>
      <c r="J229" s="87"/>
      <c r="K229" s="87"/>
      <c r="L229" s="87"/>
      <c r="M229" s="3"/>
    </row>
    <row r="230" spans="1:13" ht="15" customHeight="1" x14ac:dyDescent="0.2">
      <c r="A230" s="12"/>
      <c r="C230" s="148" t="s">
        <v>175</v>
      </c>
      <c r="D230" s="148"/>
      <c r="E230" s="149"/>
      <c r="F230" s="149"/>
      <c r="G230" s="149"/>
      <c r="H230" s="149"/>
      <c r="I230" s="149"/>
      <c r="J230" s="149"/>
      <c r="K230" s="149"/>
      <c r="L230" s="149"/>
      <c r="M230" s="3"/>
    </row>
    <row r="231" spans="1:13" ht="15" customHeight="1" x14ac:dyDescent="0.2">
      <c r="A231" s="12"/>
      <c r="C231" s="136">
        <v>2024</v>
      </c>
      <c r="D231" s="136"/>
      <c r="E231" s="137">
        <f>AVERAGE(E236,E241,E246,E251,E256)</f>
        <v>5.3635440977871915E-2</v>
      </c>
      <c r="F231" s="137">
        <f t="shared" ref="F231:K231" si="24">AVERAGE(F236,F241,F246,F251,F256)</f>
        <v>2.1108654819251733E-2</v>
      </c>
      <c r="G231" s="137">
        <f t="shared" si="24"/>
        <v>0.23594449105338641</v>
      </c>
      <c r="H231" s="137">
        <f t="shared" si="24"/>
        <v>0.32591494737556453</v>
      </c>
      <c r="I231" s="137">
        <f t="shared" si="24"/>
        <v>0.1704145862607753</v>
      </c>
      <c r="J231" s="137">
        <f t="shared" si="24"/>
        <v>7.2855473297039633E-2</v>
      </c>
      <c r="K231" s="137">
        <f t="shared" si="24"/>
        <v>0.12012640621611048</v>
      </c>
      <c r="L231" s="138">
        <f>(1*E231+2*F231+3*G231+4*H231+5*I231)/SUM(E231:I231)</f>
        <v>3.6671034632993624</v>
      </c>
      <c r="M231" s="3"/>
    </row>
    <row r="232" spans="1:13" ht="15" customHeight="1" x14ac:dyDescent="0.2">
      <c r="A232" s="12"/>
      <c r="C232" s="139">
        <v>2021</v>
      </c>
      <c r="D232" s="139"/>
      <c r="E232" s="140">
        <f t="shared" ref="E232:K232" si="25">AVERAGE(E237,E242,E247,E252,E257)</f>
        <v>5.4808147599999989E-2</v>
      </c>
      <c r="F232" s="140">
        <f t="shared" si="25"/>
        <v>1.8106563999999999E-2</v>
      </c>
      <c r="G232" s="140">
        <f t="shared" si="25"/>
        <v>0.23407260260000001</v>
      </c>
      <c r="H232" s="140">
        <f t="shared" si="25"/>
        <v>0.24751214159999999</v>
      </c>
      <c r="I232" s="140">
        <f t="shared" si="25"/>
        <v>0.12639449460000002</v>
      </c>
      <c r="J232" s="140">
        <f t="shared" si="25"/>
        <v>0.10783347160000001</v>
      </c>
      <c r="K232" s="140">
        <f t="shared" si="25"/>
        <v>0.21127254579999999</v>
      </c>
      <c r="L232" s="141">
        <f>(1*E232+2*F232+3*G232+4*H232+5*I232)/SUM(E232:I232)</f>
        <v>3.5471898691141615</v>
      </c>
      <c r="M232" s="3"/>
    </row>
    <row r="233" spans="1:13" ht="15" customHeight="1" x14ac:dyDescent="0.2">
      <c r="A233" s="12"/>
      <c r="C233" s="139">
        <v>2017</v>
      </c>
      <c r="D233" s="139"/>
      <c r="E233" s="140">
        <f t="shared" ref="E233:K233" si="26">AVERAGE(E238,E243,E248,E253,E258)</f>
        <v>1.9579300000000001E-2</v>
      </c>
      <c r="F233" s="140">
        <f t="shared" si="26"/>
        <v>4.5108876400000004E-2</v>
      </c>
      <c r="G233" s="140">
        <f t="shared" si="26"/>
        <v>0.15069286440000002</v>
      </c>
      <c r="H233" s="140">
        <f t="shared" si="26"/>
        <v>0.31072828480000003</v>
      </c>
      <c r="I233" s="140">
        <f t="shared" si="26"/>
        <v>0.16207635339999998</v>
      </c>
      <c r="J233" s="140">
        <f t="shared" si="26"/>
        <v>7.0522333600000001E-2</v>
      </c>
      <c r="K233" s="140">
        <f t="shared" si="26"/>
        <v>0.24129198979999997</v>
      </c>
      <c r="L233" s="141">
        <f>(1*E233+2*F233+3*G233+4*H233+5*I233)/SUM(E233:I233)</f>
        <v>3.800094410566774</v>
      </c>
      <c r="M233" s="3"/>
    </row>
    <row r="234" spans="1:13" ht="15" customHeight="1" x14ac:dyDescent="0.2">
      <c r="A234" s="12"/>
      <c r="C234" s="139">
        <v>2014</v>
      </c>
      <c r="D234" s="139"/>
      <c r="E234" s="140">
        <f t="shared" ref="E234:K234" si="27">AVERAGE(E239,E244,E249,E254,E259)</f>
        <v>3.7006123711210967E-2</v>
      </c>
      <c r="F234" s="140">
        <f t="shared" si="27"/>
        <v>5.4790715230029742E-2</v>
      </c>
      <c r="G234" s="140">
        <f t="shared" si="27"/>
        <v>0.15638068352491069</v>
      </c>
      <c r="H234" s="140">
        <f t="shared" si="27"/>
        <v>0.38562621915290723</v>
      </c>
      <c r="I234" s="140">
        <f t="shared" si="27"/>
        <v>0.11009577597777502</v>
      </c>
      <c r="J234" s="140">
        <f t="shared" si="27"/>
        <v>3.2035223218862173E-2</v>
      </c>
      <c r="K234" s="140">
        <f t="shared" si="27"/>
        <v>0.22406525918430414</v>
      </c>
      <c r="L234" s="141">
        <f>(1*E234+2*F234+3*G234+4*H234+5*I234)/SUM(E234:I234)</f>
        <v>3.6412355394408662</v>
      </c>
      <c r="M234" s="3"/>
    </row>
    <row r="235" spans="1:13" ht="15" customHeight="1" x14ac:dyDescent="0.2">
      <c r="A235" s="12"/>
      <c r="C235" s="151" t="s">
        <v>27</v>
      </c>
      <c r="D235" s="151"/>
      <c r="E235" s="152"/>
      <c r="F235" s="152"/>
      <c r="G235" s="152"/>
      <c r="H235" s="152"/>
      <c r="I235" s="152"/>
      <c r="J235" s="152"/>
      <c r="K235" s="153"/>
      <c r="L235" s="153"/>
      <c r="M235" s="3"/>
    </row>
    <row r="236" spans="1:13" ht="15" customHeight="1" x14ac:dyDescent="0.2">
      <c r="A236" s="12"/>
      <c r="C236" s="136">
        <v>2024</v>
      </c>
      <c r="D236" s="136"/>
      <c r="E236" s="137">
        <v>3.5311492695292115E-2</v>
      </c>
      <c r="F236" s="137">
        <v>3.4981432401132578E-2</v>
      </c>
      <c r="G236" s="137">
        <v>0.12949309994405267</v>
      </c>
      <c r="H236" s="137">
        <v>0.3992107221151498</v>
      </c>
      <c r="I236" s="137">
        <v>0.22028592568904162</v>
      </c>
      <c r="J236" s="137">
        <v>6.2245116537704516E-2</v>
      </c>
      <c r="K236" s="137">
        <v>0.11847221061762665</v>
      </c>
      <c r="L236" s="138">
        <f>(1*E236+2*F236+3*G236+4*H236+5*I236)/SUM(E236:I236)</f>
        <v>3.8961231331212489</v>
      </c>
      <c r="M236" s="3"/>
    </row>
    <row r="237" spans="1:13" ht="15" customHeight="1" x14ac:dyDescent="0.2">
      <c r="A237" s="12"/>
      <c r="C237" s="139">
        <v>2021</v>
      </c>
      <c r="D237" s="139"/>
      <c r="E237" s="140">
        <v>3.5171300000000003E-2</v>
      </c>
      <c r="F237" s="140">
        <v>3.1225300000000001E-2</v>
      </c>
      <c r="G237" s="140">
        <v>0.17121035400000001</v>
      </c>
      <c r="H237" s="140">
        <v>0.30970961899999999</v>
      </c>
      <c r="I237" s="140">
        <v>0.15486451500000001</v>
      </c>
      <c r="J237" s="140">
        <v>7.2514564000000004E-2</v>
      </c>
      <c r="K237" s="140">
        <v>0.22530431100000001</v>
      </c>
      <c r="L237" s="141">
        <f>(1*E237+2*F237+3*G237+4*H237+5*I237)/SUM(E237:I237)</f>
        <v>3.7375173695934119</v>
      </c>
      <c r="M237" s="3"/>
    </row>
    <row r="238" spans="1:13" ht="15" customHeight="1" x14ac:dyDescent="0.2">
      <c r="A238" s="12"/>
      <c r="C238" s="139">
        <v>2017</v>
      </c>
      <c r="D238" s="139"/>
      <c r="E238" s="140">
        <v>1.4079599999999999E-2</v>
      </c>
      <c r="F238" s="140">
        <v>7.8192681999999999E-2</v>
      </c>
      <c r="G238" s="140">
        <v>0.12635427900000001</v>
      </c>
      <c r="H238" s="140">
        <v>0.25392144999999999</v>
      </c>
      <c r="I238" s="140">
        <v>0.25075771699999999</v>
      </c>
      <c r="J238" s="140">
        <v>3.6487600000000002E-2</v>
      </c>
      <c r="K238" s="140">
        <v>0.240206682</v>
      </c>
      <c r="L238" s="141">
        <f>(1*E238+2*F238+3*G238+4*H238+5*I238)/SUM(E238:I238)</f>
        <v>3.8973867852460859</v>
      </c>
      <c r="M238" s="3"/>
    </row>
    <row r="239" spans="1:13" ht="15" customHeight="1" x14ac:dyDescent="0.2">
      <c r="A239" s="12"/>
      <c r="C239" s="139">
        <v>2014</v>
      </c>
      <c r="D239" s="139"/>
      <c r="E239" s="140">
        <v>4.141317287841044E-2</v>
      </c>
      <c r="F239" s="140">
        <v>0.11226708813485169</v>
      </c>
      <c r="G239" s="140">
        <v>9.8530600356412409E-2</v>
      </c>
      <c r="H239" s="140">
        <v>0.37969846690901843</v>
      </c>
      <c r="I239" s="140">
        <v>0.18124017645803167</v>
      </c>
      <c r="J239" s="140">
        <v>7.2036207853359915E-3</v>
      </c>
      <c r="K239" s="140">
        <v>0.17964687447793948</v>
      </c>
      <c r="L239" s="141">
        <f>(1*E239+2*F239+3*G239+4*H239+5*I239)/SUM(E239:I239)</f>
        <v>3.6727980312925856</v>
      </c>
      <c r="M239" s="3"/>
    </row>
    <row r="240" spans="1:13" ht="15" customHeight="1" x14ac:dyDescent="0.2">
      <c r="A240" s="12"/>
      <c r="C240" s="151" t="s">
        <v>28</v>
      </c>
      <c r="D240" s="151"/>
      <c r="E240" s="152"/>
      <c r="F240" s="152"/>
      <c r="G240" s="152"/>
      <c r="H240" s="152"/>
      <c r="I240" s="152"/>
      <c r="J240" s="152"/>
      <c r="K240" s="153"/>
      <c r="L240" s="153"/>
      <c r="M240" s="3"/>
    </row>
    <row r="241" spans="1:13" ht="15" customHeight="1" x14ac:dyDescent="0.2">
      <c r="A241" s="12"/>
      <c r="C241" s="136">
        <v>2024</v>
      </c>
      <c r="D241" s="136"/>
      <c r="E241" s="137">
        <v>4.0758015485480484E-2</v>
      </c>
      <c r="F241" s="137">
        <v>6.9392650735437215E-3</v>
      </c>
      <c r="G241" s="137">
        <v>0.30323308524066522</v>
      </c>
      <c r="H241" s="137">
        <v>0.33478422883244219</v>
      </c>
      <c r="I241" s="137">
        <v>0.13703728654957636</v>
      </c>
      <c r="J241" s="137">
        <v>6.0682965867288441E-2</v>
      </c>
      <c r="K241" s="137">
        <v>0.11656515295100348</v>
      </c>
      <c r="L241" s="138">
        <f>(1*E241+2*F241+3*G241+4*H241+5*I241)/SUM(E241:I241)</f>
        <v>3.6325157289700041</v>
      </c>
      <c r="M241" s="3"/>
    </row>
    <row r="242" spans="1:13" ht="15" customHeight="1" x14ac:dyDescent="0.2">
      <c r="A242" s="12"/>
      <c r="C242" s="139">
        <v>2021</v>
      </c>
      <c r="D242" s="139"/>
      <c r="E242" s="140">
        <v>3.7819899999999997E-2</v>
      </c>
      <c r="F242" s="140">
        <v>4.25443E-3</v>
      </c>
      <c r="G242" s="140">
        <v>0.25879816</v>
      </c>
      <c r="H242" s="140">
        <v>0.26005547400000001</v>
      </c>
      <c r="I242" s="140">
        <v>0.123757231</v>
      </c>
      <c r="J242" s="140">
        <v>7.9343257E-2</v>
      </c>
      <c r="K242" s="140">
        <v>0.235971549</v>
      </c>
      <c r="L242" s="141">
        <f>(1*E242+2*F242+3*G242+4*H242+5*I242)/SUM(E242:I242)</f>
        <v>3.6246311576811587</v>
      </c>
      <c r="M242" s="3"/>
    </row>
    <row r="243" spans="1:13" ht="15" customHeight="1" x14ac:dyDescent="0.2">
      <c r="A243" s="12"/>
      <c r="C243" s="139">
        <v>2017</v>
      </c>
      <c r="D243" s="139"/>
      <c r="E243" s="140">
        <v>4.1451099999999998E-2</v>
      </c>
      <c r="F243" s="140">
        <v>4.1095399999999997E-2</v>
      </c>
      <c r="G243" s="140">
        <v>0.11146759000000001</v>
      </c>
      <c r="H243" s="140">
        <v>0.33914077300000001</v>
      </c>
      <c r="I243" s="140">
        <v>0.17092528500000001</v>
      </c>
      <c r="J243" s="140">
        <v>4.1096599999999997E-2</v>
      </c>
      <c r="K243" s="140">
        <v>0.25482324499999998</v>
      </c>
      <c r="L243" s="141">
        <f>(1*E243+2*F243+3*G243+4*H243+5*I243)/SUM(E243:I243)</f>
        <v>3.7910942306528432</v>
      </c>
      <c r="M243" s="3"/>
    </row>
    <row r="244" spans="1:13" ht="15" customHeight="1" x14ac:dyDescent="0.2">
      <c r="A244" s="12"/>
      <c r="C244" s="139">
        <v>2014</v>
      </c>
      <c r="D244" s="139"/>
      <c r="E244" s="140">
        <v>7.3684789840931825E-2</v>
      </c>
      <c r="F244" s="140">
        <v>5.3782836734583346E-2</v>
      </c>
      <c r="G244" s="140">
        <v>0.16068016599230092</v>
      </c>
      <c r="H244" s="140">
        <v>0.41544497394192698</v>
      </c>
      <c r="I244" s="140">
        <v>8.6494181689626096E-2</v>
      </c>
      <c r="J244" s="140">
        <v>5.0501116677112269E-3</v>
      </c>
      <c r="K244" s="140">
        <v>0.20486294013291961</v>
      </c>
      <c r="L244" s="141">
        <f>(1*E244+2*F244+3*G244+4*H244+5*I244)/SUM(E244:I244)</f>
        <v>3.4901750646398559</v>
      </c>
      <c r="M244" s="3"/>
    </row>
    <row r="245" spans="1:13" ht="15" customHeight="1" x14ac:dyDescent="0.2">
      <c r="A245" s="12"/>
      <c r="C245" s="151" t="s">
        <v>29</v>
      </c>
      <c r="D245" s="151"/>
      <c r="E245" s="152"/>
      <c r="F245" s="152"/>
      <c r="G245" s="152"/>
      <c r="H245" s="152"/>
      <c r="I245" s="152"/>
      <c r="J245" s="152"/>
      <c r="K245" s="152"/>
      <c r="L245" s="152"/>
      <c r="M245" s="3"/>
    </row>
    <row r="246" spans="1:13" ht="15" customHeight="1" x14ac:dyDescent="0.2">
      <c r="A246" s="12"/>
      <c r="C246" s="136">
        <v>2024</v>
      </c>
      <c r="D246" s="136"/>
      <c r="E246" s="137">
        <v>3.7917786058170894E-2</v>
      </c>
      <c r="F246" s="137">
        <v>1.0529846008411007E-2</v>
      </c>
      <c r="G246" s="137">
        <v>0.16290110355706261</v>
      </c>
      <c r="H246" s="137">
        <v>0.28337762935631344</v>
      </c>
      <c r="I246" s="137">
        <v>0.33858241686257073</v>
      </c>
      <c r="J246" s="137">
        <v>9.0819038409046024E-2</v>
      </c>
      <c r="K246" s="137">
        <v>7.5872179748425278E-2</v>
      </c>
      <c r="L246" s="138">
        <f>(1*E246+2*F246+3*G246+4*H246+5*I246)/SUM(E246:I246)</f>
        <v>4.0490433606421501</v>
      </c>
      <c r="M246" s="3"/>
    </row>
    <row r="247" spans="1:13" ht="15" customHeight="1" x14ac:dyDescent="0.2">
      <c r="A247" s="12"/>
      <c r="C247" s="139">
        <v>2021</v>
      </c>
      <c r="D247" s="139"/>
      <c r="E247" s="140">
        <v>4.1293000000000003E-2</v>
      </c>
      <c r="F247" s="140">
        <v>3.2128899999999999E-3</v>
      </c>
      <c r="G247" s="140">
        <v>0.15605274199999999</v>
      </c>
      <c r="H247" s="140">
        <v>0.28523602599999998</v>
      </c>
      <c r="I247" s="140">
        <v>0.233126167</v>
      </c>
      <c r="J247" s="140">
        <v>0.122917674</v>
      </c>
      <c r="K247" s="140">
        <v>0.15816145500000001</v>
      </c>
      <c r="L247" s="141">
        <f>(1*E247+2*F247+3*G247+4*H247+5*I247)/SUM(E247:I247)</f>
        <v>3.9259565822147384</v>
      </c>
      <c r="M247" s="3"/>
    </row>
    <row r="248" spans="1:13" ht="15" customHeight="1" x14ac:dyDescent="0.2">
      <c r="A248" s="12"/>
      <c r="C248" s="139">
        <v>2017</v>
      </c>
      <c r="D248" s="139"/>
      <c r="E248" s="140">
        <v>7.8303999999999995E-3</v>
      </c>
      <c r="F248" s="140">
        <v>4.7563599999999998E-2</v>
      </c>
      <c r="G248" s="140">
        <v>0.111153527</v>
      </c>
      <c r="H248" s="140">
        <v>0.29222471700000002</v>
      </c>
      <c r="I248" s="140">
        <v>0.27500822800000002</v>
      </c>
      <c r="J248" s="140">
        <v>6.7116668000000004E-2</v>
      </c>
      <c r="K248" s="140">
        <v>0.19910281299999999</v>
      </c>
      <c r="L248" s="141">
        <f>(1*E248+2*F248+3*G248+4*H248+5*I248)/SUM(E248:I248)</f>
        <v>4.0616482759165056</v>
      </c>
      <c r="M248" s="3"/>
    </row>
    <row r="249" spans="1:13" ht="15" customHeight="1" x14ac:dyDescent="0.2">
      <c r="A249" s="12"/>
      <c r="C249" s="139">
        <v>2014</v>
      </c>
      <c r="D249" s="139"/>
      <c r="E249" s="140">
        <v>3.8731715538212791E-3</v>
      </c>
      <c r="F249" s="140">
        <v>5.5382277340494244E-2</v>
      </c>
      <c r="G249" s="140">
        <v>0.1485024103580232</v>
      </c>
      <c r="H249" s="140">
        <v>0.35228126528010612</v>
      </c>
      <c r="I249" s="140">
        <v>0.2061982064289182</v>
      </c>
      <c r="J249" s="140">
        <v>3.3720686398389869E-2</v>
      </c>
      <c r="K249" s="140">
        <v>0.20004198264024706</v>
      </c>
      <c r="L249" s="141">
        <f>(1*E249+2*F249+3*G249+4*H249+5*I249)/SUM(E249:I249)</f>
        <v>3.9155767140836164</v>
      </c>
      <c r="M249" s="3"/>
    </row>
    <row r="250" spans="1:13" ht="15" customHeight="1" x14ac:dyDescent="0.2">
      <c r="A250" s="12"/>
      <c r="C250" s="151" t="s">
        <v>30</v>
      </c>
      <c r="D250" s="151"/>
      <c r="E250" s="152"/>
      <c r="F250" s="152"/>
      <c r="G250" s="152"/>
      <c r="H250" s="152"/>
      <c r="I250" s="152"/>
      <c r="J250" s="152"/>
      <c r="K250" s="152"/>
      <c r="L250" s="152"/>
      <c r="M250" s="3"/>
    </row>
    <row r="251" spans="1:13" ht="15" customHeight="1" x14ac:dyDescent="0.2">
      <c r="A251" s="12"/>
      <c r="C251" s="136">
        <v>2024</v>
      </c>
      <c r="D251" s="136"/>
      <c r="E251" s="137">
        <v>6.0861223251711276E-2</v>
      </c>
      <c r="F251" s="137">
        <v>4.0083741638257744E-2</v>
      </c>
      <c r="G251" s="137">
        <v>0.2723071155060684</v>
      </c>
      <c r="H251" s="137">
        <v>0.32512369906922683</v>
      </c>
      <c r="I251" s="137">
        <v>8.9311264215238231E-2</v>
      </c>
      <c r="J251" s="137">
        <v>9.0819038409046024E-2</v>
      </c>
      <c r="K251" s="137">
        <v>0.12149391791045142</v>
      </c>
      <c r="L251" s="138">
        <f>(1*E251+2*F251+3*G251+4*H251+5*I251)/SUM(E251:I251)</f>
        <v>3.4341064666498675</v>
      </c>
      <c r="M251" s="3"/>
    </row>
    <row r="252" spans="1:13" ht="15" customHeight="1" x14ac:dyDescent="0.2">
      <c r="A252" s="12"/>
      <c r="C252" s="139">
        <v>2021</v>
      </c>
      <c r="D252" s="139"/>
      <c r="E252" s="140">
        <v>7.7076943999999994E-2</v>
      </c>
      <c r="F252" s="140">
        <v>3.5768599999999998E-2</v>
      </c>
      <c r="G252" s="140">
        <v>0.26510940399999999</v>
      </c>
      <c r="H252" s="140">
        <v>0.217964989</v>
      </c>
      <c r="I252" s="140">
        <v>7.1697460000000005E-2</v>
      </c>
      <c r="J252" s="140">
        <v>0.13151328400000001</v>
      </c>
      <c r="K252" s="140">
        <v>0.20086927700000001</v>
      </c>
      <c r="L252" s="141">
        <f>(1*E252+2*F252+3*G252+4*H252+5*I252)/SUM(E252:I252)</f>
        <v>3.2567899245441625</v>
      </c>
      <c r="M252" s="3"/>
    </row>
    <row r="253" spans="1:13" ht="15" customHeight="1" x14ac:dyDescent="0.2">
      <c r="A253" s="12"/>
      <c r="C253" s="139">
        <v>2017</v>
      </c>
      <c r="D253" s="139"/>
      <c r="E253" s="140">
        <v>1.6348000000000001E-2</v>
      </c>
      <c r="F253" s="140">
        <v>4.5187100000000001E-2</v>
      </c>
      <c r="G253" s="140">
        <v>0.20291582399999999</v>
      </c>
      <c r="H253" s="140">
        <v>0.332750726</v>
      </c>
      <c r="I253" s="140">
        <v>6.2749636999999997E-2</v>
      </c>
      <c r="J253" s="140">
        <v>0.103764219</v>
      </c>
      <c r="K253" s="140">
        <v>0.236284472</v>
      </c>
      <c r="L253" s="141">
        <f>(1*E253+2*F253+3*G253+4*H253+5*I253)/SUM(E253:I253)</f>
        <v>3.5763560242894119</v>
      </c>
      <c r="M253" s="3"/>
    </row>
    <row r="254" spans="1:13" ht="15" customHeight="1" x14ac:dyDescent="0.2">
      <c r="A254" s="12"/>
      <c r="C254" s="139">
        <v>2014</v>
      </c>
      <c r="D254" s="139"/>
      <c r="E254" s="140">
        <v>4.3312884474113231E-2</v>
      </c>
      <c r="F254" s="140">
        <v>1.3160713279881402E-2</v>
      </c>
      <c r="G254" s="140">
        <v>0.19534248653488398</v>
      </c>
      <c r="H254" s="140">
        <v>0.39106142994305082</v>
      </c>
      <c r="I254" s="140">
        <v>5.9981385764876216E-2</v>
      </c>
      <c r="J254" s="140">
        <v>7.9739510013511705E-2</v>
      </c>
      <c r="K254" s="140">
        <v>0.21740158998968251</v>
      </c>
      <c r="L254" s="141">
        <f>(1*E254+2*F254+3*G254+4*H254+5*I254)/SUM(E254:I254)</f>
        <v>3.5850928532690762</v>
      </c>
      <c r="M254" s="3"/>
    </row>
    <row r="255" spans="1:13" ht="15" customHeight="1" x14ac:dyDescent="0.2">
      <c r="A255" s="12"/>
      <c r="C255" s="151" t="s">
        <v>31</v>
      </c>
      <c r="D255" s="151"/>
      <c r="E255" s="152"/>
      <c r="F255" s="152"/>
      <c r="G255" s="152"/>
      <c r="H255" s="152"/>
      <c r="I255" s="152"/>
      <c r="J255" s="152"/>
      <c r="K255" s="152"/>
      <c r="L255" s="152"/>
      <c r="M255" s="3"/>
    </row>
    <row r="256" spans="1:13" ht="15" customHeight="1" x14ac:dyDescent="0.2">
      <c r="A256" s="12"/>
      <c r="C256" s="136">
        <v>2024</v>
      </c>
      <c r="D256" s="136"/>
      <c r="E256" s="137">
        <v>9.332868739870484E-2</v>
      </c>
      <c r="F256" s="137">
        <v>1.3008988974913609E-2</v>
      </c>
      <c r="G256" s="137">
        <v>0.31178805101908325</v>
      </c>
      <c r="H256" s="137">
        <v>0.28707845750469019</v>
      </c>
      <c r="I256" s="137">
        <v>6.6856037987449587E-2</v>
      </c>
      <c r="J256" s="137">
        <v>5.9711207262113132E-2</v>
      </c>
      <c r="K256" s="137">
        <v>0.16822856985304552</v>
      </c>
      <c r="L256" s="138">
        <f>(1*E256+2*F256+3*G256+4*H256+5*I256)/SUM(E256:I256)</f>
        <v>3.2864079292688135</v>
      </c>
      <c r="M256" s="3"/>
    </row>
    <row r="257" spans="1:13" ht="15" customHeight="1" x14ac:dyDescent="0.2">
      <c r="A257" s="12"/>
      <c r="C257" s="139">
        <v>2021</v>
      </c>
      <c r="D257" s="139"/>
      <c r="E257" s="140">
        <v>8.2679593999999995E-2</v>
      </c>
      <c r="F257" s="140">
        <v>1.6071599999999998E-2</v>
      </c>
      <c r="G257" s="140">
        <v>0.31919235299999998</v>
      </c>
      <c r="H257" s="140">
        <v>0.16459460000000001</v>
      </c>
      <c r="I257" s="140">
        <v>4.8527099999999997E-2</v>
      </c>
      <c r="J257" s="140">
        <v>0.132878579</v>
      </c>
      <c r="K257" s="140">
        <v>0.236056137</v>
      </c>
      <c r="L257" s="141">
        <f>(1*E257+2*F257+3*G257+4*H257+5*I257)/SUM(E257:I257)</f>
        <v>3.1271152426493867</v>
      </c>
      <c r="M257" s="3"/>
    </row>
    <row r="258" spans="1:13" ht="15" customHeight="1" x14ac:dyDescent="0.2">
      <c r="A258" s="12"/>
      <c r="C258" s="139">
        <v>2017</v>
      </c>
      <c r="D258" s="139"/>
      <c r="E258" s="140">
        <v>1.8187399999999999E-2</v>
      </c>
      <c r="F258" s="140">
        <v>1.35056E-2</v>
      </c>
      <c r="G258" s="140">
        <v>0.201573102</v>
      </c>
      <c r="H258" s="140">
        <v>0.33560375799999997</v>
      </c>
      <c r="I258" s="140">
        <v>5.0940899999999997E-2</v>
      </c>
      <c r="J258" s="140">
        <v>0.104146581</v>
      </c>
      <c r="K258" s="140">
        <v>0.27604273699999998</v>
      </c>
      <c r="L258" s="141">
        <f>(1*E258+2*F258+3*G258+4*H258+5*I258)/SUM(E258:I258)</f>
        <v>3.625360485836032</v>
      </c>
      <c r="M258" s="3"/>
    </row>
    <row r="259" spans="1:13" ht="15" customHeight="1" x14ac:dyDescent="0.2">
      <c r="A259" s="12"/>
      <c r="C259" s="139">
        <v>2014</v>
      </c>
      <c r="D259" s="139"/>
      <c r="E259" s="140">
        <v>2.2746599808778072E-2</v>
      </c>
      <c r="F259" s="140">
        <v>3.9360660660338026E-2</v>
      </c>
      <c r="G259" s="140">
        <v>0.17884775438293299</v>
      </c>
      <c r="H259" s="140">
        <v>0.38964495969043372</v>
      </c>
      <c r="I259" s="140">
        <v>1.6564929547422919E-2</v>
      </c>
      <c r="J259" s="140">
        <v>3.4462187229362076E-2</v>
      </c>
      <c r="K259" s="140">
        <v>0.31837290868073209</v>
      </c>
      <c r="L259" s="141">
        <f>(1*E259+2*F259+3*G259+4*H259+5*I259)/SUM(E259:I259)</f>
        <v>3.522155877693331</v>
      </c>
      <c r="M259" s="3"/>
    </row>
    <row r="260" spans="1:13" ht="15" customHeight="1" x14ac:dyDescent="0.2">
      <c r="A260" s="12"/>
      <c r="C260" s="151" t="s">
        <v>32</v>
      </c>
      <c r="D260" s="151"/>
      <c r="E260" s="152"/>
      <c r="F260" s="152"/>
      <c r="G260" s="152"/>
      <c r="H260" s="152"/>
      <c r="I260" s="152"/>
      <c r="J260" s="152"/>
      <c r="K260" s="152"/>
      <c r="L260" s="152"/>
      <c r="M260" s="3"/>
    </row>
    <row r="261" spans="1:13" ht="15" customHeight="1" x14ac:dyDescent="0.2">
      <c r="A261" s="12"/>
      <c r="C261" s="136">
        <v>2024</v>
      </c>
      <c r="D261" s="136"/>
      <c r="E261" s="137">
        <v>3.3066377767522102E-3</v>
      </c>
      <c r="F261" s="137">
        <v>0</v>
      </c>
      <c r="G261" s="137">
        <v>3.5989826312368845E-3</v>
      </c>
      <c r="H261" s="137">
        <v>0</v>
      </c>
      <c r="I261" s="137">
        <v>3.7223875587376692E-2</v>
      </c>
      <c r="J261" s="137">
        <v>0.14531337728379459</v>
      </c>
      <c r="K261" s="137">
        <v>0.81055712672083957</v>
      </c>
      <c r="L261" s="138">
        <f>(1*E261+2*F261+3*G261+4*H261+5*I261)/SUM(E261:I261)</f>
        <v>4.537168600982266</v>
      </c>
      <c r="M261" s="3"/>
    </row>
    <row r="262" spans="1:13" ht="15" customHeight="1" x14ac:dyDescent="0.2">
      <c r="A262" s="12"/>
      <c r="C262" s="139">
        <v>2021</v>
      </c>
      <c r="D262" s="139"/>
      <c r="E262" s="140">
        <v>3.1858099999999999E-3</v>
      </c>
      <c r="F262" s="140">
        <v>0</v>
      </c>
      <c r="G262" s="140">
        <v>2.8633600000000001E-3</v>
      </c>
      <c r="H262" s="140">
        <v>2.9546899999999998E-3</v>
      </c>
      <c r="I262" s="140">
        <v>6.3716199999999997E-3</v>
      </c>
      <c r="J262" s="140">
        <v>0.22690053499999999</v>
      </c>
      <c r="K262" s="140">
        <v>0.75772398200000002</v>
      </c>
      <c r="L262" s="141">
        <f>(1*E262+2*F262+3*G262+4*H262+5*I262)/SUM(E262:I262)</f>
        <v>3.606570331462823</v>
      </c>
      <c r="M262" s="3"/>
    </row>
    <row r="263" spans="1:13" ht="15" customHeight="1" x14ac:dyDescent="0.2">
      <c r="A263" s="12"/>
      <c r="C263" s="139">
        <v>2017</v>
      </c>
      <c r="D263" s="139"/>
      <c r="E263" s="140">
        <v>6.1822200000000004E-3</v>
      </c>
      <c r="F263" s="140">
        <v>0</v>
      </c>
      <c r="G263" s="140">
        <v>7.4888699999999999E-3</v>
      </c>
      <c r="H263" s="140">
        <v>4.82154E-3</v>
      </c>
      <c r="I263" s="140">
        <v>2.1255699999999999E-4</v>
      </c>
      <c r="J263" s="140">
        <v>0.164210722</v>
      </c>
      <c r="K263" s="140">
        <v>0.81708408899999996</v>
      </c>
      <c r="L263" s="141">
        <f>(1*E263+2*F263+3*G263+4*H263+5*I263)/SUM(E263:I263)</f>
        <v>2.619475282444383</v>
      </c>
      <c r="M263" s="3"/>
    </row>
    <row r="264" spans="1:13" ht="15" customHeight="1" x14ac:dyDescent="0.2">
      <c r="A264" s="12"/>
      <c r="C264" s="139">
        <v>2014</v>
      </c>
      <c r="D264" s="139"/>
      <c r="E264" s="142">
        <v>0</v>
      </c>
      <c r="F264" s="142">
        <v>0</v>
      </c>
      <c r="G264" s="142">
        <v>5.8257337581373277E-3</v>
      </c>
      <c r="H264" s="142">
        <v>1.3926279669153048E-3</v>
      </c>
      <c r="I264" s="142">
        <v>3.1177062400405586E-2</v>
      </c>
      <c r="J264" s="142">
        <v>0.13998036976498937</v>
      </c>
      <c r="K264" s="142">
        <v>0.82162420610955245</v>
      </c>
      <c r="L264" s="141">
        <f>(1*E264+2*F264+3*G264+4*H264+5*I264)/SUM(E264:I264)</f>
        <v>4.6602695300208703</v>
      </c>
      <c r="M264" s="3"/>
    </row>
    <row r="265" spans="1:13" ht="15" customHeight="1" x14ac:dyDescent="0.2">
      <c r="A265" s="12"/>
      <c r="C265" s="80" t="s">
        <v>21</v>
      </c>
      <c r="D265" s="80"/>
      <c r="E265" s="81"/>
      <c r="F265" s="81"/>
      <c r="G265" s="81"/>
      <c r="H265" s="81"/>
      <c r="I265" s="81"/>
      <c r="J265" s="87"/>
      <c r="K265" s="87"/>
      <c r="L265" s="87"/>
      <c r="M265" s="3"/>
    </row>
    <row r="266" spans="1:13" ht="15" customHeight="1" x14ac:dyDescent="0.2">
      <c r="A266" s="12"/>
      <c r="C266" s="148" t="s">
        <v>175</v>
      </c>
      <c r="D266" s="148"/>
      <c r="E266" s="149"/>
      <c r="F266" s="149"/>
      <c r="G266" s="149"/>
      <c r="H266" s="149"/>
      <c r="I266" s="149"/>
      <c r="J266" s="149"/>
      <c r="K266" s="149"/>
      <c r="L266" s="149"/>
      <c r="M266" s="3"/>
    </row>
    <row r="267" spans="1:13" ht="15" customHeight="1" x14ac:dyDescent="0.2">
      <c r="A267" s="12"/>
      <c r="C267" s="136">
        <v>2024</v>
      </c>
      <c r="D267" s="136"/>
      <c r="E267" s="137">
        <f>AVERAGE(E272,E277,E282,E287,E292)</f>
        <v>8.7259810593540862E-2</v>
      </c>
      <c r="F267" s="137">
        <f t="shared" ref="F267:K267" si="28">AVERAGE(F272,F277,F282,F287,F292)</f>
        <v>4.8408995096644911E-2</v>
      </c>
      <c r="G267" s="137">
        <f t="shared" si="28"/>
        <v>0.17919883889225555</v>
      </c>
      <c r="H267" s="137">
        <f t="shared" si="28"/>
        <v>0.25228354227824817</v>
      </c>
      <c r="I267" s="137">
        <f t="shared" si="28"/>
        <v>0.16210062860432969</v>
      </c>
      <c r="J267" s="137">
        <f t="shared" si="28"/>
        <v>7.5437874305159802E-2</v>
      </c>
      <c r="K267" s="137">
        <f t="shared" si="28"/>
        <v>0.19531031022982104</v>
      </c>
      <c r="L267" s="138">
        <f>(1*E267+2*F267+3*G267+4*H267+5*I267)/SUM(E267:I267)</f>
        <v>3.4848204361037212</v>
      </c>
      <c r="M267" s="3"/>
    </row>
    <row r="268" spans="1:13" ht="15" customHeight="1" x14ac:dyDescent="0.2">
      <c r="A268" s="12"/>
      <c r="C268" s="139">
        <v>2021</v>
      </c>
      <c r="D268" s="139"/>
      <c r="E268" s="140">
        <f t="shared" ref="E268:K268" si="29">AVERAGE(E273,E278,E283,E288,E293)</f>
        <v>9.1417931799999991E-2</v>
      </c>
      <c r="F268" s="140">
        <f t="shared" si="29"/>
        <v>5.0246492399999995E-2</v>
      </c>
      <c r="G268" s="140">
        <f t="shared" si="29"/>
        <v>0.17674124279999998</v>
      </c>
      <c r="H268" s="140">
        <f t="shared" si="29"/>
        <v>0.25285317340000002</v>
      </c>
      <c r="I268" s="140">
        <f t="shared" si="29"/>
        <v>0.12356451440000001</v>
      </c>
      <c r="J268" s="140">
        <f t="shared" si="29"/>
        <v>8.5322347800000004E-2</v>
      </c>
      <c r="K268" s="140">
        <f t="shared" si="29"/>
        <v>0.21985431499999999</v>
      </c>
      <c r="L268" s="141">
        <f>(1*E268+2*F268+3*G268+4*H268+5*I268)/SUM(E268:I268)</f>
        <v>3.3841261874060424</v>
      </c>
      <c r="M268" s="3"/>
    </row>
    <row r="269" spans="1:13" ht="15" customHeight="1" x14ac:dyDescent="0.2">
      <c r="A269" s="12"/>
      <c r="C269" s="139">
        <v>2017</v>
      </c>
      <c r="D269" s="139"/>
      <c r="E269" s="140">
        <f t="shared" ref="E269:K269" si="30">AVERAGE(E274,E279,E284,E289,E294)</f>
        <v>7.6278307199999992E-2</v>
      </c>
      <c r="F269" s="140">
        <f t="shared" si="30"/>
        <v>5.1741872199999997E-2</v>
      </c>
      <c r="G269" s="140">
        <f t="shared" si="30"/>
        <v>0.20058083240000002</v>
      </c>
      <c r="H269" s="140">
        <f t="shared" si="30"/>
        <v>0.24973757420000001</v>
      </c>
      <c r="I269" s="140">
        <f t="shared" si="30"/>
        <v>0.10650802960000001</v>
      </c>
      <c r="J269" s="140">
        <f t="shared" si="30"/>
        <v>9.5765344000000002E-2</v>
      </c>
      <c r="K269" s="140">
        <f t="shared" si="30"/>
        <v>0.21938805280000001</v>
      </c>
      <c r="L269" s="141">
        <f>(1*E269+2*F269+3*G269+4*H269+5*I269)/SUM(E269:I269)</f>
        <v>3.3773912886662445</v>
      </c>
      <c r="M269" s="3"/>
    </row>
    <row r="270" spans="1:13" ht="15" customHeight="1" x14ac:dyDescent="0.2">
      <c r="A270" s="12"/>
      <c r="C270" s="139">
        <v>2014</v>
      </c>
      <c r="D270" s="139"/>
      <c r="E270" s="140">
        <f t="shared" ref="E270:K270" si="31">AVERAGE(E275,E280,E285,E290,E295)</f>
        <v>6.4856146416080729E-2</v>
      </c>
      <c r="F270" s="140">
        <f t="shared" si="31"/>
        <v>5.3490367263525386E-2</v>
      </c>
      <c r="G270" s="140">
        <f t="shared" si="31"/>
        <v>0.17820546430485096</v>
      </c>
      <c r="H270" s="140">
        <f t="shared" si="31"/>
        <v>0.29786448126479736</v>
      </c>
      <c r="I270" s="140">
        <f t="shared" si="31"/>
        <v>0.11058164529436772</v>
      </c>
      <c r="J270" s="140">
        <f t="shared" si="31"/>
        <v>9.2136167939456962E-2</v>
      </c>
      <c r="K270" s="140">
        <f t="shared" si="31"/>
        <v>0.20286572751692092</v>
      </c>
      <c r="L270" s="141">
        <f>(1*E270+2*F270+3*G270+4*H270+5*I270)/SUM(E270:I270)</f>
        <v>3.4763489569595944</v>
      </c>
      <c r="M270" s="3"/>
    </row>
    <row r="271" spans="1:13" ht="15" customHeight="1" x14ac:dyDescent="0.2">
      <c r="A271" s="12"/>
      <c r="C271" s="151" t="s">
        <v>27</v>
      </c>
      <c r="D271" s="151"/>
      <c r="E271" s="152"/>
      <c r="F271" s="152"/>
      <c r="G271" s="152"/>
      <c r="H271" s="152"/>
      <c r="I271" s="152"/>
      <c r="J271" s="152"/>
      <c r="K271" s="153"/>
      <c r="L271" s="153"/>
      <c r="M271" s="3"/>
    </row>
    <row r="272" spans="1:13" ht="15" customHeight="1" x14ac:dyDescent="0.2">
      <c r="A272" s="12"/>
      <c r="C272" s="136">
        <v>2024</v>
      </c>
      <c r="D272" s="136"/>
      <c r="E272" s="137">
        <v>0.11542071682065176</v>
      </c>
      <c r="F272" s="137">
        <v>7.7816921352095045E-2</v>
      </c>
      <c r="G272" s="137">
        <v>0.23232944919128554</v>
      </c>
      <c r="H272" s="137">
        <v>0.27064384966276495</v>
      </c>
      <c r="I272" s="137">
        <v>0.11048431636800495</v>
      </c>
      <c r="J272" s="137">
        <v>5.0036803719302761E-2</v>
      </c>
      <c r="K272" s="137">
        <v>0.14326794288589512</v>
      </c>
      <c r="L272" s="138">
        <f>(1*E272+2*F272+3*G272+4*H272+5*I272)/SUM(E272:I272)</f>
        <v>3.2267946001113228</v>
      </c>
      <c r="M272" s="3"/>
    </row>
    <row r="273" spans="1:13" ht="15" customHeight="1" x14ac:dyDescent="0.2">
      <c r="A273" s="12"/>
      <c r="C273" s="139">
        <v>2021</v>
      </c>
      <c r="D273" s="139"/>
      <c r="E273" s="140">
        <v>0.13061676</v>
      </c>
      <c r="F273" s="140">
        <v>6.7853562000000006E-2</v>
      </c>
      <c r="G273" s="140">
        <v>0.25524817300000002</v>
      </c>
      <c r="H273" s="140">
        <v>0.26333445700000002</v>
      </c>
      <c r="I273" s="140">
        <v>7.9442944000000001E-2</v>
      </c>
      <c r="J273" s="140">
        <v>5.4675099999999997E-2</v>
      </c>
      <c r="K273" s="140">
        <v>0.148829026</v>
      </c>
      <c r="L273" s="141">
        <f>(1*E273+2*F273+3*G273+4*H273+5*I273)/SUM(E273:I273)</f>
        <v>3.1169287418399958</v>
      </c>
      <c r="M273" s="3"/>
    </row>
    <row r="274" spans="1:13" ht="15" customHeight="1" x14ac:dyDescent="0.2">
      <c r="A274" s="12"/>
      <c r="C274" s="139">
        <v>2017</v>
      </c>
      <c r="D274" s="139"/>
      <c r="E274" s="140">
        <v>0.116439749</v>
      </c>
      <c r="F274" s="140">
        <v>7.9625161E-2</v>
      </c>
      <c r="G274" s="140">
        <v>0.26856196900000001</v>
      </c>
      <c r="H274" s="140">
        <v>0.238907394</v>
      </c>
      <c r="I274" s="140">
        <v>5.9142399999999998E-2</v>
      </c>
      <c r="J274" s="140">
        <v>8.0654156000000005E-2</v>
      </c>
      <c r="K274" s="140">
        <v>0.15666914900000001</v>
      </c>
      <c r="L274" s="141">
        <f>(1*E274+2*F274+3*G274+4*H274+5*I274)/SUM(E274:I274)</f>
        <v>3.0585930271398243</v>
      </c>
      <c r="M274" s="3"/>
    </row>
    <row r="275" spans="1:13" ht="15" customHeight="1" x14ac:dyDescent="0.2">
      <c r="A275" s="12"/>
      <c r="C275" s="139">
        <v>2014</v>
      </c>
      <c r="D275" s="139"/>
      <c r="E275" s="140">
        <v>8.6150145494892486E-2</v>
      </c>
      <c r="F275" s="140">
        <v>7.4060214551138759E-2</v>
      </c>
      <c r="G275" s="140">
        <v>0.25059669119677802</v>
      </c>
      <c r="H275" s="140">
        <v>0.30397742796342542</v>
      </c>
      <c r="I275" s="140">
        <v>6.9008927124135602E-2</v>
      </c>
      <c r="J275" s="140">
        <v>6.7227698128038554E-2</v>
      </c>
      <c r="K275" s="140">
        <v>0.14897889554159113</v>
      </c>
      <c r="L275" s="141">
        <f>(1*E275+2*F275+3*G275+4*H275+5*I275)/SUM(E275:I275)</f>
        <v>3.2495999265759483</v>
      </c>
      <c r="M275" s="3"/>
    </row>
    <row r="276" spans="1:13" ht="15" customHeight="1" x14ac:dyDescent="0.2">
      <c r="A276" s="12"/>
      <c r="C276" s="151" t="s">
        <v>28</v>
      </c>
      <c r="D276" s="151"/>
      <c r="E276" s="152"/>
      <c r="F276" s="152"/>
      <c r="G276" s="152"/>
      <c r="H276" s="152"/>
      <c r="I276" s="152"/>
      <c r="J276" s="152"/>
      <c r="K276" s="153"/>
      <c r="L276" s="153"/>
      <c r="M276" s="3"/>
    </row>
    <row r="277" spans="1:13" ht="15" customHeight="1" x14ac:dyDescent="0.2">
      <c r="A277" s="12"/>
      <c r="C277" s="136">
        <v>2024</v>
      </c>
      <c r="D277" s="136"/>
      <c r="E277" s="137">
        <v>6.8471130452158455E-2</v>
      </c>
      <c r="F277" s="137">
        <v>4.1669181791287591E-2</v>
      </c>
      <c r="G277" s="137">
        <v>0.15455507953829045</v>
      </c>
      <c r="H277" s="137">
        <v>0.32487829671813556</v>
      </c>
      <c r="I277" s="137">
        <v>0.20511998119087935</v>
      </c>
      <c r="J277" s="137">
        <v>6.0256135247603385E-2</v>
      </c>
      <c r="K277" s="137">
        <v>0.14505019506164518</v>
      </c>
      <c r="L277" s="138">
        <f>(1*E277+2*F277+3*G277+4*H277+5*I277)/SUM(E277:I277)</f>
        <v>3.7002784061698257</v>
      </c>
      <c r="M277" s="3"/>
    </row>
    <row r="278" spans="1:13" ht="15" customHeight="1" x14ac:dyDescent="0.2">
      <c r="A278" s="12"/>
      <c r="C278" s="139">
        <v>2021</v>
      </c>
      <c r="D278" s="139"/>
      <c r="E278" s="140">
        <v>6.787195E-2</v>
      </c>
      <c r="F278" s="140">
        <v>4.7596199999999998E-2</v>
      </c>
      <c r="G278" s="140">
        <v>0.17226629700000001</v>
      </c>
      <c r="H278" s="140">
        <v>0.312681131</v>
      </c>
      <c r="I278" s="140">
        <v>0.16100062500000001</v>
      </c>
      <c r="J278" s="140">
        <v>6.3126215999999999E-2</v>
      </c>
      <c r="K278" s="140">
        <v>0.175457592</v>
      </c>
      <c r="L278" s="141">
        <f>(1*E278+2*F278+3*G278+4*H278+5*I278)/SUM(E278:I278)</f>
        <v>3.5927668458087698</v>
      </c>
      <c r="M278" s="3"/>
    </row>
    <row r="279" spans="1:13" ht="15" customHeight="1" x14ac:dyDescent="0.2">
      <c r="A279" s="12"/>
      <c r="C279" s="139">
        <v>2017</v>
      </c>
      <c r="D279" s="139"/>
      <c r="E279" s="140">
        <v>6.7018834999999999E-2</v>
      </c>
      <c r="F279" s="140">
        <v>4.99338E-2</v>
      </c>
      <c r="G279" s="140">
        <v>0.20554267700000001</v>
      </c>
      <c r="H279" s="140">
        <v>0.311064271</v>
      </c>
      <c r="I279" s="140">
        <v>0.116159023</v>
      </c>
      <c r="J279" s="140">
        <v>8.4045937000000001E-2</v>
      </c>
      <c r="K279" s="140">
        <v>0.16623548199999999</v>
      </c>
      <c r="L279" s="141">
        <f>(1*E279+2*F279+3*G279+4*H279+5*I279)/SUM(E279:I279)</f>
        <v>3.4793943275832211</v>
      </c>
      <c r="M279" s="3"/>
    </row>
    <row r="280" spans="1:13" ht="15" customHeight="1" x14ac:dyDescent="0.2">
      <c r="A280" s="12"/>
      <c r="C280" s="139">
        <v>2014</v>
      </c>
      <c r="D280" s="139"/>
      <c r="E280" s="140">
        <v>5.7917876087682174E-2</v>
      </c>
      <c r="F280" s="140">
        <v>5.1424577780553149E-2</v>
      </c>
      <c r="G280" s="140">
        <v>0.19783862376521791</v>
      </c>
      <c r="H280" s="140">
        <v>0.34166457895595309</v>
      </c>
      <c r="I280" s="140">
        <v>0.12480061473270769</v>
      </c>
      <c r="J280" s="140">
        <v>6.727006973959479E-2</v>
      </c>
      <c r="K280" s="140">
        <v>0.15908365893829107</v>
      </c>
      <c r="L280" s="141">
        <f>(1*E280+2*F280+3*G280+4*H280+5*I280)/SUM(E280:I280)</f>
        <v>3.5480611672061078</v>
      </c>
      <c r="M280" s="3"/>
    </row>
    <row r="281" spans="1:13" ht="15" customHeight="1" x14ac:dyDescent="0.2">
      <c r="A281" s="12"/>
      <c r="C281" s="151" t="s">
        <v>29</v>
      </c>
      <c r="D281" s="151"/>
      <c r="E281" s="152"/>
      <c r="F281" s="152"/>
      <c r="G281" s="152"/>
      <c r="H281" s="152"/>
      <c r="I281" s="152"/>
      <c r="J281" s="152"/>
      <c r="K281" s="152"/>
      <c r="L281" s="152"/>
      <c r="M281" s="3"/>
    </row>
    <row r="282" spans="1:13" ht="15" customHeight="1" x14ac:dyDescent="0.2">
      <c r="A282" s="12"/>
      <c r="C282" s="136">
        <v>2024</v>
      </c>
      <c r="D282" s="136"/>
      <c r="E282" s="137">
        <v>7.1159810634018258E-2</v>
      </c>
      <c r="F282" s="137">
        <v>3.7596779471625798E-2</v>
      </c>
      <c r="G282" s="137">
        <v>0.16355655220105814</v>
      </c>
      <c r="H282" s="137">
        <v>0.25111432604207884</v>
      </c>
      <c r="I282" s="137">
        <v>0.18809392567667646</v>
      </c>
      <c r="J282" s="137">
        <v>8.4951598303967424E-2</v>
      </c>
      <c r="K282" s="137">
        <v>0.20352700767057502</v>
      </c>
      <c r="L282" s="138">
        <f>(1*E282+2*F282+3*G282+4*H282+5*I282)/SUM(E282:I282)</f>
        <v>3.6287734710613102</v>
      </c>
      <c r="M282" s="3"/>
    </row>
    <row r="283" spans="1:13" ht="15" customHeight="1" x14ac:dyDescent="0.2">
      <c r="A283" s="12"/>
      <c r="C283" s="139">
        <v>2021</v>
      </c>
      <c r="D283" s="139"/>
      <c r="E283" s="140">
        <v>7.6663305000000001E-2</v>
      </c>
      <c r="F283" s="140">
        <v>5.1090700000000003E-2</v>
      </c>
      <c r="G283" s="140">
        <v>0.16480350399999999</v>
      </c>
      <c r="H283" s="140">
        <v>0.25569939800000002</v>
      </c>
      <c r="I283" s="140">
        <v>0.119763592</v>
      </c>
      <c r="J283" s="140">
        <v>9.2873248000000005E-2</v>
      </c>
      <c r="K283" s="140">
        <v>0.23910627700000001</v>
      </c>
      <c r="L283" s="141">
        <f>(1*E283+2*F283+3*G283+4*H283+5*I283)/SUM(E283:I283)</f>
        <v>3.4353298625346524</v>
      </c>
      <c r="M283" s="3"/>
    </row>
    <row r="284" spans="1:13" ht="15" customHeight="1" x14ac:dyDescent="0.2">
      <c r="A284" s="12"/>
      <c r="C284" s="139">
        <v>2017</v>
      </c>
      <c r="D284" s="139"/>
      <c r="E284" s="140">
        <v>5.2912000000000001E-2</v>
      </c>
      <c r="F284" s="140">
        <v>4.0705100000000001E-2</v>
      </c>
      <c r="G284" s="140">
        <v>0.18749068099999999</v>
      </c>
      <c r="H284" s="140">
        <v>0.25604192999999997</v>
      </c>
      <c r="I284" s="140">
        <v>0.11601170399999999</v>
      </c>
      <c r="J284" s="140">
        <v>9.3490460999999997E-2</v>
      </c>
      <c r="K284" s="140">
        <v>0.25334811299999999</v>
      </c>
      <c r="L284" s="141">
        <f>(1*E284+2*F284+3*G284+4*H284+5*I284)/SUM(E284:I284)</f>
        <v>3.5228971432735348</v>
      </c>
      <c r="M284" s="3"/>
    </row>
    <row r="285" spans="1:13" ht="15" customHeight="1" x14ac:dyDescent="0.2">
      <c r="A285" s="12"/>
      <c r="C285" s="139">
        <v>2014</v>
      </c>
      <c r="D285" s="139"/>
      <c r="E285" s="140">
        <v>4.5005051570323001E-2</v>
      </c>
      <c r="F285" s="140">
        <v>4.0978509345073251E-2</v>
      </c>
      <c r="G285" s="140">
        <v>0.14927251241191583</v>
      </c>
      <c r="H285" s="140">
        <v>0.3131056914112208</v>
      </c>
      <c r="I285" s="140">
        <v>0.13032964721179432</v>
      </c>
      <c r="J285" s="140">
        <v>9.1836642086270404E-2</v>
      </c>
      <c r="K285" s="140">
        <v>0.22947194596340248</v>
      </c>
      <c r="L285" s="141">
        <f>(1*E285+2*F285+3*G285+4*H285+5*I285)/SUM(E285:I285)</f>
        <v>3.6523971948852312</v>
      </c>
      <c r="M285" s="3"/>
    </row>
    <row r="286" spans="1:13" ht="15" customHeight="1" x14ac:dyDescent="0.2">
      <c r="A286" s="12"/>
      <c r="C286" s="151" t="s">
        <v>30</v>
      </c>
      <c r="D286" s="151"/>
      <c r="E286" s="152"/>
      <c r="F286" s="152"/>
      <c r="G286" s="152"/>
      <c r="H286" s="152"/>
      <c r="I286" s="152"/>
      <c r="J286" s="152"/>
      <c r="K286" s="152"/>
      <c r="L286" s="152"/>
      <c r="M286" s="3"/>
    </row>
    <row r="287" spans="1:13" ht="15" customHeight="1" x14ac:dyDescent="0.2">
      <c r="A287" s="12"/>
      <c r="C287" s="136">
        <v>2024</v>
      </c>
      <c r="D287" s="136"/>
      <c r="E287" s="137">
        <v>9.1578514552246276E-2</v>
      </c>
      <c r="F287" s="137">
        <v>4.0450559396373591E-2</v>
      </c>
      <c r="G287" s="137">
        <v>0.16037528577282884</v>
      </c>
      <c r="H287" s="137">
        <v>0.20450987937594928</v>
      </c>
      <c r="I287" s="137">
        <v>0.17167629870155768</v>
      </c>
      <c r="J287" s="137">
        <v>8.9097540923728735E-2</v>
      </c>
      <c r="K287" s="137">
        <v>0.24231192127731557</v>
      </c>
      <c r="L287" s="138">
        <f>(1*E287+2*F287+3*G287+4*H287+5*I287)/SUM(E287:I287)</f>
        <v>3.4849827659028305</v>
      </c>
      <c r="M287" s="3"/>
    </row>
    <row r="288" spans="1:13" ht="15" customHeight="1" x14ac:dyDescent="0.2">
      <c r="A288" s="12"/>
      <c r="C288" s="139">
        <v>2021</v>
      </c>
      <c r="D288" s="139"/>
      <c r="E288" s="140">
        <v>9.1241012999999996E-2</v>
      </c>
      <c r="F288" s="140">
        <v>3.6840999999999999E-2</v>
      </c>
      <c r="G288" s="140">
        <v>0.137818946</v>
      </c>
      <c r="H288" s="140">
        <v>0.22077544700000001</v>
      </c>
      <c r="I288" s="140">
        <v>0.136335282</v>
      </c>
      <c r="J288" s="140">
        <v>0.10336016100000001</v>
      </c>
      <c r="K288" s="140">
        <v>0.27362814000000002</v>
      </c>
      <c r="L288" s="141">
        <f>(1*E288+2*F288+3*G288+4*H288+5*I288)/SUM(E288:I288)</f>
        <v>3.4399965366299838</v>
      </c>
      <c r="M288" s="3"/>
    </row>
    <row r="289" spans="1:13" ht="15" customHeight="1" x14ac:dyDescent="0.2">
      <c r="A289" s="12"/>
      <c r="C289" s="139">
        <v>2017</v>
      </c>
      <c r="D289" s="139"/>
      <c r="E289" s="140">
        <v>6.8599240000000006E-2</v>
      </c>
      <c r="F289" s="140">
        <v>4.6682399999999999E-2</v>
      </c>
      <c r="G289" s="140">
        <v>0.155886312</v>
      </c>
      <c r="H289" s="140">
        <v>0.21746958999999999</v>
      </c>
      <c r="I289" s="140">
        <v>0.13217567899999999</v>
      </c>
      <c r="J289" s="140">
        <v>0.10849800900000001</v>
      </c>
      <c r="K289" s="140">
        <v>0.270688818</v>
      </c>
      <c r="L289" s="141">
        <f>(1*E289+2*F289+3*G289+4*H289+5*I289)/SUM(E289:I289)</f>
        <v>3.4799190125495092</v>
      </c>
      <c r="M289" s="3"/>
    </row>
    <row r="290" spans="1:13" ht="15" customHeight="1" x14ac:dyDescent="0.2">
      <c r="A290" s="12"/>
      <c r="C290" s="139">
        <v>2014</v>
      </c>
      <c r="D290" s="139"/>
      <c r="E290" s="140">
        <v>6.0887511126183666E-2</v>
      </c>
      <c r="F290" s="140">
        <v>4.5810923814244293E-2</v>
      </c>
      <c r="G290" s="140">
        <v>0.13561974907553684</v>
      </c>
      <c r="H290" s="140">
        <v>0.265699858812939</v>
      </c>
      <c r="I290" s="140">
        <v>0.12730270044616585</v>
      </c>
      <c r="J290" s="140">
        <v>0.10987502716161029</v>
      </c>
      <c r="K290" s="140">
        <v>0.25480422956331999</v>
      </c>
      <c r="L290" s="141">
        <f>(1*E290+2*F290+3*G290+4*H290+5*I290)/SUM(E290:I290)</f>
        <v>3.5551830589072151</v>
      </c>
      <c r="M290" s="3"/>
    </row>
    <row r="291" spans="1:13" ht="15" customHeight="1" x14ac:dyDescent="0.2">
      <c r="A291" s="12"/>
      <c r="C291" s="151" t="s">
        <v>31</v>
      </c>
      <c r="D291" s="151"/>
      <c r="E291" s="152"/>
      <c r="F291" s="152"/>
      <c r="G291" s="152"/>
      <c r="H291" s="152"/>
      <c r="I291" s="152"/>
      <c r="J291" s="152"/>
      <c r="K291" s="152"/>
      <c r="L291" s="152"/>
      <c r="M291" s="3"/>
    </row>
    <row r="292" spans="1:13" ht="15" customHeight="1" x14ac:dyDescent="0.2">
      <c r="A292" s="12"/>
      <c r="C292" s="136">
        <v>2024</v>
      </c>
      <c r="D292" s="136"/>
      <c r="E292" s="137">
        <v>8.966888050862952E-2</v>
      </c>
      <c r="F292" s="137">
        <v>4.4511533471842536E-2</v>
      </c>
      <c r="G292" s="137">
        <v>0.18517782775781466</v>
      </c>
      <c r="H292" s="137">
        <v>0.2102713595923123</v>
      </c>
      <c r="I292" s="137">
        <v>0.13512862108453003</v>
      </c>
      <c r="J292" s="137">
        <v>9.2847293331196679E-2</v>
      </c>
      <c r="K292" s="137">
        <v>0.2423944842536743</v>
      </c>
      <c r="L292" s="138">
        <f>(1*E292+2*F292+3*G292+4*H292+5*I292)/SUM(E292:I292)</f>
        <v>3.3861243059765855</v>
      </c>
      <c r="M292" s="3"/>
    </row>
    <row r="293" spans="1:13" ht="15" customHeight="1" x14ac:dyDescent="0.2">
      <c r="A293" s="12"/>
      <c r="C293" s="139">
        <v>2021</v>
      </c>
      <c r="D293" s="139"/>
      <c r="E293" s="140">
        <v>9.0696631E-2</v>
      </c>
      <c r="F293" s="140">
        <v>4.7850999999999998E-2</v>
      </c>
      <c r="G293" s="140">
        <v>0.153569294</v>
      </c>
      <c r="H293" s="140">
        <v>0.21177543400000001</v>
      </c>
      <c r="I293" s="140">
        <v>0.121280129</v>
      </c>
      <c r="J293" s="140">
        <v>0.112577014</v>
      </c>
      <c r="K293" s="140">
        <v>0.26225053999999998</v>
      </c>
      <c r="L293" s="141">
        <f>(1*E293+2*F293+3*G293+4*H293+5*I293)/SUM(E293:I293)</f>
        <v>3.3600469219624398</v>
      </c>
      <c r="M293" s="3"/>
    </row>
    <row r="294" spans="1:13" ht="15" customHeight="1" x14ac:dyDescent="0.2">
      <c r="A294" s="12"/>
      <c r="C294" s="139">
        <v>2017</v>
      </c>
      <c r="D294" s="139"/>
      <c r="E294" s="140">
        <v>7.6421712000000003E-2</v>
      </c>
      <c r="F294" s="140">
        <v>4.1762899999999999E-2</v>
      </c>
      <c r="G294" s="140">
        <v>0.18542252300000001</v>
      </c>
      <c r="H294" s="140">
        <v>0.22520468599999999</v>
      </c>
      <c r="I294" s="140">
        <v>0.109051342</v>
      </c>
      <c r="J294" s="140">
        <v>0.112138157</v>
      </c>
      <c r="K294" s="140">
        <v>0.24999870199999999</v>
      </c>
      <c r="L294" s="141">
        <f>(1*E294+2*F294+3*G294+4*H294+5*I294)/SUM(E294:I294)</f>
        <v>3.3898971761126764</v>
      </c>
      <c r="M294" s="3"/>
    </row>
    <row r="295" spans="1:13" ht="15" customHeight="1" x14ac:dyDescent="0.2">
      <c r="A295" s="12"/>
      <c r="C295" s="139">
        <v>2014</v>
      </c>
      <c r="D295" s="139"/>
      <c r="E295" s="140">
        <v>7.4320147801322317E-2</v>
      </c>
      <c r="F295" s="140">
        <v>5.5177610826617464E-2</v>
      </c>
      <c r="G295" s="140">
        <v>0.15769974507480605</v>
      </c>
      <c r="H295" s="140">
        <v>0.2648748491804484</v>
      </c>
      <c r="I295" s="140">
        <v>0.10146633695703507</v>
      </c>
      <c r="J295" s="140">
        <v>0.12447140258177077</v>
      </c>
      <c r="K295" s="140">
        <v>0.22198990757799991</v>
      </c>
      <c r="L295" s="141">
        <f>(1*E295+2*F295+3*G295+4*H295+5*I295)/SUM(E295:I295)</f>
        <v>3.4039387732802688</v>
      </c>
      <c r="M295" s="3"/>
    </row>
    <row r="296" spans="1:13" ht="15" customHeight="1" x14ac:dyDescent="0.2">
      <c r="A296" s="12"/>
      <c r="C296" s="151" t="s">
        <v>32</v>
      </c>
      <c r="D296" s="151"/>
      <c r="E296" s="152"/>
      <c r="F296" s="152"/>
      <c r="G296" s="152"/>
      <c r="H296" s="152"/>
      <c r="I296" s="152"/>
      <c r="J296" s="152"/>
      <c r="K296" s="152"/>
      <c r="L296" s="152"/>
      <c r="M296" s="3"/>
    </row>
    <row r="297" spans="1:13" ht="15" customHeight="1" x14ac:dyDescent="0.2">
      <c r="A297" s="12"/>
      <c r="C297" s="136">
        <v>2024</v>
      </c>
      <c r="D297" s="136"/>
      <c r="E297" s="137">
        <v>1.1737615079891038E-2</v>
      </c>
      <c r="F297" s="137">
        <v>5.8888534609005143E-3</v>
      </c>
      <c r="G297" s="137">
        <v>1.1586362668523312E-2</v>
      </c>
      <c r="H297" s="137">
        <v>1.7830954928498673E-2</v>
      </c>
      <c r="I297" s="137">
        <v>4.2362047722862371E-3</v>
      </c>
      <c r="J297" s="137">
        <v>0.16845497644349192</v>
      </c>
      <c r="K297" s="137">
        <v>0.78026503264640834</v>
      </c>
      <c r="L297" s="138">
        <f>(1*E297+2*F297+3*G297+4*H297+5*I297)/SUM(E297:I297)</f>
        <v>2.94031357858512</v>
      </c>
      <c r="M297" s="3"/>
    </row>
    <row r="298" spans="1:13" ht="15" customHeight="1" x14ac:dyDescent="0.2">
      <c r="A298" s="12"/>
      <c r="C298" s="139">
        <v>2021</v>
      </c>
      <c r="D298" s="139"/>
      <c r="E298" s="140">
        <v>7.7467200000000003E-3</v>
      </c>
      <c r="F298" s="140">
        <v>2.0230000000000001E-3</v>
      </c>
      <c r="G298" s="140">
        <v>6.7601400000000004E-3</v>
      </c>
      <c r="H298" s="140">
        <v>5.5790600000000003E-3</v>
      </c>
      <c r="I298" s="140">
        <v>8.3973999999999993E-3</v>
      </c>
      <c r="J298" s="140">
        <v>0.182853137</v>
      </c>
      <c r="K298" s="140">
        <v>0.78664056500000001</v>
      </c>
      <c r="L298" s="141">
        <f>(1*E298+2*F298+3*G298+4*H298+5*I298)/SUM(E298:I298)</f>
        <v>3.1592266782751901</v>
      </c>
      <c r="M298" s="3"/>
    </row>
    <row r="299" spans="1:13" ht="15" customHeight="1" x14ac:dyDescent="0.2">
      <c r="A299" s="12"/>
      <c r="C299" s="139">
        <v>2017</v>
      </c>
      <c r="D299" s="139"/>
      <c r="E299" s="140">
        <v>1.4619399999999999E-2</v>
      </c>
      <c r="F299" s="140">
        <v>0</v>
      </c>
      <c r="G299" s="140">
        <v>1.73332E-2</v>
      </c>
      <c r="H299" s="140">
        <v>1.7562999999999999E-2</v>
      </c>
      <c r="I299" s="140">
        <v>3.7169899999999999E-3</v>
      </c>
      <c r="J299" s="140">
        <v>0.20118163</v>
      </c>
      <c r="K299" s="140">
        <v>0.74558581400000001</v>
      </c>
      <c r="L299" s="141">
        <f>(1*E299+2*F299+3*G299+4*H299+5*I299)/SUM(E299:I299)</f>
        <v>2.9203153556871833</v>
      </c>
      <c r="M299" s="3"/>
    </row>
    <row r="300" spans="1:13" ht="15" customHeight="1" x14ac:dyDescent="0.2">
      <c r="A300" s="12"/>
      <c r="C300" s="139">
        <v>2014</v>
      </c>
      <c r="D300" s="139"/>
      <c r="E300" s="142">
        <v>1.2333779621841477E-2</v>
      </c>
      <c r="F300" s="142">
        <v>1.8850542369662144E-3</v>
      </c>
      <c r="G300" s="142">
        <v>3.067506006539E-3</v>
      </c>
      <c r="H300" s="142">
        <v>2.8849807595164971E-2</v>
      </c>
      <c r="I300" s="142">
        <v>8.5432794650272762E-3</v>
      </c>
      <c r="J300" s="142">
        <v>0.20534206928842197</v>
      </c>
      <c r="K300" s="142">
        <v>0.73997850378603902</v>
      </c>
      <c r="L300" s="141">
        <f>(1*E300+2*F300+3*G300+4*H300+5*I300)/SUM(E300:I300)</f>
        <v>3.3544981016528697</v>
      </c>
      <c r="M300" s="3"/>
    </row>
    <row r="301" spans="1:13" ht="15" customHeight="1" x14ac:dyDescent="0.2">
      <c r="A301" s="12"/>
      <c r="C301" s="80" t="s">
        <v>22</v>
      </c>
      <c r="D301" s="80"/>
      <c r="E301" s="81"/>
      <c r="F301" s="81"/>
      <c r="G301" s="81"/>
      <c r="H301" s="81"/>
      <c r="I301" s="81"/>
      <c r="J301" s="87"/>
      <c r="K301" s="87"/>
      <c r="L301" s="87"/>
      <c r="M301" s="3"/>
    </row>
    <row r="302" spans="1:13" ht="15" customHeight="1" x14ac:dyDescent="0.2">
      <c r="A302" s="12"/>
      <c r="C302" s="148" t="s">
        <v>175</v>
      </c>
      <c r="D302" s="148"/>
      <c r="E302" s="149"/>
      <c r="F302" s="149"/>
      <c r="G302" s="149"/>
      <c r="H302" s="149"/>
      <c r="I302" s="149"/>
      <c r="J302" s="149"/>
      <c r="K302" s="149"/>
      <c r="L302" s="149"/>
      <c r="M302" s="3"/>
    </row>
    <row r="303" spans="1:13" ht="15" customHeight="1" x14ac:dyDescent="0.2">
      <c r="A303" s="12"/>
      <c r="C303" s="136">
        <v>2024</v>
      </c>
      <c r="D303" s="136"/>
      <c r="E303" s="137">
        <f>AVERAGE(E308,E313,E318,E323,E328)</f>
        <v>7.460332551270539E-2</v>
      </c>
      <c r="F303" s="137">
        <f t="shared" ref="F303:K303" si="32">AVERAGE(F308,F313,F318,F323,F328)</f>
        <v>6.7007548129757788E-2</v>
      </c>
      <c r="G303" s="137">
        <f t="shared" si="32"/>
        <v>0.17277642702454554</v>
      </c>
      <c r="H303" s="137">
        <f t="shared" si="32"/>
        <v>0.22830776881593001</v>
      </c>
      <c r="I303" s="137">
        <f t="shared" si="32"/>
        <v>0.13860170780423026</v>
      </c>
      <c r="J303" s="137">
        <f t="shared" si="32"/>
        <v>8.4436729529320381E-2</v>
      </c>
      <c r="K303" s="137">
        <f t="shared" si="32"/>
        <v>0.23426649318351064</v>
      </c>
      <c r="L303" s="138">
        <f>(1*E303+2*F303+3*G303+4*H303+5*I303)/SUM(E303:I303)</f>
        <v>3.4246269686188202</v>
      </c>
      <c r="M303" s="3"/>
    </row>
    <row r="304" spans="1:13" ht="15" customHeight="1" x14ac:dyDescent="0.2">
      <c r="A304" s="12"/>
      <c r="C304" s="139">
        <v>2021</v>
      </c>
      <c r="D304" s="139"/>
      <c r="E304" s="140">
        <f t="shared" ref="E304:K304" si="33">AVERAGE(E309,E314,E319,E324,E329)</f>
        <v>8.4421003600000016E-2</v>
      </c>
      <c r="F304" s="140">
        <f t="shared" si="33"/>
        <v>5.2217111999999996E-2</v>
      </c>
      <c r="G304" s="140">
        <f t="shared" si="33"/>
        <v>0.14298831939999998</v>
      </c>
      <c r="H304" s="140">
        <f t="shared" si="33"/>
        <v>0.22446806719999998</v>
      </c>
      <c r="I304" s="140">
        <f t="shared" si="33"/>
        <v>0.12622346139999999</v>
      </c>
      <c r="J304" s="140">
        <f t="shared" si="33"/>
        <v>0.10773024499999999</v>
      </c>
      <c r="K304" s="140">
        <f t="shared" si="33"/>
        <v>0.26195178920000001</v>
      </c>
      <c r="L304" s="141">
        <f>(1*E304+2*F304+3*G304+4*H304+5*I304)/SUM(E304:I304)</f>
        <v>3.4059155625816278</v>
      </c>
      <c r="M304" s="3"/>
    </row>
    <row r="305" spans="1:13" ht="15" customHeight="1" x14ac:dyDescent="0.2">
      <c r="A305" s="12"/>
      <c r="C305" s="139">
        <v>2017</v>
      </c>
      <c r="D305" s="139"/>
      <c r="E305" s="140">
        <f t="shared" ref="E305:K305" si="34">AVERAGE(E310,E315,E320,E325,E330)</f>
        <v>6.4805426799999996E-2</v>
      </c>
      <c r="F305" s="140">
        <f t="shared" si="34"/>
        <v>5.0891119999999998E-2</v>
      </c>
      <c r="G305" s="140">
        <f t="shared" si="34"/>
        <v>0.186768658</v>
      </c>
      <c r="H305" s="140">
        <f t="shared" si="34"/>
        <v>0.18200851400000001</v>
      </c>
      <c r="I305" s="140">
        <f t="shared" si="34"/>
        <v>0.107892273</v>
      </c>
      <c r="J305" s="140">
        <f t="shared" si="34"/>
        <v>0.10984488940000001</v>
      </c>
      <c r="K305" s="140">
        <f t="shared" si="34"/>
        <v>0.29778914280000002</v>
      </c>
      <c r="L305" s="141">
        <f>(1*E305+2*F305+3*G305+4*H305+5*I305)/SUM(E305:I305)</f>
        <v>3.366818975781722</v>
      </c>
      <c r="M305" s="3"/>
    </row>
    <row r="306" spans="1:13" ht="15" customHeight="1" x14ac:dyDescent="0.2">
      <c r="A306" s="12"/>
      <c r="C306" s="139">
        <v>2014</v>
      </c>
      <c r="D306" s="139"/>
      <c r="E306" s="140">
        <f t="shared" ref="E306:K306" si="35">AVERAGE(E311,E316,E321,E326,E331)</f>
        <v>7.015560551398814E-2</v>
      </c>
      <c r="F306" s="140">
        <f t="shared" si="35"/>
        <v>4.7627731054735729E-2</v>
      </c>
      <c r="G306" s="140">
        <f t="shared" si="35"/>
        <v>0.16680980987066124</v>
      </c>
      <c r="H306" s="140">
        <f t="shared" si="35"/>
        <v>0.19303476787944418</v>
      </c>
      <c r="I306" s="140">
        <f t="shared" si="35"/>
        <v>0.10713927963697807</v>
      </c>
      <c r="J306" s="140">
        <f t="shared" si="35"/>
        <v>0.11584753023277279</v>
      </c>
      <c r="K306" s="140">
        <f t="shared" si="35"/>
        <v>0.29938527581141988</v>
      </c>
      <c r="L306" s="141">
        <f>(1*E306+2*F306+3*G306+4*H306+5*I306)/SUM(E306:I306)</f>
        <v>3.3751482424769321</v>
      </c>
      <c r="M306" s="3"/>
    </row>
    <row r="307" spans="1:13" ht="15" customHeight="1" x14ac:dyDescent="0.2">
      <c r="A307" s="12"/>
      <c r="C307" s="151" t="s">
        <v>27</v>
      </c>
      <c r="D307" s="151"/>
      <c r="E307" s="152"/>
      <c r="F307" s="152"/>
      <c r="G307" s="152"/>
      <c r="H307" s="152"/>
      <c r="I307" s="152"/>
      <c r="J307" s="152"/>
      <c r="K307" s="153"/>
      <c r="L307" s="153"/>
      <c r="M307" s="3"/>
    </row>
    <row r="308" spans="1:13" ht="15" customHeight="1" x14ac:dyDescent="0.2">
      <c r="A308" s="12"/>
      <c r="C308" s="136">
        <v>2024</v>
      </c>
      <c r="D308" s="136"/>
      <c r="E308" s="137">
        <v>8.6645307668853908E-2</v>
      </c>
      <c r="F308" s="137">
        <v>7.9617963960982696E-2</v>
      </c>
      <c r="G308" s="137">
        <v>0.21613441870882824</v>
      </c>
      <c r="H308" s="137">
        <v>0.24420305280994595</v>
      </c>
      <c r="I308" s="137">
        <v>0.11534539330731668</v>
      </c>
      <c r="J308" s="137">
        <v>7.4138106926947778E-2</v>
      </c>
      <c r="K308" s="137">
        <v>0.18391575661712475</v>
      </c>
      <c r="L308" s="138">
        <f>(1*E308+2*F308+3*G308+4*H308+5*I308)/SUM(E308:I308)</f>
        <v>3.2991932287514176</v>
      </c>
      <c r="M308" s="3"/>
    </row>
    <row r="309" spans="1:13" ht="15" customHeight="1" x14ac:dyDescent="0.2">
      <c r="A309" s="12"/>
      <c r="C309" s="139">
        <v>2021</v>
      </c>
      <c r="D309" s="139"/>
      <c r="E309" s="140">
        <v>8.7712292999999997E-2</v>
      </c>
      <c r="F309" s="140">
        <v>6.5817860000000006E-2</v>
      </c>
      <c r="G309" s="140">
        <v>0.20142760300000001</v>
      </c>
      <c r="H309" s="140">
        <v>0.21989756199999999</v>
      </c>
      <c r="I309" s="140">
        <v>9.8942405999999997E-2</v>
      </c>
      <c r="J309" s="140">
        <v>0.10340684999999999</v>
      </c>
      <c r="K309" s="140">
        <v>0.22279542499999999</v>
      </c>
      <c r="L309" s="141">
        <f>(1*E309+2*F309+3*G309+4*H309+5*I309)/SUM(E309:I309)</f>
        <v>3.2620073082942027</v>
      </c>
      <c r="M309" s="3"/>
    </row>
    <row r="310" spans="1:13" ht="15" customHeight="1" x14ac:dyDescent="0.2">
      <c r="A310" s="12"/>
      <c r="C310" s="139">
        <v>2017</v>
      </c>
      <c r="D310" s="139"/>
      <c r="E310" s="140">
        <v>7.7153604000000001E-2</v>
      </c>
      <c r="F310" s="140">
        <v>6.1827899999999998E-2</v>
      </c>
      <c r="G310" s="140">
        <v>0.25911843800000001</v>
      </c>
      <c r="H310" s="140">
        <v>0.18354084300000001</v>
      </c>
      <c r="I310" s="140">
        <v>8.7413295000000002E-2</v>
      </c>
      <c r="J310" s="140">
        <v>0.10515621999999999</v>
      </c>
      <c r="K310" s="140">
        <v>0.22578974399999999</v>
      </c>
      <c r="L310" s="141">
        <f>(1*E310+2*F310+3*G310+4*H310+5*I310)/SUM(E310:I310)</f>
        <v>3.2125871872719172</v>
      </c>
      <c r="M310" s="3"/>
    </row>
    <row r="311" spans="1:13" ht="15" customHeight="1" x14ac:dyDescent="0.2">
      <c r="A311" s="12"/>
      <c r="C311" s="139">
        <v>2014</v>
      </c>
      <c r="D311" s="139"/>
      <c r="E311" s="140">
        <v>7.8084321716218805E-2</v>
      </c>
      <c r="F311" s="140">
        <v>4.6254405341416449E-2</v>
      </c>
      <c r="G311" s="140">
        <v>0.23751831516700758</v>
      </c>
      <c r="H311" s="140">
        <v>0.20848315896927694</v>
      </c>
      <c r="I311" s="140">
        <v>9.8820251411554011E-2</v>
      </c>
      <c r="J311" s="140">
        <v>0.10073491626088471</v>
      </c>
      <c r="K311" s="140">
        <v>0.23010463113364155</v>
      </c>
      <c r="L311" s="141">
        <f>(1*E311+2*F311+3*G311+4*H311+5*I311)/SUM(E311:I311)</f>
        <v>3.3044122111899958</v>
      </c>
      <c r="M311" s="3"/>
    </row>
    <row r="312" spans="1:13" ht="15" customHeight="1" x14ac:dyDescent="0.2">
      <c r="A312" s="12"/>
      <c r="C312" s="151" t="s">
        <v>28</v>
      </c>
      <c r="D312" s="151"/>
      <c r="E312" s="152"/>
      <c r="F312" s="152"/>
      <c r="G312" s="152"/>
      <c r="H312" s="152"/>
      <c r="I312" s="152"/>
      <c r="J312" s="152"/>
      <c r="K312" s="153"/>
      <c r="L312" s="153"/>
      <c r="M312" s="3"/>
    </row>
    <row r="313" spans="1:13" ht="15" customHeight="1" x14ac:dyDescent="0.2">
      <c r="A313" s="12"/>
      <c r="C313" s="136">
        <v>2024</v>
      </c>
      <c r="D313" s="136"/>
      <c r="E313" s="137">
        <v>7.7846621771687968E-2</v>
      </c>
      <c r="F313" s="137">
        <v>6.1882376951905328E-2</v>
      </c>
      <c r="G313" s="137">
        <v>0.17510724259039817</v>
      </c>
      <c r="H313" s="137">
        <v>0.24892818028461081</v>
      </c>
      <c r="I313" s="137">
        <v>0.15068624030587444</v>
      </c>
      <c r="J313" s="137">
        <v>7.3686528520972183E-2</v>
      </c>
      <c r="K313" s="137">
        <v>0.21186280957455111</v>
      </c>
      <c r="L313" s="138">
        <f>(1*E313+2*F313+3*G313+4*H313+5*I313)/SUM(E313:I313)</f>
        <v>3.4657075122782444</v>
      </c>
      <c r="M313" s="3"/>
    </row>
    <row r="314" spans="1:13" ht="15" customHeight="1" x14ac:dyDescent="0.2">
      <c r="A314" s="12"/>
      <c r="C314" s="139">
        <v>2021</v>
      </c>
      <c r="D314" s="139"/>
      <c r="E314" s="140">
        <v>7.6590381999999999E-2</v>
      </c>
      <c r="F314" s="140">
        <v>4.9068399999999998E-2</v>
      </c>
      <c r="G314" s="140">
        <v>0.13954686399999999</v>
      </c>
      <c r="H314" s="140">
        <v>0.259135587</v>
      </c>
      <c r="I314" s="140">
        <v>0.15997581</v>
      </c>
      <c r="J314" s="140">
        <v>9.1363243999999996E-2</v>
      </c>
      <c r="K314" s="140">
        <v>0.224319674</v>
      </c>
      <c r="L314" s="141">
        <f>(1*E314+2*F314+3*G314+4*H314+5*I314)/SUM(E314:I314)</f>
        <v>3.5506775651063252</v>
      </c>
      <c r="M314" s="3"/>
    </row>
    <row r="315" spans="1:13" ht="15" customHeight="1" x14ac:dyDescent="0.2">
      <c r="A315" s="12"/>
      <c r="C315" s="139">
        <v>2017</v>
      </c>
      <c r="D315" s="139"/>
      <c r="E315" s="140">
        <v>6.3954071000000001E-2</v>
      </c>
      <c r="F315" s="140">
        <v>4.3628E-2</v>
      </c>
      <c r="G315" s="140">
        <v>0.208495032</v>
      </c>
      <c r="H315" s="140">
        <v>0.210295343</v>
      </c>
      <c r="I315" s="140">
        <v>0.140996498</v>
      </c>
      <c r="J315" s="140">
        <v>9.4890520000000006E-2</v>
      </c>
      <c r="K315" s="140">
        <v>0.237740541</v>
      </c>
      <c r="L315" s="141">
        <f>(1*E315+2*F315+3*G315+4*H315+5*I315)/SUM(E315:I315)</f>
        <v>3.4806220005946216</v>
      </c>
      <c r="M315" s="3"/>
    </row>
    <row r="316" spans="1:13" ht="15" customHeight="1" x14ac:dyDescent="0.2">
      <c r="A316" s="12"/>
      <c r="C316" s="139">
        <v>2014</v>
      </c>
      <c r="D316" s="139"/>
      <c r="E316" s="140">
        <v>6.6724607449991633E-2</v>
      </c>
      <c r="F316" s="140">
        <v>5.3613829504729864E-2</v>
      </c>
      <c r="G316" s="140">
        <v>0.18743239592371441</v>
      </c>
      <c r="H316" s="140">
        <v>0.22376133396273157</v>
      </c>
      <c r="I316" s="140">
        <v>0.14735859191035955</v>
      </c>
      <c r="J316" s="140">
        <v>9.2538882016339308E-2</v>
      </c>
      <c r="K316" s="140">
        <v>0.22857035923213373</v>
      </c>
      <c r="L316" s="141">
        <f>(1*E316+2*F316+3*G316+4*H316+5*I316)/SUM(E316:I316)</f>
        <v>3.4881720204708744</v>
      </c>
      <c r="M316" s="3"/>
    </row>
    <row r="317" spans="1:13" ht="15" customHeight="1" x14ac:dyDescent="0.2">
      <c r="A317" s="12"/>
      <c r="C317" s="151" t="s">
        <v>29</v>
      </c>
      <c r="D317" s="151"/>
      <c r="E317" s="152"/>
      <c r="F317" s="152"/>
      <c r="G317" s="152"/>
      <c r="H317" s="152"/>
      <c r="I317" s="152"/>
      <c r="J317" s="152"/>
      <c r="K317" s="152"/>
      <c r="L317" s="152"/>
      <c r="M317" s="3"/>
    </row>
    <row r="318" spans="1:13" ht="15" customHeight="1" x14ac:dyDescent="0.2">
      <c r="A318" s="12"/>
      <c r="C318" s="136">
        <v>2024</v>
      </c>
      <c r="D318" s="136"/>
      <c r="E318" s="137">
        <v>6.3471320275363813E-2</v>
      </c>
      <c r="F318" s="137">
        <v>6.0694249600147923E-2</v>
      </c>
      <c r="G318" s="137">
        <v>0.15011624778574614</v>
      </c>
      <c r="H318" s="137">
        <v>0.22989055251738838</v>
      </c>
      <c r="I318" s="137">
        <v>0.14204244863648435</v>
      </c>
      <c r="J318" s="137">
        <v>8.8072325516571598E-2</v>
      </c>
      <c r="K318" s="137">
        <v>0.26571285566829778</v>
      </c>
      <c r="L318" s="138">
        <f>(1*E318+2*F318+3*G318+4*H318+5*I318)/SUM(E318:I318)</f>
        <v>3.5050001178212544</v>
      </c>
      <c r="M318" s="3"/>
    </row>
    <row r="319" spans="1:13" ht="15" customHeight="1" x14ac:dyDescent="0.2">
      <c r="A319" s="12"/>
      <c r="C319" s="139">
        <v>2021</v>
      </c>
      <c r="D319" s="139"/>
      <c r="E319" s="140">
        <v>7.9983279000000004E-2</v>
      </c>
      <c r="F319" s="140">
        <v>3.6682100000000002E-2</v>
      </c>
      <c r="G319" s="140">
        <v>0.116673844</v>
      </c>
      <c r="H319" s="140">
        <v>0.23262285999999999</v>
      </c>
      <c r="I319" s="140">
        <v>0.12872336700000001</v>
      </c>
      <c r="J319" s="140">
        <v>0.116486926</v>
      </c>
      <c r="K319" s="140">
        <v>0.28882764</v>
      </c>
      <c r="L319" s="141">
        <f>(1*E319+2*F319+3*G319+4*H319+5*I319)/SUM(E319:I319)</f>
        <v>3.493405271644026</v>
      </c>
      <c r="M319" s="3"/>
    </row>
    <row r="320" spans="1:13" ht="15" customHeight="1" x14ac:dyDescent="0.2">
      <c r="A320" s="12"/>
      <c r="C320" s="139">
        <v>2017</v>
      </c>
      <c r="D320" s="139"/>
      <c r="E320" s="140">
        <v>5.6524400000000002E-2</v>
      </c>
      <c r="F320" s="140">
        <v>4.8714E-2</v>
      </c>
      <c r="G320" s="140">
        <v>0.16341201899999999</v>
      </c>
      <c r="H320" s="140">
        <v>0.165688629</v>
      </c>
      <c r="I320" s="140">
        <v>0.12083785</v>
      </c>
      <c r="J320" s="140">
        <v>0.108758096</v>
      </c>
      <c r="K320" s="140">
        <v>0.33606506400000002</v>
      </c>
      <c r="L320" s="141">
        <f>(1*E320+2*F320+3*G320+4*H320+5*I320)/SUM(E320:I320)</f>
        <v>3.4423842740661015</v>
      </c>
      <c r="M320" s="3"/>
    </row>
    <row r="321" spans="1:13" ht="15" customHeight="1" x14ac:dyDescent="0.2">
      <c r="A321" s="12"/>
      <c r="C321" s="139">
        <v>2014</v>
      </c>
      <c r="D321" s="139"/>
      <c r="E321" s="140">
        <v>6.274469104966876E-2</v>
      </c>
      <c r="F321" s="140">
        <v>3.8164476228321365E-2</v>
      </c>
      <c r="G321" s="140">
        <v>0.13093118839689449</v>
      </c>
      <c r="H321" s="140">
        <v>0.18824071784259677</v>
      </c>
      <c r="I321" s="140">
        <v>0.11112638808976937</v>
      </c>
      <c r="J321" s="140">
        <v>0.12258642975124685</v>
      </c>
      <c r="K321" s="140">
        <v>0.34620610864150247</v>
      </c>
      <c r="L321" s="141">
        <f>(1*E321+2*F321+3*G321+4*H321+5*I321)/SUM(E321:I321)</f>
        <v>3.4646765219517528</v>
      </c>
      <c r="M321" s="3"/>
    </row>
    <row r="322" spans="1:13" ht="15" customHeight="1" x14ac:dyDescent="0.2">
      <c r="A322" s="12"/>
      <c r="C322" s="151" t="s">
        <v>30</v>
      </c>
      <c r="D322" s="151"/>
      <c r="E322" s="152"/>
      <c r="F322" s="152"/>
      <c r="G322" s="152"/>
      <c r="H322" s="152"/>
      <c r="I322" s="152"/>
      <c r="J322" s="152"/>
      <c r="K322" s="152"/>
      <c r="L322" s="152"/>
      <c r="M322" s="3"/>
    </row>
    <row r="323" spans="1:13" ht="15" customHeight="1" x14ac:dyDescent="0.2">
      <c r="A323" s="12"/>
      <c r="C323" s="136">
        <v>2024</v>
      </c>
      <c r="D323" s="136"/>
      <c r="E323" s="137">
        <v>6.5455129541088147E-2</v>
      </c>
      <c r="F323" s="137">
        <v>6.9073670922776026E-2</v>
      </c>
      <c r="G323" s="137">
        <v>0.15829724258236627</v>
      </c>
      <c r="H323" s="137">
        <v>0.20431240086160166</v>
      </c>
      <c r="I323" s="137">
        <v>0.14103950504722834</v>
      </c>
      <c r="J323" s="137">
        <v>9.4815646156273484E-2</v>
      </c>
      <c r="K323" s="137">
        <v>0.26700640488866612</v>
      </c>
      <c r="L323" s="138">
        <f>(1*E323+2*F323+3*G323+4*H323+5*I323)/SUM(E323:I323)</f>
        <v>3.4487893720239997</v>
      </c>
      <c r="M323" s="3"/>
    </row>
    <row r="324" spans="1:13" ht="15" customHeight="1" x14ac:dyDescent="0.2">
      <c r="A324" s="12"/>
      <c r="C324" s="139">
        <v>2021</v>
      </c>
      <c r="D324" s="139"/>
      <c r="E324" s="140">
        <v>8.2211685000000007E-2</v>
      </c>
      <c r="F324" s="140">
        <v>6.0249799999999999E-2</v>
      </c>
      <c r="G324" s="140">
        <v>0.11609190699999999</v>
      </c>
      <c r="H324" s="140">
        <v>0.19150889800000001</v>
      </c>
      <c r="I324" s="140">
        <v>0.12569164899999999</v>
      </c>
      <c r="J324" s="140">
        <v>0.119250278</v>
      </c>
      <c r="K324" s="140">
        <v>0.30499577</v>
      </c>
      <c r="L324" s="141">
        <f>(1*E324+2*F324+3*G324+4*H324+5*I324)/SUM(E324:I324)</f>
        <v>3.3790143865607147</v>
      </c>
      <c r="M324" s="3"/>
    </row>
    <row r="325" spans="1:13" ht="15" customHeight="1" x14ac:dyDescent="0.2">
      <c r="A325" s="12"/>
      <c r="C325" s="139">
        <v>2017</v>
      </c>
      <c r="D325" s="139"/>
      <c r="E325" s="140">
        <v>6.0036399999999997E-2</v>
      </c>
      <c r="F325" s="140">
        <v>5.7212399999999997E-2</v>
      </c>
      <c r="G325" s="140">
        <v>0.14042374299999999</v>
      </c>
      <c r="H325" s="140">
        <v>0.15797264999999999</v>
      </c>
      <c r="I325" s="140">
        <v>0.105497786</v>
      </c>
      <c r="J325" s="140">
        <v>0.119157441</v>
      </c>
      <c r="K325" s="140">
        <v>0.359699571</v>
      </c>
      <c r="L325" s="141">
        <f>(1*E325+2*F325+3*G325+4*H325+5*I325)/SUM(E325:I325)</f>
        <v>3.3678127303332621</v>
      </c>
    </row>
    <row r="326" spans="1:13" ht="15" customHeight="1" x14ac:dyDescent="0.2">
      <c r="A326" s="12"/>
      <c r="C326" s="139">
        <v>2014</v>
      </c>
      <c r="D326" s="139"/>
      <c r="E326" s="140">
        <v>6.792314060472894E-2</v>
      </c>
      <c r="F326" s="140">
        <v>5.7604938533887415E-2</v>
      </c>
      <c r="G326" s="140">
        <v>0.11448721461690213</v>
      </c>
      <c r="H326" s="140">
        <v>0.15334314314736686</v>
      </c>
      <c r="I326" s="140">
        <v>0.10224073085123697</v>
      </c>
      <c r="J326" s="140">
        <v>0.13834749118654521</v>
      </c>
      <c r="K326" s="140">
        <v>0.36605334105933252</v>
      </c>
      <c r="L326" s="141">
        <f>(1*E326+2*F326+3*G326+4*H326+5*I326)/SUM(E326:I326)</f>
        <v>3.3316659829179631</v>
      </c>
      <c r="M326" s="3"/>
    </row>
    <row r="327" spans="1:13" ht="15" customHeight="1" x14ac:dyDescent="0.2">
      <c r="A327" s="12"/>
      <c r="C327" s="151" t="s">
        <v>31</v>
      </c>
      <c r="D327" s="151"/>
      <c r="E327" s="152"/>
      <c r="F327" s="152"/>
      <c r="G327" s="152"/>
      <c r="H327" s="152"/>
      <c r="I327" s="152"/>
      <c r="J327" s="152"/>
      <c r="K327" s="152"/>
      <c r="L327" s="152"/>
    </row>
    <row r="328" spans="1:13" ht="15" customHeight="1" x14ac:dyDescent="0.2">
      <c r="A328" s="12"/>
      <c r="C328" s="136">
        <v>2024</v>
      </c>
      <c r="D328" s="136"/>
      <c r="E328" s="137">
        <v>7.9598248306533087E-2</v>
      </c>
      <c r="F328" s="137">
        <v>6.3769479212976987E-2</v>
      </c>
      <c r="G328" s="137">
        <v>0.16422698345538894</v>
      </c>
      <c r="H328" s="137">
        <v>0.21420465760610327</v>
      </c>
      <c r="I328" s="137">
        <v>0.14389495172424746</v>
      </c>
      <c r="J328" s="137">
        <v>9.1471040525836822E-2</v>
      </c>
      <c r="K328" s="137">
        <v>0.24283463916891343</v>
      </c>
      <c r="L328" s="138">
        <f>(1*E328+2*F328+3*G328+4*H328+5*I328)/SUM(E328:I328)</f>
        <v>3.4191542224674656</v>
      </c>
      <c r="M328" s="3"/>
    </row>
    <row r="329" spans="1:13" ht="15" customHeight="1" x14ac:dyDescent="0.2">
      <c r="A329" s="12"/>
      <c r="C329" s="139">
        <v>2021</v>
      </c>
      <c r="D329" s="139"/>
      <c r="E329" s="140">
        <v>9.5607379000000006E-2</v>
      </c>
      <c r="F329" s="140">
        <v>4.9267400000000003E-2</v>
      </c>
      <c r="G329" s="140">
        <v>0.14120137899999999</v>
      </c>
      <c r="H329" s="140">
        <v>0.219175429</v>
      </c>
      <c r="I329" s="140">
        <v>0.117784075</v>
      </c>
      <c r="J329" s="140">
        <v>0.108143927</v>
      </c>
      <c r="K329" s="140">
        <v>0.26882043700000002</v>
      </c>
      <c r="L329" s="141">
        <f>(1*E329+2*F329+3*G329+4*H329+5*I329)/SUM(E329:I329)</f>
        <v>3.3438991282011079</v>
      </c>
      <c r="M329" s="3"/>
    </row>
    <row r="330" spans="1:13" ht="15" customHeight="1" x14ac:dyDescent="0.2">
      <c r="A330" s="12"/>
      <c r="C330" s="139">
        <v>2017</v>
      </c>
      <c r="D330" s="139"/>
      <c r="E330" s="140">
        <v>6.6358659E-2</v>
      </c>
      <c r="F330" s="140">
        <v>4.3073300000000002E-2</v>
      </c>
      <c r="G330" s="140">
        <v>0.16239405800000001</v>
      </c>
      <c r="H330" s="140">
        <v>0.19254510499999999</v>
      </c>
      <c r="I330" s="140">
        <v>8.4715936000000006E-2</v>
      </c>
      <c r="J330" s="140">
        <v>0.12126217</v>
      </c>
      <c r="K330" s="140">
        <v>0.32965079400000002</v>
      </c>
      <c r="L330" s="141">
        <f>(1*E330+2*F330+3*G330+4*H330+5*I330)/SUM(E330:I330)</f>
        <v>3.3390834955720261</v>
      </c>
      <c r="M330" s="3"/>
    </row>
    <row r="331" spans="1:13" ht="15" customHeight="1" x14ac:dyDescent="0.2">
      <c r="A331" s="12"/>
      <c r="C331" s="139">
        <v>2014</v>
      </c>
      <c r="D331" s="139"/>
      <c r="E331" s="140">
        <v>7.5301266749332546E-2</v>
      </c>
      <c r="F331" s="140">
        <v>4.2501005665323527E-2</v>
      </c>
      <c r="G331" s="140">
        <v>0.16367993524878763</v>
      </c>
      <c r="H331" s="140">
        <v>0.19134548547524882</v>
      </c>
      <c r="I331" s="140">
        <v>7.6150435921970405E-2</v>
      </c>
      <c r="J331" s="140">
        <v>0.12502993194884793</v>
      </c>
      <c r="K331" s="140">
        <v>0.32599193899048923</v>
      </c>
      <c r="L331" s="141">
        <f>(1*E331+2*F331+3*G331+4*H331+5*I331)/SUM(E331:I331)</f>
        <v>3.2742237079877654</v>
      </c>
      <c r="M331" s="3"/>
    </row>
    <row r="332" spans="1:13" ht="15" customHeight="1" x14ac:dyDescent="0.2">
      <c r="A332" s="12"/>
      <c r="C332" s="151" t="s">
        <v>32</v>
      </c>
      <c r="D332" s="151"/>
      <c r="E332" s="152"/>
      <c r="F332" s="152"/>
      <c r="G332" s="152"/>
      <c r="H332" s="152"/>
      <c r="I332" s="152"/>
      <c r="J332" s="152"/>
      <c r="K332" s="152"/>
      <c r="L332" s="152"/>
      <c r="M332" s="3"/>
    </row>
    <row r="333" spans="1:13" ht="15" customHeight="1" x14ac:dyDescent="0.2">
      <c r="A333" s="12"/>
      <c r="C333" s="136">
        <v>2024</v>
      </c>
      <c r="D333" s="136"/>
      <c r="E333" s="137">
        <v>2.1041858776857575E-2</v>
      </c>
      <c r="F333" s="137">
        <v>3.6113371392574502E-3</v>
      </c>
      <c r="G333" s="137">
        <v>4.7586853381508532E-3</v>
      </c>
      <c r="H333" s="137">
        <v>1.5253841705221169E-2</v>
      </c>
      <c r="I333" s="137">
        <v>9.6833222510189811E-3</v>
      </c>
      <c r="J333" s="137">
        <v>0.17987380367028252</v>
      </c>
      <c r="K333" s="137">
        <v>0.76577715111921141</v>
      </c>
      <c r="L333" s="138">
        <f>(1*E333+2*F333+3*G333+4*H333+5*I333)/SUM(E333:I333)</f>
        <v>2.7962325107493755</v>
      </c>
    </row>
    <row r="334" spans="1:13" ht="15" customHeight="1" x14ac:dyDescent="0.2">
      <c r="A334" s="12"/>
      <c r="C334" s="139">
        <v>2021</v>
      </c>
      <c r="D334" s="139"/>
      <c r="E334" s="140">
        <v>1.16718E-2</v>
      </c>
      <c r="F334" s="140">
        <v>4.9703600000000001E-3</v>
      </c>
      <c r="G334" s="140">
        <v>3.3248000000000002E-3</v>
      </c>
      <c r="H334" s="140">
        <v>1.17296E-2</v>
      </c>
      <c r="I334" s="140">
        <v>1.06356E-2</v>
      </c>
      <c r="J334" s="140">
        <v>0.223772848</v>
      </c>
      <c r="K334" s="140">
        <v>0.73389500699999999</v>
      </c>
      <c r="L334" s="141">
        <f>(1*E334+2*F334+3*G334+4*H334+5*I334)/SUM(E334:I334)</f>
        <v>3.1107158245645863</v>
      </c>
    </row>
    <row r="335" spans="1:13" ht="15" customHeight="1" x14ac:dyDescent="0.2">
      <c r="A335" s="12"/>
      <c r="C335" s="139">
        <v>2017</v>
      </c>
      <c r="D335" s="139"/>
      <c r="E335" s="140">
        <v>1.0126700000000001E-2</v>
      </c>
      <c r="F335" s="140">
        <v>6.0230500000000003E-3</v>
      </c>
      <c r="G335" s="140">
        <v>6.3105699999999997E-3</v>
      </c>
      <c r="H335" s="140">
        <v>8.9318000000000002E-3</v>
      </c>
      <c r="I335" s="140">
        <v>3.5075699999999998E-3</v>
      </c>
      <c r="J335" s="140">
        <v>0.19757701</v>
      </c>
      <c r="K335" s="140">
        <v>0.76752332000000001</v>
      </c>
      <c r="L335" s="141">
        <f>(1*E335+2*F335+3*G335+4*H335+5*I335)/SUM(E335:I335)</f>
        <v>2.7040228724094684</v>
      </c>
    </row>
    <row r="336" spans="1:13" ht="15" customHeight="1" x14ac:dyDescent="0.2">
      <c r="A336" s="12"/>
      <c r="C336" s="139">
        <v>2014</v>
      </c>
      <c r="D336" s="139"/>
      <c r="E336" s="142">
        <v>7.8168994938943512E-3</v>
      </c>
      <c r="F336" s="142">
        <v>8.3897961585861873E-3</v>
      </c>
      <c r="G336" s="142">
        <v>6.4757349887187175E-3</v>
      </c>
      <c r="H336" s="142">
        <v>1.5686927038346583E-2</v>
      </c>
      <c r="I336" s="142">
        <v>7.3423005434539524E-3</v>
      </c>
      <c r="J336" s="142">
        <v>0.20608345095573097</v>
      </c>
      <c r="K336" s="142">
        <v>0.74820489082126929</v>
      </c>
      <c r="L336" s="141">
        <f>(1*E336+2*F336+3*G336+4*H336+5*I336)/SUM(E336:I336)</f>
        <v>3.1388690156001742</v>
      </c>
    </row>
    <row r="337" spans="1:13" ht="15" customHeight="1" x14ac:dyDescent="0.2">
      <c r="A337" s="12"/>
      <c r="C337" s="80" t="s">
        <v>23</v>
      </c>
      <c r="D337" s="80"/>
      <c r="E337" s="81"/>
      <c r="F337" s="81"/>
      <c r="G337" s="81"/>
      <c r="H337" s="81"/>
      <c r="I337" s="81"/>
      <c r="J337" s="87"/>
      <c r="K337" s="87"/>
      <c r="L337" s="87"/>
    </row>
    <row r="338" spans="1:13" ht="15" customHeight="1" x14ac:dyDescent="0.2">
      <c r="A338" s="12"/>
      <c r="C338" s="148" t="s">
        <v>175</v>
      </c>
      <c r="D338" s="148"/>
      <c r="E338" s="149"/>
      <c r="F338" s="149"/>
      <c r="G338" s="149"/>
      <c r="H338" s="149"/>
      <c r="I338" s="149"/>
      <c r="J338" s="149"/>
      <c r="K338" s="149"/>
      <c r="L338" s="149"/>
    </row>
    <row r="339" spans="1:13" ht="15" customHeight="1" x14ac:dyDescent="0.2">
      <c r="A339" s="12"/>
      <c r="C339" s="136">
        <v>2024</v>
      </c>
      <c r="D339" s="136"/>
      <c r="E339" s="137">
        <f>AVERAGE(E344,E349,E354,E359,E364)</f>
        <v>9.1759169198397814E-2</v>
      </c>
      <c r="F339" s="137">
        <f t="shared" ref="F339:K339" si="36">AVERAGE(F344,F349,F354,F359,F364)</f>
        <v>5.1982438340543523E-2</v>
      </c>
      <c r="G339" s="137">
        <f t="shared" si="36"/>
        <v>0.16065810141145859</v>
      </c>
      <c r="H339" s="137">
        <f t="shared" si="36"/>
        <v>0.26640360286534637</v>
      </c>
      <c r="I339" s="137">
        <f t="shared" si="36"/>
        <v>0.17163889619949244</v>
      </c>
      <c r="J339" s="137">
        <f t="shared" si="36"/>
        <v>0.10876089722303806</v>
      </c>
      <c r="K339" s="137">
        <f t="shared" si="36"/>
        <v>0.14879689476172323</v>
      </c>
      <c r="L339" s="138">
        <f>(1*E339+2*F339+3*G339+4*H339+5*I339)/SUM(E339:I339)</f>
        <v>3.5039861884028447</v>
      </c>
    </row>
    <row r="340" spans="1:13" ht="15" customHeight="1" x14ac:dyDescent="0.2">
      <c r="A340" s="12"/>
      <c r="C340" s="139">
        <v>2021</v>
      </c>
      <c r="D340" s="139"/>
      <c r="E340" s="140">
        <f t="shared" ref="E340:K340" si="37">AVERAGE(E345,E350,E355,E360,E365)</f>
        <v>9.3561077999999992E-2</v>
      </c>
      <c r="F340" s="140">
        <f t="shared" si="37"/>
        <v>4.8220260000000001E-2</v>
      </c>
      <c r="G340" s="140">
        <f t="shared" si="37"/>
        <v>0.19131959439999999</v>
      </c>
      <c r="H340" s="140">
        <f t="shared" si="37"/>
        <v>0.24194954320000001</v>
      </c>
      <c r="I340" s="140">
        <f t="shared" si="37"/>
        <v>0.14744990999999999</v>
      </c>
      <c r="J340" s="140">
        <f t="shared" si="37"/>
        <v>0.10608094800000001</v>
      </c>
      <c r="K340" s="140">
        <f t="shared" si="37"/>
        <v>0.17141867099999999</v>
      </c>
      <c r="L340" s="141">
        <f>(1*E340+2*F340+3*G340+4*H340+5*I340)/SUM(E340:I340)</f>
        <v>3.4173104308444264</v>
      </c>
    </row>
    <row r="341" spans="1:13" ht="15" customHeight="1" x14ac:dyDescent="0.2">
      <c r="A341" s="12"/>
      <c r="C341" s="139">
        <v>2017</v>
      </c>
      <c r="D341" s="139"/>
      <c r="E341" s="140">
        <f t="shared" ref="E341:K341" si="38">AVERAGE(E346,E351,E356,E361,E366)</f>
        <v>8.0531967600000004E-2</v>
      </c>
      <c r="F341" s="140">
        <f t="shared" si="38"/>
        <v>4.1810080000000006E-2</v>
      </c>
      <c r="G341" s="140">
        <f t="shared" si="38"/>
        <v>0.17315429239999999</v>
      </c>
      <c r="H341" s="140">
        <f t="shared" si="38"/>
        <v>0.28912413399999998</v>
      </c>
      <c r="I341" s="140">
        <f t="shared" si="38"/>
        <v>0.11993372440000001</v>
      </c>
      <c r="J341" s="140">
        <f t="shared" si="38"/>
        <v>0.1206472006</v>
      </c>
      <c r="K341" s="140">
        <f t="shared" si="38"/>
        <v>0.17479858719999999</v>
      </c>
      <c r="L341" s="141">
        <f>(1*E341+2*F341+3*G341+4*H341+5*I341)/SUM(E341:I341)</f>
        <v>3.4628708030419704</v>
      </c>
    </row>
    <row r="342" spans="1:13" ht="15" customHeight="1" x14ac:dyDescent="0.2">
      <c r="A342" s="12"/>
      <c r="C342" s="139">
        <v>2014</v>
      </c>
      <c r="D342" s="139"/>
      <c r="E342" s="140">
        <f t="shared" ref="E342:K342" si="39">AVERAGE(E347,E352,E357,E362,E367)</f>
        <v>5.4127287491692919E-2</v>
      </c>
      <c r="F342" s="140">
        <f t="shared" si="39"/>
        <v>3.9761643186201526E-2</v>
      </c>
      <c r="G342" s="140">
        <f t="shared" si="39"/>
        <v>0.18292013898646958</v>
      </c>
      <c r="H342" s="140">
        <f t="shared" si="39"/>
        <v>0.25665569754373513</v>
      </c>
      <c r="I342" s="140">
        <f t="shared" si="39"/>
        <v>0.138513501973137</v>
      </c>
      <c r="J342" s="140">
        <f t="shared" si="39"/>
        <v>0.1276047556916276</v>
      </c>
      <c r="K342" s="140">
        <f t="shared" si="39"/>
        <v>0.20041697512713624</v>
      </c>
      <c r="L342" s="141">
        <f>(1*E342+2*F342+3*G342+4*H342+5*I342)/SUM(E342:I342)</f>
        <v>3.5739270167029846</v>
      </c>
    </row>
    <row r="343" spans="1:13" ht="15" customHeight="1" x14ac:dyDescent="0.2">
      <c r="A343" s="12"/>
      <c r="C343" s="151" t="s">
        <v>27</v>
      </c>
      <c r="D343" s="151"/>
      <c r="E343" s="152"/>
      <c r="F343" s="152"/>
      <c r="G343" s="152"/>
      <c r="H343" s="152"/>
      <c r="I343" s="152"/>
      <c r="J343" s="152"/>
      <c r="K343" s="153"/>
      <c r="L343" s="153"/>
    </row>
    <row r="344" spans="1:13" ht="15" customHeight="1" x14ac:dyDescent="0.2">
      <c r="A344" s="12"/>
      <c r="C344" s="136">
        <v>2024</v>
      </c>
      <c r="D344" s="136"/>
      <c r="E344" s="137">
        <v>8.9690006852476203E-2</v>
      </c>
      <c r="F344" s="137">
        <v>6.7424310630191706E-2</v>
      </c>
      <c r="G344" s="137">
        <v>0.2304742735346697</v>
      </c>
      <c r="H344" s="137">
        <v>0.30868121595083714</v>
      </c>
      <c r="I344" s="137">
        <v>0.145789294588067</v>
      </c>
      <c r="J344" s="137">
        <v>7.0429807243783504E-2</v>
      </c>
      <c r="K344" s="137">
        <v>8.7511091199974744E-2</v>
      </c>
      <c r="L344" s="138">
        <f>(1*E344+2*F344+3*G344+4*H344+5*I344)/SUM(E344:I344)</f>
        <v>3.4197513929112486</v>
      </c>
    </row>
    <row r="345" spans="1:13" ht="15" customHeight="1" x14ac:dyDescent="0.2">
      <c r="A345" s="12"/>
      <c r="C345" s="139">
        <v>2021</v>
      </c>
      <c r="D345" s="139"/>
      <c r="E345" s="140">
        <v>0.105118934</v>
      </c>
      <c r="F345" s="140">
        <v>6.1209399999999997E-2</v>
      </c>
      <c r="G345" s="140">
        <v>0.226199593</v>
      </c>
      <c r="H345" s="140">
        <v>0.25822326400000001</v>
      </c>
      <c r="I345" s="140">
        <v>0.153089694</v>
      </c>
      <c r="J345" s="140">
        <v>9.2018619999999995E-2</v>
      </c>
      <c r="K345" s="140">
        <v>0.10414050599999999</v>
      </c>
      <c r="L345" s="141">
        <f>(1*E345+2*F345+3*G345+4*H345+5*I345)/SUM(E345:I345)</f>
        <v>3.3644444932656041</v>
      </c>
    </row>
    <row r="346" spans="1:13" ht="15" customHeight="1" x14ac:dyDescent="0.2">
      <c r="A346" s="12"/>
      <c r="C346" s="139">
        <v>2017</v>
      </c>
      <c r="D346" s="139"/>
      <c r="E346" s="140">
        <v>9.0830722000000003E-2</v>
      </c>
      <c r="F346" s="140">
        <v>4.5296000000000003E-2</v>
      </c>
      <c r="G346" s="140">
        <v>0.19176156699999999</v>
      </c>
      <c r="H346" s="140">
        <v>0.32374326399999998</v>
      </c>
      <c r="I346" s="140">
        <v>0.130266044</v>
      </c>
      <c r="J346" s="140">
        <v>9.9720181000000005E-2</v>
      </c>
      <c r="K346" s="140">
        <v>0.118382182</v>
      </c>
      <c r="L346" s="141">
        <f>(1*E346+2*F346+3*G346+4*H346+5*I346)/SUM(E346:I346)</f>
        <v>3.4569881137516787</v>
      </c>
    </row>
    <row r="347" spans="1:13" ht="15" customHeight="1" x14ac:dyDescent="0.2">
      <c r="A347" s="12"/>
      <c r="C347" s="139">
        <v>2014</v>
      </c>
      <c r="D347" s="139"/>
      <c r="E347" s="140">
        <v>5.632071110267714E-2</v>
      </c>
      <c r="F347" s="140">
        <v>6.5171149996643363E-2</v>
      </c>
      <c r="G347" s="140">
        <v>0.19554586765630555</v>
      </c>
      <c r="H347" s="140">
        <v>0.3101942342937038</v>
      </c>
      <c r="I347" s="140">
        <v>0.12496979083354766</v>
      </c>
      <c r="J347" s="140">
        <v>0.11820213740045685</v>
      </c>
      <c r="K347" s="140">
        <v>0.12959610871666558</v>
      </c>
      <c r="L347" s="141">
        <f>(1*E347+2*F347+3*G347+4*H347+5*I347)/SUM(E347:I347)</f>
        <v>3.5082695457505286</v>
      </c>
    </row>
    <row r="348" spans="1:13" ht="15" customHeight="1" x14ac:dyDescent="0.2">
      <c r="A348" s="12"/>
      <c r="C348" s="151" t="s">
        <v>28</v>
      </c>
      <c r="D348" s="151"/>
      <c r="E348" s="152"/>
      <c r="F348" s="152"/>
      <c r="G348" s="152"/>
      <c r="H348" s="152"/>
      <c r="I348" s="152"/>
      <c r="J348" s="152"/>
      <c r="K348" s="153"/>
      <c r="L348" s="153"/>
    </row>
    <row r="349" spans="1:13" ht="15" customHeight="1" x14ac:dyDescent="0.2">
      <c r="A349" s="12"/>
      <c r="C349" s="136">
        <v>2024</v>
      </c>
      <c r="D349" s="136"/>
      <c r="E349" s="137">
        <v>9.6149170559573519E-2</v>
      </c>
      <c r="F349" s="137">
        <v>4.8281777250818225E-2</v>
      </c>
      <c r="G349" s="137">
        <v>0.15691010192762997</v>
      </c>
      <c r="H349" s="137">
        <v>0.33338523335420106</v>
      </c>
      <c r="I349" s="137">
        <v>0.19014025414230637</v>
      </c>
      <c r="J349" s="137">
        <v>8.0791452930958338E-2</v>
      </c>
      <c r="K349" s="137">
        <v>9.4342009834512588E-2</v>
      </c>
      <c r="L349" s="138">
        <f>(1*E349+2*F349+3*G349+4*H349+5*I349)/SUM(E349:I349)</f>
        <v>3.5735299007945325</v>
      </c>
    </row>
    <row r="350" spans="1:13" ht="15" customHeight="1" x14ac:dyDescent="0.2">
      <c r="A350" s="12"/>
      <c r="C350" s="139">
        <v>2021</v>
      </c>
      <c r="D350" s="139"/>
      <c r="E350" s="140">
        <v>9.8441324999999996E-2</v>
      </c>
      <c r="F350" s="140">
        <v>5.6719600000000002E-2</v>
      </c>
      <c r="G350" s="140">
        <v>0.203494551</v>
      </c>
      <c r="H350" s="140">
        <v>0.29322213200000002</v>
      </c>
      <c r="I350" s="140">
        <v>0.16997421300000001</v>
      </c>
      <c r="J350" s="140">
        <v>8.6018391999999999E-2</v>
      </c>
      <c r="K350" s="140">
        <v>9.2129796999999999E-2</v>
      </c>
      <c r="L350" s="141">
        <f>(1*E350+2*F350+3*G350+4*H350+5*I350)/SUM(E350:I350)</f>
        <v>3.4618451870534939</v>
      </c>
    </row>
    <row r="351" spans="1:13" ht="15" customHeight="1" x14ac:dyDescent="0.2">
      <c r="A351" s="12"/>
      <c r="C351" s="139">
        <v>2017</v>
      </c>
      <c r="D351" s="139"/>
      <c r="E351" s="140">
        <v>8.3751914999999996E-2</v>
      </c>
      <c r="F351" s="140">
        <v>4.16114E-2</v>
      </c>
      <c r="G351" s="140">
        <v>0.17028379499999999</v>
      </c>
      <c r="H351" s="140">
        <v>0.33731778200000001</v>
      </c>
      <c r="I351" s="140">
        <v>0.158180874</v>
      </c>
      <c r="J351" s="140">
        <v>9.9956797999999999E-2</v>
      </c>
      <c r="K351" s="140">
        <v>0.108897468</v>
      </c>
      <c r="L351" s="141">
        <f>(1*E351+2*F351+3*G351+4*H351+5*I351)/SUM(E351:I351)</f>
        <v>3.5619246403196949</v>
      </c>
    </row>
    <row r="352" spans="1:13" ht="15" customHeight="1" x14ac:dyDescent="0.2">
      <c r="A352" s="12"/>
      <c r="C352" s="139">
        <v>2014</v>
      </c>
      <c r="D352" s="139"/>
      <c r="E352" s="140">
        <v>5.0856927116914183E-2</v>
      </c>
      <c r="F352" s="140">
        <v>5.294475482000343E-2</v>
      </c>
      <c r="G352" s="140">
        <v>0.16835420642839999</v>
      </c>
      <c r="H352" s="140">
        <v>0.33404414000956606</v>
      </c>
      <c r="I352" s="140">
        <v>0.18462869123975825</v>
      </c>
      <c r="J352" s="140">
        <v>8.6985259822596028E-2</v>
      </c>
      <c r="K352" s="140">
        <v>0.12218602056276201</v>
      </c>
      <c r="L352" s="141">
        <f>(1*E352+2*F352+3*G352+4*H352+5*I352)/SUM(E352:I352)</f>
        <v>3.693756941076439</v>
      </c>
      <c r="M352" s="3"/>
    </row>
    <row r="353" spans="1:13" ht="15" customHeight="1" x14ac:dyDescent="0.2">
      <c r="A353" s="12"/>
      <c r="C353" s="151" t="s">
        <v>29</v>
      </c>
      <c r="D353" s="151"/>
      <c r="E353" s="152"/>
      <c r="F353" s="152"/>
      <c r="G353" s="152"/>
      <c r="H353" s="152"/>
      <c r="I353" s="152"/>
      <c r="J353" s="152"/>
      <c r="K353" s="152"/>
      <c r="L353" s="152"/>
    </row>
    <row r="354" spans="1:13" ht="15" customHeight="1" x14ac:dyDescent="0.2">
      <c r="A354" s="12"/>
      <c r="C354" s="136">
        <v>2024</v>
      </c>
      <c r="D354" s="136"/>
      <c r="E354" s="137">
        <v>9.2959448364699368E-2</v>
      </c>
      <c r="F354" s="137">
        <v>3.9478586873483462E-2</v>
      </c>
      <c r="G354" s="137">
        <v>0.14129419420276357</v>
      </c>
      <c r="H354" s="137">
        <v>0.24196171924924381</v>
      </c>
      <c r="I354" s="137">
        <v>0.18118286953747936</v>
      </c>
      <c r="J354" s="137">
        <v>0.12633246722332528</v>
      </c>
      <c r="K354" s="137">
        <v>0.17679071454900508</v>
      </c>
      <c r="L354" s="138">
        <f>(1*E354+2*F354+3*G354+4*H354+5*I354)/SUM(E354:I354)</f>
        <v>3.5437545988185306</v>
      </c>
      <c r="M354" s="3"/>
    </row>
    <row r="355" spans="1:13" ht="15" customHeight="1" x14ac:dyDescent="0.2">
      <c r="A355" s="12"/>
      <c r="C355" s="139">
        <v>2021</v>
      </c>
      <c r="D355" s="139"/>
      <c r="E355" s="140">
        <v>7.9341631999999995E-2</v>
      </c>
      <c r="F355" s="140">
        <v>3.6895799999999999E-2</v>
      </c>
      <c r="G355" s="140">
        <v>0.200316409</v>
      </c>
      <c r="H355" s="140">
        <v>0.198950611</v>
      </c>
      <c r="I355" s="140">
        <v>0.156068392</v>
      </c>
      <c r="J355" s="140">
        <v>0.117347324</v>
      </c>
      <c r="K355" s="140">
        <v>0.211079818</v>
      </c>
      <c r="L355" s="141">
        <f>(1*E355+2*F355+3*G355+4*H355+5*I355)/SUM(E355:I355)</f>
        <v>3.4698050759777295</v>
      </c>
      <c r="M355" s="3"/>
    </row>
    <row r="356" spans="1:13" ht="15" customHeight="1" x14ac:dyDescent="0.2">
      <c r="A356" s="12"/>
      <c r="C356" s="139">
        <v>2017</v>
      </c>
      <c r="D356" s="139"/>
      <c r="E356" s="140">
        <v>7.1988048999999998E-2</v>
      </c>
      <c r="F356" s="140">
        <v>3.8453800000000003E-2</v>
      </c>
      <c r="G356" s="140">
        <v>0.19053672099999999</v>
      </c>
      <c r="H356" s="140">
        <v>0.27668373400000001</v>
      </c>
      <c r="I356" s="140">
        <v>0.10335093400000001</v>
      </c>
      <c r="J356" s="140">
        <v>0.118562854</v>
      </c>
      <c r="K356" s="140">
        <v>0.20042385900000001</v>
      </c>
      <c r="L356" s="141">
        <f>(1*E356+2*F356+3*G356+4*H356+5*I356)/SUM(E356:I356)</f>
        <v>3.4419234270450412</v>
      </c>
      <c r="M356" s="3"/>
    </row>
    <row r="357" spans="1:13" ht="15" customHeight="1" x14ac:dyDescent="0.2">
      <c r="A357" s="12"/>
      <c r="C357" s="139">
        <v>2014</v>
      </c>
      <c r="D357" s="139"/>
      <c r="E357" s="140">
        <v>5.0856927116914183E-2</v>
      </c>
      <c r="F357" s="140">
        <v>2.23735711009143E-2</v>
      </c>
      <c r="G357" s="140">
        <v>0.18651583117769954</v>
      </c>
      <c r="H357" s="140">
        <v>0.21926999070496261</v>
      </c>
      <c r="I357" s="140">
        <v>0.14456315787218615</v>
      </c>
      <c r="J357" s="140">
        <v>0.13186531710864957</v>
      </c>
      <c r="K357" s="140">
        <v>0.24455520491867364</v>
      </c>
      <c r="L357" s="141">
        <f>(1*E357+2*F357+3*G357+4*H357+5*I357)/SUM(E357:I357)</f>
        <v>3.616294946658638</v>
      </c>
      <c r="M357" s="3"/>
    </row>
    <row r="358" spans="1:13" ht="15" customHeight="1" x14ac:dyDescent="0.2">
      <c r="A358" s="12"/>
      <c r="C358" s="151" t="s">
        <v>30</v>
      </c>
      <c r="D358" s="151"/>
      <c r="E358" s="152"/>
      <c r="F358" s="152"/>
      <c r="G358" s="152"/>
      <c r="H358" s="152"/>
      <c r="I358" s="152"/>
      <c r="J358" s="152"/>
      <c r="K358" s="152"/>
      <c r="L358" s="152"/>
      <c r="M358" s="3"/>
    </row>
    <row r="359" spans="1:13" ht="15" customHeight="1" x14ac:dyDescent="0.2">
      <c r="A359" s="12"/>
      <c r="C359" s="136">
        <v>2024</v>
      </c>
      <c r="D359" s="136"/>
      <c r="E359" s="137">
        <v>8.6766613864386291E-2</v>
      </c>
      <c r="F359" s="137">
        <v>5.9930698156286898E-2</v>
      </c>
      <c r="G359" s="137">
        <v>0.11886716839262566</v>
      </c>
      <c r="H359" s="137">
        <v>0.22640530857120858</v>
      </c>
      <c r="I359" s="137">
        <v>0.16315310268233602</v>
      </c>
      <c r="J359" s="137">
        <v>0.12875108837402849</v>
      </c>
      <c r="K359" s="137">
        <v>0.21612601995912803</v>
      </c>
      <c r="L359" s="138">
        <f>(1*E359+2*F359+3*G359+4*H359+5*I359)/SUM(E359:I359)</f>
        <v>3.4873094683633363</v>
      </c>
    </row>
    <row r="360" spans="1:13" ht="15" customHeight="1" x14ac:dyDescent="0.2">
      <c r="A360" s="12"/>
      <c r="C360" s="139">
        <v>2021</v>
      </c>
      <c r="D360" s="139"/>
      <c r="E360" s="140">
        <v>8.6425342000000002E-2</v>
      </c>
      <c r="F360" s="140">
        <v>3.8347899999999997E-2</v>
      </c>
      <c r="G360" s="140">
        <v>0.175435755</v>
      </c>
      <c r="H360" s="140">
        <v>0.20391425299999999</v>
      </c>
      <c r="I360" s="140">
        <v>0.122064003</v>
      </c>
      <c r="J360" s="140">
        <v>0.11419655300000001</v>
      </c>
      <c r="K360" s="140">
        <v>0.259616187</v>
      </c>
      <c r="L360" s="141">
        <f>(1*E360+2*F360+3*G360+4*H360+5*I360)/SUM(E360:I360)</f>
        <v>3.3782313898363561</v>
      </c>
    </row>
    <row r="361" spans="1:13" ht="15" customHeight="1" x14ac:dyDescent="0.2">
      <c r="A361" s="12"/>
      <c r="C361" s="139">
        <v>2017</v>
      </c>
      <c r="D361" s="139"/>
      <c r="E361" s="140">
        <v>7.3393568000000006E-2</v>
      </c>
      <c r="F361" s="140">
        <v>3.7102200000000002E-2</v>
      </c>
      <c r="G361" s="140">
        <v>0.17193066400000001</v>
      </c>
      <c r="H361" s="140">
        <v>0.21522659699999999</v>
      </c>
      <c r="I361" s="140">
        <v>0.10873166099999999</v>
      </c>
      <c r="J361" s="140">
        <v>0.151216662</v>
      </c>
      <c r="K361" s="140">
        <v>0.24239859799999999</v>
      </c>
      <c r="L361" s="141">
        <f>(1*E361+2*F361+3*G361+4*H361+5*I361)/SUM(E361:I361)</f>
        <v>3.4103015579103757</v>
      </c>
    </row>
    <row r="362" spans="1:13" ht="15" customHeight="1" x14ac:dyDescent="0.2">
      <c r="A362" s="12"/>
      <c r="C362" s="139">
        <v>2014</v>
      </c>
      <c r="D362" s="139"/>
      <c r="E362" s="140">
        <v>5.6324277311186992E-2</v>
      </c>
      <c r="F362" s="140">
        <v>2.714319562323577E-2</v>
      </c>
      <c r="G362" s="140">
        <v>0.17215670890181042</v>
      </c>
      <c r="H362" s="140">
        <v>0.19360491280092973</v>
      </c>
      <c r="I362" s="140">
        <v>0.1236245881985697</v>
      </c>
      <c r="J362" s="140">
        <v>0.15761841070074742</v>
      </c>
      <c r="K362" s="140">
        <v>0.26952790646351998</v>
      </c>
      <c r="L362" s="141">
        <f>(1*E362+2*F362+3*G362+4*H362+5*I362)/SUM(E362:I362)</f>
        <v>3.5255484043711558</v>
      </c>
    </row>
    <row r="363" spans="1:13" ht="15" customHeight="1" x14ac:dyDescent="0.2">
      <c r="A363" s="12"/>
      <c r="C363" s="151" t="s">
        <v>31</v>
      </c>
      <c r="D363" s="151"/>
      <c r="E363" s="152"/>
      <c r="F363" s="152"/>
      <c r="G363" s="152"/>
      <c r="H363" s="152"/>
      <c r="I363" s="152"/>
      <c r="J363" s="152"/>
      <c r="K363" s="152"/>
      <c r="L363" s="152"/>
    </row>
    <row r="364" spans="1:13" ht="15" customHeight="1" x14ac:dyDescent="0.2">
      <c r="A364" s="12"/>
      <c r="C364" s="136">
        <v>2024</v>
      </c>
      <c r="D364" s="136"/>
      <c r="E364" s="137">
        <v>9.3230606350853729E-2</v>
      </c>
      <c r="F364" s="137">
        <v>4.4796818791937365E-2</v>
      </c>
      <c r="G364" s="137">
        <v>0.15574476899960402</v>
      </c>
      <c r="H364" s="137">
        <v>0.22158453720124124</v>
      </c>
      <c r="I364" s="137">
        <v>0.17792896004727329</v>
      </c>
      <c r="J364" s="137">
        <v>0.13749967034309465</v>
      </c>
      <c r="K364" s="137">
        <v>0.16921463826599564</v>
      </c>
      <c r="L364" s="138">
        <f>(1*E364+2*F364+3*G364+4*H364+5*I364)/SUM(E364:I364)</f>
        <v>3.4993387720257259</v>
      </c>
    </row>
    <row r="365" spans="1:13" ht="15" customHeight="1" x14ac:dyDescent="0.2">
      <c r="A365" s="12"/>
      <c r="C365" s="139">
        <v>2021</v>
      </c>
      <c r="D365" s="139"/>
      <c r="E365" s="140">
        <v>9.8478156999999997E-2</v>
      </c>
      <c r="F365" s="140">
        <v>4.7928600000000002E-2</v>
      </c>
      <c r="G365" s="140">
        <v>0.15115166399999999</v>
      </c>
      <c r="H365" s="140">
        <v>0.25543745600000001</v>
      </c>
      <c r="I365" s="140">
        <v>0.13605324799999999</v>
      </c>
      <c r="J365" s="140">
        <v>0.120823851</v>
      </c>
      <c r="K365" s="140">
        <v>0.19012704699999999</v>
      </c>
      <c r="L365" s="141">
        <f>(1*E365+2*F365+3*G365+4*H365+5*I365)/SUM(E365:I365)</f>
        <v>3.4102160901807976</v>
      </c>
    </row>
    <row r="366" spans="1:13" ht="15" customHeight="1" x14ac:dyDescent="0.2">
      <c r="A366" s="12"/>
      <c r="C366" s="139">
        <v>2017</v>
      </c>
      <c r="D366" s="139"/>
      <c r="E366" s="140">
        <v>8.2695584000000003E-2</v>
      </c>
      <c r="F366" s="140">
        <v>4.6587000000000003E-2</v>
      </c>
      <c r="G366" s="140">
        <v>0.14125871500000001</v>
      </c>
      <c r="H366" s="140">
        <v>0.29264929299999998</v>
      </c>
      <c r="I366" s="140">
        <v>9.9139109000000003E-2</v>
      </c>
      <c r="J366" s="140">
        <v>0.13377950799999999</v>
      </c>
      <c r="K366" s="140">
        <v>0.203890829</v>
      </c>
      <c r="L366" s="141">
        <f>(1*E366+2*F366+3*G366+4*H366+5*I366)/SUM(E366:I366)</f>
        <v>3.4211638743949364</v>
      </c>
    </row>
    <row r="367" spans="1:13" ht="15" customHeight="1" x14ac:dyDescent="0.2">
      <c r="A367" s="12"/>
      <c r="C367" s="139">
        <v>2014</v>
      </c>
      <c r="D367" s="139"/>
      <c r="E367" s="140">
        <v>5.6277594810772116E-2</v>
      </c>
      <c r="F367" s="140">
        <v>3.1175544390210717E-2</v>
      </c>
      <c r="G367" s="140">
        <v>0.1920280807681323</v>
      </c>
      <c r="H367" s="140">
        <v>0.22616520990951358</v>
      </c>
      <c r="I367" s="140">
        <v>0.11478128172162318</v>
      </c>
      <c r="J367" s="140">
        <v>0.14335265342568806</v>
      </c>
      <c r="K367" s="140">
        <v>0.23621963497406004</v>
      </c>
      <c r="L367" s="141">
        <f>(1*E367+2*F367+3*G367+4*H367+5*I367)/SUM(E367:I367)</f>
        <v>3.5028741197524522</v>
      </c>
    </row>
    <row r="368" spans="1:13" ht="15" customHeight="1" x14ac:dyDescent="0.2">
      <c r="A368" s="12"/>
      <c r="C368" s="151" t="s">
        <v>32</v>
      </c>
      <c r="D368" s="151"/>
      <c r="E368" s="152"/>
      <c r="F368" s="152"/>
      <c r="G368" s="152"/>
      <c r="H368" s="152"/>
      <c r="I368" s="152"/>
      <c r="J368" s="152"/>
      <c r="K368" s="152"/>
      <c r="L368" s="152"/>
    </row>
    <row r="369" spans="1:13" ht="15" customHeight="1" x14ac:dyDescent="0.2">
      <c r="A369" s="12"/>
      <c r="C369" s="136">
        <v>2024</v>
      </c>
      <c r="D369" s="136"/>
      <c r="E369" s="137">
        <v>1.5268759952027568E-2</v>
      </c>
      <c r="F369" s="137">
        <v>0</v>
      </c>
      <c r="G369" s="137">
        <v>2.1413732589131694E-3</v>
      </c>
      <c r="H369" s="137">
        <v>1.1783116518219471E-2</v>
      </c>
      <c r="I369" s="137">
        <v>2.4186211507031936E-3</v>
      </c>
      <c r="J369" s="137">
        <v>0.2119446354991458</v>
      </c>
      <c r="K369" s="137">
        <v>0.75644349362099084</v>
      </c>
      <c r="L369" s="138">
        <f>(1*E369+2*F369+3*G369+4*H369+5*I369)/SUM(E369:I369)</f>
        <v>2.5597488950489655</v>
      </c>
    </row>
    <row r="370" spans="1:13" ht="15" customHeight="1" x14ac:dyDescent="0.2">
      <c r="A370" s="12"/>
      <c r="C370" s="139">
        <v>2021</v>
      </c>
      <c r="D370" s="139"/>
      <c r="E370" s="140">
        <v>1.51871E-2</v>
      </c>
      <c r="F370" s="140">
        <v>4.9243500000000005E-4</v>
      </c>
      <c r="G370" s="140">
        <v>3.5853700000000001E-3</v>
      </c>
      <c r="H370" s="140">
        <v>5.7872599999999998E-3</v>
      </c>
      <c r="I370" s="140">
        <v>4.69579E-3</v>
      </c>
      <c r="J370" s="140">
        <v>0.18968009599999999</v>
      </c>
      <c r="K370" s="140">
        <v>0.78057197499999997</v>
      </c>
      <c r="L370" s="141">
        <f>(1*E370+2*F370+3*G370+4*H370+5*I370)/SUM(E370:I370)</f>
        <v>2.4726429094033522</v>
      </c>
    </row>
    <row r="371" spans="1:13" ht="15" customHeight="1" x14ac:dyDescent="0.2">
      <c r="A371" s="12"/>
      <c r="C371" s="139">
        <v>2017</v>
      </c>
      <c r="D371" s="139"/>
      <c r="E371" s="140">
        <v>2.53841E-2</v>
      </c>
      <c r="F371" s="140">
        <v>0</v>
      </c>
      <c r="G371" s="140">
        <v>7.56203E-3</v>
      </c>
      <c r="H371" s="140">
        <v>1.9707100000000002E-2</v>
      </c>
      <c r="I371" s="140">
        <v>6.0725600000000003E-3</v>
      </c>
      <c r="J371" s="140">
        <v>0.24682615899999999</v>
      </c>
      <c r="K371" s="140">
        <v>0.69444802500000002</v>
      </c>
      <c r="L371" s="141">
        <f>(1*E371+2*F371+3*G371+4*H371+5*I371)/SUM(E371:I371)</f>
        <v>2.6778931368994785</v>
      </c>
    </row>
    <row r="372" spans="1:13" ht="15" customHeight="1" x14ac:dyDescent="0.2">
      <c r="A372" s="12"/>
      <c r="C372" s="139">
        <v>2014</v>
      </c>
      <c r="D372" s="139"/>
      <c r="E372" s="142">
        <v>1.9376508758590479E-2</v>
      </c>
      <c r="F372" s="142">
        <v>0</v>
      </c>
      <c r="G372" s="142">
        <v>1.0629448935459274E-2</v>
      </c>
      <c r="H372" s="142">
        <v>1.5067603031293869E-2</v>
      </c>
      <c r="I372" s="142">
        <v>1.4061784290860843E-2</v>
      </c>
      <c r="J372" s="142">
        <v>0.2286055083690719</v>
      </c>
      <c r="K372" s="142">
        <v>0.71225914661472356</v>
      </c>
      <c r="L372" s="141">
        <f>(1*E372+2*F372+3*G372+4*H372+5*I372)/SUM(E372:I372)</f>
        <v>3.0750507855262947</v>
      </c>
    </row>
    <row r="373" spans="1:13" ht="15" customHeight="1" x14ac:dyDescent="0.2">
      <c r="A373" s="12"/>
      <c r="C373" s="80" t="s">
        <v>114</v>
      </c>
      <c r="D373" s="80"/>
      <c r="E373" s="81"/>
      <c r="F373" s="81"/>
      <c r="G373" s="81"/>
      <c r="H373" s="81"/>
      <c r="I373" s="81"/>
      <c r="J373" s="87"/>
      <c r="K373" s="87"/>
      <c r="L373" s="87"/>
    </row>
    <row r="374" spans="1:13" ht="15" customHeight="1" x14ac:dyDescent="0.2">
      <c r="A374" s="12"/>
      <c r="C374" s="148" t="s">
        <v>175</v>
      </c>
      <c r="D374" s="148"/>
      <c r="E374" s="149"/>
      <c r="F374" s="149"/>
      <c r="G374" s="149"/>
      <c r="H374" s="149"/>
      <c r="I374" s="149"/>
      <c r="J374" s="149"/>
      <c r="K374" s="149"/>
      <c r="L374" s="149"/>
    </row>
    <row r="375" spans="1:13" ht="15" customHeight="1" x14ac:dyDescent="0.2">
      <c r="A375" s="12"/>
      <c r="C375" s="136">
        <v>2024</v>
      </c>
      <c r="D375" s="136"/>
      <c r="E375" s="137">
        <f>AVERAGE(E380,E385,E390,E395,E400)</f>
        <v>0.12772794507276758</v>
      </c>
      <c r="F375" s="137">
        <f t="shared" ref="F375:K375" si="40">AVERAGE(F380,F385,F390,F395,F400)</f>
        <v>4.8678891301311623E-2</v>
      </c>
      <c r="G375" s="137">
        <f t="shared" si="40"/>
        <v>0.16894965904735618</v>
      </c>
      <c r="H375" s="137">
        <f t="shared" si="40"/>
        <v>0.20848976115298584</v>
      </c>
      <c r="I375" s="137">
        <f t="shared" si="40"/>
        <v>0.11993390442579968</v>
      </c>
      <c r="J375" s="137">
        <f t="shared" si="40"/>
        <v>8.6609394291623565E-2</v>
      </c>
      <c r="K375" s="137">
        <f t="shared" si="40"/>
        <v>0.2396104447081556</v>
      </c>
      <c r="L375" s="138">
        <f>(1*E375+2*F375+3*G375+4*H375+5*I375)/SUM(E375:I375)</f>
        <v>3.2140502153456718</v>
      </c>
    </row>
    <row r="376" spans="1:13" ht="15" customHeight="1" x14ac:dyDescent="0.2">
      <c r="A376" s="12"/>
      <c r="C376" s="139">
        <v>2021</v>
      </c>
      <c r="D376" s="139"/>
      <c r="E376" s="140">
        <f t="shared" ref="E376:K376" si="41">AVERAGE(E381,E386,E391,E396,E401)</f>
        <v>0.1500884824</v>
      </c>
      <c r="F376" s="140">
        <f t="shared" si="41"/>
        <v>7.57287918E-2</v>
      </c>
      <c r="G376" s="140">
        <f t="shared" si="41"/>
        <v>0.18201664619999999</v>
      </c>
      <c r="H376" s="140">
        <f t="shared" si="41"/>
        <v>0.1873885928</v>
      </c>
      <c r="I376" s="140">
        <f t="shared" si="41"/>
        <v>9.8185394800000006E-2</v>
      </c>
      <c r="J376" s="140">
        <f t="shared" si="41"/>
        <v>6.2128538400000002E-2</v>
      </c>
      <c r="K376" s="140">
        <f t="shared" si="41"/>
        <v>0.24446354720000002</v>
      </c>
      <c r="L376" s="141">
        <f>(1*E376+2*F376+3*G376+4*H376+5*I376)/SUM(E376:I376)</f>
        <v>3.0113261266700184</v>
      </c>
    </row>
    <row r="377" spans="1:13" ht="15" customHeight="1" x14ac:dyDescent="0.2">
      <c r="A377" s="12"/>
      <c r="C377" s="139">
        <v>2017</v>
      </c>
      <c r="D377" s="139"/>
      <c r="E377" s="140">
        <f t="shared" ref="E377:K377" si="42">AVERAGE(E382,E387,E392,E397,E402)</f>
        <v>0.17339064460000003</v>
      </c>
      <c r="F377" s="140">
        <f t="shared" si="42"/>
        <v>6.1452752399999991E-2</v>
      </c>
      <c r="G377" s="140">
        <f t="shared" si="42"/>
        <v>0.14630783220000002</v>
      </c>
      <c r="H377" s="140">
        <f t="shared" si="42"/>
        <v>0.18291479620000001</v>
      </c>
      <c r="I377" s="140">
        <f t="shared" si="42"/>
        <v>0.107072239</v>
      </c>
      <c r="J377" s="140">
        <f t="shared" si="42"/>
        <v>8.9555288000000011E-2</v>
      </c>
      <c r="K377" s="140">
        <f t="shared" si="42"/>
        <v>0.23930646739999997</v>
      </c>
      <c r="L377" s="141">
        <f>(1*E377+2*F377+3*G377+4*H377+5*I377)/SUM(E377:I377)</f>
        <v>2.9833495302044954</v>
      </c>
    </row>
    <row r="378" spans="1:13" ht="15" customHeight="1" x14ac:dyDescent="0.2">
      <c r="A378" s="12"/>
      <c r="C378" s="139">
        <v>2014</v>
      </c>
      <c r="D378" s="139"/>
      <c r="E378" s="140">
        <f t="shared" ref="E378:K378" si="43">AVERAGE(E383,E388,E393,E398,E403)</f>
        <v>0.15347418198912269</v>
      </c>
      <c r="F378" s="140">
        <f t="shared" si="43"/>
        <v>5.6759261706499343E-2</v>
      </c>
      <c r="G378" s="140">
        <f t="shared" si="43"/>
        <v>0.1798847374055873</v>
      </c>
      <c r="H378" s="140">
        <f t="shared" si="43"/>
        <v>0.19644711133900072</v>
      </c>
      <c r="I378" s="140">
        <f t="shared" si="43"/>
        <v>9.0248804785724696E-2</v>
      </c>
      <c r="J378" s="140">
        <f t="shared" si="43"/>
        <v>9.1897757381338457E-2</v>
      </c>
      <c r="K378" s="140">
        <f t="shared" si="43"/>
        <v>0.23128814539272682</v>
      </c>
      <c r="L378" s="141">
        <f>(1*E378+2*F378+3*G378+4*H378+5*I378)/SUM(E378:I378)</f>
        <v>3.0195579484528476</v>
      </c>
      <c r="M378" s="3"/>
    </row>
    <row r="379" spans="1:13" ht="15" customHeight="1" x14ac:dyDescent="0.2">
      <c r="A379" s="12"/>
      <c r="C379" s="151" t="s">
        <v>27</v>
      </c>
      <c r="D379" s="151"/>
      <c r="E379" s="152"/>
      <c r="F379" s="152"/>
      <c r="G379" s="152"/>
      <c r="H379" s="152"/>
      <c r="I379" s="152"/>
      <c r="J379" s="152"/>
      <c r="K379" s="153"/>
      <c r="L379" s="153"/>
    </row>
    <row r="380" spans="1:13" ht="15" customHeight="1" x14ac:dyDescent="0.2">
      <c r="A380" s="12"/>
      <c r="C380" s="136">
        <v>2024</v>
      </c>
      <c r="D380" s="136"/>
      <c r="E380" s="137">
        <v>0.11185007036884481</v>
      </c>
      <c r="F380" s="137">
        <v>9.7792669284736705E-2</v>
      </c>
      <c r="G380" s="137">
        <v>0.15882588992345384</v>
      </c>
      <c r="H380" s="137">
        <v>0.27125892800900658</v>
      </c>
      <c r="I380" s="137">
        <v>0.12566678549759799</v>
      </c>
      <c r="J380" s="137">
        <v>6.7829731330580137E-2</v>
      </c>
      <c r="K380" s="137">
        <v>0.16677592558578</v>
      </c>
      <c r="L380" s="138">
        <f>(1*E380+2*F380+3*G380+4*H380+5*I380)/SUM(E380:I380)</f>
        <v>3.2627399729289621</v>
      </c>
      <c r="M380" s="3"/>
    </row>
    <row r="381" spans="1:13" ht="15" customHeight="1" x14ac:dyDescent="0.2">
      <c r="A381" s="12"/>
      <c r="C381" s="139">
        <v>2021</v>
      </c>
      <c r="D381" s="139"/>
      <c r="E381" s="140">
        <v>0.128459042</v>
      </c>
      <c r="F381" s="140">
        <v>0.15021917800000001</v>
      </c>
      <c r="G381" s="140">
        <v>0.16733604799999999</v>
      </c>
      <c r="H381" s="140">
        <v>0.23564712800000001</v>
      </c>
      <c r="I381" s="140">
        <v>9.9496047000000004E-2</v>
      </c>
      <c r="J381" s="140">
        <v>3.8593500000000003E-2</v>
      </c>
      <c r="K381" s="140">
        <v>0.18024902100000001</v>
      </c>
      <c r="L381" s="141">
        <f>(1*E381+2*F381+3*G381+4*H381+5*I381)/SUM(E381:I381)</f>
        <v>3.0352066798395727</v>
      </c>
      <c r="M381" s="3"/>
    </row>
    <row r="382" spans="1:13" ht="15" customHeight="1" x14ac:dyDescent="0.2">
      <c r="A382" s="12"/>
      <c r="C382" s="139">
        <v>2017</v>
      </c>
      <c r="D382" s="139"/>
      <c r="E382" s="140">
        <v>0.12630144300000001</v>
      </c>
      <c r="F382" s="140">
        <v>0.122546662</v>
      </c>
      <c r="G382" s="140">
        <v>0.14056247899999999</v>
      </c>
      <c r="H382" s="140">
        <v>0.26624124199999999</v>
      </c>
      <c r="I382" s="140">
        <v>0.12292877300000001</v>
      </c>
      <c r="J382" s="140">
        <v>6.7323073999999997E-2</v>
      </c>
      <c r="K382" s="140">
        <v>0.15409632700000001</v>
      </c>
      <c r="L382" s="141">
        <f>(1*E382+2*F382+3*G382+4*H382+5*I382)/SUM(E382:I382)</f>
        <v>3.1758960346249268</v>
      </c>
      <c r="M382" s="3"/>
    </row>
    <row r="383" spans="1:13" ht="15" customHeight="1" x14ac:dyDescent="0.2">
      <c r="A383" s="12"/>
      <c r="C383" s="139">
        <v>2014</v>
      </c>
      <c r="D383" s="139"/>
      <c r="E383" s="140">
        <v>0.10822786144777487</v>
      </c>
      <c r="F383" s="140">
        <v>0.10982140625747645</v>
      </c>
      <c r="G383" s="140">
        <v>0.19068235995487362</v>
      </c>
      <c r="H383" s="140">
        <v>0.26155748880772361</v>
      </c>
      <c r="I383" s="140">
        <v>9.340644905118245E-2</v>
      </c>
      <c r="J383" s="140">
        <v>5.9790222845701388E-2</v>
      </c>
      <c r="K383" s="140">
        <v>0.17651421163526748</v>
      </c>
      <c r="L383" s="141">
        <f>(1*E383+2*F383+3*G383+4*H383+5*I383)/SUM(E383:I383)</f>
        <v>3.1598716337629691</v>
      </c>
      <c r="M383" s="3"/>
    </row>
    <row r="384" spans="1:13" ht="15" customHeight="1" x14ac:dyDescent="0.2">
      <c r="A384" s="12"/>
      <c r="C384" s="151" t="s">
        <v>28</v>
      </c>
      <c r="D384" s="151"/>
      <c r="E384" s="152"/>
      <c r="F384" s="152"/>
      <c r="G384" s="152"/>
      <c r="H384" s="152"/>
      <c r="I384" s="152"/>
      <c r="J384" s="152"/>
      <c r="K384" s="153"/>
      <c r="L384" s="153"/>
      <c r="M384" s="3"/>
    </row>
    <row r="385" spans="1:12" ht="15" customHeight="1" x14ac:dyDescent="0.2">
      <c r="A385" s="12"/>
      <c r="C385" s="136">
        <v>2024</v>
      </c>
      <c r="D385" s="136"/>
      <c r="E385" s="137">
        <v>0.10655394341221348</v>
      </c>
      <c r="F385" s="137">
        <v>4.2052838145997071E-2</v>
      </c>
      <c r="G385" s="137">
        <v>0.19149508744380694</v>
      </c>
      <c r="H385" s="137">
        <v>0.21438659366591836</v>
      </c>
      <c r="I385" s="137">
        <v>0.12434938179097473</v>
      </c>
      <c r="J385" s="137">
        <v>8.7782533988009434E-2</v>
      </c>
      <c r="K385" s="137">
        <v>0.23337962155308012</v>
      </c>
      <c r="L385" s="138">
        <f>(1*E385+2*F385+3*G385+4*H385+5*I385)/SUM(E385:I385)</f>
        <v>3.3062949922056522</v>
      </c>
    </row>
    <row r="386" spans="1:12" ht="15" customHeight="1" x14ac:dyDescent="0.2">
      <c r="A386" s="12"/>
      <c r="C386" s="139">
        <v>2021</v>
      </c>
      <c r="D386" s="139"/>
      <c r="E386" s="140">
        <v>0.106359856</v>
      </c>
      <c r="F386" s="140">
        <v>6.5422273000000003E-2</v>
      </c>
      <c r="G386" s="140">
        <v>0.17423836300000001</v>
      </c>
      <c r="H386" s="140">
        <v>0.23326218300000001</v>
      </c>
      <c r="I386" s="140">
        <v>0.13819252500000001</v>
      </c>
      <c r="J386" s="140">
        <v>5.3053000000000003E-2</v>
      </c>
      <c r="K386" s="140">
        <v>0.229471804</v>
      </c>
      <c r="L386" s="141">
        <f>(1*E386+2*F386+3*G386+4*H386+5*I386)/SUM(E386:I386)</f>
        <v>3.3226665507044708</v>
      </c>
    </row>
    <row r="387" spans="1:12" ht="15" customHeight="1" x14ac:dyDescent="0.2">
      <c r="A387" s="12"/>
      <c r="C387" s="139">
        <v>2017</v>
      </c>
      <c r="D387" s="139"/>
      <c r="E387" s="140">
        <v>8.6175136999999999E-2</v>
      </c>
      <c r="F387" s="140">
        <v>4.80615E-2</v>
      </c>
      <c r="G387" s="140">
        <v>0.16581021200000001</v>
      </c>
      <c r="H387" s="140">
        <v>0.22917823900000001</v>
      </c>
      <c r="I387" s="140">
        <v>0.13739226299999999</v>
      </c>
      <c r="J387" s="140">
        <v>8.1988713000000005E-2</v>
      </c>
      <c r="K387" s="140">
        <v>0.25139398099999999</v>
      </c>
      <c r="L387" s="141">
        <f>(1*E387+2*F387+3*G387+4*H387+5*I387)/SUM(E387:I387)</f>
        <v>3.4253579517164412</v>
      </c>
    </row>
    <row r="388" spans="1:12" ht="15" customHeight="1" x14ac:dyDescent="0.2">
      <c r="A388" s="12"/>
      <c r="C388" s="139">
        <v>2014</v>
      </c>
      <c r="D388" s="139"/>
      <c r="E388" s="140">
        <v>7.9814799238097964E-2</v>
      </c>
      <c r="F388" s="140">
        <v>4.3047241185576526E-2</v>
      </c>
      <c r="G388" s="140">
        <v>0.2132002123141167</v>
      </c>
      <c r="H388" s="140">
        <v>0.22910385211083864</v>
      </c>
      <c r="I388" s="140">
        <v>0.11417409754206756</v>
      </c>
      <c r="J388" s="140">
        <v>8.7145110950605828E-2</v>
      </c>
      <c r="K388" s="140">
        <v>0.23351468665869676</v>
      </c>
      <c r="L388" s="141">
        <f>(1*E388+2*F388+3*G388+4*H388+5*I388)/SUM(E388:I388)</f>
        <v>3.3750333141430615</v>
      </c>
    </row>
    <row r="389" spans="1:12" ht="15" customHeight="1" x14ac:dyDescent="0.2">
      <c r="A389" s="12"/>
      <c r="C389" s="151" t="s">
        <v>29</v>
      </c>
      <c r="D389" s="151"/>
      <c r="E389" s="152"/>
      <c r="F389" s="152"/>
      <c r="G389" s="152"/>
      <c r="H389" s="152"/>
      <c r="I389" s="152"/>
      <c r="J389" s="152"/>
      <c r="K389" s="152"/>
      <c r="L389" s="152"/>
    </row>
    <row r="390" spans="1:12" ht="15" customHeight="1" x14ac:dyDescent="0.2">
      <c r="A390" s="12"/>
      <c r="C390" s="136">
        <v>2024</v>
      </c>
      <c r="D390" s="136"/>
      <c r="E390" s="137">
        <v>0.1190104418898489</v>
      </c>
      <c r="F390" s="137">
        <v>2.8112755050202456E-2</v>
      </c>
      <c r="G390" s="137">
        <v>0.15405881272980532</v>
      </c>
      <c r="H390" s="137">
        <v>0.18931883500754376</v>
      </c>
      <c r="I390" s="137">
        <v>0.10436160168939496</v>
      </c>
      <c r="J390" s="137">
        <v>9.8174890307865886E-2</v>
      </c>
      <c r="K390" s="137">
        <v>0.30696266332533884</v>
      </c>
      <c r="L390" s="138">
        <f>(1*E390+2*F390+3*G390+4*H390+5*I390)/SUM(E390:I390)</f>
        <v>3.2217460529944062</v>
      </c>
    </row>
    <row r="391" spans="1:12" ht="15" customHeight="1" x14ac:dyDescent="0.2">
      <c r="A391" s="12"/>
      <c r="C391" s="139">
        <v>2021</v>
      </c>
      <c r="D391" s="139"/>
      <c r="E391" s="140">
        <v>0.151147748</v>
      </c>
      <c r="F391" s="140">
        <v>4.0164199999999997E-2</v>
      </c>
      <c r="G391" s="140">
        <v>0.168343514</v>
      </c>
      <c r="H391" s="140">
        <v>0.168636602</v>
      </c>
      <c r="I391" s="140">
        <v>8.9649334999999997E-2</v>
      </c>
      <c r="J391" s="140">
        <v>6.8159400999999994E-2</v>
      </c>
      <c r="K391" s="140">
        <v>0.313899184</v>
      </c>
      <c r="L391" s="141">
        <f>(1*E391+2*F391+3*G391+4*H391+5*I391)/SUM(E391:I391)</f>
        <v>3.0088609955715233</v>
      </c>
    </row>
    <row r="392" spans="1:12" ht="15" customHeight="1" x14ac:dyDescent="0.2">
      <c r="A392" s="12"/>
      <c r="C392" s="139">
        <v>2017</v>
      </c>
      <c r="D392" s="139"/>
      <c r="E392" s="140">
        <v>0.17246362400000001</v>
      </c>
      <c r="F392" s="140">
        <v>3.62525E-2</v>
      </c>
      <c r="G392" s="140">
        <v>0.1243737</v>
      </c>
      <c r="H392" s="140">
        <v>0.14694718000000001</v>
      </c>
      <c r="I392" s="140">
        <v>0.10576311400000001</v>
      </c>
      <c r="J392" s="140">
        <v>0.107182452</v>
      </c>
      <c r="K392" s="140">
        <v>0.307017453</v>
      </c>
      <c r="L392" s="141">
        <f>(1*E392+2*F392+3*G392+4*H392+5*I392)/SUM(E392:I392)</f>
        <v>2.9612387582345963</v>
      </c>
    </row>
    <row r="393" spans="1:12" ht="15" customHeight="1" x14ac:dyDescent="0.2">
      <c r="A393" s="12"/>
      <c r="C393" s="139">
        <v>2014</v>
      </c>
      <c r="D393" s="139"/>
      <c r="E393" s="140">
        <v>0.18889267696740261</v>
      </c>
      <c r="F393" s="140">
        <v>3.1451609445708628E-2</v>
      </c>
      <c r="G393" s="140">
        <v>0.15602583459965325</v>
      </c>
      <c r="H393" s="140">
        <v>0.17117468066742697</v>
      </c>
      <c r="I393" s="140">
        <v>8.8951337224794425E-2</v>
      </c>
      <c r="J393" s="140">
        <v>0.11020286644430397</v>
      </c>
      <c r="K393" s="140">
        <v>0.25330099465071026</v>
      </c>
      <c r="L393" s="141">
        <f>(1*E393+2*F393+3*G393+4*H393+5*I393)/SUM(E393:I393)</f>
        <v>2.9054831528640617</v>
      </c>
    </row>
    <row r="394" spans="1:12" ht="15" customHeight="1" x14ac:dyDescent="0.2">
      <c r="A394" s="12"/>
      <c r="C394" s="151" t="s">
        <v>30</v>
      </c>
      <c r="D394" s="151"/>
      <c r="E394" s="152"/>
      <c r="F394" s="152"/>
      <c r="G394" s="152"/>
      <c r="H394" s="152"/>
      <c r="I394" s="152"/>
      <c r="J394" s="152"/>
      <c r="K394" s="152"/>
      <c r="L394" s="152"/>
    </row>
    <row r="395" spans="1:12" ht="15" customHeight="1" x14ac:dyDescent="0.2">
      <c r="A395" s="12"/>
      <c r="C395" s="136">
        <v>2024</v>
      </c>
      <c r="D395" s="136"/>
      <c r="E395" s="137">
        <v>0.13975723591060465</v>
      </c>
      <c r="F395" s="137">
        <v>3.5202394660693873E-2</v>
      </c>
      <c r="G395" s="137">
        <v>0.15560842785857559</v>
      </c>
      <c r="H395" s="137">
        <v>0.15838225569950889</v>
      </c>
      <c r="I395" s="137">
        <v>0.11329516789975518</v>
      </c>
      <c r="J395" s="137">
        <v>0.10221011077137154</v>
      </c>
      <c r="K395" s="137">
        <v>0.29554440719949032</v>
      </c>
      <c r="L395" s="138">
        <f>(1*E395+2*F395+3*G395+4*H395+5*I395)/SUM(E395:I395)</f>
        <v>3.116656292348436</v>
      </c>
    </row>
    <row r="396" spans="1:12" ht="15" customHeight="1" x14ac:dyDescent="0.2">
      <c r="A396" s="12"/>
      <c r="C396" s="139">
        <v>2021</v>
      </c>
      <c r="D396" s="139"/>
      <c r="E396" s="140">
        <v>0.17672433400000001</v>
      </c>
      <c r="F396" s="140">
        <v>5.7843100000000001E-2</v>
      </c>
      <c r="G396" s="140">
        <v>0.162797883</v>
      </c>
      <c r="H396" s="140">
        <v>0.150031938</v>
      </c>
      <c r="I396" s="140">
        <v>7.4666128999999998E-2</v>
      </c>
      <c r="J396" s="140">
        <v>8.6238498999999996E-2</v>
      </c>
      <c r="K396" s="140">
        <v>0.291698132</v>
      </c>
      <c r="L396" s="141">
        <f>(1*E396+2*F396+3*G396+4*H396+5*I396)/SUM(E396:I396)</f>
        <v>2.8200704705036936</v>
      </c>
    </row>
    <row r="397" spans="1:12" ht="15" customHeight="1" x14ac:dyDescent="0.2">
      <c r="A397" s="12"/>
      <c r="C397" s="139">
        <v>2017</v>
      </c>
      <c r="D397" s="139"/>
      <c r="E397" s="140">
        <v>0.24192820100000001</v>
      </c>
      <c r="F397" s="140">
        <v>4.9849699999999997E-2</v>
      </c>
      <c r="G397" s="140">
        <v>0.119354508</v>
      </c>
      <c r="H397" s="140">
        <v>0.12928415500000001</v>
      </c>
      <c r="I397" s="140">
        <v>8.8186756000000005E-2</v>
      </c>
      <c r="J397" s="140">
        <v>0.10039321700000001</v>
      </c>
      <c r="K397" s="140">
        <v>0.271003465</v>
      </c>
      <c r="L397" s="141">
        <f>(1*E397+2*F397+3*G397+4*H397+5*I397)/SUM(E397:I397)</f>
        <v>2.6372140780293685</v>
      </c>
    </row>
    <row r="398" spans="1:12" ht="15" customHeight="1" x14ac:dyDescent="0.2">
      <c r="A398" s="12"/>
      <c r="C398" s="139">
        <v>2014</v>
      </c>
      <c r="D398" s="139"/>
      <c r="E398" s="140">
        <v>0.19864383803604341</v>
      </c>
      <c r="F398" s="140">
        <v>4.5795078695169598E-2</v>
      </c>
      <c r="G398" s="140">
        <v>0.14529397397183624</v>
      </c>
      <c r="H398" s="140">
        <v>0.12851124566970745</v>
      </c>
      <c r="I398" s="140">
        <v>9.0888980022505297E-2</v>
      </c>
      <c r="J398" s="140">
        <v>0.11596517894726266</v>
      </c>
      <c r="K398" s="140">
        <v>0.27490170465747532</v>
      </c>
      <c r="L398" s="141">
        <f>(1*E398+2*F398+3*G398+4*H398+5*I398)/SUM(E398:I398)</f>
        <v>2.7819958470844823</v>
      </c>
    </row>
    <row r="399" spans="1:12" ht="15" customHeight="1" x14ac:dyDescent="0.2">
      <c r="A399" s="12"/>
      <c r="C399" s="151" t="s">
        <v>31</v>
      </c>
      <c r="D399" s="151"/>
      <c r="E399" s="152"/>
      <c r="F399" s="152"/>
      <c r="G399" s="152"/>
      <c r="H399" s="152"/>
      <c r="I399" s="152"/>
      <c r="J399" s="152"/>
      <c r="K399" s="152"/>
      <c r="L399" s="152"/>
    </row>
    <row r="400" spans="1:12" ht="15" customHeight="1" x14ac:dyDescent="0.2">
      <c r="A400" s="12"/>
      <c r="C400" s="136">
        <v>2024</v>
      </c>
      <c r="D400" s="136"/>
      <c r="E400" s="137">
        <v>0.16146803378232605</v>
      </c>
      <c r="F400" s="137">
        <v>4.023379936492804E-2</v>
      </c>
      <c r="G400" s="137">
        <v>0.18476007728113913</v>
      </c>
      <c r="H400" s="137">
        <v>0.20910219338295155</v>
      </c>
      <c r="I400" s="137">
        <v>0.1319965852512755</v>
      </c>
      <c r="J400" s="137">
        <v>7.7049705060290782E-2</v>
      </c>
      <c r="K400" s="137">
        <v>0.19538960587708887</v>
      </c>
      <c r="L400" s="138">
        <f>(1*E400+2*F400+3*G400+4*H400+5*I400)/SUM(E400:I400)</f>
        <v>3.1510877355091149</v>
      </c>
    </row>
    <row r="401" spans="1:12" ht="15" customHeight="1" x14ac:dyDescent="0.2">
      <c r="A401" s="12"/>
      <c r="C401" s="139">
        <v>2021</v>
      </c>
      <c r="D401" s="139"/>
      <c r="E401" s="140">
        <v>0.187751432</v>
      </c>
      <c r="F401" s="140">
        <v>6.4995207999999999E-2</v>
      </c>
      <c r="G401" s="140">
        <v>0.23736742299999999</v>
      </c>
      <c r="H401" s="140">
        <v>0.14936511299999999</v>
      </c>
      <c r="I401" s="140">
        <v>8.8922938000000007E-2</v>
      </c>
      <c r="J401" s="140">
        <v>6.4598292000000002E-2</v>
      </c>
      <c r="K401" s="140">
        <v>0.20699959500000001</v>
      </c>
      <c r="L401" s="141">
        <f>(1*E401+2*F401+3*G401+4*H401+5*I401)/SUM(E401:I401)</f>
        <v>2.8444717816950207</v>
      </c>
    </row>
    <row r="402" spans="1:12" ht="15" customHeight="1" x14ac:dyDescent="0.2">
      <c r="A402" s="12"/>
      <c r="C402" s="139">
        <v>2017</v>
      </c>
      <c r="D402" s="139"/>
      <c r="E402" s="140">
        <v>0.24008481800000001</v>
      </c>
      <c r="F402" s="140">
        <v>5.0553399999999998E-2</v>
      </c>
      <c r="G402" s="140">
        <v>0.18143826199999999</v>
      </c>
      <c r="H402" s="140">
        <v>0.14292316499999999</v>
      </c>
      <c r="I402" s="140">
        <v>8.1090288999999996E-2</v>
      </c>
      <c r="J402" s="140">
        <v>9.0888984000000006E-2</v>
      </c>
      <c r="K402" s="140">
        <v>0.21302111100000001</v>
      </c>
      <c r="L402" s="141">
        <f>(1*E402+2*F402+3*G402+4*H402+5*I402)/SUM(E402:I402)</f>
        <v>2.6758762309583974</v>
      </c>
    </row>
    <row r="403" spans="1:12" ht="15" customHeight="1" x14ac:dyDescent="0.2">
      <c r="A403" s="12"/>
      <c r="C403" s="139">
        <v>2014</v>
      </c>
      <c r="D403" s="139"/>
      <c r="E403" s="140">
        <v>0.19179173425629442</v>
      </c>
      <c r="F403" s="140">
        <v>5.3680972948565511E-2</v>
      </c>
      <c r="G403" s="140">
        <v>0.19422130618745684</v>
      </c>
      <c r="H403" s="140">
        <v>0.19188828943930675</v>
      </c>
      <c r="I403" s="140">
        <v>6.3823160088073747E-2</v>
      </c>
      <c r="J403" s="140">
        <v>8.6385407718818488E-2</v>
      </c>
      <c r="K403" s="140">
        <v>0.21820912936148423</v>
      </c>
      <c r="L403" s="141">
        <f>(1*E403+2*F403+3*G403+4*H403+5*I403)/SUM(E403:I403)</f>
        <v>2.8307033261553558</v>
      </c>
    </row>
    <row r="404" spans="1:12" ht="15" customHeight="1" x14ac:dyDescent="0.2">
      <c r="A404" s="12"/>
      <c r="C404" s="151" t="s">
        <v>32</v>
      </c>
      <c r="D404" s="151"/>
      <c r="E404" s="152"/>
      <c r="F404" s="152"/>
      <c r="G404" s="152"/>
      <c r="H404" s="152"/>
      <c r="I404" s="152"/>
      <c r="J404" s="152"/>
      <c r="K404" s="152"/>
      <c r="L404" s="152"/>
    </row>
    <row r="405" spans="1:12" ht="15" customHeight="1" x14ac:dyDescent="0.2">
      <c r="A405" s="12"/>
      <c r="C405" s="136">
        <v>2024</v>
      </c>
      <c r="D405" s="136"/>
      <c r="E405" s="137">
        <v>1.6044027252263858E-2</v>
      </c>
      <c r="F405" s="137">
        <v>0</v>
      </c>
      <c r="G405" s="137">
        <v>9.0671724442488565E-3</v>
      </c>
      <c r="H405" s="137">
        <v>2.2078770224287961E-2</v>
      </c>
      <c r="I405" s="137">
        <v>1.4973068365658827E-2</v>
      </c>
      <c r="J405" s="137">
        <v>0.16571138005584696</v>
      </c>
      <c r="K405" s="137">
        <v>0.77212558165769363</v>
      </c>
      <c r="L405" s="138">
        <f>(1*E405+2*F405+3*G405+4*H405+5*I405)/SUM(E405:I405)</f>
        <v>3.3207187582950008</v>
      </c>
    </row>
    <row r="406" spans="1:12" ht="15" customHeight="1" x14ac:dyDescent="0.2">
      <c r="A406" s="12"/>
      <c r="C406" s="139">
        <v>2021</v>
      </c>
      <c r="D406" s="139"/>
      <c r="E406" s="140">
        <v>4.1680199999999997E-3</v>
      </c>
      <c r="F406" s="140">
        <v>0</v>
      </c>
      <c r="G406" s="140">
        <v>1.01893E-2</v>
      </c>
      <c r="H406" s="140">
        <v>1.05608E-2</v>
      </c>
      <c r="I406" s="140">
        <v>8.5506000000000002E-3</v>
      </c>
      <c r="J406" s="140">
        <v>0.1318793</v>
      </c>
      <c r="K406" s="140">
        <v>0.83465196600000002</v>
      </c>
      <c r="L406" s="141">
        <f>(1*E406+2*F406+3*G406+4*H406+5*I406)/SUM(E406:I406)</f>
        <v>3.577433496112191</v>
      </c>
    </row>
    <row r="407" spans="1:12" ht="15" customHeight="1" x14ac:dyDescent="0.2">
      <c r="A407" s="12"/>
      <c r="C407" s="139">
        <v>2017</v>
      </c>
      <c r="D407" s="139"/>
      <c r="E407" s="140">
        <v>1.41423E-3</v>
      </c>
      <c r="F407" s="140">
        <v>2.0739600000000001E-3</v>
      </c>
      <c r="G407" s="140">
        <v>2.5956699999999999E-2</v>
      </c>
      <c r="H407" s="140">
        <v>1.6016099999999998E-2</v>
      </c>
      <c r="I407" s="140">
        <v>4.7362400000000001E-3</v>
      </c>
      <c r="J407" s="140">
        <v>0.16678232600000001</v>
      </c>
      <c r="K407" s="140">
        <v>0.78302043200000004</v>
      </c>
      <c r="L407" s="141">
        <f>(1*E407+2*F407+3*G407+4*H407+5*I407)/SUM(E407:I407)</f>
        <v>3.4101054978531686</v>
      </c>
    </row>
    <row r="408" spans="1:12" ht="15" customHeight="1" x14ac:dyDescent="0.2">
      <c r="A408" s="12"/>
      <c r="C408" s="139">
        <v>2014</v>
      </c>
      <c r="D408" s="139"/>
      <c r="E408" s="142">
        <v>8.1791834776677331E-3</v>
      </c>
      <c r="F408" s="142">
        <v>1.8762374833889465E-3</v>
      </c>
      <c r="G408" s="142">
        <v>1.3943452791210736E-2</v>
      </c>
      <c r="H408" s="142">
        <v>6.0325638791607393E-3</v>
      </c>
      <c r="I408" s="142">
        <v>1.5540355671587645E-2</v>
      </c>
      <c r="J408" s="142">
        <v>0.16973354939548904</v>
      </c>
      <c r="K408" s="142">
        <v>0.78469465730149512</v>
      </c>
      <c r="L408" s="141">
        <f>(1*E408+2*F408+3*G408+4*H408+5*I408)/SUM(E408:I408)</f>
        <v>3.4142621875352508</v>
      </c>
    </row>
    <row r="409" spans="1:12" ht="15" customHeight="1" x14ac:dyDescent="0.2">
      <c r="A409" s="12"/>
      <c r="C409" s="80" t="s">
        <v>25</v>
      </c>
      <c r="D409" s="80"/>
      <c r="E409" s="81"/>
      <c r="F409" s="81"/>
      <c r="G409" s="81"/>
      <c r="H409" s="81"/>
      <c r="I409" s="81"/>
      <c r="J409" s="87"/>
      <c r="K409" s="87"/>
      <c r="L409" s="87"/>
    </row>
    <row r="410" spans="1:12" ht="15" customHeight="1" x14ac:dyDescent="0.2">
      <c r="A410" s="12"/>
      <c r="C410" s="148" t="s">
        <v>175</v>
      </c>
      <c r="D410" s="148"/>
      <c r="E410" s="149"/>
      <c r="F410" s="149"/>
      <c r="G410" s="149"/>
      <c r="H410" s="149"/>
      <c r="I410" s="149"/>
      <c r="J410" s="149"/>
      <c r="K410" s="149"/>
      <c r="L410" s="149"/>
    </row>
    <row r="411" spans="1:12" ht="15" customHeight="1" x14ac:dyDescent="0.2">
      <c r="A411" s="12"/>
      <c r="C411" s="136">
        <v>2024</v>
      </c>
      <c r="D411" s="136"/>
      <c r="E411" s="137">
        <f>AVERAGE(E416,E421,E426,E431,E436)</f>
        <v>9.9993040782120485E-2</v>
      </c>
      <c r="F411" s="137">
        <f t="shared" ref="F411:K411" si="44">AVERAGE(F416,F421,F426,F431,F436)</f>
        <v>4.5061085156058625E-2</v>
      </c>
      <c r="G411" s="137">
        <f t="shared" si="44"/>
        <v>0.12775897896829574</v>
      </c>
      <c r="H411" s="137">
        <f t="shared" si="44"/>
        <v>0.18349704528041114</v>
      </c>
      <c r="I411" s="137">
        <f t="shared" si="44"/>
        <v>0.14543201558402663</v>
      </c>
      <c r="J411" s="137">
        <f t="shared" si="44"/>
        <v>8.9457663301768103E-2</v>
      </c>
      <c r="K411" s="137">
        <f t="shared" si="44"/>
        <v>0.30880017092731937</v>
      </c>
      <c r="L411" s="138">
        <f>(1*E411+2*F411+3*G411+4*H411+5*I411)/SUM(E411:I411)</f>
        <v>3.3810833323178917</v>
      </c>
    </row>
    <row r="412" spans="1:12" ht="15" customHeight="1" x14ac:dyDescent="0.2">
      <c r="A412" s="12"/>
      <c r="C412" s="139">
        <v>2021</v>
      </c>
      <c r="D412" s="139"/>
      <c r="E412" s="140">
        <f t="shared" ref="E412:K412" si="45">AVERAGE(E417,E422,E427,E432,E437)</f>
        <v>0.1227392876</v>
      </c>
      <c r="F412" s="140">
        <f t="shared" si="45"/>
        <v>4.3881919999999998E-2</v>
      </c>
      <c r="G412" s="140">
        <f t="shared" si="45"/>
        <v>0.14721719259999999</v>
      </c>
      <c r="H412" s="140">
        <f t="shared" si="45"/>
        <v>0.16422154819999996</v>
      </c>
      <c r="I412" s="140">
        <f t="shared" si="45"/>
        <v>9.4385509799999989E-2</v>
      </c>
      <c r="J412" s="140">
        <f t="shared" si="45"/>
        <v>0.1064791912</v>
      </c>
      <c r="K412" s="140">
        <f t="shared" si="45"/>
        <v>0.32107534600000004</v>
      </c>
      <c r="L412" s="141">
        <f>(1*E412+2*F412+3*G412+4*H412+5*I412)/SUM(E412:I412)</f>
        <v>3.1111583150647832</v>
      </c>
    </row>
    <row r="413" spans="1:12" ht="15" customHeight="1" x14ac:dyDescent="0.2">
      <c r="A413" s="12"/>
      <c r="C413" s="139">
        <v>2017</v>
      </c>
      <c r="D413" s="139"/>
      <c r="E413" s="140">
        <f t="shared" ref="E413:K413" si="46">AVERAGE(E418,E423,E428,E433,E438)</f>
        <v>7.8190539599999997E-2</v>
      </c>
      <c r="F413" s="140">
        <f t="shared" si="46"/>
        <v>4.93853E-2</v>
      </c>
      <c r="G413" s="140">
        <f t="shared" si="46"/>
        <v>0.1604767872</v>
      </c>
      <c r="H413" s="140">
        <f t="shared" si="46"/>
        <v>0.17357106780000001</v>
      </c>
      <c r="I413" s="140">
        <f t="shared" si="46"/>
        <v>5.6509841999999998E-2</v>
      </c>
      <c r="J413" s="140">
        <f t="shared" si="46"/>
        <v>0.11147051079999999</v>
      </c>
      <c r="K413" s="140">
        <f t="shared" si="46"/>
        <v>0.37039599360000003</v>
      </c>
      <c r="L413" s="141">
        <f>(1*E413+2*F413+3*G413+4*H413+5*I413)/SUM(E413:I413)</f>
        <v>3.155991393898899</v>
      </c>
    </row>
    <row r="414" spans="1:12" ht="15" customHeight="1" x14ac:dyDescent="0.2">
      <c r="A414" s="12"/>
      <c r="C414" s="139">
        <v>2014</v>
      </c>
      <c r="D414" s="139"/>
      <c r="E414" s="140">
        <f t="shared" ref="E414:K414" si="47">AVERAGE(E419,E424,E429,E434,E439)</f>
        <v>8.9526871767142857E-2</v>
      </c>
      <c r="F414" s="140">
        <f t="shared" si="47"/>
        <v>3.8853743504055502E-2</v>
      </c>
      <c r="G414" s="140">
        <f t="shared" si="47"/>
        <v>0.17881268697958905</v>
      </c>
      <c r="H414" s="140">
        <f t="shared" si="47"/>
        <v>0.17480550837924064</v>
      </c>
      <c r="I414" s="140">
        <f t="shared" si="47"/>
        <v>7.0207945177312187E-2</v>
      </c>
      <c r="J414" s="140">
        <f t="shared" si="47"/>
        <v>9.628209804152614E-2</v>
      </c>
      <c r="K414" s="140">
        <f t="shared" si="47"/>
        <v>0.35151114615113366</v>
      </c>
      <c r="L414" s="141">
        <f>(1*E414+2*F414+3*G414+4*H414+5*I414)/SUM(E414:I414)</f>
        <v>3.1762273110064516</v>
      </c>
    </row>
    <row r="415" spans="1:12" ht="15" customHeight="1" x14ac:dyDescent="0.2">
      <c r="A415" s="12"/>
      <c r="C415" s="151" t="s">
        <v>27</v>
      </c>
      <c r="D415" s="151"/>
      <c r="E415" s="152"/>
      <c r="F415" s="152"/>
      <c r="G415" s="152"/>
      <c r="H415" s="152"/>
      <c r="I415" s="152"/>
      <c r="J415" s="152"/>
      <c r="K415" s="153"/>
      <c r="L415" s="153"/>
    </row>
    <row r="416" spans="1:12" ht="15" customHeight="1" x14ac:dyDescent="0.2">
      <c r="A416" s="12"/>
      <c r="C416" s="136">
        <v>2024</v>
      </c>
      <c r="D416" s="136"/>
      <c r="E416" s="137">
        <v>0.10747130309131318</v>
      </c>
      <c r="F416" s="137">
        <v>5.4712979357849266E-2</v>
      </c>
      <c r="G416" s="137">
        <v>0.16189334613874845</v>
      </c>
      <c r="H416" s="137">
        <v>0.2091835583256384</v>
      </c>
      <c r="I416" s="137">
        <v>0.16549296567102459</v>
      </c>
      <c r="J416" s="137">
        <v>6.4445041358358421E-2</v>
      </c>
      <c r="K416" s="137">
        <v>0.23680080605706771</v>
      </c>
      <c r="L416" s="138">
        <f>(1*E416+2*F416+3*G416+4*H416+5*I416)/SUM(E416:I416)</f>
        <v>3.3871374547494666</v>
      </c>
    </row>
    <row r="417" spans="1:12" ht="15" customHeight="1" x14ac:dyDescent="0.2">
      <c r="A417" s="12"/>
      <c r="C417" s="139">
        <v>2021</v>
      </c>
      <c r="D417" s="139"/>
      <c r="E417" s="140">
        <v>0.118660233</v>
      </c>
      <c r="F417" s="140">
        <v>6.0685700000000002E-2</v>
      </c>
      <c r="G417" s="140">
        <v>0.18853660799999999</v>
      </c>
      <c r="H417" s="140">
        <v>0.17246892799999999</v>
      </c>
      <c r="I417" s="140">
        <v>0.111025007</v>
      </c>
      <c r="J417" s="140">
        <v>8.4998292000000003E-2</v>
      </c>
      <c r="K417" s="140">
        <v>0.26362524700000001</v>
      </c>
      <c r="L417" s="141">
        <f>(1*E417+2*F417+3*G417+4*H417+5*I417)/SUM(E417:I417)</f>
        <v>3.1481674262980301</v>
      </c>
    </row>
    <row r="418" spans="1:12" ht="15" customHeight="1" x14ac:dyDescent="0.2">
      <c r="A418" s="12"/>
      <c r="C418" s="139">
        <v>2017</v>
      </c>
      <c r="D418" s="139"/>
      <c r="E418" s="140">
        <v>8.6124483000000002E-2</v>
      </c>
      <c r="F418" s="140">
        <v>5.7632999999999997E-2</v>
      </c>
      <c r="G418" s="140">
        <v>0.20535646499999999</v>
      </c>
      <c r="H418" s="140">
        <v>0.19378426200000001</v>
      </c>
      <c r="I418" s="140">
        <v>6.4971978999999999E-2</v>
      </c>
      <c r="J418" s="140">
        <v>8.8146245999999998E-2</v>
      </c>
      <c r="K418" s="140">
        <v>0.30398356700000001</v>
      </c>
      <c r="L418" s="141">
        <f>(1*E418+2*F418+3*G418+4*H418+5*I418)/SUM(E418:I418)</f>
        <v>3.1543853534821071</v>
      </c>
    </row>
    <row r="419" spans="1:12" ht="15" customHeight="1" x14ac:dyDescent="0.2">
      <c r="A419" s="12"/>
      <c r="C419" s="139">
        <v>2014</v>
      </c>
      <c r="D419" s="139"/>
      <c r="E419" s="140">
        <v>9.5464028547788321E-2</v>
      </c>
      <c r="F419" s="140">
        <v>6.410898491088253E-2</v>
      </c>
      <c r="G419" s="140">
        <v>0.23990725056499976</v>
      </c>
      <c r="H419" s="140">
        <v>0.18447703809763155</v>
      </c>
      <c r="I419" s="140">
        <v>7.7562933114943014E-2</v>
      </c>
      <c r="J419" s="140">
        <v>7.7518836539082037E-2</v>
      </c>
      <c r="K419" s="140">
        <v>0.26096092822467282</v>
      </c>
      <c r="L419" s="141">
        <f>(1*E419+2*F419+3*G419+4*H419+5*I419)/SUM(E419:I419)</f>
        <v>3.1278356395112508</v>
      </c>
    </row>
    <row r="420" spans="1:12" ht="15" customHeight="1" x14ac:dyDescent="0.2">
      <c r="A420" s="12"/>
      <c r="C420" s="151" t="s">
        <v>28</v>
      </c>
      <c r="D420" s="151"/>
      <c r="E420" s="152"/>
      <c r="F420" s="152"/>
      <c r="G420" s="152"/>
      <c r="H420" s="152"/>
      <c r="I420" s="152"/>
      <c r="J420" s="152"/>
      <c r="K420" s="153"/>
      <c r="L420" s="153"/>
    </row>
    <row r="421" spans="1:12" ht="15" customHeight="1" x14ac:dyDescent="0.2">
      <c r="A421" s="12"/>
      <c r="C421" s="136">
        <v>2024</v>
      </c>
      <c r="D421" s="136"/>
      <c r="E421" s="137">
        <v>9.2161762572922357E-2</v>
      </c>
      <c r="F421" s="137">
        <v>4.8822452357141333E-2</v>
      </c>
      <c r="G421" s="137">
        <v>0.10914914710887032</v>
      </c>
      <c r="H421" s="137">
        <v>0.22288040369736223</v>
      </c>
      <c r="I421" s="137">
        <v>0.14055290648272772</v>
      </c>
      <c r="J421" s="137">
        <v>8.2371101798339688E-2</v>
      </c>
      <c r="K421" s="137">
        <v>0.30406222598263644</v>
      </c>
      <c r="L421" s="138">
        <f>(1*E421+2*F421+3*G421+4*H421+5*I421)/SUM(E421:I421)</f>
        <v>3.4414194111624599</v>
      </c>
    </row>
    <row r="422" spans="1:12" ht="15" customHeight="1" x14ac:dyDescent="0.2">
      <c r="A422" s="12"/>
      <c r="C422" s="139">
        <v>2021</v>
      </c>
      <c r="D422" s="139"/>
      <c r="E422" s="140">
        <v>0.12216410599999999</v>
      </c>
      <c r="F422" s="140">
        <v>3.6888400000000002E-2</v>
      </c>
      <c r="G422" s="140">
        <v>0.13862123700000001</v>
      </c>
      <c r="H422" s="140">
        <v>0.18243483899999999</v>
      </c>
      <c r="I422" s="140">
        <v>0.108562779</v>
      </c>
      <c r="J422" s="140">
        <v>8.5004524999999997E-2</v>
      </c>
      <c r="K422" s="140">
        <v>0.32632412199999999</v>
      </c>
      <c r="L422" s="141">
        <f>(1*E422+2*F422+3*G422+4*H422+5*I422)/SUM(E422:I422)</f>
        <v>3.201035404200681</v>
      </c>
    </row>
    <row r="423" spans="1:12" ht="15" customHeight="1" x14ac:dyDescent="0.2">
      <c r="A423" s="12"/>
      <c r="C423" s="139">
        <v>2017</v>
      </c>
      <c r="D423" s="139"/>
      <c r="E423" s="140">
        <v>7.1176554000000003E-2</v>
      </c>
      <c r="F423" s="140">
        <v>4.8408800000000002E-2</v>
      </c>
      <c r="G423" s="140">
        <v>0.186925274</v>
      </c>
      <c r="H423" s="140">
        <v>0.16993522899999999</v>
      </c>
      <c r="I423" s="140">
        <v>6.2970130999999999E-2</v>
      </c>
      <c r="J423" s="140">
        <v>9.5752166999999999E-2</v>
      </c>
      <c r="K423" s="140">
        <v>0.364831813</v>
      </c>
      <c r="L423" s="141">
        <f>(1*E423+2*F423+3*G423+4*H423+5*I423)/SUM(E423:I423)</f>
        <v>3.1948655311269705</v>
      </c>
    </row>
    <row r="424" spans="1:12" ht="15" customHeight="1" x14ac:dyDescent="0.2">
      <c r="A424" s="12"/>
      <c r="C424" s="139">
        <v>2014</v>
      </c>
      <c r="D424" s="139"/>
      <c r="E424" s="140">
        <v>8.0059232973185027E-2</v>
      </c>
      <c r="F424" s="140">
        <v>3.7164509869129732E-2</v>
      </c>
      <c r="G424" s="140">
        <v>0.21127230398954591</v>
      </c>
      <c r="H424" s="140">
        <v>0.18006312963946997</v>
      </c>
      <c r="I424" s="140">
        <v>7.0979674644277457E-2</v>
      </c>
      <c r="J424" s="140">
        <v>8.4352458540048761E-2</v>
      </c>
      <c r="K424" s="140">
        <v>0.33610869034434315</v>
      </c>
      <c r="L424" s="141">
        <f>(1*E424+2*F424+3*G424+4*H424+5*I424)/SUM(E424:I424)</f>
        <v>3.2152392421533129</v>
      </c>
    </row>
    <row r="425" spans="1:12" ht="15" customHeight="1" x14ac:dyDescent="0.2">
      <c r="A425" s="12"/>
      <c r="C425" s="151" t="s">
        <v>29</v>
      </c>
      <c r="D425" s="151"/>
      <c r="E425" s="152"/>
      <c r="F425" s="152"/>
      <c r="G425" s="152"/>
      <c r="H425" s="152"/>
      <c r="I425" s="152"/>
      <c r="J425" s="152"/>
      <c r="K425" s="152"/>
      <c r="L425" s="152"/>
    </row>
    <row r="426" spans="1:12" ht="15" customHeight="1" x14ac:dyDescent="0.2">
      <c r="A426" s="12"/>
      <c r="C426" s="136">
        <v>2024</v>
      </c>
      <c r="D426" s="136"/>
      <c r="E426" s="137">
        <v>9.2215639103404107E-2</v>
      </c>
      <c r="F426" s="137">
        <v>4.0505427489699979E-2</v>
      </c>
      <c r="G426" s="137">
        <v>0.10935827975856194</v>
      </c>
      <c r="H426" s="137">
        <v>0.14823115314837368</v>
      </c>
      <c r="I426" s="137">
        <v>0.14361731039904785</v>
      </c>
      <c r="J426" s="137">
        <v>9.9942360328830415E-2</v>
      </c>
      <c r="K426" s="137">
        <v>0.36612982977208203</v>
      </c>
      <c r="L426" s="138">
        <f>(1*E426+2*F426+3*G426+4*H426+5*I426)/SUM(E426:I426)</f>
        <v>3.3943024962302508</v>
      </c>
    </row>
    <row r="427" spans="1:12" ht="15" customHeight="1" x14ac:dyDescent="0.2">
      <c r="A427" s="12"/>
      <c r="C427" s="139">
        <v>2021</v>
      </c>
      <c r="D427" s="139"/>
      <c r="E427" s="140">
        <v>0.12229074099999999</v>
      </c>
      <c r="F427" s="140">
        <v>3.2010499999999997E-2</v>
      </c>
      <c r="G427" s="140">
        <v>0.13094024100000001</v>
      </c>
      <c r="H427" s="140">
        <v>0.12749263699999999</v>
      </c>
      <c r="I427" s="140">
        <v>8.7123734999999994E-2</v>
      </c>
      <c r="J427" s="140">
        <v>0.12075414199999999</v>
      </c>
      <c r="K427" s="140">
        <v>0.37938797099999999</v>
      </c>
      <c r="L427" s="141">
        <f>(1*E427+2*F427+3*G427+4*H427+5*I427)/SUM(E427:I427)</f>
        <v>3.050310552887701</v>
      </c>
    </row>
    <row r="428" spans="1:12" ht="15" customHeight="1" x14ac:dyDescent="0.2">
      <c r="A428" s="12"/>
      <c r="C428" s="139">
        <v>2017</v>
      </c>
      <c r="D428" s="139"/>
      <c r="E428" s="140">
        <v>7.0862687999999993E-2</v>
      </c>
      <c r="F428" s="140">
        <v>4.5263100000000001E-2</v>
      </c>
      <c r="G428" s="140">
        <v>0.13435509000000001</v>
      </c>
      <c r="H428" s="140">
        <v>0.14215746400000001</v>
      </c>
      <c r="I428" s="140">
        <v>5.3286600000000003E-2</v>
      </c>
      <c r="J428" s="140">
        <v>0.124586322</v>
      </c>
      <c r="K428" s="140">
        <v>0.42948882399999999</v>
      </c>
      <c r="L428" s="141">
        <f>(1*E428+2*F428+3*G428+4*H428+5*I428)/SUM(E428:I428)</f>
        <v>3.1384587005227442</v>
      </c>
    </row>
    <row r="429" spans="1:12" ht="15" customHeight="1" x14ac:dyDescent="0.2">
      <c r="A429" s="12"/>
      <c r="C429" s="139">
        <v>2014</v>
      </c>
      <c r="D429" s="139"/>
      <c r="E429" s="140">
        <v>8.6163966957449281E-2</v>
      </c>
      <c r="F429" s="140">
        <v>3.0109957198395005E-2</v>
      </c>
      <c r="G429" s="140">
        <v>0.16280266158298029</v>
      </c>
      <c r="H429" s="140">
        <v>0.14256186343498609</v>
      </c>
      <c r="I429" s="140">
        <v>6.8703676013473908E-2</v>
      </c>
      <c r="J429" s="140">
        <v>0.10158880822787718</v>
      </c>
      <c r="K429" s="140">
        <v>0.40806906658483821</v>
      </c>
      <c r="L429" s="141">
        <f>(1*E429+2*F429+3*G429+4*H429+5*I429)/SUM(E429:I429)</f>
        <v>3.1581167930840688</v>
      </c>
    </row>
    <row r="430" spans="1:12" ht="15" customHeight="1" x14ac:dyDescent="0.2">
      <c r="A430" s="12"/>
      <c r="C430" s="151" t="s">
        <v>30</v>
      </c>
      <c r="D430" s="151"/>
      <c r="E430" s="152"/>
      <c r="F430" s="152"/>
      <c r="G430" s="152"/>
      <c r="H430" s="152"/>
      <c r="I430" s="152"/>
      <c r="J430" s="152"/>
      <c r="K430" s="152"/>
      <c r="L430" s="152"/>
    </row>
    <row r="431" spans="1:12" ht="15" customHeight="1" x14ac:dyDescent="0.2">
      <c r="A431" s="12"/>
      <c r="C431" s="136">
        <v>2024</v>
      </c>
      <c r="D431" s="136"/>
      <c r="E431" s="137">
        <v>0.10382914309905836</v>
      </c>
      <c r="F431" s="137">
        <v>3.8540147339274453E-2</v>
      </c>
      <c r="G431" s="137">
        <v>0.12319776398809808</v>
      </c>
      <c r="H431" s="137">
        <v>0.14095648019775375</v>
      </c>
      <c r="I431" s="137">
        <v>0.13567284058441836</v>
      </c>
      <c r="J431" s="137">
        <v>9.6745162134379725E-2</v>
      </c>
      <c r="K431" s="137">
        <v>0.36105846265701724</v>
      </c>
      <c r="L431" s="138">
        <f>(1*E431+2*F431+3*G431+4*H431+5*I431)/SUM(E431:I431)</f>
        <v>3.3063534457700738</v>
      </c>
    </row>
    <row r="432" spans="1:12" ht="15" customHeight="1" x14ac:dyDescent="0.2">
      <c r="A432" s="12"/>
      <c r="C432" s="139">
        <v>2021</v>
      </c>
      <c r="D432" s="139"/>
      <c r="E432" s="140">
        <v>0.12894883600000001</v>
      </c>
      <c r="F432" s="140">
        <v>4.52486E-2</v>
      </c>
      <c r="G432" s="140">
        <v>0.14008519899999999</v>
      </c>
      <c r="H432" s="140">
        <v>0.127448493</v>
      </c>
      <c r="I432" s="140">
        <v>8.2931526000000005E-2</v>
      </c>
      <c r="J432" s="140">
        <v>0.123497234</v>
      </c>
      <c r="K432" s="140">
        <v>0.35184014000000002</v>
      </c>
      <c r="L432" s="141">
        <f>(1*E432+2*F432+3*G432+4*H432+5*I432)/SUM(E432:I432)</f>
        <v>2.9812551418992363</v>
      </c>
    </row>
    <row r="433" spans="1:12" ht="15" customHeight="1" x14ac:dyDescent="0.2">
      <c r="A433" s="12"/>
      <c r="C433" s="139">
        <v>2017</v>
      </c>
      <c r="D433" s="139"/>
      <c r="E433" s="140">
        <v>7.7861611999999997E-2</v>
      </c>
      <c r="F433" s="140">
        <v>4.99782E-2</v>
      </c>
      <c r="G433" s="140">
        <v>0.121409777</v>
      </c>
      <c r="H433" s="140">
        <v>0.15058309</v>
      </c>
      <c r="I433" s="140">
        <v>4.7330200000000003E-2</v>
      </c>
      <c r="J433" s="140">
        <v>0.12955160800000001</v>
      </c>
      <c r="K433" s="140">
        <v>0.42328557300000003</v>
      </c>
      <c r="L433" s="141">
        <f>(1*E433+2*F433+3*G433+4*H433+5*I433)/SUM(E433:I433)</f>
        <v>3.0884287758599926</v>
      </c>
    </row>
    <row r="434" spans="1:12" ht="15" customHeight="1" x14ac:dyDescent="0.2">
      <c r="A434" s="12"/>
      <c r="C434" s="139">
        <v>2014</v>
      </c>
      <c r="D434" s="139"/>
      <c r="E434" s="140">
        <v>9.0203030929399963E-2</v>
      </c>
      <c r="F434" s="140">
        <v>2.6719533066563026E-2</v>
      </c>
      <c r="G434" s="140">
        <v>0.13254301403615845</v>
      </c>
      <c r="H434" s="140">
        <v>0.14976463332641546</v>
      </c>
      <c r="I434" s="140">
        <v>7.2813341494792516E-2</v>
      </c>
      <c r="J434" s="140">
        <v>0.11110706070261189</v>
      </c>
      <c r="K434" s="140">
        <v>0.41684938644405878</v>
      </c>
      <c r="L434" s="141">
        <f>(1*E434+2*F434+3*G434+4*H434+5*I434)/SUM(E434:I434)</f>
        <v>3.1869863932196592</v>
      </c>
    </row>
    <row r="435" spans="1:12" ht="15" customHeight="1" x14ac:dyDescent="0.2">
      <c r="A435" s="12"/>
      <c r="C435" s="151" t="s">
        <v>31</v>
      </c>
      <c r="D435" s="151"/>
      <c r="E435" s="152"/>
      <c r="F435" s="152"/>
      <c r="G435" s="152"/>
      <c r="H435" s="152"/>
      <c r="I435" s="152"/>
      <c r="J435" s="152"/>
      <c r="K435" s="152"/>
      <c r="L435" s="152"/>
    </row>
    <row r="436" spans="1:12" ht="15" customHeight="1" x14ac:dyDescent="0.2">
      <c r="A436" s="12"/>
      <c r="C436" s="136">
        <v>2024</v>
      </c>
      <c r="D436" s="136"/>
      <c r="E436" s="137">
        <v>0.10428735604390435</v>
      </c>
      <c r="F436" s="137">
        <v>4.2724419236328082E-2</v>
      </c>
      <c r="G436" s="137">
        <v>0.13519635784720002</v>
      </c>
      <c r="H436" s="137">
        <v>0.19623363103292751</v>
      </c>
      <c r="I436" s="137">
        <v>0.14182405478291457</v>
      </c>
      <c r="J436" s="137">
        <v>0.10378465088893221</v>
      </c>
      <c r="K436" s="137">
        <v>0.27594953016779339</v>
      </c>
      <c r="L436" s="138">
        <f>(1*E436+2*F436+3*G436+4*H436+5*I436)/SUM(E436:I436)</f>
        <v>3.3685236269573076</v>
      </c>
    </row>
    <row r="437" spans="1:12" ht="15" customHeight="1" x14ac:dyDescent="0.2">
      <c r="A437" s="12"/>
      <c r="C437" s="139">
        <v>2021</v>
      </c>
      <c r="D437" s="139"/>
      <c r="E437" s="140">
        <v>0.12163252200000001</v>
      </c>
      <c r="F437" s="140">
        <v>4.4576400000000002E-2</v>
      </c>
      <c r="G437" s="140">
        <v>0.137902678</v>
      </c>
      <c r="H437" s="140">
        <v>0.21126284400000001</v>
      </c>
      <c r="I437" s="140">
        <v>8.2284501999999995E-2</v>
      </c>
      <c r="J437" s="140">
        <v>0.118141763</v>
      </c>
      <c r="K437" s="140">
        <v>0.28419925000000001</v>
      </c>
      <c r="L437" s="141">
        <f>(1*E437+2*F437+3*G437+4*H437+5*I437)/SUM(E437:I437)</f>
        <v>3.1472251098873363</v>
      </c>
    </row>
    <row r="438" spans="1:12" ht="15" customHeight="1" x14ac:dyDescent="0.2">
      <c r="A438" s="12"/>
      <c r="C438" s="139">
        <v>2017</v>
      </c>
      <c r="D438" s="139"/>
      <c r="E438" s="140">
        <v>8.4927361000000007E-2</v>
      </c>
      <c r="F438" s="140">
        <v>4.5643400000000001E-2</v>
      </c>
      <c r="G438" s="140">
        <v>0.15433732999999999</v>
      </c>
      <c r="H438" s="140">
        <v>0.21139529400000001</v>
      </c>
      <c r="I438" s="140">
        <v>5.3990299999999998E-2</v>
      </c>
      <c r="J438" s="140">
        <v>0.11931621100000001</v>
      </c>
      <c r="K438" s="140">
        <v>0.330390191</v>
      </c>
      <c r="L438" s="141">
        <f>(1*E438+2*F438+3*G438+4*H438+5*I438)/SUM(E438:I438)</f>
        <v>3.1887678794642165</v>
      </c>
    </row>
    <row r="439" spans="1:12" ht="15" customHeight="1" x14ac:dyDescent="0.2">
      <c r="A439" s="12"/>
      <c r="C439" s="139">
        <v>2014</v>
      </c>
      <c r="D439" s="139"/>
      <c r="E439" s="140">
        <v>9.5744099427891693E-2</v>
      </c>
      <c r="F439" s="140">
        <v>3.6165732475307216E-2</v>
      </c>
      <c r="G439" s="140">
        <v>0.14753820472426099</v>
      </c>
      <c r="H439" s="140">
        <v>0.21716087739770007</v>
      </c>
      <c r="I439" s="140">
        <v>6.0980100619074058E-2</v>
      </c>
      <c r="J439" s="140">
        <v>0.10684332619801085</v>
      </c>
      <c r="K439" s="140">
        <v>0.33556765915775522</v>
      </c>
      <c r="L439" s="141">
        <f>(1*E439+2*F439+3*G439+4*H439+5*I439)/SUM(E439:I439)</f>
        <v>3.1999091523994219</v>
      </c>
    </row>
    <row r="440" spans="1:12" ht="15" customHeight="1" x14ac:dyDescent="0.2">
      <c r="A440" s="12"/>
      <c r="C440" s="151" t="s">
        <v>32</v>
      </c>
      <c r="D440" s="151"/>
      <c r="E440" s="152"/>
      <c r="F440" s="152"/>
      <c r="G440" s="152"/>
      <c r="H440" s="152"/>
      <c r="I440" s="152"/>
      <c r="J440" s="152"/>
      <c r="K440" s="152"/>
      <c r="L440" s="152"/>
    </row>
    <row r="441" spans="1:12" ht="15" customHeight="1" x14ac:dyDescent="0.2">
      <c r="A441" s="12"/>
      <c r="C441" s="136">
        <v>2024</v>
      </c>
      <c r="D441" s="136"/>
      <c r="E441" s="137">
        <v>7.4016351698137518E-3</v>
      </c>
      <c r="F441" s="137">
        <v>0</v>
      </c>
      <c r="G441" s="137">
        <v>9.0811476480473306E-3</v>
      </c>
      <c r="H441" s="137">
        <v>1.7123762711269565E-2</v>
      </c>
      <c r="I441" s="137">
        <v>9.228254794391412E-3</v>
      </c>
      <c r="J441" s="137">
        <v>0.17340106890133428</v>
      </c>
      <c r="K441" s="137">
        <v>0.78376413077514373</v>
      </c>
      <c r="L441" s="138">
        <f>(1*E441+2*F441+3*G441+4*H441+5*I441)/SUM(E441:I441)</f>
        <v>3.485049581263381</v>
      </c>
    </row>
    <row r="442" spans="1:12" ht="15" customHeight="1" x14ac:dyDescent="0.2">
      <c r="A442" s="12"/>
      <c r="C442" s="139">
        <v>2021</v>
      </c>
      <c r="D442" s="139"/>
      <c r="E442" s="140">
        <v>7.2895499999999997E-3</v>
      </c>
      <c r="F442" s="140">
        <v>2.6754399999999998E-3</v>
      </c>
      <c r="G442" s="140">
        <v>9.4678999999999996E-3</v>
      </c>
      <c r="H442" s="140">
        <v>1.4789E-2</v>
      </c>
      <c r="I442" s="140">
        <v>1.76136E-3</v>
      </c>
      <c r="J442" s="140">
        <v>0.18256462400000001</v>
      </c>
      <c r="K442" s="140">
        <v>0.78145213599999996</v>
      </c>
      <c r="L442" s="141">
        <f>(1*E442+2*F442+3*G442+4*H442+5*I442)/SUM(E442:I442)</f>
        <v>3.0293797808702654</v>
      </c>
    </row>
    <row r="443" spans="1:12" ht="15" customHeight="1" x14ac:dyDescent="0.2">
      <c r="A443" s="12"/>
      <c r="C443" s="139">
        <v>2017</v>
      </c>
      <c r="D443" s="139"/>
      <c r="E443" s="140">
        <v>3.7824899999999999E-3</v>
      </c>
      <c r="F443" s="140">
        <v>1.6829E-3</v>
      </c>
      <c r="G443" s="140">
        <v>6.9397800000000004E-3</v>
      </c>
      <c r="H443" s="140">
        <v>1.14357E-2</v>
      </c>
      <c r="I443" s="140">
        <v>6.3206199999999999E-3</v>
      </c>
      <c r="J443" s="140">
        <v>0.18547793200000001</v>
      </c>
      <c r="K443" s="140">
        <v>0.78436061400000001</v>
      </c>
      <c r="L443" s="141">
        <f>(1*E443+2*F443+3*G443+4*H443+5*I443)/SUM(E443:I443)</f>
        <v>3.4916554188801676</v>
      </c>
    </row>
    <row r="444" spans="1:12" ht="15" customHeight="1" x14ac:dyDescent="0.2">
      <c r="A444" s="12"/>
      <c r="C444" s="139">
        <v>2014</v>
      </c>
      <c r="D444" s="139"/>
      <c r="E444" s="142">
        <v>1.595672398066195E-2</v>
      </c>
      <c r="F444" s="142">
        <v>3.8170936803013392E-4</v>
      </c>
      <c r="G444" s="142">
        <v>5.8121204209084995E-3</v>
      </c>
      <c r="H444" s="142">
        <v>1.1739499180287881E-2</v>
      </c>
      <c r="I444" s="142">
        <v>1.0958106413435583E-2</v>
      </c>
      <c r="J444" s="142">
        <v>0.16853048493622363</v>
      </c>
      <c r="K444" s="142">
        <v>0.78662135570045244</v>
      </c>
      <c r="L444" s="141">
        <f>(1*E444+2*F444+3*G444+4*H444+5*I444)/SUM(E444:I444)</f>
        <v>3.0303369123085493</v>
      </c>
    </row>
    <row r="445" spans="1:12" ht="15" customHeight="1" x14ac:dyDescent="0.2">
      <c r="A445" s="12"/>
      <c r="C445" s="145" t="s">
        <v>171</v>
      </c>
      <c r="D445" s="146"/>
      <c r="E445" s="146"/>
      <c r="F445" s="146"/>
      <c r="G445" s="146"/>
      <c r="H445" s="146"/>
      <c r="I445" s="146"/>
      <c r="J445" s="146"/>
      <c r="K445" s="146"/>
      <c r="L445" s="146"/>
    </row>
    <row r="446" spans="1:12" ht="15" customHeight="1" x14ac:dyDescent="0.2">
      <c r="A446" s="12"/>
      <c r="C446" s="80" t="s">
        <v>112</v>
      </c>
      <c r="D446" s="80"/>
      <c r="E446" s="81"/>
      <c r="F446" s="81"/>
      <c r="G446" s="81"/>
      <c r="H446" s="81"/>
      <c r="I446" s="81"/>
      <c r="J446" s="87"/>
      <c r="K446" s="87"/>
      <c r="L446" s="87"/>
    </row>
    <row r="447" spans="1:12" ht="15" customHeight="1" x14ac:dyDescent="0.2">
      <c r="A447" s="12"/>
      <c r="C447" s="148" t="s">
        <v>175</v>
      </c>
      <c r="D447" s="148"/>
      <c r="E447" s="149"/>
      <c r="F447" s="149"/>
      <c r="G447" s="149"/>
      <c r="H447" s="149"/>
      <c r="I447" s="149"/>
      <c r="J447" s="149"/>
      <c r="K447" s="149"/>
      <c r="L447" s="149"/>
    </row>
    <row r="448" spans="1:12" ht="15" customHeight="1" x14ac:dyDescent="0.2">
      <c r="A448" s="12"/>
      <c r="C448" s="136">
        <v>2024</v>
      </c>
      <c r="D448" s="136"/>
      <c r="E448" s="137">
        <f>AVERAGE(E453,E458,E463,E468,E473)</f>
        <v>7.8355487187571043E-2</v>
      </c>
      <c r="F448" s="137">
        <f t="shared" ref="F448:K448" si="48">AVERAGE(F453,F458,F463,F468,F473)</f>
        <v>5.1287213970939362E-2</v>
      </c>
      <c r="G448" s="137">
        <f t="shared" si="48"/>
        <v>0.16851081119787648</v>
      </c>
      <c r="H448" s="137">
        <f t="shared" si="48"/>
        <v>0.24869771343419728</v>
      </c>
      <c r="I448" s="137">
        <f t="shared" si="48"/>
        <v>0.17513924177461299</v>
      </c>
      <c r="J448" s="137">
        <f t="shared" si="48"/>
        <v>8.0451774185569772E-2</v>
      </c>
      <c r="K448" s="137">
        <f t="shared" si="48"/>
        <v>0.19755775824923316</v>
      </c>
      <c r="L448" s="138">
        <f>(1*E448+2*F448+3*G448+4*H448+5*I448)/SUM(E448:I448)</f>
        <v>3.5415279372812991</v>
      </c>
    </row>
    <row r="449" spans="1:12" ht="15" customHeight="1" x14ac:dyDescent="0.2">
      <c r="A449" s="12"/>
      <c r="C449" s="139">
        <v>2021</v>
      </c>
      <c r="D449" s="139"/>
      <c r="E449" s="140">
        <f t="shared" ref="E449:K449" si="49">AVERAGE(E454,E459,E464,E469,E474)</f>
        <v>8.6223929399999996E-2</v>
      </c>
      <c r="F449" s="140">
        <f t="shared" si="49"/>
        <v>4.622474E-2</v>
      </c>
      <c r="G449" s="140">
        <f t="shared" si="49"/>
        <v>0.16538583839999998</v>
      </c>
      <c r="H449" s="140">
        <f t="shared" si="49"/>
        <v>0.23519214199999999</v>
      </c>
      <c r="I449" s="140">
        <f t="shared" si="49"/>
        <v>0.15168953020000001</v>
      </c>
      <c r="J449" s="140">
        <f t="shared" si="49"/>
        <v>9.5602909799999997E-2</v>
      </c>
      <c r="K449" s="140">
        <f t="shared" si="49"/>
        <v>0.21968091819999999</v>
      </c>
      <c r="L449" s="141">
        <f>(1*E449+2*F449+3*G449+4*H449+5*I449)/SUM(E449:I449)</f>
        <v>3.4671988379185077</v>
      </c>
    </row>
    <row r="450" spans="1:12" ht="15" customHeight="1" x14ac:dyDescent="0.2">
      <c r="A450" s="12"/>
      <c r="C450" s="139">
        <v>2017</v>
      </c>
      <c r="D450" s="139"/>
      <c r="E450" s="142" t="s">
        <v>174</v>
      </c>
      <c r="F450" s="142" t="s">
        <v>174</v>
      </c>
      <c r="G450" s="142" t="s">
        <v>174</v>
      </c>
      <c r="H450" s="142" t="s">
        <v>174</v>
      </c>
      <c r="I450" s="142" t="s">
        <v>174</v>
      </c>
      <c r="J450" s="142" t="s">
        <v>174</v>
      </c>
      <c r="K450" s="142" t="s">
        <v>174</v>
      </c>
      <c r="L450" s="141" t="s">
        <v>174</v>
      </c>
    </row>
    <row r="451" spans="1:12" ht="15" customHeight="1" x14ac:dyDescent="0.2">
      <c r="A451" s="12"/>
      <c r="C451" s="139">
        <v>2014</v>
      </c>
      <c r="D451" s="139"/>
      <c r="E451" s="142" t="s">
        <v>174</v>
      </c>
      <c r="F451" s="142" t="s">
        <v>174</v>
      </c>
      <c r="G451" s="142" t="s">
        <v>174</v>
      </c>
      <c r="H451" s="142" t="s">
        <v>174</v>
      </c>
      <c r="I451" s="142" t="s">
        <v>174</v>
      </c>
      <c r="J451" s="142" t="s">
        <v>174</v>
      </c>
      <c r="K451" s="142" t="s">
        <v>174</v>
      </c>
      <c r="L451" s="141" t="s">
        <v>174</v>
      </c>
    </row>
    <row r="452" spans="1:12" ht="15" customHeight="1" x14ac:dyDescent="0.2">
      <c r="A452" s="12"/>
      <c r="C452" s="151" t="s">
        <v>27</v>
      </c>
      <c r="D452" s="151"/>
      <c r="E452" s="152"/>
      <c r="F452" s="152"/>
      <c r="G452" s="152"/>
      <c r="H452" s="152"/>
      <c r="I452" s="152"/>
      <c r="J452" s="152"/>
      <c r="K452" s="153"/>
      <c r="L452" s="153"/>
    </row>
    <row r="453" spans="1:12" ht="15" customHeight="1" x14ac:dyDescent="0.2">
      <c r="A453" s="12"/>
      <c r="C453" s="136">
        <v>2024</v>
      </c>
      <c r="D453" s="136"/>
      <c r="E453" s="137">
        <v>8.4091593742524992E-2</v>
      </c>
      <c r="F453" s="137">
        <v>6.6117628623323085E-2</v>
      </c>
      <c r="G453" s="137">
        <v>0.18117729581809716</v>
      </c>
      <c r="H453" s="137">
        <v>0.2918225916392081</v>
      </c>
      <c r="I453" s="137">
        <v>0.14929638131028578</v>
      </c>
      <c r="J453" s="137">
        <v>6.6028645368003708E-2</v>
      </c>
      <c r="K453" s="137">
        <v>0.16146586349855727</v>
      </c>
      <c r="L453" s="138">
        <f>(1*E453+2*F453+3*G453+4*H453+5*I453)/SUM(E453:I453)</f>
        <v>3.4609864165870281</v>
      </c>
    </row>
    <row r="454" spans="1:12" ht="15" customHeight="1" x14ac:dyDescent="0.2">
      <c r="A454" s="12"/>
      <c r="C454" s="139">
        <v>2021</v>
      </c>
      <c r="D454" s="139"/>
      <c r="E454" s="140">
        <v>8.8316807999999997E-2</v>
      </c>
      <c r="F454" s="140">
        <v>6.2141299999999997E-2</v>
      </c>
      <c r="G454" s="140">
        <v>0.19324723299999999</v>
      </c>
      <c r="H454" s="140">
        <v>0.260440528</v>
      </c>
      <c r="I454" s="140">
        <v>0.12632117800000001</v>
      </c>
      <c r="J454" s="140">
        <v>8.1548031000000007E-2</v>
      </c>
      <c r="K454" s="140">
        <v>0.18798493399999999</v>
      </c>
      <c r="L454" s="141">
        <f>(1*E454+2*F454+3*G454+4*H454+5*I454)/SUM(E454:I454)</f>
        <v>3.3755240830186288</v>
      </c>
    </row>
    <row r="455" spans="1:12" ht="15" customHeight="1" x14ac:dyDescent="0.2">
      <c r="A455" s="12"/>
      <c r="C455" s="139">
        <v>2017</v>
      </c>
      <c r="D455" s="139"/>
      <c r="E455" s="142" t="s">
        <v>174</v>
      </c>
      <c r="F455" s="142" t="s">
        <v>174</v>
      </c>
      <c r="G455" s="142" t="s">
        <v>174</v>
      </c>
      <c r="H455" s="142" t="s">
        <v>174</v>
      </c>
      <c r="I455" s="142" t="s">
        <v>174</v>
      </c>
      <c r="J455" s="142" t="s">
        <v>174</v>
      </c>
      <c r="K455" s="142" t="s">
        <v>174</v>
      </c>
      <c r="L455" s="141" t="s">
        <v>174</v>
      </c>
    </row>
    <row r="456" spans="1:12" ht="15" customHeight="1" x14ac:dyDescent="0.2">
      <c r="A456" s="12"/>
      <c r="C456" s="139">
        <v>2014</v>
      </c>
      <c r="D456" s="139"/>
      <c r="E456" s="142" t="s">
        <v>174</v>
      </c>
      <c r="F456" s="142" t="s">
        <v>174</v>
      </c>
      <c r="G456" s="142" t="s">
        <v>174</v>
      </c>
      <c r="H456" s="142" t="s">
        <v>174</v>
      </c>
      <c r="I456" s="142" t="s">
        <v>174</v>
      </c>
      <c r="J456" s="142" t="s">
        <v>174</v>
      </c>
      <c r="K456" s="142" t="s">
        <v>174</v>
      </c>
      <c r="L456" s="141" t="s">
        <v>174</v>
      </c>
    </row>
    <row r="457" spans="1:12" ht="15" customHeight="1" x14ac:dyDescent="0.2">
      <c r="A457" s="12"/>
      <c r="C457" s="151" t="s">
        <v>28</v>
      </c>
      <c r="D457" s="151"/>
      <c r="E457" s="152"/>
      <c r="F457" s="152"/>
      <c r="G457" s="152"/>
      <c r="H457" s="152"/>
      <c r="I457" s="152"/>
      <c r="J457" s="152"/>
      <c r="K457" s="153"/>
      <c r="L457" s="153"/>
    </row>
    <row r="458" spans="1:12" ht="15" customHeight="1" x14ac:dyDescent="0.2">
      <c r="A458" s="12"/>
      <c r="C458" s="136">
        <v>2024</v>
      </c>
      <c r="D458" s="136"/>
      <c r="E458" s="137">
        <v>7.2708667068778404E-2</v>
      </c>
      <c r="F458" s="137">
        <v>4.7954349720736485E-2</v>
      </c>
      <c r="G458" s="137">
        <v>0.18189287642951429</v>
      </c>
      <c r="H458" s="137">
        <v>0.26980051336006161</v>
      </c>
      <c r="I458" s="137">
        <v>0.17616703983264728</v>
      </c>
      <c r="J458" s="137">
        <v>7.2177865234921021E-2</v>
      </c>
      <c r="K458" s="137">
        <v>0.17929868835334106</v>
      </c>
      <c r="L458" s="138">
        <f>(1*E458+2*F458+3*G458+4*H458+5*I458)/SUM(E458:I458)</f>
        <v>3.5728115949105685</v>
      </c>
    </row>
    <row r="459" spans="1:12" ht="15" customHeight="1" x14ac:dyDescent="0.2">
      <c r="A459" s="12"/>
      <c r="C459" s="139">
        <v>2021</v>
      </c>
      <c r="D459" s="139"/>
      <c r="E459" s="140">
        <v>7.7571592999999994E-2</v>
      </c>
      <c r="F459" s="140">
        <v>4.0715000000000001E-2</v>
      </c>
      <c r="G459" s="140">
        <v>0.17856791999999999</v>
      </c>
      <c r="H459" s="140">
        <v>0.25948896199999999</v>
      </c>
      <c r="I459" s="140">
        <v>0.16739820599999999</v>
      </c>
      <c r="J459" s="140">
        <v>8.0078754000000002E-2</v>
      </c>
      <c r="K459" s="140">
        <v>0.19617958199999999</v>
      </c>
      <c r="L459" s="141">
        <f>(1*E459+2*F459+3*G459+4*H459+5*I459)/SUM(E459:I459)</f>
        <v>3.5505102144310521</v>
      </c>
    </row>
    <row r="460" spans="1:12" ht="15" customHeight="1" x14ac:dyDescent="0.2">
      <c r="A460" s="12"/>
      <c r="C460" s="139">
        <v>2017</v>
      </c>
      <c r="D460" s="139"/>
      <c r="E460" s="142" t="s">
        <v>174</v>
      </c>
      <c r="F460" s="142" t="s">
        <v>174</v>
      </c>
      <c r="G460" s="142" t="s">
        <v>174</v>
      </c>
      <c r="H460" s="142" t="s">
        <v>174</v>
      </c>
      <c r="I460" s="142" t="s">
        <v>174</v>
      </c>
      <c r="J460" s="142" t="s">
        <v>174</v>
      </c>
      <c r="K460" s="142" t="s">
        <v>174</v>
      </c>
      <c r="L460" s="141" t="s">
        <v>174</v>
      </c>
    </row>
    <row r="461" spans="1:12" ht="15" customHeight="1" x14ac:dyDescent="0.2">
      <c r="A461" s="12"/>
      <c r="C461" s="139">
        <v>2014</v>
      </c>
      <c r="D461" s="139"/>
      <c r="E461" s="142" t="s">
        <v>174</v>
      </c>
      <c r="F461" s="142" t="s">
        <v>174</v>
      </c>
      <c r="G461" s="142" t="s">
        <v>174</v>
      </c>
      <c r="H461" s="142" t="s">
        <v>174</v>
      </c>
      <c r="I461" s="142" t="s">
        <v>174</v>
      </c>
      <c r="J461" s="142" t="s">
        <v>174</v>
      </c>
      <c r="K461" s="142" t="s">
        <v>174</v>
      </c>
      <c r="L461" s="141" t="s">
        <v>174</v>
      </c>
    </row>
    <row r="462" spans="1:12" ht="15" customHeight="1" x14ac:dyDescent="0.2">
      <c r="A462" s="12"/>
      <c r="C462" s="151" t="s">
        <v>29</v>
      </c>
      <c r="D462" s="151"/>
      <c r="E462" s="152"/>
      <c r="F462" s="152"/>
      <c r="G462" s="152"/>
      <c r="H462" s="152"/>
      <c r="I462" s="152"/>
      <c r="J462" s="152"/>
      <c r="K462" s="152"/>
      <c r="L462" s="152"/>
    </row>
    <row r="463" spans="1:12" ht="15" customHeight="1" x14ac:dyDescent="0.2">
      <c r="A463" s="12"/>
      <c r="C463" s="136">
        <v>2024</v>
      </c>
      <c r="D463" s="136"/>
      <c r="E463" s="137">
        <v>6.8301848800552054E-2</v>
      </c>
      <c r="F463" s="137">
        <v>4.0107575366361274E-2</v>
      </c>
      <c r="G463" s="137">
        <v>0.14084187869394957</v>
      </c>
      <c r="H463" s="137">
        <v>0.23124496976525066</v>
      </c>
      <c r="I463" s="137">
        <v>0.2149780534423722</v>
      </c>
      <c r="J463" s="137">
        <v>8.60022986085522E-2</v>
      </c>
      <c r="K463" s="137">
        <v>0.21852337532296212</v>
      </c>
      <c r="L463" s="138">
        <f>(1*E463+2*F463+3*G463+4*H463+5*I463)/SUM(E463:I463)</f>
        <v>3.6966321911857616</v>
      </c>
    </row>
    <row r="464" spans="1:12" ht="15" customHeight="1" x14ac:dyDescent="0.2">
      <c r="A464" s="12"/>
      <c r="C464" s="139">
        <v>2021</v>
      </c>
      <c r="D464" s="139"/>
      <c r="E464" s="140">
        <v>7.8643355999999998E-2</v>
      </c>
      <c r="F464" s="140">
        <v>3.2362700000000001E-2</v>
      </c>
      <c r="G464" s="140">
        <v>0.13760504000000001</v>
      </c>
      <c r="H464" s="140">
        <v>0.223976704</v>
      </c>
      <c r="I464" s="140">
        <v>0.180188193</v>
      </c>
      <c r="J464" s="140">
        <v>0.1037486</v>
      </c>
      <c r="K464" s="140">
        <v>0.24347542799999999</v>
      </c>
      <c r="L464" s="141">
        <f>(1*E464+2*F464+3*G464+4*H464+5*I464)/SUM(E464:I464)</f>
        <v>3.6046540960951052</v>
      </c>
    </row>
    <row r="465" spans="1:12" ht="15" customHeight="1" x14ac:dyDescent="0.2">
      <c r="A465" s="12"/>
      <c r="C465" s="139">
        <v>2017</v>
      </c>
      <c r="D465" s="139"/>
      <c r="E465" s="142" t="s">
        <v>174</v>
      </c>
      <c r="F465" s="142" t="s">
        <v>174</v>
      </c>
      <c r="G465" s="142" t="s">
        <v>174</v>
      </c>
      <c r="H465" s="142" t="s">
        <v>174</v>
      </c>
      <c r="I465" s="142" t="s">
        <v>174</v>
      </c>
      <c r="J465" s="142" t="s">
        <v>174</v>
      </c>
      <c r="K465" s="142" t="s">
        <v>174</v>
      </c>
      <c r="L465" s="141" t="s">
        <v>174</v>
      </c>
    </row>
    <row r="466" spans="1:12" ht="15" customHeight="1" x14ac:dyDescent="0.2">
      <c r="A466" s="12"/>
      <c r="C466" s="139">
        <v>2014</v>
      </c>
      <c r="D466" s="139"/>
      <c r="E466" s="142" t="s">
        <v>174</v>
      </c>
      <c r="F466" s="142" t="s">
        <v>174</v>
      </c>
      <c r="G466" s="142" t="s">
        <v>174</v>
      </c>
      <c r="H466" s="142" t="s">
        <v>174</v>
      </c>
      <c r="I466" s="142" t="s">
        <v>174</v>
      </c>
      <c r="J466" s="142" t="s">
        <v>174</v>
      </c>
      <c r="K466" s="142" t="s">
        <v>174</v>
      </c>
      <c r="L466" s="141" t="s">
        <v>174</v>
      </c>
    </row>
    <row r="467" spans="1:12" ht="15" customHeight="1" x14ac:dyDescent="0.2">
      <c r="A467" s="12"/>
      <c r="C467" s="151" t="s">
        <v>30</v>
      </c>
      <c r="D467" s="151"/>
      <c r="E467" s="152"/>
      <c r="F467" s="152"/>
      <c r="G467" s="152"/>
      <c r="H467" s="152"/>
      <c r="I467" s="152"/>
      <c r="J467" s="152"/>
      <c r="K467" s="152"/>
      <c r="L467" s="152"/>
    </row>
    <row r="468" spans="1:12" ht="15" customHeight="1" x14ac:dyDescent="0.2">
      <c r="A468" s="12"/>
      <c r="C468" s="136">
        <v>2024</v>
      </c>
      <c r="D468" s="136"/>
      <c r="E468" s="137">
        <v>7.7724320730855528E-2</v>
      </c>
      <c r="F468" s="137">
        <v>5.0016105745452052E-2</v>
      </c>
      <c r="G468" s="137">
        <v>0.15607821367092634</v>
      </c>
      <c r="H468" s="137">
        <v>0.20910447992390158</v>
      </c>
      <c r="I468" s="137">
        <v>0.18569186894310838</v>
      </c>
      <c r="J468" s="137">
        <v>9.1654447477498013E-2</v>
      </c>
      <c r="K468" s="137">
        <v>0.22973056350825816</v>
      </c>
      <c r="L468" s="138">
        <f>(1*E468+2*F468+3*G468+4*H468+5*I468)/SUM(E468:I468)</f>
        <v>3.5526306914436336</v>
      </c>
    </row>
    <row r="469" spans="1:12" ht="15" customHeight="1" x14ac:dyDescent="0.2">
      <c r="A469" s="12"/>
      <c r="C469" s="139">
        <v>2021</v>
      </c>
      <c r="D469" s="139"/>
      <c r="E469" s="140">
        <v>8.8792349000000007E-2</v>
      </c>
      <c r="F469" s="140">
        <v>4.8197999999999998E-2</v>
      </c>
      <c r="G469" s="140">
        <v>0.14127720999999999</v>
      </c>
      <c r="H469" s="140">
        <v>0.20070295599999999</v>
      </c>
      <c r="I469" s="140">
        <v>0.15807420699999999</v>
      </c>
      <c r="J469" s="140">
        <v>0.110306905</v>
      </c>
      <c r="K469" s="140">
        <v>0.25264835400000002</v>
      </c>
      <c r="L469" s="141">
        <f>(1*E469+2*F469+3*G469+4*H469+5*I469)/SUM(E469:I469)</f>
        <v>3.4569046127345513</v>
      </c>
    </row>
    <row r="470" spans="1:12" ht="15" customHeight="1" x14ac:dyDescent="0.2">
      <c r="A470" s="12"/>
      <c r="C470" s="139">
        <v>2017</v>
      </c>
      <c r="D470" s="139"/>
      <c r="E470" s="142" t="s">
        <v>174</v>
      </c>
      <c r="F470" s="142" t="s">
        <v>174</v>
      </c>
      <c r="G470" s="142" t="s">
        <v>174</v>
      </c>
      <c r="H470" s="142" t="s">
        <v>174</v>
      </c>
      <c r="I470" s="142" t="s">
        <v>174</v>
      </c>
      <c r="J470" s="142" t="s">
        <v>174</v>
      </c>
      <c r="K470" s="142" t="s">
        <v>174</v>
      </c>
      <c r="L470" s="141" t="s">
        <v>174</v>
      </c>
    </row>
    <row r="471" spans="1:12" ht="15" customHeight="1" x14ac:dyDescent="0.2">
      <c r="A471" s="12"/>
      <c r="C471" s="139">
        <v>2014</v>
      </c>
      <c r="D471" s="139"/>
      <c r="E471" s="142" t="s">
        <v>174</v>
      </c>
      <c r="F471" s="142" t="s">
        <v>174</v>
      </c>
      <c r="G471" s="142" t="s">
        <v>174</v>
      </c>
      <c r="H471" s="142" t="s">
        <v>174</v>
      </c>
      <c r="I471" s="142" t="s">
        <v>174</v>
      </c>
      <c r="J471" s="142" t="s">
        <v>174</v>
      </c>
      <c r="K471" s="142" t="s">
        <v>174</v>
      </c>
      <c r="L471" s="141" t="s">
        <v>174</v>
      </c>
    </row>
    <row r="472" spans="1:12" ht="15" customHeight="1" x14ac:dyDescent="0.2">
      <c r="A472" s="12"/>
      <c r="C472" s="151" t="s">
        <v>31</v>
      </c>
      <c r="D472" s="151"/>
      <c r="E472" s="152"/>
      <c r="F472" s="152"/>
      <c r="G472" s="152"/>
      <c r="H472" s="152"/>
      <c r="I472" s="152"/>
      <c r="J472" s="152"/>
      <c r="K472" s="152"/>
      <c r="L472" s="152"/>
    </row>
    <row r="473" spans="1:12" ht="15" customHeight="1" x14ac:dyDescent="0.2">
      <c r="A473" s="12"/>
      <c r="C473" s="136">
        <v>2024</v>
      </c>
      <c r="D473" s="136"/>
      <c r="E473" s="137">
        <v>8.8951005595144308E-2</v>
      </c>
      <c r="F473" s="137">
        <v>5.2240410398823905E-2</v>
      </c>
      <c r="G473" s="137">
        <v>0.18256379137689507</v>
      </c>
      <c r="H473" s="137">
        <v>0.24151601248256449</v>
      </c>
      <c r="I473" s="137">
        <v>0.14956286534465127</v>
      </c>
      <c r="J473" s="137">
        <v>8.6395614238873916E-2</v>
      </c>
      <c r="K473" s="137">
        <v>0.19877030056304715</v>
      </c>
      <c r="L473" s="138">
        <f>(1*E473+2*F473+3*G473+4*H473+5*I473)/SUM(E473:I473)</f>
        <v>3.434365579387161</v>
      </c>
    </row>
    <row r="474" spans="1:12" ht="15" customHeight="1" x14ac:dyDescent="0.2">
      <c r="A474" s="12"/>
      <c r="C474" s="139">
        <v>2021</v>
      </c>
      <c r="D474" s="139"/>
      <c r="E474" s="140">
        <v>9.7795541E-2</v>
      </c>
      <c r="F474" s="140">
        <v>4.7706699999999998E-2</v>
      </c>
      <c r="G474" s="140">
        <v>0.176231789</v>
      </c>
      <c r="H474" s="140">
        <v>0.23135156000000001</v>
      </c>
      <c r="I474" s="140">
        <v>0.12646586700000001</v>
      </c>
      <c r="J474" s="140">
        <v>0.10233225899999999</v>
      </c>
      <c r="K474" s="140">
        <v>0.21811629299999999</v>
      </c>
      <c r="L474" s="141">
        <f>(1*E474+2*F474+3*G474+4*H474+5*I474)/SUM(E474:I474)</f>
        <v>3.3546243768851194</v>
      </c>
    </row>
    <row r="475" spans="1:12" ht="15" customHeight="1" x14ac:dyDescent="0.2">
      <c r="A475" s="12"/>
      <c r="C475" s="139">
        <v>2017</v>
      </c>
      <c r="D475" s="139"/>
      <c r="E475" s="142" t="s">
        <v>174</v>
      </c>
      <c r="F475" s="142" t="s">
        <v>174</v>
      </c>
      <c r="G475" s="142" t="s">
        <v>174</v>
      </c>
      <c r="H475" s="142" t="s">
        <v>174</v>
      </c>
      <c r="I475" s="142" t="s">
        <v>174</v>
      </c>
      <c r="J475" s="142" t="s">
        <v>174</v>
      </c>
      <c r="K475" s="142" t="s">
        <v>174</v>
      </c>
      <c r="L475" s="141" t="s">
        <v>174</v>
      </c>
    </row>
    <row r="476" spans="1:12" ht="15" customHeight="1" x14ac:dyDescent="0.2">
      <c r="A476" s="12"/>
      <c r="C476" s="139">
        <v>2014</v>
      </c>
      <c r="D476" s="139"/>
      <c r="E476" s="142" t="s">
        <v>174</v>
      </c>
      <c r="F476" s="142" t="s">
        <v>174</v>
      </c>
      <c r="G476" s="142" t="s">
        <v>174</v>
      </c>
      <c r="H476" s="142" t="s">
        <v>174</v>
      </c>
      <c r="I476" s="142" t="s">
        <v>174</v>
      </c>
      <c r="J476" s="142" t="s">
        <v>174</v>
      </c>
      <c r="K476" s="142" t="s">
        <v>174</v>
      </c>
      <c r="L476" s="141" t="s">
        <v>174</v>
      </c>
    </row>
    <row r="477" spans="1:12" ht="15" customHeight="1" x14ac:dyDescent="0.2">
      <c r="A477" s="12"/>
      <c r="C477" s="151" t="s">
        <v>32</v>
      </c>
      <c r="D477" s="151"/>
      <c r="E477" s="152"/>
      <c r="F477" s="152"/>
      <c r="G477" s="152"/>
      <c r="H477" s="152"/>
      <c r="I477" s="152"/>
      <c r="J477" s="152"/>
      <c r="K477" s="152"/>
      <c r="L477" s="152"/>
    </row>
    <row r="478" spans="1:12" ht="15" customHeight="1" x14ac:dyDescent="0.2">
      <c r="A478" s="12"/>
      <c r="C478" s="136">
        <v>2024</v>
      </c>
      <c r="D478" s="136"/>
      <c r="E478" s="137">
        <v>1.3133732843566078E-2</v>
      </c>
      <c r="F478" s="137">
        <v>2.0263731019574726E-3</v>
      </c>
      <c r="G478" s="137">
        <v>5.2119890176809888E-3</v>
      </c>
      <c r="H478" s="137">
        <v>1.4065683693402624E-2</v>
      </c>
      <c r="I478" s="137">
        <v>1.0681475852764187E-2</v>
      </c>
      <c r="J478" s="137">
        <v>0.1863255526078981</v>
      </c>
      <c r="K478" s="137">
        <v>0.76855519288273055</v>
      </c>
      <c r="L478" s="138">
        <f>(1*E478+2*F478+3*G478+4*H478+5*I478)/SUM(E478:I478)</f>
        <v>3.1581319702070751</v>
      </c>
    </row>
    <row r="479" spans="1:12" ht="15" customHeight="1" x14ac:dyDescent="0.2">
      <c r="A479" s="12"/>
      <c r="C479" s="139">
        <v>2021</v>
      </c>
      <c r="D479" s="139"/>
      <c r="E479" s="140">
        <v>7.9521999999999995E-3</v>
      </c>
      <c r="F479" s="140">
        <v>2.64957E-3</v>
      </c>
      <c r="G479" s="140">
        <v>5.3289399999999999E-3</v>
      </c>
      <c r="H479" s="140">
        <v>1.12709E-2</v>
      </c>
      <c r="I479" s="140">
        <v>8.0236000000000005E-3</v>
      </c>
      <c r="J479" s="140">
        <v>0.21339165800000001</v>
      </c>
      <c r="K479" s="140">
        <v>0.75138311800000002</v>
      </c>
      <c r="L479" s="141">
        <f>(1*E479+2*F479+3*G479+4*H479+5*I479)/SUM(E479:I479)</f>
        <v>3.2488027750579769</v>
      </c>
    </row>
    <row r="480" spans="1:12" ht="15" customHeight="1" x14ac:dyDescent="0.2">
      <c r="A480" s="12"/>
      <c r="C480" s="139">
        <v>2017</v>
      </c>
      <c r="D480" s="139"/>
      <c r="E480" s="142" t="s">
        <v>174</v>
      </c>
      <c r="F480" s="142" t="s">
        <v>174</v>
      </c>
      <c r="G480" s="142" t="s">
        <v>174</v>
      </c>
      <c r="H480" s="142" t="s">
        <v>174</v>
      </c>
      <c r="I480" s="142" t="s">
        <v>174</v>
      </c>
      <c r="J480" s="142" t="s">
        <v>174</v>
      </c>
      <c r="K480" s="142" t="s">
        <v>174</v>
      </c>
      <c r="L480" s="141" t="s">
        <v>174</v>
      </c>
    </row>
    <row r="481" spans="1:12" ht="15" customHeight="1" x14ac:dyDescent="0.2">
      <c r="A481" s="12"/>
      <c r="C481" s="139">
        <v>2014</v>
      </c>
      <c r="D481" s="139"/>
      <c r="E481" s="142" t="s">
        <v>174</v>
      </c>
      <c r="F481" s="142" t="s">
        <v>174</v>
      </c>
      <c r="G481" s="142" t="s">
        <v>174</v>
      </c>
      <c r="H481" s="142" t="s">
        <v>174</v>
      </c>
      <c r="I481" s="142" t="s">
        <v>174</v>
      </c>
      <c r="J481" s="142" t="s">
        <v>174</v>
      </c>
      <c r="K481" s="142" t="s">
        <v>174</v>
      </c>
      <c r="L481" s="141" t="s">
        <v>174</v>
      </c>
    </row>
    <row r="482" spans="1:12" ht="15" customHeight="1" x14ac:dyDescent="0.2">
      <c r="A482" s="12"/>
      <c r="C482" s="80" t="s">
        <v>130</v>
      </c>
      <c r="D482" s="80"/>
      <c r="E482" s="81"/>
      <c r="F482" s="81"/>
      <c r="G482" s="81"/>
      <c r="H482" s="81"/>
      <c r="I482" s="81"/>
      <c r="J482" s="87"/>
      <c r="K482" s="87"/>
      <c r="L482" s="87"/>
    </row>
    <row r="483" spans="1:12" ht="15" customHeight="1" x14ac:dyDescent="0.2">
      <c r="A483" s="12"/>
      <c r="C483" s="148" t="s">
        <v>175</v>
      </c>
      <c r="D483" s="148"/>
      <c r="E483" s="149"/>
      <c r="F483" s="149"/>
      <c r="G483" s="149"/>
      <c r="H483" s="149"/>
      <c r="I483" s="149"/>
      <c r="J483" s="149"/>
      <c r="K483" s="149"/>
      <c r="L483" s="149"/>
    </row>
    <row r="484" spans="1:12" ht="15" customHeight="1" x14ac:dyDescent="0.2">
      <c r="A484" s="12"/>
      <c r="C484" s="136">
        <v>2024</v>
      </c>
      <c r="D484" s="136"/>
      <c r="E484" s="137">
        <f>AVERAGE(E489,E494,E499,E504,E509)</f>
        <v>6.8849160520081235E-2</v>
      </c>
      <c r="F484" s="137">
        <f t="shared" ref="F484:K484" si="50">AVERAGE(F489,F494,F499,F504,F509)</f>
        <v>5.2745270746937314E-2</v>
      </c>
      <c r="G484" s="137">
        <f t="shared" si="50"/>
        <v>0.16723023673937423</v>
      </c>
      <c r="H484" s="137">
        <f t="shared" si="50"/>
        <v>0.28691208997187978</v>
      </c>
      <c r="I484" s="137">
        <f t="shared" si="50"/>
        <v>0.23530574799990189</v>
      </c>
      <c r="J484" s="137">
        <f t="shared" si="50"/>
        <v>6.5174095370142376E-2</v>
      </c>
      <c r="K484" s="137">
        <f t="shared" si="50"/>
        <v>0.12378339865168324</v>
      </c>
      <c r="L484" s="138">
        <f>(1*E484+2*F484+3*G484+4*H484+5*I484)/SUM(E484:I484)</f>
        <v>3.6991988582653201</v>
      </c>
    </row>
    <row r="485" spans="1:12" ht="15" customHeight="1" x14ac:dyDescent="0.2">
      <c r="A485" s="12"/>
      <c r="C485" s="139">
        <v>2021</v>
      </c>
      <c r="D485" s="139"/>
      <c r="E485" s="140">
        <f t="shared" ref="E485:K485" si="51">AVERAGE(E490,E495,E500,E505,E510)</f>
        <v>5.3126941400000002E-2</v>
      </c>
      <c r="F485" s="140">
        <f t="shared" si="51"/>
        <v>5.9843611199999994E-2</v>
      </c>
      <c r="G485" s="140">
        <f t="shared" si="51"/>
        <v>0.23000912160000003</v>
      </c>
      <c r="H485" s="140">
        <f t="shared" si="51"/>
        <v>0.31382846419999999</v>
      </c>
      <c r="I485" s="140">
        <f t="shared" si="51"/>
        <v>0.19273615699999999</v>
      </c>
      <c r="J485" s="140">
        <f t="shared" si="51"/>
        <v>4.5281379999999996E-2</v>
      </c>
      <c r="K485" s="140">
        <f t="shared" si="51"/>
        <v>0.1051742988</v>
      </c>
      <c r="L485" s="141">
        <f>(1*E485+2*F485+3*G485+4*H485+5*I485)/SUM(E485:I485)</f>
        <v>3.6276344707240322</v>
      </c>
    </row>
    <row r="486" spans="1:12" ht="15" customHeight="1" x14ac:dyDescent="0.2">
      <c r="A486" s="12"/>
      <c r="C486" s="139">
        <v>2017</v>
      </c>
      <c r="D486" s="139"/>
      <c r="E486" s="142" t="s">
        <v>174</v>
      </c>
      <c r="F486" s="142" t="s">
        <v>174</v>
      </c>
      <c r="G486" s="142" t="s">
        <v>174</v>
      </c>
      <c r="H486" s="142" t="s">
        <v>174</v>
      </c>
      <c r="I486" s="142" t="s">
        <v>174</v>
      </c>
      <c r="J486" s="142" t="s">
        <v>174</v>
      </c>
      <c r="K486" s="142" t="s">
        <v>174</v>
      </c>
      <c r="L486" s="141" t="s">
        <v>174</v>
      </c>
    </row>
    <row r="487" spans="1:12" ht="15" customHeight="1" x14ac:dyDescent="0.2">
      <c r="A487" s="12"/>
      <c r="C487" s="139">
        <v>2014</v>
      </c>
      <c r="D487" s="139"/>
      <c r="E487" s="142" t="s">
        <v>174</v>
      </c>
      <c r="F487" s="142" t="s">
        <v>174</v>
      </c>
      <c r="G487" s="142" t="s">
        <v>174</v>
      </c>
      <c r="H487" s="142" t="s">
        <v>174</v>
      </c>
      <c r="I487" s="142" t="s">
        <v>174</v>
      </c>
      <c r="J487" s="142" t="s">
        <v>174</v>
      </c>
      <c r="K487" s="142" t="s">
        <v>174</v>
      </c>
      <c r="L487" s="141" t="s">
        <v>174</v>
      </c>
    </row>
    <row r="488" spans="1:12" ht="15" customHeight="1" x14ac:dyDescent="0.2">
      <c r="A488" s="12"/>
      <c r="C488" s="151" t="s">
        <v>27</v>
      </c>
      <c r="D488" s="151"/>
      <c r="E488" s="152"/>
      <c r="F488" s="152"/>
      <c r="G488" s="152"/>
      <c r="H488" s="152"/>
      <c r="I488" s="152"/>
      <c r="J488" s="152"/>
      <c r="K488" s="153"/>
      <c r="L488" s="153"/>
    </row>
    <row r="489" spans="1:12" ht="15" customHeight="1" x14ac:dyDescent="0.2">
      <c r="A489" s="12"/>
      <c r="C489" s="136">
        <v>2024</v>
      </c>
      <c r="D489" s="136"/>
      <c r="E489" s="137">
        <v>6.8387816463232137E-2</v>
      </c>
      <c r="F489" s="137">
        <v>7.6630171766421354E-2</v>
      </c>
      <c r="G489" s="137">
        <v>0.23323568361265914</v>
      </c>
      <c r="H489" s="137">
        <v>0.32460778030021609</v>
      </c>
      <c r="I489" s="137">
        <v>0.1780946906838706</v>
      </c>
      <c r="J489" s="137">
        <v>4.4637826378902852E-2</v>
      </c>
      <c r="K489" s="137">
        <v>7.4406030794697819E-2</v>
      </c>
      <c r="L489" s="138">
        <f>(1*E489+2*F489+3*G489+4*H489+5*I489)/SUM(E489:I489)</f>
        <v>3.5305500855871501</v>
      </c>
    </row>
    <row r="490" spans="1:12" ht="15" customHeight="1" x14ac:dyDescent="0.2">
      <c r="A490" s="12"/>
      <c r="C490" s="139">
        <v>2021</v>
      </c>
      <c r="D490" s="139"/>
      <c r="E490" s="140">
        <v>6.2897552999999995E-2</v>
      </c>
      <c r="F490" s="140">
        <v>7.5244785999999994E-2</v>
      </c>
      <c r="G490" s="140">
        <v>0.27847075999999998</v>
      </c>
      <c r="H490" s="140">
        <v>0.34382972000000001</v>
      </c>
      <c r="I490" s="140">
        <v>0.15281731800000001</v>
      </c>
      <c r="J490" s="140">
        <v>3.57687E-2</v>
      </c>
      <c r="K490" s="140">
        <v>5.0971099999999998E-2</v>
      </c>
      <c r="L490" s="141">
        <f>(1*E490+2*F490+3*G490+4*H490+5*I490)/SUM(E490:I490)</f>
        <v>3.4910150414240619</v>
      </c>
    </row>
    <row r="491" spans="1:12" ht="15" customHeight="1" x14ac:dyDescent="0.2">
      <c r="A491" s="12"/>
      <c r="C491" s="139">
        <v>2017</v>
      </c>
      <c r="D491" s="139"/>
      <c r="E491" s="142" t="s">
        <v>174</v>
      </c>
      <c r="F491" s="142" t="s">
        <v>174</v>
      </c>
      <c r="G491" s="142" t="s">
        <v>174</v>
      </c>
      <c r="H491" s="142" t="s">
        <v>174</v>
      </c>
      <c r="I491" s="142" t="s">
        <v>174</v>
      </c>
      <c r="J491" s="142" t="s">
        <v>174</v>
      </c>
      <c r="K491" s="142" t="s">
        <v>174</v>
      </c>
      <c r="L491" s="141" t="s">
        <v>174</v>
      </c>
    </row>
    <row r="492" spans="1:12" ht="15" customHeight="1" x14ac:dyDescent="0.2">
      <c r="A492" s="12"/>
      <c r="C492" s="139">
        <v>2014</v>
      </c>
      <c r="D492" s="139"/>
      <c r="E492" s="142" t="s">
        <v>174</v>
      </c>
      <c r="F492" s="142" t="s">
        <v>174</v>
      </c>
      <c r="G492" s="142" t="s">
        <v>174</v>
      </c>
      <c r="H492" s="142" t="s">
        <v>174</v>
      </c>
      <c r="I492" s="142" t="s">
        <v>174</v>
      </c>
      <c r="J492" s="142" t="s">
        <v>174</v>
      </c>
      <c r="K492" s="142" t="s">
        <v>174</v>
      </c>
      <c r="L492" s="141" t="s">
        <v>174</v>
      </c>
    </row>
    <row r="493" spans="1:12" ht="15" customHeight="1" x14ac:dyDescent="0.2">
      <c r="A493" s="12"/>
      <c r="C493" s="151" t="s">
        <v>28</v>
      </c>
      <c r="D493" s="151"/>
      <c r="E493" s="152"/>
      <c r="F493" s="152"/>
      <c r="G493" s="152"/>
      <c r="H493" s="152"/>
      <c r="I493" s="152"/>
      <c r="J493" s="152"/>
      <c r="K493" s="153"/>
      <c r="L493" s="153"/>
    </row>
    <row r="494" spans="1:12" ht="15" customHeight="1" x14ac:dyDescent="0.2">
      <c r="A494" s="12"/>
      <c r="C494" s="136">
        <v>2024</v>
      </c>
      <c r="D494" s="136"/>
      <c r="E494" s="137">
        <v>8.0595326142352833E-2</v>
      </c>
      <c r="F494" s="137">
        <v>5.3447459585552699E-2</v>
      </c>
      <c r="G494" s="137">
        <v>0.2018123577596995</v>
      </c>
      <c r="H494" s="137">
        <v>0.28828388592828696</v>
      </c>
      <c r="I494" s="137">
        <v>0.18864328613474052</v>
      </c>
      <c r="J494" s="137">
        <v>4.8517209953353242E-2</v>
      </c>
      <c r="K494" s="137">
        <v>0.13870047449601444</v>
      </c>
      <c r="L494" s="138">
        <f>(1*E494+2*F494+3*G494+4*H494+5*I494)/SUM(E494:I494)</f>
        <v>3.554800882967069</v>
      </c>
    </row>
    <row r="495" spans="1:12" ht="15" customHeight="1" x14ac:dyDescent="0.2">
      <c r="A495" s="12"/>
      <c r="C495" s="139">
        <v>2021</v>
      </c>
      <c r="D495" s="139"/>
      <c r="E495" s="140">
        <v>4.7620999999999997E-2</v>
      </c>
      <c r="F495" s="140">
        <v>8.3765093999999998E-2</v>
      </c>
      <c r="G495" s="140">
        <v>0.29405727799999998</v>
      </c>
      <c r="H495" s="140">
        <v>0.31767346400000002</v>
      </c>
      <c r="I495" s="140">
        <v>0.161000434</v>
      </c>
      <c r="J495" s="140">
        <v>3.8827199999999999E-2</v>
      </c>
      <c r="K495" s="140">
        <v>5.7055500000000002E-2</v>
      </c>
      <c r="L495" s="141">
        <f>(1*E495+2*F495+3*G495+4*H495+5*I495)/SUM(E495:I495)</f>
        <v>3.509521555760128</v>
      </c>
    </row>
    <row r="496" spans="1:12" ht="15" customHeight="1" x14ac:dyDescent="0.2">
      <c r="A496" s="12"/>
      <c r="C496" s="139">
        <v>2017</v>
      </c>
      <c r="D496" s="139"/>
      <c r="E496" s="142" t="s">
        <v>174</v>
      </c>
      <c r="F496" s="142" t="s">
        <v>174</v>
      </c>
      <c r="G496" s="142" t="s">
        <v>174</v>
      </c>
      <c r="H496" s="142" t="s">
        <v>174</v>
      </c>
      <c r="I496" s="142" t="s">
        <v>174</v>
      </c>
      <c r="J496" s="142" t="s">
        <v>174</v>
      </c>
      <c r="K496" s="142" t="s">
        <v>174</v>
      </c>
      <c r="L496" s="141" t="s">
        <v>174</v>
      </c>
    </row>
    <row r="497" spans="1:12" ht="15" customHeight="1" x14ac:dyDescent="0.2">
      <c r="A497" s="12"/>
      <c r="C497" s="139">
        <v>2014</v>
      </c>
      <c r="D497" s="139"/>
      <c r="E497" s="142" t="s">
        <v>174</v>
      </c>
      <c r="F497" s="142" t="s">
        <v>174</v>
      </c>
      <c r="G497" s="142" t="s">
        <v>174</v>
      </c>
      <c r="H497" s="142" t="s">
        <v>174</v>
      </c>
      <c r="I497" s="142" t="s">
        <v>174</v>
      </c>
      <c r="J497" s="142" t="s">
        <v>174</v>
      </c>
      <c r="K497" s="142" t="s">
        <v>174</v>
      </c>
      <c r="L497" s="141" t="s">
        <v>174</v>
      </c>
    </row>
    <row r="498" spans="1:12" ht="15" customHeight="1" x14ac:dyDescent="0.2">
      <c r="A498" s="12"/>
      <c r="C498" s="151" t="s">
        <v>29</v>
      </c>
      <c r="D498" s="151"/>
      <c r="E498" s="152"/>
      <c r="F498" s="152"/>
      <c r="G498" s="152"/>
      <c r="H498" s="152"/>
      <c r="I498" s="152"/>
      <c r="J498" s="152"/>
      <c r="K498" s="152"/>
      <c r="L498" s="152"/>
    </row>
    <row r="499" spans="1:12" ht="15" customHeight="1" x14ac:dyDescent="0.2">
      <c r="A499" s="12"/>
      <c r="C499" s="136">
        <v>2024</v>
      </c>
      <c r="D499" s="136"/>
      <c r="E499" s="137">
        <v>5.0462217074532717E-2</v>
      </c>
      <c r="F499" s="137">
        <v>4.6625085099247038E-2</v>
      </c>
      <c r="G499" s="137">
        <v>0.11691754084686933</v>
      </c>
      <c r="H499" s="137">
        <v>0.28123090864275169</v>
      </c>
      <c r="I499" s="137">
        <v>0.29051827307962924</v>
      </c>
      <c r="J499" s="137">
        <v>7.6284410847316561E-2</v>
      </c>
      <c r="K499" s="137">
        <v>0.13796156440965351</v>
      </c>
      <c r="L499" s="138">
        <f>(1*E499+2*F499+3*G499+4*H499+5*I499)/SUM(E499:I499)</f>
        <v>3.9095950043494034</v>
      </c>
    </row>
    <row r="500" spans="1:12" ht="15" customHeight="1" x14ac:dyDescent="0.2">
      <c r="A500" s="12"/>
      <c r="C500" s="139">
        <v>2021</v>
      </c>
      <c r="D500" s="139"/>
      <c r="E500" s="140">
        <v>5.4418500000000002E-2</v>
      </c>
      <c r="F500" s="140">
        <v>4.00743E-2</v>
      </c>
      <c r="G500" s="140">
        <v>0.186145953</v>
      </c>
      <c r="H500" s="140">
        <v>0.31456583599999999</v>
      </c>
      <c r="I500" s="140">
        <v>0.24404089900000001</v>
      </c>
      <c r="J500" s="140">
        <v>3.3820900000000001E-2</v>
      </c>
      <c r="K500" s="140">
        <v>0.12693354400000001</v>
      </c>
      <c r="L500" s="141">
        <f>(1*E500+2*F500+3*G500+4*H500+5*I500)/SUM(E500:I500)</f>
        <v>3.7789572221090095</v>
      </c>
    </row>
    <row r="501" spans="1:12" ht="15" customHeight="1" x14ac:dyDescent="0.2">
      <c r="A501" s="12"/>
      <c r="C501" s="139">
        <v>2017</v>
      </c>
      <c r="D501" s="139"/>
      <c r="E501" s="142" t="s">
        <v>174</v>
      </c>
      <c r="F501" s="142" t="s">
        <v>174</v>
      </c>
      <c r="G501" s="142" t="s">
        <v>174</v>
      </c>
      <c r="H501" s="142" t="s">
        <v>174</v>
      </c>
      <c r="I501" s="142" t="s">
        <v>174</v>
      </c>
      <c r="J501" s="142" t="s">
        <v>174</v>
      </c>
      <c r="K501" s="142" t="s">
        <v>174</v>
      </c>
      <c r="L501" s="141" t="s">
        <v>174</v>
      </c>
    </row>
    <row r="502" spans="1:12" ht="15" customHeight="1" x14ac:dyDescent="0.2">
      <c r="A502" s="12"/>
      <c r="C502" s="139">
        <v>2014</v>
      </c>
      <c r="D502" s="139"/>
      <c r="E502" s="142" t="s">
        <v>174</v>
      </c>
      <c r="F502" s="142" t="s">
        <v>174</v>
      </c>
      <c r="G502" s="142" t="s">
        <v>174</v>
      </c>
      <c r="H502" s="142" t="s">
        <v>174</v>
      </c>
      <c r="I502" s="142" t="s">
        <v>174</v>
      </c>
      <c r="J502" s="142" t="s">
        <v>174</v>
      </c>
      <c r="K502" s="142" t="s">
        <v>174</v>
      </c>
      <c r="L502" s="141" t="s">
        <v>174</v>
      </c>
    </row>
    <row r="503" spans="1:12" ht="15" customHeight="1" x14ac:dyDescent="0.2">
      <c r="A503" s="12"/>
      <c r="C503" s="151" t="s">
        <v>30</v>
      </c>
      <c r="D503" s="151"/>
      <c r="E503" s="152"/>
      <c r="F503" s="152"/>
      <c r="G503" s="152"/>
      <c r="H503" s="152"/>
      <c r="I503" s="152"/>
      <c r="J503" s="152"/>
      <c r="K503" s="152"/>
      <c r="L503" s="152"/>
    </row>
    <row r="504" spans="1:12" ht="15" customHeight="1" x14ac:dyDescent="0.2">
      <c r="A504" s="12"/>
      <c r="C504" s="136">
        <v>2024</v>
      </c>
      <c r="D504" s="136"/>
      <c r="E504" s="137">
        <v>4.3920755617128895E-2</v>
      </c>
      <c r="F504" s="137">
        <v>4.6532878611955916E-2</v>
      </c>
      <c r="G504" s="137">
        <v>0.11227781338884571</v>
      </c>
      <c r="H504" s="137">
        <v>0.27479239545084233</v>
      </c>
      <c r="I504" s="137">
        <v>0.2973229137757592</v>
      </c>
      <c r="J504" s="137">
        <v>7.9451985356024102E-2</v>
      </c>
      <c r="K504" s="137">
        <v>0.14570125779944387</v>
      </c>
      <c r="L504" s="138">
        <f>(1*E504+2*F504+3*G504+4*H504+5*I504)/SUM(E504:I504)</f>
        <v>3.9486570430385535</v>
      </c>
    </row>
    <row r="505" spans="1:12" ht="15" customHeight="1" x14ac:dyDescent="0.2">
      <c r="A505" s="12"/>
      <c r="C505" s="139">
        <v>2021</v>
      </c>
      <c r="D505" s="139"/>
      <c r="E505" s="140">
        <v>6.6330953999999998E-2</v>
      </c>
      <c r="F505" s="140">
        <v>3.1595100000000001E-2</v>
      </c>
      <c r="G505" s="140">
        <v>0.13867221900000001</v>
      </c>
      <c r="H505" s="140">
        <v>0.316864005</v>
      </c>
      <c r="I505" s="140">
        <v>0.24266148500000001</v>
      </c>
      <c r="J505" s="140">
        <v>5.7469199999999998E-2</v>
      </c>
      <c r="K505" s="140">
        <v>0.146407023</v>
      </c>
      <c r="L505" s="141">
        <f>(1*E505+2*F505+3*G505+4*H505+5*I505)/SUM(E505:I505)</f>
        <v>3.8012949702645669</v>
      </c>
    </row>
    <row r="506" spans="1:12" ht="15" customHeight="1" x14ac:dyDescent="0.2">
      <c r="A506" s="12"/>
      <c r="C506" s="139">
        <v>2017</v>
      </c>
      <c r="D506" s="139"/>
      <c r="E506" s="142" t="s">
        <v>174</v>
      </c>
      <c r="F506" s="142" t="s">
        <v>174</v>
      </c>
      <c r="G506" s="142" t="s">
        <v>174</v>
      </c>
      <c r="H506" s="142" t="s">
        <v>174</v>
      </c>
      <c r="I506" s="142" t="s">
        <v>174</v>
      </c>
      <c r="J506" s="142" t="s">
        <v>174</v>
      </c>
      <c r="K506" s="142" t="s">
        <v>174</v>
      </c>
      <c r="L506" s="141" t="s">
        <v>174</v>
      </c>
    </row>
    <row r="507" spans="1:12" ht="15" customHeight="1" x14ac:dyDescent="0.2">
      <c r="A507" s="12"/>
      <c r="C507" s="139">
        <v>2014</v>
      </c>
      <c r="D507" s="139"/>
      <c r="E507" s="142" t="s">
        <v>174</v>
      </c>
      <c r="F507" s="142" t="s">
        <v>174</v>
      </c>
      <c r="G507" s="142" t="s">
        <v>174</v>
      </c>
      <c r="H507" s="142" t="s">
        <v>174</v>
      </c>
      <c r="I507" s="142" t="s">
        <v>174</v>
      </c>
      <c r="J507" s="142" t="s">
        <v>174</v>
      </c>
      <c r="K507" s="142" t="s">
        <v>174</v>
      </c>
      <c r="L507" s="141" t="s">
        <v>174</v>
      </c>
    </row>
    <row r="508" spans="1:12" ht="15" customHeight="1" x14ac:dyDescent="0.2">
      <c r="A508" s="12"/>
      <c r="C508" s="151" t="s">
        <v>31</v>
      </c>
      <c r="D508" s="151"/>
      <c r="E508" s="152"/>
      <c r="F508" s="152"/>
      <c r="G508" s="152"/>
      <c r="H508" s="152"/>
      <c r="I508" s="152"/>
      <c r="J508" s="152"/>
      <c r="K508" s="152"/>
      <c r="L508" s="152"/>
    </row>
    <row r="509" spans="1:12" ht="15" customHeight="1" x14ac:dyDescent="0.2">
      <c r="A509" s="12"/>
      <c r="C509" s="136">
        <v>2024</v>
      </c>
      <c r="D509" s="136"/>
      <c r="E509" s="137">
        <v>0.10087968730315952</v>
      </c>
      <c r="F509" s="137">
        <v>4.0490758671509516E-2</v>
      </c>
      <c r="G509" s="137">
        <v>0.1719077880887975</v>
      </c>
      <c r="H509" s="137">
        <v>0.26564547953730183</v>
      </c>
      <c r="I509" s="137">
        <v>0.22194957632551002</v>
      </c>
      <c r="J509" s="137">
        <v>7.6979044315115111E-2</v>
      </c>
      <c r="K509" s="137">
        <v>0.12214766575860653</v>
      </c>
      <c r="L509" s="138">
        <f>(1*E509+2*F509+3*G509+4*H509+5*I509)/SUM(E509:I509)</f>
        <v>3.5834811883331863</v>
      </c>
    </row>
    <row r="510" spans="1:12" ht="15" customHeight="1" x14ac:dyDescent="0.2">
      <c r="A510" s="12"/>
      <c r="C510" s="139">
        <v>2021</v>
      </c>
      <c r="D510" s="139"/>
      <c r="E510" s="140">
        <v>3.43667E-2</v>
      </c>
      <c r="F510" s="140">
        <v>6.8538775999999996E-2</v>
      </c>
      <c r="G510" s="140">
        <v>0.25269939800000002</v>
      </c>
      <c r="H510" s="140">
        <v>0.27620929599999999</v>
      </c>
      <c r="I510" s="140">
        <v>0.16316064899999999</v>
      </c>
      <c r="J510" s="140">
        <v>6.0520900000000002E-2</v>
      </c>
      <c r="K510" s="140">
        <v>0.14450432699999999</v>
      </c>
      <c r="L510" s="141">
        <f>(1*E510+2*F510+3*G510+4*H510+5*I510)/SUM(E510:I510)</f>
        <v>3.5852492517753576</v>
      </c>
    </row>
    <row r="511" spans="1:12" ht="15" customHeight="1" x14ac:dyDescent="0.2">
      <c r="A511" s="12"/>
      <c r="C511" s="139">
        <v>2017</v>
      </c>
      <c r="D511" s="139"/>
      <c r="E511" s="142" t="s">
        <v>174</v>
      </c>
      <c r="F511" s="142" t="s">
        <v>174</v>
      </c>
      <c r="G511" s="142" t="s">
        <v>174</v>
      </c>
      <c r="H511" s="142" t="s">
        <v>174</v>
      </c>
      <c r="I511" s="142" t="s">
        <v>174</v>
      </c>
      <c r="J511" s="142" t="s">
        <v>174</v>
      </c>
      <c r="K511" s="142" t="s">
        <v>174</v>
      </c>
      <c r="L511" s="141" t="s">
        <v>174</v>
      </c>
    </row>
    <row r="512" spans="1:12" ht="15" customHeight="1" x14ac:dyDescent="0.2">
      <c r="A512" s="12"/>
      <c r="C512" s="139">
        <v>2014</v>
      </c>
      <c r="D512" s="139"/>
      <c r="E512" s="142" t="s">
        <v>174</v>
      </c>
      <c r="F512" s="142" t="s">
        <v>174</v>
      </c>
      <c r="G512" s="142" t="s">
        <v>174</v>
      </c>
      <c r="H512" s="142" t="s">
        <v>174</v>
      </c>
      <c r="I512" s="142" t="s">
        <v>174</v>
      </c>
      <c r="J512" s="142" t="s">
        <v>174</v>
      </c>
      <c r="K512" s="142" t="s">
        <v>174</v>
      </c>
      <c r="L512" s="141" t="s">
        <v>174</v>
      </c>
    </row>
    <row r="513" spans="1:12" ht="15" customHeight="1" x14ac:dyDescent="0.2">
      <c r="A513" s="12"/>
      <c r="C513" s="151" t="s">
        <v>32</v>
      </c>
      <c r="D513" s="151"/>
      <c r="E513" s="152"/>
      <c r="F513" s="152"/>
      <c r="G513" s="152"/>
      <c r="H513" s="152"/>
      <c r="I513" s="152"/>
      <c r="J513" s="152"/>
      <c r="K513" s="152"/>
      <c r="L513" s="152"/>
    </row>
    <row r="514" spans="1:12" ht="15" customHeight="1" x14ac:dyDescent="0.2">
      <c r="A514" s="12"/>
      <c r="C514" s="136">
        <v>2024</v>
      </c>
      <c r="D514" s="136"/>
      <c r="E514" s="137">
        <v>4.4636972592734282E-3</v>
      </c>
      <c r="F514" s="137">
        <v>9.2378897918209187E-3</v>
      </c>
      <c r="G514" s="137">
        <v>9.700010709138264E-3</v>
      </c>
      <c r="H514" s="137">
        <v>1.6880130006978526E-2</v>
      </c>
      <c r="I514" s="137">
        <v>7.1808424045246015E-4</v>
      </c>
      <c r="J514" s="137">
        <v>0.265292976907814</v>
      </c>
      <c r="K514" s="137">
        <v>0.69370721108452238</v>
      </c>
      <c r="L514" s="138">
        <f>(1*E514+2*F514+3*G514+4*H514+5*I514)/SUM(E514:I514)</f>
        <v>3.0036832895108758</v>
      </c>
    </row>
    <row r="515" spans="1:12" ht="15" customHeight="1" x14ac:dyDescent="0.2">
      <c r="A515" s="12"/>
      <c r="C515" s="139">
        <v>2021</v>
      </c>
      <c r="D515" s="139"/>
      <c r="E515" s="140">
        <v>3.93454E-4</v>
      </c>
      <c r="F515" s="140">
        <v>0</v>
      </c>
      <c r="G515" s="140">
        <v>1.3138399999999999E-3</v>
      </c>
      <c r="H515" s="140">
        <v>5.4749699999999998E-4</v>
      </c>
      <c r="I515" s="140">
        <v>1.3085099999999999E-3</v>
      </c>
      <c r="J515" s="140">
        <v>0.205841934</v>
      </c>
      <c r="K515" s="140">
        <v>0.79059476900000003</v>
      </c>
      <c r="L515" s="141">
        <f>(1*E515+2*F515+3*G515+4*H515+5*I515)/SUM(E515:I515)</f>
        <v>3.6672489918757916</v>
      </c>
    </row>
    <row r="516" spans="1:12" ht="15" customHeight="1" x14ac:dyDescent="0.2">
      <c r="A516" s="12"/>
      <c r="C516" s="139">
        <v>2017</v>
      </c>
      <c r="D516" s="139"/>
      <c r="E516" s="142" t="s">
        <v>174</v>
      </c>
      <c r="F516" s="142" t="s">
        <v>174</v>
      </c>
      <c r="G516" s="142" t="s">
        <v>174</v>
      </c>
      <c r="H516" s="142" t="s">
        <v>174</v>
      </c>
      <c r="I516" s="142" t="s">
        <v>174</v>
      </c>
      <c r="J516" s="142" t="s">
        <v>174</v>
      </c>
      <c r="K516" s="142" t="s">
        <v>174</v>
      </c>
      <c r="L516" s="141" t="s">
        <v>174</v>
      </c>
    </row>
    <row r="517" spans="1:12" ht="15" customHeight="1" x14ac:dyDescent="0.2">
      <c r="A517" s="12"/>
      <c r="C517" s="139">
        <v>2014</v>
      </c>
      <c r="D517" s="139"/>
      <c r="E517" s="142" t="s">
        <v>174</v>
      </c>
      <c r="F517" s="142" t="s">
        <v>174</v>
      </c>
      <c r="G517" s="142" t="s">
        <v>174</v>
      </c>
      <c r="H517" s="142" t="s">
        <v>174</v>
      </c>
      <c r="I517" s="142" t="s">
        <v>174</v>
      </c>
      <c r="J517" s="142" t="s">
        <v>174</v>
      </c>
      <c r="K517" s="142" t="s">
        <v>174</v>
      </c>
      <c r="L517" s="141" t="s">
        <v>174</v>
      </c>
    </row>
    <row r="518" spans="1:12" ht="15" customHeight="1" x14ac:dyDescent="0.2">
      <c r="A518" s="12"/>
      <c r="C518" s="80" t="s">
        <v>131</v>
      </c>
      <c r="D518" s="80"/>
      <c r="E518" s="81"/>
      <c r="F518" s="81"/>
      <c r="G518" s="81"/>
      <c r="H518" s="81"/>
      <c r="I518" s="81"/>
      <c r="J518" s="87"/>
      <c r="K518" s="87"/>
      <c r="L518" s="87"/>
    </row>
    <row r="519" spans="1:12" ht="15" customHeight="1" x14ac:dyDescent="0.2">
      <c r="A519" s="12"/>
      <c r="C519" s="148" t="s">
        <v>175</v>
      </c>
      <c r="D519" s="148"/>
      <c r="E519" s="149"/>
      <c r="F519" s="149"/>
      <c r="G519" s="149"/>
      <c r="H519" s="149"/>
      <c r="I519" s="149"/>
      <c r="J519" s="149"/>
      <c r="K519" s="149"/>
      <c r="L519" s="149"/>
    </row>
    <row r="520" spans="1:12" ht="15" customHeight="1" x14ac:dyDescent="0.2">
      <c r="A520" s="12"/>
      <c r="C520" s="136">
        <v>2024</v>
      </c>
      <c r="D520" s="136"/>
      <c r="E520" s="137">
        <f>AVERAGE(E525,E530,E535,E540,E545)</f>
        <v>0.12243945061556978</v>
      </c>
      <c r="F520" s="137">
        <f t="shared" ref="F520:K520" si="52">AVERAGE(F525,F530,F535,F540,F545)</f>
        <v>3.9224254305434206E-2</v>
      </c>
      <c r="G520" s="137">
        <f t="shared" si="52"/>
        <v>0.25027953300723266</v>
      </c>
      <c r="H520" s="137">
        <f t="shared" si="52"/>
        <v>0.26050508132030215</v>
      </c>
      <c r="I520" s="137">
        <f t="shared" si="52"/>
        <v>8.7594083102516901E-2</v>
      </c>
      <c r="J520" s="137">
        <f t="shared" si="52"/>
        <v>8.4647406806111269E-2</v>
      </c>
      <c r="K520" s="137">
        <f t="shared" si="52"/>
        <v>0.15531019084283315</v>
      </c>
      <c r="L520" s="138">
        <f>(1*E520+2*F520+3*G520+4*H520+5*I520)/SUM(E520:I520)</f>
        <v>3.1994495195529158</v>
      </c>
    </row>
    <row r="521" spans="1:12" ht="15" customHeight="1" x14ac:dyDescent="0.2">
      <c r="A521" s="12"/>
      <c r="C521" s="139">
        <v>2021</v>
      </c>
      <c r="D521" s="139"/>
      <c r="E521" s="140">
        <f t="shared" ref="E521:K521" si="53">AVERAGE(E526,E531,E536,E541,E546)</f>
        <v>0.10866176720000001</v>
      </c>
      <c r="F521" s="140">
        <f t="shared" si="53"/>
        <v>6.9230788799999998E-2</v>
      </c>
      <c r="G521" s="140">
        <f t="shared" si="53"/>
        <v>0.23792949960000001</v>
      </c>
      <c r="H521" s="140">
        <f t="shared" si="53"/>
        <v>0.29544365920000004</v>
      </c>
      <c r="I521" s="140">
        <f t="shared" si="53"/>
        <v>5.5326371200000002E-2</v>
      </c>
      <c r="J521" s="140">
        <f t="shared" si="53"/>
        <v>8.7271422799999998E-2</v>
      </c>
      <c r="K521" s="140">
        <f t="shared" si="53"/>
        <v>0.14613649300000001</v>
      </c>
      <c r="L521" s="141">
        <f>(1*E521+2*F521+3*G521+4*H521+5*I521)/SUM(E521:I521)</f>
        <v>3.1559396197575662</v>
      </c>
    </row>
    <row r="522" spans="1:12" ht="15" customHeight="1" x14ac:dyDescent="0.2">
      <c r="A522" s="12"/>
      <c r="C522" s="139">
        <v>2017</v>
      </c>
      <c r="D522" s="139"/>
      <c r="E522" s="142" t="s">
        <v>174</v>
      </c>
      <c r="F522" s="142" t="s">
        <v>174</v>
      </c>
      <c r="G522" s="142" t="s">
        <v>174</v>
      </c>
      <c r="H522" s="142" t="s">
        <v>174</v>
      </c>
      <c r="I522" s="142" t="s">
        <v>174</v>
      </c>
      <c r="J522" s="142" t="s">
        <v>174</v>
      </c>
      <c r="K522" s="142" t="s">
        <v>174</v>
      </c>
      <c r="L522" s="141" t="s">
        <v>174</v>
      </c>
    </row>
    <row r="523" spans="1:12" ht="15" customHeight="1" x14ac:dyDescent="0.2">
      <c r="A523" s="12"/>
      <c r="C523" s="139">
        <v>2014</v>
      </c>
      <c r="D523" s="139"/>
      <c r="E523" s="142" t="s">
        <v>174</v>
      </c>
      <c r="F523" s="142" t="s">
        <v>174</v>
      </c>
      <c r="G523" s="142" t="s">
        <v>174</v>
      </c>
      <c r="H523" s="142" t="s">
        <v>174</v>
      </c>
      <c r="I523" s="142" t="s">
        <v>174</v>
      </c>
      <c r="J523" s="142" t="s">
        <v>174</v>
      </c>
      <c r="K523" s="142" t="s">
        <v>174</v>
      </c>
      <c r="L523" s="141" t="s">
        <v>174</v>
      </c>
    </row>
    <row r="524" spans="1:12" ht="15" customHeight="1" x14ac:dyDescent="0.2">
      <c r="A524" s="12"/>
      <c r="C524" s="151" t="s">
        <v>27</v>
      </c>
      <c r="D524" s="151"/>
      <c r="E524" s="152"/>
      <c r="F524" s="152"/>
      <c r="G524" s="152"/>
      <c r="H524" s="152"/>
      <c r="I524" s="152"/>
      <c r="J524" s="152"/>
      <c r="K524" s="153"/>
      <c r="L524" s="153"/>
    </row>
    <row r="525" spans="1:12" ht="15" customHeight="1" x14ac:dyDescent="0.2">
      <c r="A525" s="12"/>
      <c r="C525" s="136">
        <v>2024</v>
      </c>
      <c r="D525" s="136"/>
      <c r="E525" s="137">
        <v>0.12628790848424024</v>
      </c>
      <c r="F525" s="137">
        <v>6.1259513660845477E-2</v>
      </c>
      <c r="G525" s="137">
        <v>0.33466483860455087</v>
      </c>
      <c r="H525" s="137">
        <v>0.27573102203528788</v>
      </c>
      <c r="I525" s="137">
        <v>5.1243815142526676E-2</v>
      </c>
      <c r="J525" s="137">
        <v>6.0642322703138546E-2</v>
      </c>
      <c r="K525" s="137">
        <v>9.0170579369410392E-2</v>
      </c>
      <c r="L525" s="138">
        <f>(1*E525+2*F525+3*G525+4*H525+5*I525)/SUM(E525:I525)</f>
        <v>3.0758175929052043</v>
      </c>
    </row>
    <row r="526" spans="1:12" ht="15" customHeight="1" x14ac:dyDescent="0.2">
      <c r="A526" s="12"/>
      <c r="C526" s="139">
        <v>2021</v>
      </c>
      <c r="D526" s="139"/>
      <c r="E526" s="140">
        <v>0.11421490099999999</v>
      </c>
      <c r="F526" s="140">
        <v>9.6845901999999998E-2</v>
      </c>
      <c r="G526" s="140">
        <v>0.31964184299999998</v>
      </c>
      <c r="H526" s="140">
        <v>0.26489878900000002</v>
      </c>
      <c r="I526" s="140">
        <v>6.0172200000000002E-2</v>
      </c>
      <c r="J526" s="140">
        <v>5.3222600000000002E-2</v>
      </c>
      <c r="K526" s="140">
        <v>9.1003711000000001E-2</v>
      </c>
      <c r="L526" s="141">
        <f>(1*E526+2*F526+3*G526+4*H526+5*I526)/SUM(E526:I526)</f>
        <v>3.0700740038573398</v>
      </c>
    </row>
    <row r="527" spans="1:12" ht="15" customHeight="1" x14ac:dyDescent="0.2">
      <c r="A527" s="12"/>
      <c r="C527" s="139">
        <v>2017</v>
      </c>
      <c r="D527" s="139"/>
      <c r="E527" s="142" t="s">
        <v>174</v>
      </c>
      <c r="F527" s="142" t="s">
        <v>174</v>
      </c>
      <c r="G527" s="142" t="s">
        <v>174</v>
      </c>
      <c r="H527" s="142" t="s">
        <v>174</v>
      </c>
      <c r="I527" s="142" t="s">
        <v>174</v>
      </c>
      <c r="J527" s="142" t="s">
        <v>174</v>
      </c>
      <c r="K527" s="142" t="s">
        <v>174</v>
      </c>
      <c r="L527" s="141" t="s">
        <v>174</v>
      </c>
    </row>
    <row r="528" spans="1:12" ht="15" customHeight="1" x14ac:dyDescent="0.2">
      <c r="A528" s="12"/>
      <c r="C528" s="139">
        <v>2014</v>
      </c>
      <c r="D528" s="139"/>
      <c r="E528" s="142" t="s">
        <v>174</v>
      </c>
      <c r="F528" s="142" t="s">
        <v>174</v>
      </c>
      <c r="G528" s="142" t="s">
        <v>174</v>
      </c>
      <c r="H528" s="142" t="s">
        <v>174</v>
      </c>
      <c r="I528" s="142" t="s">
        <v>174</v>
      </c>
      <c r="J528" s="142" t="s">
        <v>174</v>
      </c>
      <c r="K528" s="142" t="s">
        <v>174</v>
      </c>
      <c r="L528" s="141" t="s">
        <v>174</v>
      </c>
    </row>
    <row r="529" spans="1:12" ht="15" customHeight="1" x14ac:dyDescent="0.2">
      <c r="A529" s="12"/>
      <c r="C529" s="151" t="s">
        <v>28</v>
      </c>
      <c r="D529" s="151"/>
      <c r="E529" s="152"/>
      <c r="F529" s="152"/>
      <c r="G529" s="152"/>
      <c r="H529" s="152"/>
      <c r="I529" s="152"/>
      <c r="J529" s="152"/>
      <c r="K529" s="153"/>
      <c r="L529" s="153"/>
    </row>
    <row r="530" spans="1:12" ht="15" customHeight="1" x14ac:dyDescent="0.2">
      <c r="A530" s="12"/>
      <c r="C530" s="136">
        <v>2024</v>
      </c>
      <c r="D530" s="136"/>
      <c r="E530" s="137">
        <v>0.12402569992288344</v>
      </c>
      <c r="F530" s="137">
        <v>2.7876737968561112E-2</v>
      </c>
      <c r="G530" s="137">
        <v>0.25349006992991518</v>
      </c>
      <c r="H530" s="137">
        <v>0.2973748199875399</v>
      </c>
      <c r="I530" s="137">
        <v>0.11478132755570003</v>
      </c>
      <c r="J530" s="137">
        <v>6.4413422442294768E-2</v>
      </c>
      <c r="K530" s="137">
        <v>0.11803792219310567</v>
      </c>
      <c r="L530" s="138">
        <f>(1*E530+2*F530+3*G530+4*H530+5*I530)/SUM(E530:I530)</f>
        <v>3.3070267875037609</v>
      </c>
    </row>
    <row r="531" spans="1:12" ht="15" customHeight="1" x14ac:dyDescent="0.2">
      <c r="A531" s="12"/>
      <c r="C531" s="139">
        <v>2021</v>
      </c>
      <c r="D531" s="139"/>
      <c r="E531" s="140">
        <v>0.104499352</v>
      </c>
      <c r="F531" s="140">
        <v>6.5250629000000004E-2</v>
      </c>
      <c r="G531" s="140">
        <v>0.243059942</v>
      </c>
      <c r="H531" s="140">
        <v>0.33546172200000002</v>
      </c>
      <c r="I531" s="140">
        <v>9.4634155999999997E-2</v>
      </c>
      <c r="J531" s="140">
        <v>5.6614499999999998E-2</v>
      </c>
      <c r="K531" s="140">
        <v>0.100479745</v>
      </c>
      <c r="L531" s="141">
        <f>(1*E531+2*F531+3*G531+4*H531+5*I531)/SUM(E531:I531)</f>
        <v>3.2971633374723917</v>
      </c>
    </row>
    <row r="532" spans="1:12" ht="15" customHeight="1" x14ac:dyDescent="0.2">
      <c r="A532" s="12"/>
      <c r="C532" s="139">
        <v>2017</v>
      </c>
      <c r="D532" s="139"/>
      <c r="E532" s="142" t="s">
        <v>174</v>
      </c>
      <c r="F532" s="142" t="s">
        <v>174</v>
      </c>
      <c r="G532" s="142" t="s">
        <v>174</v>
      </c>
      <c r="H532" s="142" t="s">
        <v>174</v>
      </c>
      <c r="I532" s="142" t="s">
        <v>174</v>
      </c>
      <c r="J532" s="142" t="s">
        <v>174</v>
      </c>
      <c r="K532" s="142" t="s">
        <v>174</v>
      </c>
      <c r="L532" s="141" t="s">
        <v>174</v>
      </c>
    </row>
    <row r="533" spans="1:12" ht="15" customHeight="1" x14ac:dyDescent="0.2">
      <c r="A533" s="12"/>
      <c r="C533" s="139">
        <v>2014</v>
      </c>
      <c r="D533" s="139"/>
      <c r="E533" s="142" t="s">
        <v>174</v>
      </c>
      <c r="F533" s="142" t="s">
        <v>174</v>
      </c>
      <c r="G533" s="142" t="s">
        <v>174</v>
      </c>
      <c r="H533" s="142" t="s">
        <v>174</v>
      </c>
      <c r="I533" s="142" t="s">
        <v>174</v>
      </c>
      <c r="J533" s="142" t="s">
        <v>174</v>
      </c>
      <c r="K533" s="142" t="s">
        <v>174</v>
      </c>
      <c r="L533" s="141" t="s">
        <v>174</v>
      </c>
    </row>
    <row r="534" spans="1:12" ht="15" customHeight="1" x14ac:dyDescent="0.2">
      <c r="A534" s="12"/>
      <c r="C534" s="151" t="s">
        <v>29</v>
      </c>
      <c r="D534" s="151"/>
      <c r="E534" s="152"/>
      <c r="F534" s="152"/>
      <c r="G534" s="152"/>
      <c r="H534" s="152"/>
      <c r="I534" s="152"/>
      <c r="J534" s="152"/>
      <c r="K534" s="152"/>
      <c r="L534" s="152"/>
    </row>
    <row r="535" spans="1:12" ht="15" customHeight="1" x14ac:dyDescent="0.2">
      <c r="A535" s="12"/>
      <c r="C535" s="136">
        <v>2024</v>
      </c>
      <c r="D535" s="136"/>
      <c r="E535" s="137">
        <v>0.12129645933021123</v>
      </c>
      <c r="F535" s="137">
        <v>3.3910005625841649E-2</v>
      </c>
      <c r="G535" s="137">
        <v>0.19706199588407669</v>
      </c>
      <c r="H535" s="137">
        <v>0.26701642204450665</v>
      </c>
      <c r="I535" s="137">
        <v>8.841488743039895E-2</v>
      </c>
      <c r="J535" s="137">
        <v>9.7040710119913692E-2</v>
      </c>
      <c r="K535" s="137">
        <v>0.19525951956505122</v>
      </c>
      <c r="L535" s="138">
        <f>(1*E535+2*F535+3*G535+4*H535+5*I535)/SUM(E535:I535)</f>
        <v>3.2364608265232966</v>
      </c>
    </row>
    <row r="536" spans="1:12" ht="15" customHeight="1" x14ac:dyDescent="0.2">
      <c r="A536" s="12"/>
      <c r="C536" s="139">
        <v>2021</v>
      </c>
      <c r="D536" s="139"/>
      <c r="E536" s="140">
        <v>0.10562796200000001</v>
      </c>
      <c r="F536" s="140">
        <v>5.4095200000000003E-2</v>
      </c>
      <c r="G536" s="140">
        <v>0.198068358</v>
      </c>
      <c r="H536" s="140">
        <v>0.31320404499999999</v>
      </c>
      <c r="I536" s="140">
        <v>4.7805800000000002E-2</v>
      </c>
      <c r="J536" s="140">
        <v>0.10024544000000001</v>
      </c>
      <c r="K536" s="140">
        <v>0.18095323199999999</v>
      </c>
      <c r="L536" s="141">
        <f>(1*E536+2*F536+3*G536+4*H536+5*I536)/SUM(E536:I536)</f>
        <v>3.1995885483606448</v>
      </c>
    </row>
    <row r="537" spans="1:12" ht="15" customHeight="1" x14ac:dyDescent="0.2">
      <c r="A537" s="12"/>
      <c r="C537" s="139">
        <v>2017</v>
      </c>
      <c r="D537" s="139"/>
      <c r="E537" s="142" t="s">
        <v>174</v>
      </c>
      <c r="F537" s="142" t="s">
        <v>174</v>
      </c>
      <c r="G537" s="142" t="s">
        <v>174</v>
      </c>
      <c r="H537" s="142" t="s">
        <v>174</v>
      </c>
      <c r="I537" s="142" t="s">
        <v>174</v>
      </c>
      <c r="J537" s="142" t="s">
        <v>174</v>
      </c>
      <c r="K537" s="142" t="s">
        <v>174</v>
      </c>
      <c r="L537" s="141" t="s">
        <v>174</v>
      </c>
    </row>
    <row r="538" spans="1:12" ht="15" customHeight="1" x14ac:dyDescent="0.2">
      <c r="A538" s="12"/>
      <c r="C538" s="139">
        <v>2014</v>
      </c>
      <c r="D538" s="139"/>
      <c r="E538" s="142" t="s">
        <v>174</v>
      </c>
      <c r="F538" s="142" t="s">
        <v>174</v>
      </c>
      <c r="G538" s="142" t="s">
        <v>174</v>
      </c>
      <c r="H538" s="142" t="s">
        <v>174</v>
      </c>
      <c r="I538" s="142" t="s">
        <v>174</v>
      </c>
      <c r="J538" s="142" t="s">
        <v>174</v>
      </c>
      <c r="K538" s="142" t="s">
        <v>174</v>
      </c>
      <c r="L538" s="141" t="s">
        <v>174</v>
      </c>
    </row>
    <row r="539" spans="1:12" ht="15" customHeight="1" x14ac:dyDescent="0.2">
      <c r="A539" s="12"/>
      <c r="C539" s="151" t="s">
        <v>30</v>
      </c>
      <c r="D539" s="151"/>
      <c r="E539" s="152"/>
      <c r="F539" s="152"/>
      <c r="G539" s="152"/>
      <c r="H539" s="152"/>
      <c r="I539" s="152"/>
      <c r="J539" s="152"/>
      <c r="K539" s="152"/>
      <c r="L539" s="152"/>
    </row>
    <row r="540" spans="1:12" ht="15" customHeight="1" x14ac:dyDescent="0.2">
      <c r="A540" s="12"/>
      <c r="C540" s="136">
        <v>2024</v>
      </c>
      <c r="D540" s="136"/>
      <c r="E540" s="137">
        <v>0.11968125643317531</v>
      </c>
      <c r="F540" s="137">
        <v>4.0274939571488616E-2</v>
      </c>
      <c r="G540" s="137">
        <v>0.22314048619391622</v>
      </c>
      <c r="H540" s="137">
        <v>0.21431628453871315</v>
      </c>
      <c r="I540" s="137">
        <v>0.10025185420534208</v>
      </c>
      <c r="J540" s="137">
        <v>9.9219959456299717E-2</v>
      </c>
      <c r="K540" s="137">
        <v>0.20311521960106488</v>
      </c>
      <c r="L540" s="138">
        <f>(1*E540+2*F540+3*G540+4*H540+5*I540)/SUM(E540:I540)</f>
        <v>3.1937643069474375</v>
      </c>
    </row>
    <row r="541" spans="1:12" ht="15" customHeight="1" x14ac:dyDescent="0.2">
      <c r="A541" s="12"/>
      <c r="C541" s="139">
        <v>2021</v>
      </c>
      <c r="D541" s="139"/>
      <c r="E541" s="140">
        <v>0.103679362</v>
      </c>
      <c r="F541" s="140">
        <v>6.1545099999999998E-2</v>
      </c>
      <c r="G541" s="140">
        <v>0.202614981</v>
      </c>
      <c r="H541" s="140">
        <v>0.28606900499999999</v>
      </c>
      <c r="I541" s="140">
        <v>3.3848799999999998E-2</v>
      </c>
      <c r="J541" s="140">
        <v>0.121591987</v>
      </c>
      <c r="K541" s="140">
        <v>0.19065074400000001</v>
      </c>
      <c r="L541" s="141">
        <f>(1*E541+2*F541+3*G541+4*H541+5*I541)/SUM(E541:I541)</f>
        <v>3.1233906022027127</v>
      </c>
    </row>
    <row r="542" spans="1:12" ht="15" customHeight="1" x14ac:dyDescent="0.2">
      <c r="A542" s="12"/>
      <c r="C542" s="139">
        <v>2017</v>
      </c>
      <c r="D542" s="139"/>
      <c r="E542" s="142" t="s">
        <v>174</v>
      </c>
      <c r="F542" s="142" t="s">
        <v>174</v>
      </c>
      <c r="G542" s="142" t="s">
        <v>174</v>
      </c>
      <c r="H542" s="142" t="s">
        <v>174</v>
      </c>
      <c r="I542" s="142" t="s">
        <v>174</v>
      </c>
      <c r="J542" s="142" t="s">
        <v>174</v>
      </c>
      <c r="K542" s="142" t="s">
        <v>174</v>
      </c>
      <c r="L542" s="141" t="s">
        <v>174</v>
      </c>
    </row>
    <row r="543" spans="1:12" ht="15" customHeight="1" x14ac:dyDescent="0.2">
      <c r="A543" s="12"/>
      <c r="C543" s="139">
        <v>2014</v>
      </c>
      <c r="D543" s="139"/>
      <c r="E543" s="142" t="s">
        <v>174</v>
      </c>
      <c r="F543" s="142" t="s">
        <v>174</v>
      </c>
      <c r="G543" s="142" t="s">
        <v>174</v>
      </c>
      <c r="H543" s="142" t="s">
        <v>174</v>
      </c>
      <c r="I543" s="142" t="s">
        <v>174</v>
      </c>
      <c r="J543" s="142" t="s">
        <v>174</v>
      </c>
      <c r="K543" s="142" t="s">
        <v>174</v>
      </c>
      <c r="L543" s="141" t="s">
        <v>174</v>
      </c>
    </row>
    <row r="544" spans="1:12" ht="15" customHeight="1" x14ac:dyDescent="0.2">
      <c r="A544" s="12"/>
      <c r="C544" s="151" t="s">
        <v>31</v>
      </c>
      <c r="D544" s="151"/>
      <c r="E544" s="152"/>
      <c r="F544" s="152"/>
      <c r="G544" s="152"/>
      <c r="H544" s="152"/>
      <c r="I544" s="152"/>
      <c r="J544" s="152"/>
      <c r="K544" s="152"/>
      <c r="L544" s="152"/>
    </row>
    <row r="545" spans="1:12" ht="15" customHeight="1" x14ac:dyDescent="0.2">
      <c r="A545" s="12"/>
      <c r="C545" s="136">
        <v>2024</v>
      </c>
      <c r="D545" s="136"/>
      <c r="E545" s="137">
        <v>0.12090592890733862</v>
      </c>
      <c r="F545" s="137">
        <v>3.2800074700434168E-2</v>
      </c>
      <c r="G545" s="137">
        <v>0.24304027442370435</v>
      </c>
      <c r="H545" s="137">
        <v>0.24808685799546312</v>
      </c>
      <c r="I545" s="137">
        <v>8.3278531178616763E-2</v>
      </c>
      <c r="J545" s="137">
        <v>0.10192061930890962</v>
      </c>
      <c r="K545" s="137">
        <v>0.16996771348553347</v>
      </c>
      <c r="L545" s="138">
        <f>(1*E545+2*F545+3*G545+4*H545+5*I545)/SUM(E545:I545)</f>
        <v>3.192322131542018</v>
      </c>
    </row>
    <row r="546" spans="1:12" ht="15" customHeight="1" x14ac:dyDescent="0.2">
      <c r="A546" s="12"/>
      <c r="C546" s="139">
        <v>2021</v>
      </c>
      <c r="D546" s="139"/>
      <c r="E546" s="140">
        <v>0.115287259</v>
      </c>
      <c r="F546" s="140">
        <v>6.8417113000000002E-2</v>
      </c>
      <c r="G546" s="140">
        <v>0.22626237399999999</v>
      </c>
      <c r="H546" s="140">
        <v>0.27758473500000003</v>
      </c>
      <c r="I546" s="140">
        <v>4.0170900000000002E-2</v>
      </c>
      <c r="J546" s="140">
        <v>0.10468258699999999</v>
      </c>
      <c r="K546" s="140">
        <v>0.167595033</v>
      </c>
      <c r="L546" s="141">
        <f>(1*E546+2*F546+3*G546+4*H546+5*I546)/SUM(E546:I546)</f>
        <v>3.080985421829427</v>
      </c>
    </row>
    <row r="547" spans="1:12" ht="15" customHeight="1" x14ac:dyDescent="0.2">
      <c r="A547" s="12"/>
      <c r="C547" s="139">
        <v>2017</v>
      </c>
      <c r="D547" s="139"/>
      <c r="E547" s="142" t="s">
        <v>174</v>
      </c>
      <c r="F547" s="142" t="s">
        <v>174</v>
      </c>
      <c r="G547" s="142" t="s">
        <v>174</v>
      </c>
      <c r="H547" s="142" t="s">
        <v>174</v>
      </c>
      <c r="I547" s="142" t="s">
        <v>174</v>
      </c>
      <c r="J547" s="142" t="s">
        <v>174</v>
      </c>
      <c r="K547" s="142" t="s">
        <v>174</v>
      </c>
      <c r="L547" s="141" t="s">
        <v>174</v>
      </c>
    </row>
    <row r="548" spans="1:12" ht="15" customHeight="1" x14ac:dyDescent="0.2">
      <c r="A548" s="12"/>
      <c r="C548" s="139">
        <v>2014</v>
      </c>
      <c r="D548" s="139"/>
      <c r="E548" s="142" t="s">
        <v>174</v>
      </c>
      <c r="F548" s="142" t="s">
        <v>174</v>
      </c>
      <c r="G548" s="142" t="s">
        <v>174</v>
      </c>
      <c r="H548" s="142" t="s">
        <v>174</v>
      </c>
      <c r="I548" s="142" t="s">
        <v>174</v>
      </c>
      <c r="J548" s="142" t="s">
        <v>174</v>
      </c>
      <c r="K548" s="142" t="s">
        <v>174</v>
      </c>
      <c r="L548" s="141" t="s">
        <v>174</v>
      </c>
    </row>
    <row r="549" spans="1:12" ht="15" customHeight="1" x14ac:dyDescent="0.2">
      <c r="A549" s="12"/>
      <c r="C549" s="151" t="s">
        <v>32</v>
      </c>
      <c r="D549" s="151"/>
      <c r="E549" s="152"/>
      <c r="F549" s="152"/>
      <c r="G549" s="152"/>
      <c r="H549" s="152"/>
      <c r="I549" s="152"/>
      <c r="J549" s="152"/>
      <c r="K549" s="152"/>
      <c r="L549" s="152"/>
    </row>
    <row r="550" spans="1:12" ht="15" customHeight="1" x14ac:dyDescent="0.2">
      <c r="A550" s="12"/>
      <c r="C550" s="136">
        <v>2024</v>
      </c>
      <c r="D550" s="136"/>
      <c r="E550" s="137">
        <v>1.1789437160997276E-2</v>
      </c>
      <c r="F550" s="137">
        <v>1.6940128432376342E-3</v>
      </c>
      <c r="G550" s="137">
        <v>2.8241464132897836E-2</v>
      </c>
      <c r="H550" s="137">
        <v>8.3339072971670616E-3</v>
      </c>
      <c r="I550" s="137">
        <v>4.0166568565980776E-3</v>
      </c>
      <c r="J550" s="137">
        <v>0.187502137944495</v>
      </c>
      <c r="K550" s="137">
        <v>0.75842238376460713</v>
      </c>
      <c r="L550" s="138">
        <f>(1*E550+2*F550+3*G550+4*H550+5*I550)/SUM(E550:I550)</f>
        <v>2.8353104505713085</v>
      </c>
    </row>
    <row r="551" spans="1:12" ht="15" customHeight="1" x14ac:dyDescent="0.2">
      <c r="A551" s="12"/>
      <c r="C551" s="139">
        <v>2021</v>
      </c>
      <c r="D551" s="139"/>
      <c r="E551" s="140">
        <v>8.2460999999999993E-3</v>
      </c>
      <c r="F551" s="140">
        <v>6.3817199999999996E-3</v>
      </c>
      <c r="G551" s="140">
        <v>5.1193300000000001E-3</v>
      </c>
      <c r="H551" s="140">
        <v>7.6639000000000004E-3</v>
      </c>
      <c r="I551" s="140">
        <v>4.5154199999999998E-4</v>
      </c>
      <c r="J551" s="140">
        <v>0.165448233</v>
      </c>
      <c r="K551" s="140">
        <v>0.806689184</v>
      </c>
      <c r="L551" s="141">
        <f>(1*E551+2*F551+3*G551+4*H551+5*I551)/SUM(E551:I551)</f>
        <v>2.4865181243726355</v>
      </c>
    </row>
    <row r="552" spans="1:12" ht="15" customHeight="1" x14ac:dyDescent="0.2">
      <c r="A552" s="12"/>
      <c r="C552" s="139">
        <v>2017</v>
      </c>
      <c r="D552" s="139"/>
      <c r="E552" s="142" t="s">
        <v>174</v>
      </c>
      <c r="F552" s="142" t="s">
        <v>174</v>
      </c>
      <c r="G552" s="142" t="s">
        <v>174</v>
      </c>
      <c r="H552" s="142" t="s">
        <v>174</v>
      </c>
      <c r="I552" s="142" t="s">
        <v>174</v>
      </c>
      <c r="J552" s="142" t="s">
        <v>174</v>
      </c>
      <c r="K552" s="142" t="s">
        <v>174</v>
      </c>
      <c r="L552" s="141" t="s">
        <v>174</v>
      </c>
    </row>
    <row r="553" spans="1:12" ht="15" customHeight="1" x14ac:dyDescent="0.2">
      <c r="A553" s="12"/>
      <c r="C553" s="139">
        <v>2014</v>
      </c>
      <c r="D553" s="139"/>
      <c r="E553" s="142" t="s">
        <v>174</v>
      </c>
      <c r="F553" s="142" t="s">
        <v>174</v>
      </c>
      <c r="G553" s="142" t="s">
        <v>174</v>
      </c>
      <c r="H553" s="142" t="s">
        <v>174</v>
      </c>
      <c r="I553" s="142" t="s">
        <v>174</v>
      </c>
      <c r="J553" s="142" t="s">
        <v>174</v>
      </c>
      <c r="K553" s="142" t="s">
        <v>174</v>
      </c>
      <c r="L553" s="141" t="s">
        <v>174</v>
      </c>
    </row>
    <row r="554" spans="1:12" ht="5.0999999999999996" customHeight="1" thickBot="1" x14ac:dyDescent="0.25">
      <c r="A554" s="12"/>
      <c r="C554" s="84"/>
      <c r="D554" s="84"/>
      <c r="E554" s="85"/>
      <c r="F554" s="85"/>
      <c r="G554" s="85"/>
      <c r="H554" s="85"/>
      <c r="I554" s="85"/>
      <c r="J554" s="85"/>
      <c r="K554" s="85"/>
      <c r="L554" s="85"/>
    </row>
    <row r="555" spans="1:12" ht="5.0999999999999996" customHeight="1" thickTop="1" x14ac:dyDescent="0.2">
      <c r="A555" s="12"/>
      <c r="C555" s="82"/>
      <c r="D555" s="82"/>
      <c r="E555" s="83"/>
      <c r="F555" s="83"/>
      <c r="G555" s="83"/>
      <c r="H555" s="83"/>
      <c r="I555" s="83"/>
      <c r="J555" s="83"/>
      <c r="K555" s="83"/>
      <c r="L555" s="83"/>
    </row>
    <row r="556" spans="1:12" ht="12.75" x14ac:dyDescent="0.2">
      <c r="A556" s="12"/>
      <c r="C556" s="284" t="s">
        <v>166</v>
      </c>
      <c r="D556" s="284"/>
      <c r="E556" s="284"/>
      <c r="F556" s="284"/>
      <c r="G556" s="284"/>
      <c r="H556" s="284"/>
      <c r="I556" s="284"/>
      <c r="J556" s="284"/>
      <c r="K556" s="284"/>
      <c r="L556" s="284"/>
    </row>
    <row r="557" spans="1:12" x14ac:dyDescent="0.2">
      <c r="A557" s="12"/>
    </row>
  </sheetData>
  <sheetProtection sheet="1" objects="1" scenarios="1"/>
  <mergeCells count="3">
    <mergeCell ref="C9:D9"/>
    <mergeCell ref="C7:L7"/>
    <mergeCell ref="C556:L556"/>
  </mergeCells>
  <hyperlinks>
    <hyperlink ref="A5" location="Índice!A1" display="&lt;&lt;" xr:uid="{3444E3FB-8CFB-4422-903D-46EE48EDD7FB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80" fitToHeight="5" orientation="portrait" r:id="rId1"/>
  <ignoredErrors>
    <ignoredError sqref="L13:L55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15ED1-E4BF-4B45-9585-A769AEC42055}">
  <sheetPr codeName="Sheet4">
    <tabColor rgb="FF1F4889"/>
  </sheetPr>
  <dimension ref="A1:M856"/>
  <sheetViews>
    <sheetView showGridLines="0" zoomScaleNormal="100" workbookViewId="0">
      <pane ySplit="10" topLeftCell="A11" activePane="bottomLeft" state="frozen"/>
      <selection activeCell="C9" sqref="C9:D9"/>
      <selection pane="bottomLeft" activeCell="A5" sqref="A5"/>
    </sheetView>
  </sheetViews>
  <sheetFormatPr defaultColWidth="0" defaultRowHeight="11.25" zeroHeight="1" x14ac:dyDescent="0.2"/>
  <cols>
    <col min="1" max="1" width="5.83203125" style="76" customWidth="1"/>
    <col min="2" max="2" width="1.83203125" style="76" customWidth="1"/>
    <col min="3" max="3" width="7" style="76" customWidth="1"/>
    <col min="4" max="4" width="3.33203125" style="76" customWidth="1"/>
    <col min="5" max="12" width="12.1640625" style="76" customWidth="1"/>
    <col min="13" max="13" width="1.83203125" style="2" customWidth="1"/>
    <col min="14" max="16384" width="9.33203125" style="76" hidden="1"/>
  </cols>
  <sheetData>
    <row r="1" spans="1:13" ht="6.75" customHeight="1" x14ac:dyDescent="0.2">
      <c r="A1" s="14"/>
    </row>
    <row r="2" spans="1:13" ht="15.75" customHeight="1" x14ac:dyDescent="0.2">
      <c r="A2" s="14"/>
      <c r="C2" s="285" t="s">
        <v>184</v>
      </c>
      <c r="D2" s="285"/>
      <c r="E2" s="285"/>
      <c r="F2" s="285"/>
      <c r="G2" s="285"/>
      <c r="H2" s="285"/>
      <c r="I2" s="285"/>
      <c r="J2" s="285"/>
      <c r="K2" s="285"/>
    </row>
    <row r="3" spans="1:13" ht="8.25" customHeight="1" x14ac:dyDescent="0.2">
      <c r="A3" s="14"/>
      <c r="C3" s="101"/>
      <c r="D3" s="101"/>
      <c r="E3" s="101"/>
      <c r="F3" s="101"/>
      <c r="G3" s="101"/>
      <c r="H3" s="101"/>
      <c r="I3" s="101"/>
      <c r="J3" s="101"/>
      <c r="K3" s="101"/>
    </row>
    <row r="4" spans="1:13" s="1" customFormat="1" ht="5.0999999999999996" customHeight="1" x14ac:dyDescent="0.2">
      <c r="A4" s="11"/>
      <c r="C4" s="91"/>
      <c r="D4" s="91"/>
      <c r="E4" s="91"/>
      <c r="F4" s="91"/>
      <c r="G4" s="91"/>
      <c r="H4" s="91"/>
      <c r="I4" s="91"/>
      <c r="J4" s="91"/>
      <c r="K4" s="91"/>
    </row>
    <row r="5" spans="1:13" s="44" customFormat="1" ht="23.1" customHeight="1" x14ac:dyDescent="0.2">
      <c r="A5" s="65" t="s">
        <v>126</v>
      </c>
      <c r="C5" s="46" t="s">
        <v>189</v>
      </c>
      <c r="D5" s="46"/>
      <c r="E5" s="46"/>
      <c r="F5" s="46"/>
      <c r="G5" s="46"/>
      <c r="H5" s="46"/>
      <c r="I5" s="46"/>
      <c r="J5" s="46"/>
      <c r="K5" s="46"/>
    </row>
    <row r="6" spans="1:13" s="1" customFormat="1" ht="5.0999999999999996" customHeight="1" x14ac:dyDescent="0.2">
      <c r="A6" s="11"/>
      <c r="C6" s="91"/>
      <c r="D6" s="91"/>
      <c r="E6" s="91"/>
      <c r="F6" s="91"/>
      <c r="G6" s="91"/>
      <c r="H6" s="91"/>
      <c r="I6" s="91"/>
      <c r="J6" s="91"/>
      <c r="K6" s="91"/>
    </row>
    <row r="7" spans="1:13" s="1" customFormat="1" ht="30" customHeight="1" x14ac:dyDescent="0.2">
      <c r="A7" s="11"/>
      <c r="C7" s="283" t="s">
        <v>116</v>
      </c>
      <c r="D7" s="283"/>
      <c r="E7" s="283"/>
      <c r="F7" s="283"/>
      <c r="G7" s="283"/>
      <c r="H7" s="283"/>
      <c r="I7" s="283"/>
      <c r="J7" s="283"/>
      <c r="K7" s="283"/>
      <c r="L7" s="283"/>
    </row>
    <row r="8" spans="1:13" s="1" customFormat="1" ht="5.0999999999999996" customHeight="1" x14ac:dyDescent="0.2">
      <c r="A8" s="11"/>
    </row>
    <row r="9" spans="1:13" ht="39.75" customHeight="1" x14ac:dyDescent="0.2">
      <c r="A9" s="11"/>
      <c r="C9" s="281" t="s">
        <v>167</v>
      </c>
      <c r="D9" s="282"/>
      <c r="E9" s="206" t="s">
        <v>6</v>
      </c>
      <c r="F9" s="206" t="s">
        <v>7</v>
      </c>
      <c r="G9" s="206" t="s">
        <v>8</v>
      </c>
      <c r="H9" s="206" t="s">
        <v>9</v>
      </c>
      <c r="I9" s="206" t="s">
        <v>10</v>
      </c>
      <c r="J9" s="206" t="s">
        <v>173</v>
      </c>
      <c r="K9" s="206" t="s">
        <v>0</v>
      </c>
      <c r="L9" s="208" t="s">
        <v>86</v>
      </c>
    </row>
    <row r="10" spans="1:13" s="1" customFormat="1" ht="5.0999999999999996" customHeight="1" x14ac:dyDescent="0.2">
      <c r="A10" s="11"/>
      <c r="C10" s="77"/>
      <c r="D10" s="77"/>
      <c r="E10" s="77"/>
      <c r="F10" s="77"/>
      <c r="G10" s="77"/>
      <c r="H10" s="77"/>
      <c r="I10" s="77"/>
      <c r="J10" s="77"/>
      <c r="K10" s="77"/>
      <c r="L10" s="77"/>
    </row>
    <row r="11" spans="1:13" ht="15" customHeight="1" x14ac:dyDescent="0.2">
      <c r="A11" s="11"/>
      <c r="C11" s="157" t="s">
        <v>168</v>
      </c>
      <c r="D11" s="157"/>
      <c r="E11" s="157"/>
      <c r="F11" s="157"/>
      <c r="G11" s="157"/>
      <c r="H11" s="157"/>
      <c r="I11" s="157"/>
      <c r="J11" s="157"/>
      <c r="K11" s="157"/>
      <c r="L11" s="157"/>
    </row>
    <row r="12" spans="1:13" ht="15" customHeight="1" x14ac:dyDescent="0.2">
      <c r="A12" s="11"/>
      <c r="C12" s="160" t="s">
        <v>165</v>
      </c>
      <c r="D12" s="160"/>
      <c r="E12" s="161"/>
      <c r="F12" s="161"/>
      <c r="G12" s="161"/>
      <c r="H12" s="161"/>
      <c r="I12" s="161"/>
      <c r="J12" s="161"/>
      <c r="K12" s="161"/>
      <c r="L12" s="161"/>
    </row>
    <row r="13" spans="1:13" s="90" customFormat="1" ht="15" customHeight="1" x14ac:dyDescent="0.2">
      <c r="A13" s="11"/>
      <c r="C13" s="136">
        <v>2024</v>
      </c>
      <c r="D13" s="154"/>
      <c r="E13" s="155">
        <f>AVERAGE(E18,E23,E28,E33,E38,E43,E48,E53,E58,E63)</f>
        <v>0.22308006532795971</v>
      </c>
      <c r="F13" s="155">
        <f t="shared" ref="F13:K13" si="0">AVERAGE(F18,F23,F28,F33,F38,F43,F48,F53,F58,F63)</f>
        <v>0.12870383457313633</v>
      </c>
      <c r="G13" s="155">
        <f t="shared" si="0"/>
        <v>0.25432860791604234</v>
      </c>
      <c r="H13" s="155">
        <f t="shared" si="0"/>
        <v>0.13082257613507958</v>
      </c>
      <c r="I13" s="155">
        <f t="shared" si="0"/>
        <v>0.10494813966060916</v>
      </c>
      <c r="J13" s="155">
        <f t="shared" si="0"/>
        <v>3.1659076741745285E-2</v>
      </c>
      <c r="K13" s="155">
        <f t="shared" si="0"/>
        <v>0.12645769964542755</v>
      </c>
      <c r="L13" s="138">
        <f>(1*E13+2*F13+3*G13+4*H13+5*I13)/SUM(E13:I13)</f>
        <v>2.7218793495278883</v>
      </c>
      <c r="M13" s="3"/>
    </row>
    <row r="14" spans="1:13" s="90" customFormat="1" ht="15" customHeight="1" x14ac:dyDescent="0.2">
      <c r="A14" s="11"/>
      <c r="C14" s="139">
        <v>2021</v>
      </c>
      <c r="D14" s="156"/>
      <c r="E14" s="142">
        <f t="shared" ref="E14:K14" si="1">AVERAGE(E19,E24,E29,E34,E39,E44,E49,E54,E59,E64)</f>
        <v>0.21577739139999999</v>
      </c>
      <c r="F14" s="142">
        <f t="shared" si="1"/>
        <v>0.12221958760000003</v>
      </c>
      <c r="G14" s="142">
        <f t="shared" si="1"/>
        <v>0.25021755769999998</v>
      </c>
      <c r="H14" s="142">
        <f t="shared" si="1"/>
        <v>0.1350378616</v>
      </c>
      <c r="I14" s="142">
        <f t="shared" si="1"/>
        <v>0.10957490010000001</v>
      </c>
      <c r="J14" s="142">
        <f t="shared" si="1"/>
        <v>3.9522399999999999E-2</v>
      </c>
      <c r="K14" s="142">
        <f t="shared" si="1"/>
        <v>0.127650289</v>
      </c>
      <c r="L14" s="141">
        <f t="shared" ref="L14:L16" si="2">(1*E14+2*F14+3*G14+4*H14+5*I14)/SUM(E14:I14)</f>
        <v>2.7603504244115928</v>
      </c>
      <c r="M14" s="3"/>
    </row>
    <row r="15" spans="1:13" s="90" customFormat="1" ht="15" customHeight="1" x14ac:dyDescent="0.2">
      <c r="A15" s="11"/>
      <c r="C15" s="139">
        <v>2017</v>
      </c>
      <c r="D15" s="156"/>
      <c r="E15" s="142">
        <f t="shared" ref="E15:K15" si="3">AVERAGE(E20,E25,E30,E35,E40,E45,E50,E55,E60,E65)</f>
        <v>0.25710946070000001</v>
      </c>
      <c r="F15" s="142">
        <f t="shared" si="3"/>
        <v>0.11306696300000001</v>
      </c>
      <c r="G15" s="142">
        <f t="shared" si="3"/>
        <v>0.23854286280000001</v>
      </c>
      <c r="H15" s="142">
        <f t="shared" si="3"/>
        <v>0.12433366109999999</v>
      </c>
      <c r="I15" s="142">
        <f t="shared" si="3"/>
        <v>8.4895227200000006E-2</v>
      </c>
      <c r="J15" s="142">
        <f t="shared" si="3"/>
        <v>3.1064210000000002E-2</v>
      </c>
      <c r="K15" s="142">
        <f t="shared" si="3"/>
        <v>0.15098761799999999</v>
      </c>
      <c r="L15" s="141">
        <f t="shared" si="2"/>
        <v>2.5926859681770633</v>
      </c>
      <c r="M15" s="3"/>
    </row>
    <row r="16" spans="1:13" s="90" customFormat="1" ht="15" customHeight="1" x14ac:dyDescent="0.2">
      <c r="A16" s="11"/>
      <c r="C16" s="139">
        <v>2014</v>
      </c>
      <c r="D16" s="156"/>
      <c r="E16" s="142">
        <f t="shared" ref="E16:K16" si="4">AVERAGE(E21,E26,E31,E36,E41,E46,E51,E56,E61,E66)</f>
        <v>0.24522679345775161</v>
      </c>
      <c r="F16" s="142">
        <f t="shared" si="4"/>
        <v>0.11632850869516546</v>
      </c>
      <c r="G16" s="142">
        <f t="shared" si="4"/>
        <v>0.22597756578766098</v>
      </c>
      <c r="H16" s="142">
        <f t="shared" si="4"/>
        <v>0.12500648342239778</v>
      </c>
      <c r="I16" s="142">
        <f t="shared" si="4"/>
        <v>8.2556222805549001E-2</v>
      </c>
      <c r="J16" s="142">
        <f t="shared" si="4"/>
        <v>2.6442785037747118E-2</v>
      </c>
      <c r="K16" s="142">
        <f t="shared" si="4"/>
        <v>0.17846164079372806</v>
      </c>
      <c r="L16" s="141">
        <f t="shared" si="2"/>
        <v>2.6017294311965893</v>
      </c>
      <c r="M16" s="3"/>
    </row>
    <row r="17" spans="1:13" s="90" customFormat="1" ht="15" customHeight="1" x14ac:dyDescent="0.2">
      <c r="A17" s="11"/>
      <c r="C17" s="162" t="s">
        <v>33</v>
      </c>
      <c r="D17" s="162"/>
      <c r="E17" s="162"/>
      <c r="F17" s="163"/>
      <c r="G17" s="163"/>
      <c r="H17" s="163"/>
      <c r="I17" s="163"/>
      <c r="J17" s="163"/>
      <c r="K17" s="163"/>
      <c r="L17" s="163"/>
      <c r="M17" s="2"/>
    </row>
    <row r="18" spans="1:13" ht="15" customHeight="1" x14ac:dyDescent="0.2">
      <c r="A18" s="11"/>
      <c r="C18" s="136">
        <v>2024</v>
      </c>
      <c r="D18" s="154"/>
      <c r="E18" s="155">
        <v>0.22771770373448899</v>
      </c>
      <c r="F18" s="155">
        <v>0.12786899196632256</v>
      </c>
      <c r="G18" s="155">
        <v>0.28115025431864632</v>
      </c>
      <c r="H18" s="155">
        <v>0.14505121760103842</v>
      </c>
      <c r="I18" s="155">
        <v>0.16306222798064349</v>
      </c>
      <c r="J18" s="155">
        <v>2.3393814175635127E-2</v>
      </c>
      <c r="K18" s="155">
        <v>3.1755790223225222E-2</v>
      </c>
      <c r="L18" s="138">
        <f t="shared" ref="L18:L21" si="5">(1*E18+2*F18+3*G18+4*H18+5*I18)/SUM(E18:I18)</f>
        <v>2.8813264762389856</v>
      </c>
      <c r="M18" s="3"/>
    </row>
    <row r="19" spans="1:13" ht="15" customHeight="1" x14ac:dyDescent="0.2">
      <c r="A19" s="11"/>
      <c r="C19" s="139">
        <v>2021</v>
      </c>
      <c r="D19" s="156"/>
      <c r="E19" s="142">
        <v>0.231325541</v>
      </c>
      <c r="F19" s="142">
        <v>0.116931643</v>
      </c>
      <c r="G19" s="142">
        <v>0.29318787699999999</v>
      </c>
      <c r="H19" s="142">
        <v>0.15057210800000001</v>
      </c>
      <c r="I19" s="142">
        <v>0.14278339800000001</v>
      </c>
      <c r="J19" s="142">
        <v>3.1014799999999999E-2</v>
      </c>
      <c r="K19" s="142">
        <v>3.4184600000000002E-2</v>
      </c>
      <c r="L19" s="141">
        <f t="shared" si="5"/>
        <v>2.8465514184909559</v>
      </c>
      <c r="M19" s="3"/>
    </row>
    <row r="20" spans="1:13" ht="15" customHeight="1" x14ac:dyDescent="0.2">
      <c r="A20" s="11"/>
      <c r="C20" s="139">
        <v>2017</v>
      </c>
      <c r="D20" s="156"/>
      <c r="E20" s="142">
        <v>0.27408997899999998</v>
      </c>
      <c r="F20" s="142">
        <v>0.119227456</v>
      </c>
      <c r="G20" s="142">
        <v>0.24532773299999999</v>
      </c>
      <c r="H20" s="142">
        <v>0.16244826300000001</v>
      </c>
      <c r="I20" s="142">
        <v>0.122562871</v>
      </c>
      <c r="J20" s="142">
        <v>2.4561699999999999E-2</v>
      </c>
      <c r="K20" s="142">
        <v>5.1782000000000002E-2</v>
      </c>
      <c r="L20" s="141">
        <f t="shared" si="5"/>
        <v>2.7186903738572656</v>
      </c>
      <c r="M20" s="3"/>
    </row>
    <row r="21" spans="1:13" ht="15" customHeight="1" x14ac:dyDescent="0.2">
      <c r="A21" s="11"/>
      <c r="C21" s="139">
        <v>2014</v>
      </c>
      <c r="D21" s="156"/>
      <c r="E21" s="142">
        <v>0.26699243025386049</v>
      </c>
      <c r="F21" s="142">
        <v>0.12444003107127437</v>
      </c>
      <c r="G21" s="142">
        <v>0.24033054612013036</v>
      </c>
      <c r="H21" s="142">
        <v>0.15549019464578046</v>
      </c>
      <c r="I21" s="142">
        <v>0.10777091271993003</v>
      </c>
      <c r="J21" s="142">
        <v>2.1253147282372053E-2</v>
      </c>
      <c r="K21" s="142">
        <v>8.3722737906652286E-2</v>
      </c>
      <c r="L21" s="141">
        <f t="shared" si="5"/>
        <v>2.6788992980886879</v>
      </c>
      <c r="M21" s="3"/>
    </row>
    <row r="22" spans="1:13" ht="15" customHeight="1" x14ac:dyDescent="0.2">
      <c r="A22" s="11"/>
      <c r="C22" s="162" t="s">
        <v>34</v>
      </c>
      <c r="D22" s="162"/>
      <c r="E22" s="163"/>
      <c r="F22" s="163"/>
      <c r="G22" s="163"/>
      <c r="H22" s="163"/>
      <c r="I22" s="163"/>
      <c r="J22" s="163"/>
      <c r="K22" s="163"/>
      <c r="L22" s="164"/>
    </row>
    <row r="23" spans="1:13" ht="15" customHeight="1" x14ac:dyDescent="0.2">
      <c r="A23" s="11"/>
      <c r="C23" s="136">
        <v>2024</v>
      </c>
      <c r="D23" s="154"/>
      <c r="E23" s="155">
        <v>0.20509936469526241</v>
      </c>
      <c r="F23" s="155">
        <v>9.5404211965659222E-2</v>
      </c>
      <c r="G23" s="155">
        <v>0.24024001988494026</v>
      </c>
      <c r="H23" s="155">
        <v>0.17496776290074811</v>
      </c>
      <c r="I23" s="155">
        <v>0.22335037903143223</v>
      </c>
      <c r="J23" s="155">
        <v>2.2734982410807979E-2</v>
      </c>
      <c r="K23" s="155">
        <v>3.8203279111149707E-2</v>
      </c>
      <c r="L23" s="138">
        <f t="shared" ref="L23:L26" si="6">(1*E23+2*F23+3*G23+4*H23+5*I23)/SUM(E23:I23)</f>
        <v>3.1235973896620886</v>
      </c>
      <c r="M23" s="3"/>
    </row>
    <row r="24" spans="1:13" ht="15" customHeight="1" x14ac:dyDescent="0.2">
      <c r="A24" s="11"/>
      <c r="C24" s="139">
        <v>2021</v>
      </c>
      <c r="D24" s="156"/>
      <c r="E24" s="142">
        <v>0.19978438300000001</v>
      </c>
      <c r="F24" s="142">
        <v>8.9894294999999999E-2</v>
      </c>
      <c r="G24" s="142">
        <v>0.235267743</v>
      </c>
      <c r="H24" s="142">
        <v>0.18063016300000001</v>
      </c>
      <c r="I24" s="142">
        <v>0.21884071499999999</v>
      </c>
      <c r="J24" s="142">
        <v>2.7388900000000001E-2</v>
      </c>
      <c r="K24" s="142">
        <v>4.8193800000000002E-2</v>
      </c>
      <c r="L24" s="141">
        <f t="shared" si="6"/>
        <v>3.1393835145008464</v>
      </c>
      <c r="M24" s="3"/>
    </row>
    <row r="25" spans="1:13" ht="15" customHeight="1" x14ac:dyDescent="0.2">
      <c r="A25" s="11"/>
      <c r="C25" s="139">
        <v>2017</v>
      </c>
      <c r="D25" s="156"/>
      <c r="E25" s="142">
        <v>0.24799595199999999</v>
      </c>
      <c r="F25" s="142">
        <v>9.3882876000000004E-2</v>
      </c>
      <c r="G25" s="142">
        <v>0.21986872800000001</v>
      </c>
      <c r="H25" s="142">
        <v>0.185148066</v>
      </c>
      <c r="I25" s="142">
        <v>0.16653374300000001</v>
      </c>
      <c r="J25" s="142">
        <v>2.2511199999999999E-2</v>
      </c>
      <c r="K25" s="142">
        <v>6.4059423000000004E-2</v>
      </c>
      <c r="L25" s="141">
        <f t="shared" si="6"/>
        <v>2.9215492398801959</v>
      </c>
      <c r="M25" s="3"/>
    </row>
    <row r="26" spans="1:13" ht="15" customHeight="1" x14ac:dyDescent="0.2">
      <c r="A26" s="11"/>
      <c r="C26" s="139">
        <v>2014</v>
      </c>
      <c r="D26" s="156"/>
      <c r="E26" s="142">
        <v>0.22910558135421186</v>
      </c>
      <c r="F26" s="142">
        <v>8.8488522591866639E-2</v>
      </c>
      <c r="G26" s="142">
        <v>0.19770346359498972</v>
      </c>
      <c r="H26" s="142">
        <v>0.188073685936339</v>
      </c>
      <c r="I26" s="142">
        <v>0.17799747901458043</v>
      </c>
      <c r="J26" s="142">
        <v>2.1076407231686717E-2</v>
      </c>
      <c r="K26" s="142">
        <v>9.7554860276325525E-2</v>
      </c>
      <c r="L26" s="141">
        <f t="shared" si="6"/>
        <v>2.9970148233789144</v>
      </c>
      <c r="M26" s="3"/>
    </row>
    <row r="27" spans="1:13" ht="15" customHeight="1" x14ac:dyDescent="0.2">
      <c r="A27" s="11"/>
      <c r="C27" s="162" t="s">
        <v>35</v>
      </c>
      <c r="D27" s="162"/>
      <c r="E27" s="162"/>
      <c r="F27" s="163"/>
      <c r="G27" s="163"/>
      <c r="H27" s="163"/>
      <c r="I27" s="163"/>
      <c r="J27" s="163"/>
      <c r="K27" s="163"/>
      <c r="L27" s="164"/>
    </row>
    <row r="28" spans="1:13" ht="15" customHeight="1" x14ac:dyDescent="0.2">
      <c r="A28" s="11"/>
      <c r="C28" s="136">
        <v>2024</v>
      </c>
      <c r="D28" s="154"/>
      <c r="E28" s="155">
        <v>0.2594369794298157</v>
      </c>
      <c r="F28" s="155">
        <v>0.11646062277426475</v>
      </c>
      <c r="G28" s="155">
        <v>0.22070610707855481</v>
      </c>
      <c r="H28" s="155">
        <v>9.3001144833304572E-2</v>
      </c>
      <c r="I28" s="155">
        <v>6.2793115358364807E-2</v>
      </c>
      <c r="J28" s="155">
        <v>3.0123847017195549E-2</v>
      </c>
      <c r="K28" s="155">
        <v>0.21747818350849984</v>
      </c>
      <c r="L28" s="138">
        <f t="shared" ref="L28:L31" si="7">(1*E28+2*F28+3*G28+4*H28+5*I28)/SUM(E28:I28)</f>
        <v>2.4461080133230015</v>
      </c>
      <c r="M28" s="3"/>
    </row>
    <row r="29" spans="1:13" ht="15" customHeight="1" x14ac:dyDescent="0.2">
      <c r="A29" s="11"/>
      <c r="C29" s="139">
        <v>2021</v>
      </c>
      <c r="D29" s="156"/>
      <c r="E29" s="142">
        <v>0.24261074399999999</v>
      </c>
      <c r="F29" s="142">
        <v>0.11244038200000001</v>
      </c>
      <c r="G29" s="142">
        <v>0.22445580800000001</v>
      </c>
      <c r="H29" s="142">
        <v>8.3750631000000006E-2</v>
      </c>
      <c r="I29" s="142">
        <v>7.7102393000000005E-2</v>
      </c>
      <c r="J29" s="142">
        <v>3.4489899999999997E-2</v>
      </c>
      <c r="K29" s="142">
        <v>0.22515011400000001</v>
      </c>
      <c r="L29" s="141">
        <f t="shared" si="7"/>
        <v>2.5141465322196694</v>
      </c>
      <c r="M29" s="3"/>
    </row>
    <row r="30" spans="1:13" ht="15" customHeight="1" x14ac:dyDescent="0.2">
      <c r="A30" s="11"/>
      <c r="C30" s="139">
        <v>2017</v>
      </c>
      <c r="D30" s="156"/>
      <c r="E30" s="142">
        <v>0.27598908799999999</v>
      </c>
      <c r="F30" s="142">
        <v>9.8523895E-2</v>
      </c>
      <c r="G30" s="142">
        <v>0.20749332100000001</v>
      </c>
      <c r="H30" s="142">
        <v>8.0091731999999999E-2</v>
      </c>
      <c r="I30" s="142">
        <v>4.9633099999999999E-2</v>
      </c>
      <c r="J30" s="142">
        <v>3.2980799999999998E-2</v>
      </c>
      <c r="K30" s="142">
        <v>0.25528809200000002</v>
      </c>
      <c r="L30" s="141">
        <f t="shared" si="7"/>
        <v>2.3380307321555764</v>
      </c>
      <c r="M30" s="3"/>
    </row>
    <row r="31" spans="1:13" ht="15" customHeight="1" x14ac:dyDescent="0.2">
      <c r="A31" s="11"/>
      <c r="C31" s="139">
        <v>2014</v>
      </c>
      <c r="D31" s="156"/>
      <c r="E31" s="142">
        <v>0.26545905775178952</v>
      </c>
      <c r="F31" s="142">
        <v>0.11095016517984835</v>
      </c>
      <c r="G31" s="142">
        <v>0.17240998080482611</v>
      </c>
      <c r="H31" s="142">
        <v>7.4880451004939022E-2</v>
      </c>
      <c r="I31" s="142">
        <v>4.4151729772603468E-2</v>
      </c>
      <c r="J31" s="142">
        <v>2.7146749905610942E-2</v>
      </c>
      <c r="K31" s="142">
        <v>0.30500186558038261</v>
      </c>
      <c r="L31" s="141">
        <f t="shared" si="7"/>
        <v>2.2832471696055272</v>
      </c>
      <c r="M31" s="3"/>
    </row>
    <row r="32" spans="1:13" ht="15" customHeight="1" x14ac:dyDescent="0.2">
      <c r="A32" s="11"/>
      <c r="C32" s="162" t="s">
        <v>36</v>
      </c>
      <c r="D32" s="162"/>
      <c r="E32" s="162"/>
      <c r="F32" s="163"/>
      <c r="G32" s="163"/>
      <c r="H32" s="163"/>
      <c r="I32" s="163"/>
      <c r="J32" s="163"/>
      <c r="K32" s="163"/>
      <c r="L32" s="164"/>
    </row>
    <row r="33" spans="1:13" ht="15" customHeight="1" x14ac:dyDescent="0.2">
      <c r="A33" s="11"/>
      <c r="C33" s="136">
        <v>2024</v>
      </c>
      <c r="D33" s="154"/>
      <c r="E33" s="155">
        <v>0.2110751059481934</v>
      </c>
      <c r="F33" s="155">
        <v>0.1096729876483908</v>
      </c>
      <c r="G33" s="155">
        <v>0.23155970078269467</v>
      </c>
      <c r="H33" s="155">
        <v>0.16304678088776534</v>
      </c>
      <c r="I33" s="155">
        <v>0.1216731718754714</v>
      </c>
      <c r="J33" s="155">
        <v>3.5134416012523671E-2</v>
      </c>
      <c r="K33" s="155">
        <v>0.12783783684496078</v>
      </c>
      <c r="L33" s="138">
        <f t="shared" ref="L33:L36" si="8">(1*E33+2*F33+3*G33+4*H33+5*I33)/SUM(E33:I33)</f>
        <v>2.8501482473737956</v>
      </c>
      <c r="M33" s="3"/>
    </row>
    <row r="34" spans="1:13" ht="15" customHeight="1" x14ac:dyDescent="0.2">
      <c r="A34" s="11"/>
      <c r="C34" s="139">
        <v>2021</v>
      </c>
      <c r="D34" s="156"/>
      <c r="E34" s="142">
        <v>0.19126808100000001</v>
      </c>
      <c r="F34" s="142">
        <v>9.6613304999999997E-2</v>
      </c>
      <c r="G34" s="142">
        <v>0.20216130399999999</v>
      </c>
      <c r="H34" s="142">
        <v>0.17709297700000001</v>
      </c>
      <c r="I34" s="142">
        <v>0.16006045999999999</v>
      </c>
      <c r="J34" s="142">
        <v>3.9763199999999999E-2</v>
      </c>
      <c r="K34" s="142">
        <v>0.13304068799999999</v>
      </c>
      <c r="L34" s="141">
        <f t="shared" si="8"/>
        <v>3.0218381462513784</v>
      </c>
      <c r="M34" s="3"/>
    </row>
    <row r="35" spans="1:13" ht="15" customHeight="1" x14ac:dyDescent="0.2">
      <c r="A35" s="11"/>
      <c r="C35" s="139">
        <v>2017</v>
      </c>
      <c r="D35" s="156"/>
      <c r="E35" s="142">
        <v>0.24918473999999999</v>
      </c>
      <c r="F35" s="142">
        <v>9.4098426999999998E-2</v>
      </c>
      <c r="G35" s="142">
        <v>0.214187128</v>
      </c>
      <c r="H35" s="142">
        <v>0.14834546100000001</v>
      </c>
      <c r="I35" s="142">
        <v>9.7646406000000005E-2</v>
      </c>
      <c r="J35" s="142">
        <v>3.2285300000000003E-2</v>
      </c>
      <c r="K35" s="142">
        <v>0.16425253200000001</v>
      </c>
      <c r="L35" s="141">
        <f t="shared" si="8"/>
        <v>2.6903032329729055</v>
      </c>
      <c r="M35" s="3"/>
    </row>
    <row r="36" spans="1:13" ht="15" customHeight="1" x14ac:dyDescent="0.2">
      <c r="A36" s="11"/>
      <c r="C36" s="139">
        <v>2014</v>
      </c>
      <c r="D36" s="156"/>
      <c r="E36" s="142">
        <v>0.2285928256414774</v>
      </c>
      <c r="F36" s="142">
        <v>8.7706645106183284E-2</v>
      </c>
      <c r="G36" s="142">
        <v>0.20351053728798865</v>
      </c>
      <c r="H36" s="142">
        <v>0.16130030759596881</v>
      </c>
      <c r="I36" s="142">
        <v>0.11318571563518236</v>
      </c>
      <c r="J36" s="142">
        <v>2.5645308486713956E-2</v>
      </c>
      <c r="K36" s="142">
        <v>0.18005866024648554</v>
      </c>
      <c r="L36" s="141">
        <f t="shared" si="8"/>
        <v>2.8020630201663508</v>
      </c>
      <c r="M36" s="3"/>
    </row>
    <row r="37" spans="1:13" ht="15" customHeight="1" x14ac:dyDescent="0.2">
      <c r="A37" s="11"/>
      <c r="C37" s="162" t="s">
        <v>37</v>
      </c>
      <c r="D37" s="162"/>
      <c r="E37" s="162"/>
      <c r="F37" s="163"/>
      <c r="G37" s="163"/>
      <c r="H37" s="163"/>
      <c r="I37" s="163"/>
      <c r="J37" s="163"/>
      <c r="K37" s="163"/>
      <c r="L37" s="164"/>
    </row>
    <row r="38" spans="1:13" ht="15" customHeight="1" x14ac:dyDescent="0.2">
      <c r="A38" s="11"/>
      <c r="C38" s="136">
        <v>2024</v>
      </c>
      <c r="D38" s="154"/>
      <c r="E38" s="155">
        <v>0.24334507320467857</v>
      </c>
      <c r="F38" s="155">
        <v>0.16423422121139106</v>
      </c>
      <c r="G38" s="155">
        <v>0.30885451647171608</v>
      </c>
      <c r="H38" s="155">
        <v>0.13027553980575798</v>
      </c>
      <c r="I38" s="155">
        <v>7.4993224656703328E-2</v>
      </c>
      <c r="J38" s="155">
        <v>2.3694402203055388E-2</v>
      </c>
      <c r="K38" s="155">
        <v>5.4603022446697506E-2</v>
      </c>
      <c r="L38" s="138">
        <f t="shared" ref="L38:L41" si="9">(1*E38+2*F38+3*G38+4*H38+5*I38)/SUM(E38:I38)</f>
        <v>2.5978503386944189</v>
      </c>
    </row>
    <row r="39" spans="1:13" ht="15" customHeight="1" x14ac:dyDescent="0.2">
      <c r="A39" s="11"/>
      <c r="C39" s="139">
        <v>2021</v>
      </c>
      <c r="D39" s="156"/>
      <c r="E39" s="142">
        <v>0.23648105699999999</v>
      </c>
      <c r="F39" s="142">
        <v>0.174190915</v>
      </c>
      <c r="G39" s="142">
        <v>0.31221014400000002</v>
      </c>
      <c r="H39" s="142">
        <v>0.117637174</v>
      </c>
      <c r="I39" s="142">
        <v>6.9369054999999999E-2</v>
      </c>
      <c r="J39" s="142">
        <v>3.0412499999999999E-2</v>
      </c>
      <c r="K39" s="142">
        <v>5.9699200000000001E-2</v>
      </c>
      <c r="L39" s="141">
        <f t="shared" si="9"/>
        <v>2.5705212104898432</v>
      </c>
      <c r="M39" s="3"/>
    </row>
    <row r="40" spans="1:13" ht="15" customHeight="1" x14ac:dyDescent="0.2">
      <c r="A40" s="11"/>
      <c r="C40" s="139">
        <v>2017</v>
      </c>
      <c r="D40" s="156"/>
      <c r="E40" s="142">
        <v>0.28922267699999998</v>
      </c>
      <c r="F40" s="142">
        <v>0.151972405</v>
      </c>
      <c r="G40" s="142">
        <v>0.269603592</v>
      </c>
      <c r="H40" s="142">
        <v>0.110992837</v>
      </c>
      <c r="I40" s="142">
        <v>7.4102459999999995E-2</v>
      </c>
      <c r="J40" s="142">
        <v>2.5412799999999999E-2</v>
      </c>
      <c r="K40" s="142">
        <v>7.8693239999999998E-2</v>
      </c>
      <c r="L40" s="141">
        <f t="shared" si="9"/>
        <v>2.4740225771649937</v>
      </c>
      <c r="M40" s="3"/>
    </row>
    <row r="41" spans="1:13" ht="15" customHeight="1" x14ac:dyDescent="0.2">
      <c r="A41" s="11"/>
      <c r="C41" s="139">
        <v>2014</v>
      </c>
      <c r="D41" s="156"/>
      <c r="E41" s="142">
        <v>0.28450403834971266</v>
      </c>
      <c r="F41" s="142">
        <v>0.15048877868016927</v>
      </c>
      <c r="G41" s="142">
        <v>0.25503322185652139</v>
      </c>
      <c r="H41" s="142">
        <v>0.10354367235600186</v>
      </c>
      <c r="I41" s="142">
        <v>6.6572561574771025E-2</v>
      </c>
      <c r="J41" s="142">
        <v>2.159829799726707E-2</v>
      </c>
      <c r="K41" s="142">
        <v>0.11825942918555692</v>
      </c>
      <c r="L41" s="141">
        <f t="shared" si="9"/>
        <v>2.4386881390066599</v>
      </c>
      <c r="M41" s="3"/>
    </row>
    <row r="42" spans="1:13" ht="15" customHeight="1" x14ac:dyDescent="0.2">
      <c r="A42" s="11"/>
      <c r="C42" s="162" t="s">
        <v>38</v>
      </c>
      <c r="D42" s="162"/>
      <c r="E42" s="162"/>
      <c r="F42" s="163"/>
      <c r="G42" s="163"/>
      <c r="H42" s="163"/>
      <c r="I42" s="163"/>
      <c r="J42" s="163"/>
      <c r="K42" s="163"/>
      <c r="L42" s="164"/>
      <c r="M42" s="3"/>
    </row>
    <row r="43" spans="1:13" ht="15" customHeight="1" x14ac:dyDescent="0.2">
      <c r="A43" s="11"/>
      <c r="C43" s="136">
        <v>2024</v>
      </c>
      <c r="D43" s="154"/>
      <c r="E43" s="155">
        <v>0.25067741975503371</v>
      </c>
      <c r="F43" s="155">
        <v>0.16233689267001131</v>
      </c>
      <c r="G43" s="155">
        <v>0.30388818432134207</v>
      </c>
      <c r="H43" s="155">
        <v>0.11969554940976299</v>
      </c>
      <c r="I43" s="155">
        <v>6.5296433092480829E-2</v>
      </c>
      <c r="J43" s="155">
        <v>3.0120015103759556E-2</v>
      </c>
      <c r="K43" s="155">
        <v>6.7985505647609495E-2</v>
      </c>
      <c r="L43" s="138">
        <f t="shared" ref="L43:L46" si="10">(1*E43+2*F43+3*G43+4*H43+5*I43)/SUM(E43:I43)</f>
        <v>2.5416278443906646</v>
      </c>
      <c r="M43" s="3"/>
    </row>
    <row r="44" spans="1:13" ht="15" customHeight="1" x14ac:dyDescent="0.2">
      <c r="A44" s="11"/>
      <c r="C44" s="139">
        <v>2021</v>
      </c>
      <c r="D44" s="156"/>
      <c r="E44" s="142">
        <v>0.241603182</v>
      </c>
      <c r="F44" s="142">
        <v>0.17098018700000001</v>
      </c>
      <c r="G44" s="142">
        <v>0.30601942799999998</v>
      </c>
      <c r="H44" s="142">
        <v>0.11216977</v>
      </c>
      <c r="I44" s="142">
        <v>5.6522099999999999E-2</v>
      </c>
      <c r="J44" s="142">
        <v>3.42907E-2</v>
      </c>
      <c r="K44" s="142">
        <v>7.8414599000000001E-2</v>
      </c>
      <c r="L44" s="141">
        <f t="shared" si="10"/>
        <v>2.5165387588202419</v>
      </c>
      <c r="M44" s="3"/>
    </row>
    <row r="45" spans="1:13" ht="15" customHeight="1" x14ac:dyDescent="0.2">
      <c r="A45" s="11"/>
      <c r="C45" s="139">
        <v>2017</v>
      </c>
      <c r="D45" s="156"/>
      <c r="E45" s="142">
        <v>0.285477076</v>
      </c>
      <c r="F45" s="142">
        <v>0.14164290500000001</v>
      </c>
      <c r="G45" s="142">
        <v>0.27530038200000001</v>
      </c>
      <c r="H45" s="142">
        <v>0.105308862</v>
      </c>
      <c r="I45" s="142">
        <v>6.3799346000000007E-2</v>
      </c>
      <c r="J45" s="142">
        <v>2.9054E-2</v>
      </c>
      <c r="K45" s="142">
        <v>9.9417477000000004E-2</v>
      </c>
      <c r="L45" s="141">
        <f t="shared" si="10"/>
        <v>2.4495997963100624</v>
      </c>
      <c r="M45" s="3"/>
    </row>
    <row r="46" spans="1:13" ht="15" customHeight="1" x14ac:dyDescent="0.2">
      <c r="A46" s="11"/>
      <c r="C46" s="139">
        <v>2014</v>
      </c>
      <c r="D46" s="156"/>
      <c r="E46" s="142">
        <v>0.26873149132517854</v>
      </c>
      <c r="F46" s="142">
        <v>0.15419157230785996</v>
      </c>
      <c r="G46" s="142">
        <v>0.25389417071760323</v>
      </c>
      <c r="H46" s="142">
        <v>9.0921199663132377E-2</v>
      </c>
      <c r="I46" s="142">
        <v>5.7581866601003825E-2</v>
      </c>
      <c r="J46" s="142">
        <v>2.4879589947800221E-2</v>
      </c>
      <c r="K46" s="142">
        <v>0.14980010943742181</v>
      </c>
      <c r="L46" s="141">
        <f t="shared" si="10"/>
        <v>2.4116591804038041</v>
      </c>
      <c r="M46" s="3"/>
    </row>
    <row r="47" spans="1:13" ht="15" customHeight="1" x14ac:dyDescent="0.2">
      <c r="A47" s="11"/>
      <c r="C47" s="162" t="s">
        <v>39</v>
      </c>
      <c r="D47" s="162"/>
      <c r="E47" s="162"/>
      <c r="F47" s="163"/>
      <c r="G47" s="163"/>
      <c r="H47" s="163"/>
      <c r="I47" s="163"/>
      <c r="J47" s="163"/>
      <c r="K47" s="163"/>
      <c r="L47" s="164"/>
      <c r="M47" s="3"/>
    </row>
    <row r="48" spans="1:13" ht="15" customHeight="1" x14ac:dyDescent="0.2">
      <c r="A48" s="11"/>
      <c r="C48" s="136">
        <v>2024</v>
      </c>
      <c r="D48" s="154"/>
      <c r="E48" s="155">
        <v>0.27164773964137018</v>
      </c>
      <c r="F48" s="155">
        <v>0.19362385163110349</v>
      </c>
      <c r="G48" s="155">
        <v>0.33762867260164614</v>
      </c>
      <c r="H48" s="155">
        <v>8.2701354254557921E-2</v>
      </c>
      <c r="I48" s="155">
        <v>2.530825469279388E-2</v>
      </c>
      <c r="J48" s="155">
        <v>2.6594760384688255E-2</v>
      </c>
      <c r="K48" s="155">
        <v>6.2495366793840088E-2</v>
      </c>
      <c r="L48" s="138">
        <f t="shared" ref="L48:L51" si="11">(1*E48+2*F48+3*G48+4*H48+5*I48)/SUM(E48:I48)</f>
        <v>2.3373642274793989</v>
      </c>
      <c r="M48" s="3"/>
    </row>
    <row r="49" spans="1:13" ht="15" customHeight="1" x14ac:dyDescent="0.2">
      <c r="A49" s="11"/>
      <c r="C49" s="139">
        <v>2021</v>
      </c>
      <c r="D49" s="156"/>
      <c r="E49" s="142">
        <v>0.26872423499999998</v>
      </c>
      <c r="F49" s="142">
        <v>0.17614940300000001</v>
      </c>
      <c r="G49" s="142">
        <v>0.33206391400000002</v>
      </c>
      <c r="H49" s="142">
        <v>0.10627260299999999</v>
      </c>
      <c r="I49" s="142">
        <v>2.67926E-2</v>
      </c>
      <c r="J49" s="142">
        <v>3.8323999999999997E-2</v>
      </c>
      <c r="K49" s="142">
        <v>5.1673200000000002E-2</v>
      </c>
      <c r="L49" s="141">
        <f t="shared" si="11"/>
        <v>2.3914962707997516</v>
      </c>
      <c r="M49" s="3"/>
    </row>
    <row r="50" spans="1:13" ht="15" customHeight="1" x14ac:dyDescent="0.2">
      <c r="A50" s="11"/>
      <c r="C50" s="139">
        <v>2017</v>
      </c>
      <c r="D50" s="156"/>
      <c r="E50" s="142">
        <v>0.30058263699999999</v>
      </c>
      <c r="F50" s="142">
        <v>0.146823115</v>
      </c>
      <c r="G50" s="142">
        <v>0.31337231199999999</v>
      </c>
      <c r="H50" s="142">
        <v>0.12113270900000001</v>
      </c>
      <c r="I50" s="142">
        <v>3.1952599999999998E-2</v>
      </c>
      <c r="J50" s="142">
        <v>2.8075900000000001E-2</v>
      </c>
      <c r="K50" s="142">
        <v>5.80607E-2</v>
      </c>
      <c r="L50" s="141">
        <f t="shared" si="11"/>
        <v>2.3839883546793597</v>
      </c>
      <c r="M50" s="3"/>
    </row>
    <row r="51" spans="1:13" ht="15" customHeight="1" x14ac:dyDescent="0.2">
      <c r="A51" s="11"/>
      <c r="C51" s="139">
        <v>2014</v>
      </c>
      <c r="D51" s="156"/>
      <c r="E51" s="142">
        <v>0.29789830059346173</v>
      </c>
      <c r="F51" s="142">
        <v>0.17043494596223654</v>
      </c>
      <c r="G51" s="142">
        <v>0.274971126395535</v>
      </c>
      <c r="H51" s="142">
        <v>0.14529168592216143</v>
      </c>
      <c r="I51" s="142">
        <v>3.1991726504360059E-2</v>
      </c>
      <c r="J51" s="142">
        <v>2.3605049084001201E-2</v>
      </c>
      <c r="K51" s="142">
        <v>5.5807165538243934E-2</v>
      </c>
      <c r="L51" s="141">
        <f t="shared" si="11"/>
        <v>2.3949991330921945</v>
      </c>
      <c r="M51" s="3"/>
    </row>
    <row r="52" spans="1:13" ht="15" customHeight="1" x14ac:dyDescent="0.2">
      <c r="A52" s="11"/>
      <c r="C52" s="162" t="s">
        <v>40</v>
      </c>
      <c r="D52" s="162"/>
      <c r="E52" s="162"/>
      <c r="F52" s="163"/>
      <c r="G52" s="163"/>
      <c r="H52" s="163"/>
      <c r="I52" s="163"/>
      <c r="J52" s="163"/>
      <c r="K52" s="163"/>
      <c r="L52" s="164"/>
      <c r="M52" s="3"/>
    </row>
    <row r="53" spans="1:13" ht="15" customHeight="1" x14ac:dyDescent="0.2">
      <c r="A53" s="11"/>
      <c r="C53" s="136">
        <v>2024</v>
      </c>
      <c r="D53" s="154"/>
      <c r="E53" s="155">
        <v>0.20845056519789468</v>
      </c>
      <c r="F53" s="155">
        <v>0.10894788192262829</v>
      </c>
      <c r="G53" s="155">
        <v>0.19742703607394005</v>
      </c>
      <c r="H53" s="155">
        <v>9.9939722906381104E-2</v>
      </c>
      <c r="I53" s="155">
        <v>5.8700953390850616E-2</v>
      </c>
      <c r="J53" s="155">
        <v>4.3611684872074258E-2</v>
      </c>
      <c r="K53" s="155">
        <v>0.28292215563623097</v>
      </c>
      <c r="L53" s="138">
        <f t="shared" ref="L53:L56" si="12">(1*E53+2*F53+3*G53+4*H53+5*I53)/SUM(E53:I53)</f>
        <v>2.5419110844957906</v>
      </c>
      <c r="M53" s="3"/>
    </row>
    <row r="54" spans="1:13" ht="15" customHeight="1" x14ac:dyDescent="0.2">
      <c r="A54" s="11"/>
      <c r="C54" s="139">
        <v>2021</v>
      </c>
      <c r="D54" s="156"/>
      <c r="E54" s="142">
        <v>0.197638277</v>
      </c>
      <c r="F54" s="142">
        <v>0.10243268</v>
      </c>
      <c r="G54" s="142">
        <v>0.18879658199999999</v>
      </c>
      <c r="H54" s="142">
        <v>0.103552327</v>
      </c>
      <c r="I54" s="142">
        <v>6.5959583000000002E-2</v>
      </c>
      <c r="J54" s="142">
        <v>5.55205E-2</v>
      </c>
      <c r="K54" s="142">
        <v>0.286100034</v>
      </c>
      <c r="L54" s="141">
        <f t="shared" si="12"/>
        <v>2.6016920920021001</v>
      </c>
      <c r="M54" s="3"/>
    </row>
    <row r="55" spans="1:13" ht="15" customHeight="1" x14ac:dyDescent="0.2">
      <c r="A55" s="11"/>
      <c r="C55" s="139">
        <v>2017</v>
      </c>
      <c r="D55" s="156"/>
      <c r="E55" s="142">
        <v>0.225081859</v>
      </c>
      <c r="F55" s="142">
        <v>9.5797407000000001E-2</v>
      </c>
      <c r="G55" s="142">
        <v>0.19757224500000001</v>
      </c>
      <c r="H55" s="142">
        <v>7.8507308999999997E-2</v>
      </c>
      <c r="I55" s="142">
        <v>4.5633600000000003E-2</v>
      </c>
      <c r="J55" s="142">
        <v>4.0504699999999998E-2</v>
      </c>
      <c r="K55" s="142">
        <v>0.31690292399999997</v>
      </c>
      <c r="L55" s="141">
        <f t="shared" si="12"/>
        <v>2.4145797486998051</v>
      </c>
      <c r="M55" s="3"/>
    </row>
    <row r="56" spans="1:13" ht="15" customHeight="1" x14ac:dyDescent="0.2">
      <c r="A56" s="11"/>
      <c r="C56" s="139">
        <v>2014</v>
      </c>
      <c r="D56" s="156"/>
      <c r="E56" s="142">
        <v>0.20715476963761403</v>
      </c>
      <c r="F56" s="142">
        <v>0.10209315288955302</v>
      </c>
      <c r="G56" s="142">
        <v>0.19976333294505441</v>
      </c>
      <c r="H56" s="142">
        <v>6.9161027184845222E-2</v>
      </c>
      <c r="I56" s="142">
        <v>4.7609950239028247E-2</v>
      </c>
      <c r="J56" s="142">
        <v>3.6164206501063362E-2</v>
      </c>
      <c r="K56" s="142">
        <v>0.33805356060284181</v>
      </c>
      <c r="L56" s="141">
        <f t="shared" si="12"/>
        <v>2.4374692249207257</v>
      </c>
      <c r="M56" s="3"/>
    </row>
    <row r="57" spans="1:13" ht="15" customHeight="1" x14ac:dyDescent="0.2">
      <c r="A57" s="11"/>
      <c r="C57" s="162" t="s">
        <v>41</v>
      </c>
      <c r="D57" s="162"/>
      <c r="E57" s="162"/>
      <c r="F57" s="163"/>
      <c r="G57" s="163"/>
      <c r="H57" s="163"/>
      <c r="I57" s="163"/>
      <c r="J57" s="163"/>
      <c r="K57" s="163"/>
      <c r="L57" s="164"/>
      <c r="M57" s="3"/>
    </row>
    <row r="58" spans="1:13" ht="15" customHeight="1" x14ac:dyDescent="0.2">
      <c r="A58" s="11"/>
      <c r="C58" s="136">
        <v>2024</v>
      </c>
      <c r="D58" s="154"/>
      <c r="E58" s="155">
        <v>0.17832741052478662</v>
      </c>
      <c r="F58" s="155">
        <v>0.11695801058567457</v>
      </c>
      <c r="G58" s="155">
        <v>0.23043312911333588</v>
      </c>
      <c r="H58" s="155">
        <v>0.17074573476709967</v>
      </c>
      <c r="I58" s="155">
        <v>0.15016719783405935</v>
      </c>
      <c r="J58" s="155">
        <v>3.5699240810186751E-2</v>
      </c>
      <c r="K58" s="155">
        <v>0.11766927636485702</v>
      </c>
      <c r="L58" s="138">
        <f t="shared" ref="L58:L61" si="13">(1*E58+2*F58+3*G58+4*H58+5*I58)/SUM(E58:I58)</f>
        <v>2.997008496315801</v>
      </c>
      <c r="M58" s="3"/>
    </row>
    <row r="59" spans="1:13" ht="15" customHeight="1" x14ac:dyDescent="0.2">
      <c r="A59" s="11"/>
      <c r="C59" s="139">
        <v>2021</v>
      </c>
      <c r="D59" s="156"/>
      <c r="E59" s="142">
        <v>0.17512571499999999</v>
      </c>
      <c r="F59" s="142">
        <v>0.101231762</v>
      </c>
      <c r="G59" s="142">
        <v>0.220629662</v>
      </c>
      <c r="H59" s="142">
        <v>0.19040300800000001</v>
      </c>
      <c r="I59" s="142">
        <v>0.15856774600000001</v>
      </c>
      <c r="J59" s="142">
        <v>4.5606899999999999E-2</v>
      </c>
      <c r="K59" s="142">
        <v>0.10843517799999999</v>
      </c>
      <c r="L59" s="141">
        <f t="shared" si="13"/>
        <v>3.0662625273241582</v>
      </c>
      <c r="M59" s="3"/>
    </row>
    <row r="60" spans="1:13" ht="15" customHeight="1" x14ac:dyDescent="0.2">
      <c r="A60" s="11"/>
      <c r="C60" s="139">
        <v>2017</v>
      </c>
      <c r="D60" s="156"/>
      <c r="E60" s="142">
        <v>0.22120894299999999</v>
      </c>
      <c r="F60" s="142">
        <v>0.104370977</v>
      </c>
      <c r="G60" s="142">
        <v>0.24076288000000001</v>
      </c>
      <c r="H60" s="142">
        <v>0.15006019900000001</v>
      </c>
      <c r="I60" s="142">
        <v>0.12164054000000001</v>
      </c>
      <c r="J60" s="142">
        <v>3.2121499999999997E-2</v>
      </c>
      <c r="K60" s="142">
        <v>0.12983492399999999</v>
      </c>
      <c r="L60" s="141">
        <f t="shared" si="13"/>
        <v>2.8168978378103096</v>
      </c>
      <c r="M60" s="3"/>
    </row>
    <row r="61" spans="1:13" ht="15" customHeight="1" x14ac:dyDescent="0.2">
      <c r="A61" s="11"/>
      <c r="C61" s="139">
        <v>2014</v>
      </c>
      <c r="D61" s="156"/>
      <c r="E61" s="142">
        <v>0.21313605923659812</v>
      </c>
      <c r="F61" s="142">
        <v>9.4084408508334119E-2</v>
      </c>
      <c r="G61" s="142">
        <v>0.25389303701007254</v>
      </c>
      <c r="H61" s="142">
        <v>0.15298182841717683</v>
      </c>
      <c r="I61" s="142">
        <v>0.11546691088574769</v>
      </c>
      <c r="J61" s="142">
        <v>2.7546502357686683E-2</v>
      </c>
      <c r="K61" s="142">
        <v>0.1428912535843842</v>
      </c>
      <c r="L61" s="141">
        <f t="shared" si="13"/>
        <v>2.8355266554497023</v>
      </c>
      <c r="M61" s="3"/>
    </row>
    <row r="62" spans="1:13" ht="15" customHeight="1" x14ac:dyDescent="0.2">
      <c r="A62" s="11"/>
      <c r="C62" s="162" t="s">
        <v>42</v>
      </c>
      <c r="D62" s="162"/>
      <c r="E62" s="162"/>
      <c r="F62" s="163"/>
      <c r="G62" s="163"/>
      <c r="H62" s="163"/>
      <c r="I62" s="163"/>
      <c r="J62" s="163"/>
      <c r="K62" s="163"/>
      <c r="L62" s="164"/>
      <c r="M62" s="3"/>
    </row>
    <row r="63" spans="1:13" ht="15" customHeight="1" x14ac:dyDescent="0.2">
      <c r="A63" s="11"/>
      <c r="C63" s="136">
        <v>2024</v>
      </c>
      <c r="D63" s="154"/>
      <c r="E63" s="155">
        <v>0.17502329114807261</v>
      </c>
      <c r="F63" s="155">
        <v>9.1530673355917455E-2</v>
      </c>
      <c r="G63" s="155">
        <v>0.19139845851360757</v>
      </c>
      <c r="H63" s="155">
        <v>0.1288009539843793</v>
      </c>
      <c r="I63" s="155">
        <v>0.10413643869329187</v>
      </c>
      <c r="J63" s="155">
        <v>4.5483604427526296E-2</v>
      </c>
      <c r="K63" s="155">
        <v>0.26362657987720495</v>
      </c>
      <c r="L63" s="138">
        <f t="shared" ref="L63:L66" si="14">(1*E63+2*F63+3*G63+4*H63+5*I63)/SUM(E63:I63)</f>
        <v>2.8487408239243859</v>
      </c>
      <c r="M63" s="3"/>
    </row>
    <row r="64" spans="1:13" ht="15" customHeight="1" x14ac:dyDescent="0.2">
      <c r="A64" s="11"/>
      <c r="C64" s="139">
        <v>2021</v>
      </c>
      <c r="D64" s="156"/>
      <c r="E64" s="142">
        <v>0.173212699</v>
      </c>
      <c r="F64" s="142">
        <v>8.1331303999999993E-2</v>
      </c>
      <c r="G64" s="142">
        <v>0.18738311499999999</v>
      </c>
      <c r="H64" s="142">
        <v>0.12829785499999999</v>
      </c>
      <c r="I64" s="142">
        <v>0.11975095099999999</v>
      </c>
      <c r="J64" s="142">
        <v>5.8412600000000002E-2</v>
      </c>
      <c r="K64" s="142">
        <v>0.25161147699999997</v>
      </c>
      <c r="L64" s="141">
        <f t="shared" si="14"/>
        <v>2.9131028447305645</v>
      </c>
      <c r="M64" s="3"/>
    </row>
    <row r="65" spans="1:13" ht="15" customHeight="1" x14ac:dyDescent="0.2">
      <c r="A65" s="11"/>
      <c r="C65" s="139">
        <v>2017</v>
      </c>
      <c r="D65" s="156"/>
      <c r="E65" s="142">
        <v>0.20226165600000001</v>
      </c>
      <c r="F65" s="142">
        <v>8.4330166999999998E-2</v>
      </c>
      <c r="G65" s="142">
        <v>0.20194030700000001</v>
      </c>
      <c r="H65" s="142">
        <v>0.10130117299999999</v>
      </c>
      <c r="I65" s="142">
        <v>7.5447606E-2</v>
      </c>
      <c r="J65" s="142">
        <v>4.3134199999999998E-2</v>
      </c>
      <c r="K65" s="142">
        <v>0.291584868</v>
      </c>
      <c r="L65" s="141">
        <f t="shared" si="14"/>
        <v>2.6442749358977919</v>
      </c>
      <c r="M65" s="3"/>
    </row>
    <row r="66" spans="1:13" ht="15" customHeight="1" x14ac:dyDescent="0.2">
      <c r="A66" s="11"/>
      <c r="C66" s="139">
        <v>2014</v>
      </c>
      <c r="D66" s="156"/>
      <c r="E66" s="142">
        <v>0.19069338043361184</v>
      </c>
      <c r="F66" s="142">
        <v>8.0406864654329072E-2</v>
      </c>
      <c r="G66" s="142">
        <v>0.20826624114388845</v>
      </c>
      <c r="H66" s="142">
        <v>0.1084207814976331</v>
      </c>
      <c r="I66" s="142">
        <v>6.323337510828278E-2</v>
      </c>
      <c r="J66" s="142">
        <v>3.5512591583268957E-2</v>
      </c>
      <c r="K66" s="142">
        <v>0.31346676557898595</v>
      </c>
      <c r="L66" s="141">
        <f t="shared" si="14"/>
        <v>2.651460984680472</v>
      </c>
      <c r="M66" s="3"/>
    </row>
    <row r="67" spans="1:13" ht="15" customHeight="1" x14ac:dyDescent="0.2">
      <c r="A67" s="11"/>
      <c r="C67" s="145" t="s">
        <v>169</v>
      </c>
      <c r="D67" s="146"/>
      <c r="E67" s="146"/>
      <c r="F67" s="146"/>
      <c r="G67" s="146"/>
      <c r="H67" s="146"/>
      <c r="I67" s="146"/>
      <c r="J67" s="146"/>
      <c r="K67" s="146"/>
      <c r="L67" s="146"/>
      <c r="M67" s="3"/>
    </row>
    <row r="68" spans="1:13" ht="15" customHeight="1" x14ac:dyDescent="0.2">
      <c r="A68" s="11"/>
      <c r="C68" s="100" t="s">
        <v>15</v>
      </c>
      <c r="D68" s="100"/>
      <c r="E68" s="99"/>
      <c r="F68" s="99"/>
      <c r="G68" s="99"/>
      <c r="H68" s="99"/>
      <c r="I68" s="99"/>
      <c r="J68" s="99"/>
      <c r="K68" s="99"/>
      <c r="L68" s="98"/>
      <c r="M68" s="3"/>
    </row>
    <row r="69" spans="1:13" ht="15" customHeight="1" x14ac:dyDescent="0.2">
      <c r="A69" s="11"/>
      <c r="C69" s="160" t="s">
        <v>165</v>
      </c>
      <c r="D69" s="160"/>
      <c r="E69" s="161"/>
      <c r="F69" s="161"/>
      <c r="G69" s="161"/>
      <c r="H69" s="161"/>
      <c r="I69" s="161"/>
      <c r="J69" s="161"/>
      <c r="K69" s="161"/>
      <c r="L69" s="161"/>
      <c r="M69" s="3"/>
    </row>
    <row r="70" spans="1:13" s="90" customFormat="1" ht="15" customHeight="1" x14ac:dyDescent="0.2">
      <c r="A70" s="11"/>
      <c r="C70" s="136">
        <v>2024</v>
      </c>
      <c r="D70" s="154"/>
      <c r="E70" s="155">
        <f>AVERAGE(E75,E80,E85,E90,E95,E100,E105,E110,E115,E120)</f>
        <v>0.20642852689726765</v>
      </c>
      <c r="F70" s="155">
        <f t="shared" ref="F70:K70" si="15">AVERAGE(F75,F80,F85,F90,F95,F100,F105,F110,F115,F120)</f>
        <v>0.13680693241333822</v>
      </c>
      <c r="G70" s="155">
        <f t="shared" si="15"/>
        <v>0.2651503849110709</v>
      </c>
      <c r="H70" s="155">
        <f t="shared" si="15"/>
        <v>0.14481394296447364</v>
      </c>
      <c r="I70" s="155">
        <f t="shared" si="15"/>
        <v>0.13681646561236666</v>
      </c>
      <c r="J70" s="155">
        <f t="shared" si="15"/>
        <v>2.7769527013357935E-2</v>
      </c>
      <c r="K70" s="155">
        <f t="shared" si="15"/>
        <v>8.2214220188125006E-2</v>
      </c>
      <c r="L70" s="138">
        <f t="shared" ref="L70:L73" si="16">(1*E70+2*F70+3*G70+4*H70+5*I70)/SUM(E70:I70)</f>
        <v>2.8525677350204841</v>
      </c>
      <c r="M70" s="3"/>
    </row>
    <row r="71" spans="1:13" s="90" customFormat="1" ht="15" customHeight="1" x14ac:dyDescent="0.2">
      <c r="A71" s="11"/>
      <c r="C71" s="139">
        <v>2021</v>
      </c>
      <c r="D71" s="156"/>
      <c r="E71" s="142">
        <f t="shared" ref="E71:K71" si="17">AVERAGE(E76,E81,E86,E91,E96,E101,E106,E111,E116,E121)</f>
        <v>0.20523610490000005</v>
      </c>
      <c r="F71" s="142">
        <f t="shared" si="17"/>
        <v>0.12732150879999998</v>
      </c>
      <c r="G71" s="142">
        <f t="shared" si="17"/>
        <v>0.26222349450000004</v>
      </c>
      <c r="H71" s="142">
        <f t="shared" si="17"/>
        <v>0.14663508659999999</v>
      </c>
      <c r="I71" s="142">
        <f t="shared" si="17"/>
        <v>0.1315122889</v>
      </c>
      <c r="J71" s="142">
        <f t="shared" si="17"/>
        <v>3.2797520000000004E-2</v>
      </c>
      <c r="K71" s="142">
        <f t="shared" si="17"/>
        <v>9.4273984700000008E-2</v>
      </c>
      <c r="L71" s="141">
        <f t="shared" si="16"/>
        <v>2.8532135717958353</v>
      </c>
      <c r="M71" s="3"/>
    </row>
    <row r="72" spans="1:13" s="90" customFormat="1" ht="15" customHeight="1" x14ac:dyDescent="0.2">
      <c r="A72" s="11"/>
      <c r="C72" s="139">
        <v>2017</v>
      </c>
      <c r="D72" s="156"/>
      <c r="E72" s="142">
        <f t="shared" ref="E72:K72" si="18">AVERAGE(E77,E82,E87,E92,E97,E102,E107,E112,E117,E122)</f>
        <v>0.24258142059999996</v>
      </c>
      <c r="F72" s="142">
        <f t="shared" si="18"/>
        <v>0.11586505920000001</v>
      </c>
      <c r="G72" s="142">
        <f t="shared" si="18"/>
        <v>0.2642268056</v>
      </c>
      <c r="H72" s="142">
        <f t="shared" si="18"/>
        <v>0.1399655494</v>
      </c>
      <c r="I72" s="142">
        <f t="shared" si="18"/>
        <v>0.10325172839999999</v>
      </c>
      <c r="J72" s="142">
        <f t="shared" si="18"/>
        <v>1.7787669999999998E-2</v>
      </c>
      <c r="K72" s="142">
        <f t="shared" si="18"/>
        <v>0.11632174749999999</v>
      </c>
      <c r="L72" s="141">
        <f t="shared" si="16"/>
        <v>2.7060149341976336</v>
      </c>
      <c r="M72" s="3"/>
    </row>
    <row r="73" spans="1:13" s="90" customFormat="1" ht="15" customHeight="1" x14ac:dyDescent="0.2">
      <c r="A73" s="11"/>
      <c r="C73" s="139">
        <v>2014</v>
      </c>
      <c r="D73" s="156"/>
      <c r="E73" s="142">
        <f t="shared" ref="E73:K73" si="19">AVERAGE(E78,E83,E88,E93,E98,E103,E108,E113,E118,E123)</f>
        <v>0.229279633041055</v>
      </c>
      <c r="F73" s="142">
        <f t="shared" si="19"/>
        <v>0.12157601980153795</v>
      </c>
      <c r="G73" s="142">
        <f t="shared" si="19"/>
        <v>0.24261975648310977</v>
      </c>
      <c r="H73" s="142">
        <f t="shared" si="19"/>
        <v>0.12921161698604586</v>
      </c>
      <c r="I73" s="142">
        <f t="shared" si="19"/>
        <v>9.3433391688673761E-2</v>
      </c>
      <c r="J73" s="142">
        <f t="shared" si="19"/>
        <v>1.2920260426667943E-2</v>
      </c>
      <c r="K73" s="142">
        <f t="shared" si="19"/>
        <v>0.17095932157290972</v>
      </c>
      <c r="L73" s="141">
        <f t="shared" si="16"/>
        <v>2.6764486224138087</v>
      </c>
      <c r="M73" s="3"/>
    </row>
    <row r="74" spans="1:13" s="90" customFormat="1" ht="15" customHeight="1" x14ac:dyDescent="0.2">
      <c r="A74" s="11"/>
      <c r="C74" s="162" t="s">
        <v>33</v>
      </c>
      <c r="D74" s="162"/>
      <c r="E74" s="162"/>
      <c r="F74" s="163"/>
      <c r="G74" s="163"/>
      <c r="H74" s="163"/>
      <c r="I74" s="163"/>
      <c r="J74" s="163"/>
      <c r="K74" s="163"/>
      <c r="L74" s="163"/>
      <c r="M74" s="3"/>
    </row>
    <row r="75" spans="1:13" ht="15" customHeight="1" x14ac:dyDescent="0.2">
      <c r="A75" s="11"/>
      <c r="C75" s="136">
        <v>2024</v>
      </c>
      <c r="D75" s="154"/>
      <c r="E75" s="155">
        <v>0.18397859167809325</v>
      </c>
      <c r="F75" s="155">
        <v>0.1216750712014138</v>
      </c>
      <c r="G75" s="155">
        <v>0.28586254443611736</v>
      </c>
      <c r="H75" s="155">
        <v>0.15920167373323374</v>
      </c>
      <c r="I75" s="155">
        <v>0.21717628420469051</v>
      </c>
      <c r="J75" s="155">
        <v>1.871220188793201E-2</v>
      </c>
      <c r="K75" s="155">
        <v>1.3393632858519511E-2</v>
      </c>
      <c r="L75" s="138">
        <f t="shared" ref="L75:L78" si="20">(1*E75+2*F75+3*G75+4*H75+5*I75)/SUM(E75:I75)</f>
        <v>3.1073691642286025</v>
      </c>
      <c r="M75" s="3"/>
    </row>
    <row r="76" spans="1:13" ht="15" customHeight="1" x14ac:dyDescent="0.2">
      <c r="A76" s="11"/>
      <c r="C76" s="139">
        <v>2021</v>
      </c>
      <c r="D76" s="156"/>
      <c r="E76" s="142">
        <v>0.200050697</v>
      </c>
      <c r="F76" s="142">
        <v>0.103737416</v>
      </c>
      <c r="G76" s="142">
        <v>0.29825528200000001</v>
      </c>
      <c r="H76" s="142">
        <v>0.15893758799999999</v>
      </c>
      <c r="I76" s="142">
        <v>0.18406076499999999</v>
      </c>
      <c r="J76" s="142">
        <v>2.72126E-2</v>
      </c>
      <c r="K76" s="142">
        <v>2.7745599999999999E-2</v>
      </c>
      <c r="L76" s="141">
        <f t="shared" si="20"/>
        <v>3.0245706690197989</v>
      </c>
      <c r="M76" s="3"/>
    </row>
    <row r="77" spans="1:13" ht="15" customHeight="1" x14ac:dyDescent="0.2">
      <c r="A77" s="11"/>
      <c r="C77" s="139">
        <v>2017</v>
      </c>
      <c r="D77" s="156"/>
      <c r="E77" s="142">
        <v>0.24892365899999999</v>
      </c>
      <c r="F77" s="142">
        <v>0.10378193600000001</v>
      </c>
      <c r="G77" s="142">
        <v>0.25522779000000001</v>
      </c>
      <c r="H77" s="142">
        <v>0.18360447199999999</v>
      </c>
      <c r="I77" s="142">
        <v>0.142527234</v>
      </c>
      <c r="J77" s="142">
        <v>1.48612E-2</v>
      </c>
      <c r="K77" s="142">
        <v>5.10737E-2</v>
      </c>
      <c r="L77" s="141">
        <f t="shared" si="20"/>
        <v>2.8576434177005341</v>
      </c>
      <c r="M77" s="3"/>
    </row>
    <row r="78" spans="1:13" ht="15" customHeight="1" x14ac:dyDescent="0.2">
      <c r="A78" s="11"/>
      <c r="C78" s="139">
        <v>2014</v>
      </c>
      <c r="D78" s="156"/>
      <c r="E78" s="142">
        <v>0.23794098938100691</v>
      </c>
      <c r="F78" s="142">
        <v>0.12657379666515295</v>
      </c>
      <c r="G78" s="142">
        <v>0.21603464969979894</v>
      </c>
      <c r="H78" s="142">
        <v>0.14348303279969077</v>
      </c>
      <c r="I78" s="142">
        <v>0.12901851102422704</v>
      </c>
      <c r="J78" s="142">
        <v>1.1157225554461307E-2</v>
      </c>
      <c r="K78" s="142">
        <v>0.13579179487566212</v>
      </c>
      <c r="L78" s="141">
        <f t="shared" si="20"/>
        <v>2.7644505130510058</v>
      </c>
      <c r="M78" s="3"/>
    </row>
    <row r="79" spans="1:13" ht="15" customHeight="1" x14ac:dyDescent="0.2">
      <c r="A79" s="11"/>
      <c r="C79" s="162" t="s">
        <v>34</v>
      </c>
      <c r="D79" s="162"/>
      <c r="E79" s="163"/>
      <c r="F79" s="163"/>
      <c r="G79" s="163"/>
      <c r="H79" s="163"/>
      <c r="I79" s="163"/>
      <c r="J79" s="163"/>
      <c r="K79" s="163"/>
      <c r="L79" s="164"/>
      <c r="M79" s="3"/>
    </row>
    <row r="80" spans="1:13" ht="15" customHeight="1" x14ac:dyDescent="0.2">
      <c r="A80" s="11"/>
      <c r="C80" s="136">
        <v>2024</v>
      </c>
      <c r="D80" s="154"/>
      <c r="E80" s="155">
        <v>0.17056101089799805</v>
      </c>
      <c r="F80" s="155">
        <v>9.461278520053977E-2</v>
      </c>
      <c r="G80" s="155">
        <v>0.22515708064373677</v>
      </c>
      <c r="H80" s="155">
        <v>0.17701861385156434</v>
      </c>
      <c r="I80" s="155">
        <v>0.29558660330661846</v>
      </c>
      <c r="J80" s="155">
        <v>1.8849255975445633E-2</v>
      </c>
      <c r="K80" s="155">
        <v>1.8214650124097048E-2</v>
      </c>
      <c r="L80" s="138">
        <f t="shared" ref="L80:L83" si="21">(1*E80+2*F80+3*G80+4*H80+5*I80)/SUM(E80:I80)</f>
        <v>3.345253455108967</v>
      </c>
      <c r="M80" s="3"/>
    </row>
    <row r="81" spans="1:13" ht="15" customHeight="1" x14ac:dyDescent="0.2">
      <c r="A81" s="11"/>
      <c r="C81" s="139">
        <v>2021</v>
      </c>
      <c r="D81" s="156"/>
      <c r="E81" s="142">
        <v>0.17623113100000001</v>
      </c>
      <c r="F81" s="142">
        <v>8.5350509000000005E-2</v>
      </c>
      <c r="G81" s="142">
        <v>0.223065864</v>
      </c>
      <c r="H81" s="142">
        <v>0.16881483899999999</v>
      </c>
      <c r="I81" s="142">
        <v>0.28235064700000001</v>
      </c>
      <c r="J81" s="142">
        <v>2.3976600000000001E-2</v>
      </c>
      <c r="K81" s="142">
        <v>4.02104E-2</v>
      </c>
      <c r="L81" s="141">
        <f t="shared" si="21"/>
        <v>3.3159855282624364</v>
      </c>
      <c r="M81" s="3"/>
    </row>
    <row r="82" spans="1:13" ht="15" customHeight="1" x14ac:dyDescent="0.2">
      <c r="A82" s="11"/>
      <c r="C82" s="139">
        <v>2017</v>
      </c>
      <c r="D82" s="156"/>
      <c r="E82" s="142">
        <v>0.21744872300000001</v>
      </c>
      <c r="F82" s="142">
        <v>8.5308352000000004E-2</v>
      </c>
      <c r="G82" s="142">
        <v>0.23783775600000001</v>
      </c>
      <c r="H82" s="142">
        <v>0.200129904</v>
      </c>
      <c r="I82" s="142">
        <v>0.191979451</v>
      </c>
      <c r="J82" s="142">
        <v>1.1979E-2</v>
      </c>
      <c r="K82" s="142">
        <v>5.5316799999999999E-2</v>
      </c>
      <c r="L82" s="141">
        <f t="shared" si="21"/>
        <v>3.0684922496959821</v>
      </c>
      <c r="M82" s="3"/>
    </row>
    <row r="83" spans="1:13" ht="15" customHeight="1" x14ac:dyDescent="0.2">
      <c r="A83" s="11"/>
      <c r="C83" s="139">
        <v>2014</v>
      </c>
      <c r="D83" s="156"/>
      <c r="E83" s="142">
        <v>0.20812210670417083</v>
      </c>
      <c r="F83" s="142">
        <v>8.7845561741179398E-2</v>
      </c>
      <c r="G83" s="142">
        <v>0.18654223904486458</v>
      </c>
      <c r="H83" s="142">
        <v>0.16096588642935808</v>
      </c>
      <c r="I83" s="142">
        <v>0.20411324013378096</v>
      </c>
      <c r="J83" s="142">
        <v>1.1157225554461307E-2</v>
      </c>
      <c r="K83" s="142">
        <v>0.14125374039218494</v>
      </c>
      <c r="L83" s="141">
        <f t="shared" si="21"/>
        <v>3.0768091479853914</v>
      </c>
      <c r="M83" s="3"/>
    </row>
    <row r="84" spans="1:13" ht="15" customHeight="1" x14ac:dyDescent="0.2">
      <c r="A84" s="11"/>
      <c r="C84" s="162" t="s">
        <v>35</v>
      </c>
      <c r="D84" s="162"/>
      <c r="E84" s="162"/>
      <c r="F84" s="163"/>
      <c r="G84" s="163"/>
      <c r="H84" s="163"/>
      <c r="I84" s="163"/>
      <c r="J84" s="163"/>
      <c r="K84" s="163"/>
      <c r="L84" s="164"/>
      <c r="M84" s="3"/>
    </row>
    <row r="85" spans="1:13" ht="15" customHeight="1" x14ac:dyDescent="0.2">
      <c r="A85" s="11"/>
      <c r="C85" s="136">
        <v>2024</v>
      </c>
      <c r="D85" s="154"/>
      <c r="E85" s="155">
        <v>0.25648854612851363</v>
      </c>
      <c r="F85" s="155">
        <v>0.12948430229032323</v>
      </c>
      <c r="G85" s="155">
        <v>0.23304165274305697</v>
      </c>
      <c r="H85" s="155">
        <v>0.10760294604586081</v>
      </c>
      <c r="I85" s="155">
        <v>8.6905558015686515E-2</v>
      </c>
      <c r="J85" s="155">
        <v>2.7996979690644356E-2</v>
      </c>
      <c r="K85" s="155">
        <v>0.15848001508591442</v>
      </c>
      <c r="L85" s="138">
        <f t="shared" ref="L85:L88" si="22">(1*E85+2*F85+3*G85+4*H85+5*I85)/SUM(E85:I85)</f>
        <v>2.5561928425478855</v>
      </c>
      <c r="M85" s="3"/>
    </row>
    <row r="86" spans="1:13" ht="15" customHeight="1" x14ac:dyDescent="0.2">
      <c r="A86" s="11"/>
      <c r="C86" s="139">
        <v>2021</v>
      </c>
      <c r="D86" s="156"/>
      <c r="E86" s="142">
        <v>0.229570002</v>
      </c>
      <c r="F86" s="142">
        <v>0.12365783399999999</v>
      </c>
      <c r="G86" s="142">
        <v>0.25227192700000001</v>
      </c>
      <c r="H86" s="142">
        <v>8.6129677000000002E-2</v>
      </c>
      <c r="I86" s="142">
        <v>0.104298355</v>
      </c>
      <c r="J86" s="142">
        <v>2.7255000000000001E-2</v>
      </c>
      <c r="K86" s="142">
        <v>0.17681723599999999</v>
      </c>
      <c r="L86" s="141">
        <f t="shared" si="22"/>
        <v>2.6380683614648746</v>
      </c>
      <c r="M86" s="3"/>
    </row>
    <row r="87" spans="1:13" ht="15" customHeight="1" x14ac:dyDescent="0.2">
      <c r="A87" s="11"/>
      <c r="C87" s="139">
        <v>2017</v>
      </c>
      <c r="D87" s="156"/>
      <c r="E87" s="142">
        <v>0.26042652100000002</v>
      </c>
      <c r="F87" s="142">
        <v>0.108446159</v>
      </c>
      <c r="G87" s="142">
        <v>0.245904547</v>
      </c>
      <c r="H87" s="142">
        <v>9.4630884999999998E-2</v>
      </c>
      <c r="I87" s="142">
        <v>6.1138400000000002E-2</v>
      </c>
      <c r="J87" s="142">
        <v>2.06806E-2</v>
      </c>
      <c r="K87" s="142">
        <v>0.208772874</v>
      </c>
      <c r="L87" s="141">
        <f t="shared" si="22"/>
        <v>2.46480645934064</v>
      </c>
      <c r="M87" s="3"/>
    </row>
    <row r="88" spans="1:13" ht="15" customHeight="1" x14ac:dyDescent="0.2">
      <c r="A88" s="11"/>
      <c r="C88" s="139">
        <v>2014</v>
      </c>
      <c r="D88" s="156"/>
      <c r="E88" s="142">
        <v>0.26401036402249489</v>
      </c>
      <c r="F88" s="142">
        <v>0.1275870841528651</v>
      </c>
      <c r="G88" s="142">
        <v>0.18612362571270147</v>
      </c>
      <c r="H88" s="142">
        <v>7.8605043065206701E-2</v>
      </c>
      <c r="I88" s="142">
        <v>4.6161949932498704E-2</v>
      </c>
      <c r="J88" s="142">
        <v>1.5404035355064053E-2</v>
      </c>
      <c r="K88" s="142">
        <v>0.28210789775916911</v>
      </c>
      <c r="L88" s="141">
        <f t="shared" si="22"/>
        <v>2.3100539466580501</v>
      </c>
      <c r="M88" s="3"/>
    </row>
    <row r="89" spans="1:13" ht="15" customHeight="1" x14ac:dyDescent="0.2">
      <c r="A89" s="11"/>
      <c r="C89" s="162" t="s">
        <v>36</v>
      </c>
      <c r="D89" s="162"/>
      <c r="E89" s="162"/>
      <c r="F89" s="163"/>
      <c r="G89" s="163"/>
      <c r="H89" s="163"/>
      <c r="I89" s="163"/>
      <c r="J89" s="163"/>
      <c r="K89" s="163"/>
      <c r="L89" s="164"/>
      <c r="M89" s="3"/>
    </row>
    <row r="90" spans="1:13" ht="15" customHeight="1" x14ac:dyDescent="0.2">
      <c r="A90" s="11"/>
      <c r="C90" s="136">
        <v>2024</v>
      </c>
      <c r="D90" s="154"/>
      <c r="E90" s="155">
        <v>0.1987121219235605</v>
      </c>
      <c r="F90" s="155">
        <v>0.1251032543845034</v>
      </c>
      <c r="G90" s="155">
        <v>0.2387898870895348</v>
      </c>
      <c r="H90" s="155">
        <v>0.16094006243719744</v>
      </c>
      <c r="I90" s="155">
        <v>0.15394466048575178</v>
      </c>
      <c r="J90" s="155">
        <v>3.4545041661546136E-2</v>
      </c>
      <c r="K90" s="155">
        <v>8.796497201790604E-2</v>
      </c>
      <c r="L90" s="138">
        <f t="shared" ref="L90:L93" si="23">(1*E90+2*F90+3*G90+4*H90+5*I90)/SUM(E90:I90)</f>
        <v>2.9388048688189734</v>
      </c>
      <c r="M90" s="3"/>
    </row>
    <row r="91" spans="1:13" ht="15" customHeight="1" x14ac:dyDescent="0.2">
      <c r="A91" s="11"/>
      <c r="C91" s="139">
        <v>2021</v>
      </c>
      <c r="D91" s="156"/>
      <c r="E91" s="142">
        <v>0.18223145099999999</v>
      </c>
      <c r="F91" s="142">
        <v>0.106605623</v>
      </c>
      <c r="G91" s="142">
        <v>0.22151293899999999</v>
      </c>
      <c r="H91" s="142">
        <v>0.16959418500000001</v>
      </c>
      <c r="I91" s="142">
        <v>0.16638409000000001</v>
      </c>
      <c r="J91" s="142">
        <v>3.4960600000000001E-2</v>
      </c>
      <c r="K91" s="142">
        <v>0.1187111</v>
      </c>
      <c r="L91" s="141">
        <f t="shared" si="23"/>
        <v>3.0369760061712605</v>
      </c>
      <c r="M91" s="3"/>
    </row>
    <row r="92" spans="1:13" ht="15" customHeight="1" x14ac:dyDescent="0.2">
      <c r="A92" s="11"/>
      <c r="C92" s="139">
        <v>2017</v>
      </c>
      <c r="D92" s="156"/>
      <c r="E92" s="142">
        <v>0.245321864</v>
      </c>
      <c r="F92" s="142">
        <v>9.8574253000000001E-2</v>
      </c>
      <c r="G92" s="142">
        <v>0.24387388700000001</v>
      </c>
      <c r="H92" s="142">
        <v>0.14946330699999999</v>
      </c>
      <c r="I92" s="142">
        <v>0.100795571</v>
      </c>
      <c r="J92" s="142">
        <v>2.0482799999999999E-2</v>
      </c>
      <c r="K92" s="142">
        <v>0.14148828999999999</v>
      </c>
      <c r="L92" s="141">
        <f t="shared" si="23"/>
        <v>2.7158051027649428</v>
      </c>
      <c r="M92" s="3"/>
    </row>
    <row r="93" spans="1:13" ht="15" customHeight="1" x14ac:dyDescent="0.2">
      <c r="A93" s="11"/>
      <c r="C93" s="139">
        <v>2014</v>
      </c>
      <c r="D93" s="156"/>
      <c r="E93" s="142">
        <v>0.22091283947677648</v>
      </c>
      <c r="F93" s="142">
        <v>9.0607574833979923E-2</v>
      </c>
      <c r="G93" s="142">
        <v>0.22403527018215941</v>
      </c>
      <c r="H93" s="142">
        <v>0.1429998052336493</v>
      </c>
      <c r="I93" s="142">
        <v>0.10536249950185957</v>
      </c>
      <c r="J93" s="142">
        <v>1.1096402554957491E-2</v>
      </c>
      <c r="K93" s="142">
        <v>0.20498560821661785</v>
      </c>
      <c r="L93" s="141">
        <f t="shared" si="23"/>
        <v>2.7720317022880683</v>
      </c>
      <c r="M93" s="3"/>
    </row>
    <row r="94" spans="1:13" ht="15" customHeight="1" x14ac:dyDescent="0.2">
      <c r="A94" s="11"/>
      <c r="C94" s="162" t="s">
        <v>37</v>
      </c>
      <c r="D94" s="162"/>
      <c r="E94" s="162"/>
      <c r="F94" s="163"/>
      <c r="G94" s="163"/>
      <c r="H94" s="163"/>
      <c r="I94" s="163"/>
      <c r="J94" s="163"/>
      <c r="K94" s="163"/>
      <c r="L94" s="164"/>
      <c r="M94" s="3"/>
    </row>
    <row r="95" spans="1:13" ht="15" customHeight="1" x14ac:dyDescent="0.2">
      <c r="A95" s="11"/>
      <c r="C95" s="136">
        <v>2024</v>
      </c>
      <c r="D95" s="154"/>
      <c r="E95" s="155">
        <v>0.21929983318473434</v>
      </c>
      <c r="F95" s="155">
        <v>0.17933526374324624</v>
      </c>
      <c r="G95" s="155">
        <v>0.31877930949479832</v>
      </c>
      <c r="H95" s="155">
        <v>0.14780820813861356</v>
      </c>
      <c r="I95" s="155">
        <v>8.7127007004109511E-2</v>
      </c>
      <c r="J95" s="155">
        <v>1.9385812562866638E-2</v>
      </c>
      <c r="K95" s="155">
        <v>2.8264565871631543E-2</v>
      </c>
      <c r="L95" s="138">
        <f t="shared" ref="L95:L98" si="24">(1*E95+2*F95+3*G95+4*H95+5*I95)/SUM(E95:I95)</f>
        <v>2.6893234361982339</v>
      </c>
      <c r="M95" s="3"/>
    </row>
    <row r="96" spans="1:13" ht="15" customHeight="1" x14ac:dyDescent="0.2">
      <c r="A96" s="11"/>
      <c r="C96" s="139">
        <v>2021</v>
      </c>
      <c r="D96" s="156"/>
      <c r="E96" s="142">
        <v>0.21803382700000001</v>
      </c>
      <c r="F96" s="142">
        <v>0.18103190299999999</v>
      </c>
      <c r="G96" s="142">
        <v>0.33258748500000002</v>
      </c>
      <c r="H96" s="142">
        <v>0.126768306</v>
      </c>
      <c r="I96" s="142">
        <v>7.0067088999999999E-2</v>
      </c>
      <c r="J96" s="142">
        <v>2.60231E-2</v>
      </c>
      <c r="K96" s="142">
        <v>4.5488300000000002E-2</v>
      </c>
      <c r="L96" s="141">
        <f t="shared" si="24"/>
        <v>2.6228310512069717</v>
      </c>
      <c r="M96" s="3"/>
    </row>
    <row r="97" spans="1:13" ht="15" customHeight="1" x14ac:dyDescent="0.2">
      <c r="A97" s="11"/>
      <c r="C97" s="139">
        <v>2017</v>
      </c>
      <c r="D97" s="156"/>
      <c r="E97" s="142">
        <v>0.26800145600000003</v>
      </c>
      <c r="F97" s="142">
        <v>0.15749982900000001</v>
      </c>
      <c r="G97" s="142">
        <v>0.29738473500000001</v>
      </c>
      <c r="H97" s="142">
        <v>0.11227717600000001</v>
      </c>
      <c r="I97" s="142">
        <v>8.4549734000000001E-2</v>
      </c>
      <c r="J97" s="142">
        <v>1.5517400000000001E-2</v>
      </c>
      <c r="K97" s="142">
        <v>6.4769651999999997E-2</v>
      </c>
      <c r="L97" s="141">
        <f t="shared" si="24"/>
        <v>2.5518970283477476</v>
      </c>
      <c r="M97" s="3"/>
    </row>
    <row r="98" spans="1:13" ht="15" customHeight="1" x14ac:dyDescent="0.2">
      <c r="A98" s="11"/>
      <c r="C98" s="139">
        <v>2014</v>
      </c>
      <c r="D98" s="156"/>
      <c r="E98" s="142">
        <v>0.26776171734853954</v>
      </c>
      <c r="F98" s="142">
        <v>0.15451768174051345</v>
      </c>
      <c r="G98" s="142">
        <v>0.24716957803796907</v>
      </c>
      <c r="H98" s="142">
        <v>0.10229474570648854</v>
      </c>
      <c r="I98" s="142">
        <v>6.8959440222006743E-2</v>
      </c>
      <c r="J98" s="142">
        <v>1.1157225554461307E-2</v>
      </c>
      <c r="K98" s="142">
        <v>0.14813961139002149</v>
      </c>
      <c r="L98" s="141">
        <f t="shared" si="24"/>
        <v>2.4649389819681398</v>
      </c>
      <c r="M98" s="3"/>
    </row>
    <row r="99" spans="1:13" ht="15" customHeight="1" x14ac:dyDescent="0.2">
      <c r="A99" s="11"/>
      <c r="C99" s="162" t="s">
        <v>38</v>
      </c>
      <c r="D99" s="162"/>
      <c r="E99" s="162"/>
      <c r="F99" s="163"/>
      <c r="G99" s="163"/>
      <c r="H99" s="163"/>
      <c r="I99" s="163"/>
      <c r="J99" s="163"/>
      <c r="K99" s="163"/>
      <c r="L99" s="164"/>
      <c r="M99" s="3"/>
    </row>
    <row r="100" spans="1:13" ht="15" customHeight="1" x14ac:dyDescent="0.2">
      <c r="A100" s="11"/>
      <c r="C100" s="136">
        <v>2024</v>
      </c>
      <c r="D100" s="154"/>
      <c r="E100" s="155">
        <v>0.22910579951155233</v>
      </c>
      <c r="F100" s="155">
        <v>0.18957915788158772</v>
      </c>
      <c r="G100" s="155">
        <v>0.31447962140510055</v>
      </c>
      <c r="H100" s="155">
        <v>0.13149374112655327</v>
      </c>
      <c r="I100" s="155">
        <v>7.6218206699001756E-2</v>
      </c>
      <c r="J100" s="155">
        <v>2.4685307271254821E-2</v>
      </c>
      <c r="K100" s="155">
        <v>3.443816610494968E-2</v>
      </c>
      <c r="L100" s="138">
        <f t="shared" ref="L100:L103" si="25">(1*E100+2*F100+3*G100+4*H100+5*I100)/SUM(E100:I100)</f>
        <v>2.613274864358877</v>
      </c>
      <c r="M100" s="3"/>
    </row>
    <row r="101" spans="1:13" ht="15" customHeight="1" x14ac:dyDescent="0.2">
      <c r="A101" s="11"/>
      <c r="C101" s="139">
        <v>2021</v>
      </c>
      <c r="D101" s="156"/>
      <c r="E101" s="142">
        <v>0.22154238600000001</v>
      </c>
      <c r="F101" s="142">
        <v>0.19587682100000001</v>
      </c>
      <c r="G101" s="142">
        <v>0.32682502699999999</v>
      </c>
      <c r="H101" s="142">
        <v>0.101081191</v>
      </c>
      <c r="I101" s="142">
        <v>6.2299500000000001E-2</v>
      </c>
      <c r="J101" s="142">
        <v>3.0448099999999999E-2</v>
      </c>
      <c r="K101" s="142">
        <v>6.19269E-2</v>
      </c>
      <c r="L101" s="141">
        <f t="shared" si="25"/>
        <v>2.544656178321679</v>
      </c>
      <c r="M101" s="3"/>
    </row>
    <row r="102" spans="1:13" ht="15" customHeight="1" x14ac:dyDescent="0.2">
      <c r="A102" s="11"/>
      <c r="C102" s="139">
        <v>2017</v>
      </c>
      <c r="D102" s="156"/>
      <c r="E102" s="142">
        <v>0.272916135</v>
      </c>
      <c r="F102" s="142">
        <v>0.15472364499999999</v>
      </c>
      <c r="G102" s="142">
        <v>0.29947328299999998</v>
      </c>
      <c r="H102" s="142">
        <v>0.10085714</v>
      </c>
      <c r="I102" s="142">
        <v>7.3286314000000005E-2</v>
      </c>
      <c r="J102" s="142">
        <v>1.6776900000000001E-2</v>
      </c>
      <c r="K102" s="142">
        <v>8.1966565000000005E-2</v>
      </c>
      <c r="L102" s="141">
        <f t="shared" si="25"/>
        <v>2.4972284377944751</v>
      </c>
      <c r="M102" s="3"/>
    </row>
    <row r="103" spans="1:13" ht="15" customHeight="1" x14ac:dyDescent="0.2">
      <c r="A103" s="11"/>
      <c r="C103" s="139">
        <v>2014</v>
      </c>
      <c r="D103" s="156"/>
      <c r="E103" s="142">
        <v>0.25077002007779015</v>
      </c>
      <c r="F103" s="142">
        <v>0.16124897930184132</v>
      </c>
      <c r="G103" s="142">
        <v>0.25460741762518818</v>
      </c>
      <c r="H103" s="142">
        <v>7.6458768092229124E-2</v>
      </c>
      <c r="I103" s="142">
        <v>6.6061089149268531E-2</v>
      </c>
      <c r="J103" s="142">
        <v>1.1157225554461307E-2</v>
      </c>
      <c r="K103" s="142">
        <v>0.17969650019922145</v>
      </c>
      <c r="L103" s="141">
        <f t="shared" si="25"/>
        <v>2.4386576475437276</v>
      </c>
      <c r="M103" s="3"/>
    </row>
    <row r="104" spans="1:13" ht="15" customHeight="1" x14ac:dyDescent="0.2">
      <c r="A104" s="11"/>
      <c r="C104" s="162" t="s">
        <v>39</v>
      </c>
      <c r="D104" s="162"/>
      <c r="E104" s="162"/>
      <c r="F104" s="163"/>
      <c r="G104" s="163"/>
      <c r="H104" s="163"/>
      <c r="I104" s="163"/>
      <c r="J104" s="163"/>
      <c r="K104" s="163"/>
      <c r="L104" s="164"/>
      <c r="M104" s="3"/>
    </row>
    <row r="105" spans="1:13" ht="15" customHeight="1" x14ac:dyDescent="0.2">
      <c r="A105" s="11"/>
      <c r="C105" s="136">
        <v>2024</v>
      </c>
      <c r="D105" s="154"/>
      <c r="E105" s="155">
        <v>0.2467839670291217</v>
      </c>
      <c r="F105" s="155">
        <v>0.205729186605103</v>
      </c>
      <c r="G105" s="155">
        <v>0.37516629761842663</v>
      </c>
      <c r="H105" s="155">
        <v>9.8523595261884631E-2</v>
      </c>
      <c r="I105" s="155">
        <v>2.0954363830938901E-2</v>
      </c>
      <c r="J105" s="155">
        <v>2.2281778021064961E-2</v>
      </c>
      <c r="K105" s="155">
        <v>3.0560811633459917E-2</v>
      </c>
      <c r="L105" s="138">
        <f t="shared" ref="L105:L108" si="26">(1*E105+2*F105+3*G105+4*H105+5*I105)/SUM(E105:I105)</f>
        <v>2.4099557353030283</v>
      </c>
      <c r="M105" s="3"/>
    </row>
    <row r="106" spans="1:13" ht="15" customHeight="1" x14ac:dyDescent="0.2">
      <c r="A106" s="11"/>
      <c r="C106" s="139">
        <v>2021</v>
      </c>
      <c r="D106" s="156"/>
      <c r="E106" s="142">
        <v>0.25317776400000003</v>
      </c>
      <c r="F106" s="142">
        <v>0.18635345</v>
      </c>
      <c r="G106" s="142">
        <v>0.33991009</v>
      </c>
      <c r="H106" s="142">
        <v>0.14535964700000001</v>
      </c>
      <c r="I106" s="142">
        <v>2.3041900000000001E-2</v>
      </c>
      <c r="J106" s="142">
        <v>3.24464E-2</v>
      </c>
      <c r="K106" s="142">
        <v>1.9710700000000001E-2</v>
      </c>
      <c r="L106" s="141">
        <f t="shared" si="26"/>
        <v>2.47115122462426</v>
      </c>
      <c r="M106" s="3"/>
    </row>
    <row r="107" spans="1:13" ht="15" customHeight="1" x14ac:dyDescent="0.2">
      <c r="A107" s="11"/>
      <c r="C107" s="139">
        <v>2017</v>
      </c>
      <c r="D107" s="156"/>
      <c r="E107" s="142">
        <v>0.28455088299999998</v>
      </c>
      <c r="F107" s="142">
        <v>0.14418713799999999</v>
      </c>
      <c r="G107" s="142">
        <v>0.34232811499999999</v>
      </c>
      <c r="H107" s="142">
        <v>0.15140975400000001</v>
      </c>
      <c r="I107" s="142">
        <v>3.2336999999999998E-2</v>
      </c>
      <c r="J107" s="142">
        <v>1.48612E-2</v>
      </c>
      <c r="K107" s="142">
        <v>3.0325899999999999E-2</v>
      </c>
      <c r="L107" s="141">
        <f t="shared" si="26"/>
        <v>2.4792643090522164</v>
      </c>
      <c r="M107" s="3"/>
    </row>
    <row r="108" spans="1:13" ht="15" customHeight="1" x14ac:dyDescent="0.2">
      <c r="A108" s="11"/>
      <c r="C108" s="139">
        <v>2014</v>
      </c>
      <c r="D108" s="156"/>
      <c r="E108" s="142">
        <v>0.26972214113791487</v>
      </c>
      <c r="F108" s="142">
        <v>0.1669704360965043</v>
      </c>
      <c r="G108" s="142">
        <v>0.26430093909506397</v>
      </c>
      <c r="H108" s="142">
        <v>0.21084801630156549</v>
      </c>
      <c r="I108" s="142">
        <v>3.6825881186548601E-2</v>
      </c>
      <c r="J108" s="142">
        <v>1.3377013806420524E-2</v>
      </c>
      <c r="K108" s="142">
        <v>3.7955572375982211E-2</v>
      </c>
      <c r="L108" s="141">
        <f t="shared" si="26"/>
        <v>2.5552551573371596</v>
      </c>
      <c r="M108" s="3"/>
    </row>
    <row r="109" spans="1:13" ht="15" customHeight="1" x14ac:dyDescent="0.2">
      <c r="A109" s="11"/>
      <c r="C109" s="162" t="s">
        <v>40</v>
      </c>
      <c r="D109" s="162"/>
      <c r="E109" s="162"/>
      <c r="F109" s="163"/>
      <c r="G109" s="163"/>
      <c r="H109" s="163"/>
      <c r="I109" s="163"/>
      <c r="J109" s="163"/>
      <c r="K109" s="163"/>
      <c r="L109" s="164"/>
      <c r="M109" s="3"/>
    </row>
    <row r="110" spans="1:13" ht="15" customHeight="1" x14ac:dyDescent="0.2">
      <c r="A110" s="11"/>
      <c r="C110" s="136">
        <v>2024</v>
      </c>
      <c r="D110" s="154"/>
      <c r="E110" s="155">
        <v>0.22130168939150754</v>
      </c>
      <c r="F110" s="155">
        <v>0.11882604398271576</v>
      </c>
      <c r="G110" s="155">
        <v>0.2194632092761776</v>
      </c>
      <c r="H110" s="155">
        <v>0.11933943415624296</v>
      </c>
      <c r="I110" s="155">
        <v>6.5567433233946038E-2</v>
      </c>
      <c r="J110" s="155">
        <v>4.1357695332652308E-2</v>
      </c>
      <c r="K110" s="155">
        <v>0.21414449462675753</v>
      </c>
      <c r="L110" s="138">
        <f t="shared" ref="L110:L113" si="27">(1*E110+2*F110+3*G110+4*H110+5*I110)/SUM(E110:I110)</f>
        <v>2.5823290304579367</v>
      </c>
      <c r="M110" s="3"/>
    </row>
    <row r="111" spans="1:13" ht="15" customHeight="1" x14ac:dyDescent="0.2">
      <c r="A111" s="11"/>
      <c r="C111" s="139">
        <v>2021</v>
      </c>
      <c r="D111" s="156"/>
      <c r="E111" s="142">
        <v>0.215785015</v>
      </c>
      <c r="F111" s="142">
        <v>0.10508150099999999</v>
      </c>
      <c r="G111" s="142">
        <v>0.20695804900000001</v>
      </c>
      <c r="H111" s="142">
        <v>0.129194847</v>
      </c>
      <c r="I111" s="142">
        <v>7.0717297999999998E-2</v>
      </c>
      <c r="J111" s="142">
        <v>4.46311E-2</v>
      </c>
      <c r="K111" s="142">
        <v>0.22763223399999999</v>
      </c>
      <c r="L111" s="141">
        <f t="shared" si="27"/>
        <v>2.6344528394067135</v>
      </c>
      <c r="M111" s="3"/>
    </row>
    <row r="112" spans="1:13" ht="15" customHeight="1" x14ac:dyDescent="0.2">
      <c r="A112" s="11"/>
      <c r="C112" s="139">
        <v>2017</v>
      </c>
      <c r="D112" s="156"/>
      <c r="E112" s="142">
        <v>0.228171125</v>
      </c>
      <c r="F112" s="142">
        <v>0.11952893000000001</v>
      </c>
      <c r="G112" s="142">
        <v>0.22805615000000001</v>
      </c>
      <c r="H112" s="142">
        <v>9.2426548999999997E-2</v>
      </c>
      <c r="I112" s="142">
        <v>6.2386400000000002E-2</v>
      </c>
      <c r="J112" s="142">
        <v>2.2900199999999999E-2</v>
      </c>
      <c r="K112" s="142">
        <v>0.24653062000000001</v>
      </c>
      <c r="L112" s="141">
        <f t="shared" si="27"/>
        <v>2.5090514990453592</v>
      </c>
      <c r="M112" s="3"/>
    </row>
    <row r="113" spans="1:13" ht="15" customHeight="1" x14ac:dyDescent="0.2">
      <c r="A113" s="11"/>
      <c r="C113" s="139">
        <v>2014</v>
      </c>
      <c r="D113" s="156"/>
      <c r="E113" s="142">
        <v>0.19735063920726401</v>
      </c>
      <c r="F113" s="142">
        <v>0.126941818151379</v>
      </c>
      <c r="G113" s="142">
        <v>0.26938467662316129</v>
      </c>
      <c r="H113" s="142">
        <v>7.584663916022473E-2</v>
      </c>
      <c r="I113" s="142">
        <v>5.7112823512142238E-2</v>
      </c>
      <c r="J113" s="142">
        <v>1.6859838830920001E-2</v>
      </c>
      <c r="K113" s="142">
        <v>0.25650356451490886</v>
      </c>
      <c r="L113" s="141">
        <f t="shared" si="27"/>
        <v>2.5436910115618594</v>
      </c>
      <c r="M113" s="3"/>
    </row>
    <row r="114" spans="1:13" ht="15" customHeight="1" x14ac:dyDescent="0.2">
      <c r="A114" s="11"/>
      <c r="C114" s="162" t="s">
        <v>41</v>
      </c>
      <c r="D114" s="162"/>
      <c r="E114" s="162"/>
      <c r="F114" s="163"/>
      <c r="G114" s="163"/>
      <c r="H114" s="163"/>
      <c r="I114" s="163"/>
      <c r="J114" s="163"/>
      <c r="K114" s="163"/>
      <c r="L114" s="164"/>
      <c r="M114" s="3"/>
    </row>
    <row r="115" spans="1:13" ht="15" customHeight="1" x14ac:dyDescent="0.2">
      <c r="A115" s="11"/>
      <c r="C115" s="136">
        <v>2024</v>
      </c>
      <c r="D115" s="154"/>
      <c r="E115" s="155">
        <v>0.16500673941378871</v>
      </c>
      <c r="F115" s="155">
        <v>0.11042229934882405</v>
      </c>
      <c r="G115" s="155">
        <v>0.2307273376711749</v>
      </c>
      <c r="H115" s="155">
        <v>0.18779901637941313</v>
      </c>
      <c r="I115" s="155">
        <v>0.20462933471983344</v>
      </c>
      <c r="J115" s="155">
        <v>3.0522821270963472E-2</v>
      </c>
      <c r="K115" s="155">
        <v>7.0892451196002182E-2</v>
      </c>
      <c r="L115" s="138">
        <f t="shared" ref="L115:L118" si="28">(1*E115+2*F115+3*G115+4*H115+5*I115)/SUM(E115:I115)</f>
        <v>3.174298430458157</v>
      </c>
      <c r="M115" s="3"/>
    </row>
    <row r="116" spans="1:13" ht="15" customHeight="1" x14ac:dyDescent="0.2">
      <c r="A116" s="11"/>
      <c r="C116" s="139">
        <v>2021</v>
      </c>
      <c r="D116" s="156"/>
      <c r="E116" s="142">
        <v>0.173347842</v>
      </c>
      <c r="F116" s="142">
        <v>0.104853642</v>
      </c>
      <c r="G116" s="142">
        <v>0.215831879</v>
      </c>
      <c r="H116" s="142">
        <v>0.215509221</v>
      </c>
      <c r="I116" s="142">
        <v>0.19119830500000001</v>
      </c>
      <c r="J116" s="142">
        <v>3.7887799999999999E-2</v>
      </c>
      <c r="K116" s="142">
        <v>6.1371299999999997E-2</v>
      </c>
      <c r="L116" s="141">
        <f t="shared" si="28"/>
        <v>3.1624845799578218</v>
      </c>
    </row>
    <row r="117" spans="1:13" ht="15" customHeight="1" x14ac:dyDescent="0.2">
      <c r="A117" s="11"/>
      <c r="C117" s="139">
        <v>2017</v>
      </c>
      <c r="D117" s="156"/>
      <c r="E117" s="142">
        <v>0.20327241900000001</v>
      </c>
      <c r="F117" s="142">
        <v>9.8748826999999997E-2</v>
      </c>
      <c r="G117" s="142">
        <v>0.25178594599999998</v>
      </c>
      <c r="H117" s="142">
        <v>0.17506529100000001</v>
      </c>
      <c r="I117" s="142">
        <v>0.16091713999999999</v>
      </c>
      <c r="J117" s="142">
        <v>1.66391E-2</v>
      </c>
      <c r="K117" s="142">
        <v>9.3571251999999994E-2</v>
      </c>
      <c r="L117" s="141">
        <f t="shared" si="28"/>
        <v>2.9905662037598293</v>
      </c>
    </row>
    <row r="118" spans="1:13" ht="15" customHeight="1" x14ac:dyDescent="0.2">
      <c r="A118" s="11"/>
      <c r="C118" s="139">
        <v>2014</v>
      </c>
      <c r="D118" s="156"/>
      <c r="E118" s="142">
        <v>0.19395594535912544</v>
      </c>
      <c r="F118" s="142">
        <v>8.4056618753154497E-2</v>
      </c>
      <c r="G118" s="142">
        <v>0.30196422162723108</v>
      </c>
      <c r="H118" s="142">
        <v>0.15836123337361058</v>
      </c>
      <c r="I118" s="142">
        <v>0.1363560107214811</v>
      </c>
      <c r="J118" s="142">
        <v>1.2756609371936794E-2</v>
      </c>
      <c r="K118" s="142">
        <v>0.11254936079346049</v>
      </c>
      <c r="L118" s="141">
        <f t="shared" si="28"/>
        <v>2.9532462172371683</v>
      </c>
      <c r="M118" s="3"/>
    </row>
    <row r="119" spans="1:13" ht="15" customHeight="1" x14ac:dyDescent="0.2">
      <c r="A119" s="11"/>
      <c r="C119" s="162" t="s">
        <v>42</v>
      </c>
      <c r="D119" s="162"/>
      <c r="E119" s="162"/>
      <c r="F119" s="163"/>
      <c r="G119" s="163"/>
      <c r="H119" s="163"/>
      <c r="I119" s="163"/>
      <c r="J119" s="163"/>
      <c r="K119" s="163"/>
      <c r="L119" s="164"/>
      <c r="M119" s="3"/>
    </row>
    <row r="120" spans="1:13" ht="15" customHeight="1" x14ac:dyDescent="0.2">
      <c r="A120" s="11"/>
      <c r="C120" s="136">
        <v>2024</v>
      </c>
      <c r="D120" s="154"/>
      <c r="E120" s="155">
        <v>0.17304696981380641</v>
      </c>
      <c r="F120" s="155">
        <v>9.3301959495124931E-2</v>
      </c>
      <c r="G120" s="155">
        <v>0.21003690873258546</v>
      </c>
      <c r="H120" s="155">
        <v>0.1584121385141723</v>
      </c>
      <c r="I120" s="155">
        <v>0.16005520462308978</v>
      </c>
      <c r="J120" s="155">
        <v>3.9358376459209081E-2</v>
      </c>
      <c r="K120" s="155">
        <v>0.16578844236201215</v>
      </c>
      <c r="L120" s="138">
        <f t="shared" ref="L120:L123" si="29">(1*E120+2*F120+3*G120+4*H120+5*I120)/SUM(E120:I120)</f>
        <v>3.0492250009990385</v>
      </c>
      <c r="M120" s="3"/>
    </row>
    <row r="121" spans="1:13" ht="15" customHeight="1" x14ac:dyDescent="0.2">
      <c r="A121" s="11"/>
      <c r="C121" s="139">
        <v>2021</v>
      </c>
      <c r="D121" s="156"/>
      <c r="E121" s="142">
        <v>0.182390934</v>
      </c>
      <c r="F121" s="142">
        <v>8.0666389000000005E-2</v>
      </c>
      <c r="G121" s="142">
        <v>0.20501640300000001</v>
      </c>
      <c r="H121" s="142">
        <v>0.164961365</v>
      </c>
      <c r="I121" s="142">
        <v>0.16070493999999999</v>
      </c>
      <c r="J121" s="142">
        <v>4.3133900000000003E-2</v>
      </c>
      <c r="K121" s="142">
        <v>0.16312607700000001</v>
      </c>
      <c r="L121" s="141">
        <f t="shared" si="29"/>
        <v>3.051557167840512</v>
      </c>
      <c r="M121" s="3"/>
    </row>
    <row r="122" spans="1:13" ht="15" customHeight="1" x14ac:dyDescent="0.2">
      <c r="A122" s="11"/>
      <c r="C122" s="139">
        <v>2017</v>
      </c>
      <c r="D122" s="156"/>
      <c r="E122" s="142">
        <v>0.19678142100000001</v>
      </c>
      <c r="F122" s="142">
        <v>8.7851523000000001E-2</v>
      </c>
      <c r="G122" s="142">
        <v>0.240395847</v>
      </c>
      <c r="H122" s="142">
        <v>0.13979101599999999</v>
      </c>
      <c r="I122" s="142">
        <v>0.12260003999999999</v>
      </c>
      <c r="J122" s="142">
        <v>2.3178299999999999E-2</v>
      </c>
      <c r="K122" s="142">
        <v>0.189401822</v>
      </c>
      <c r="L122" s="141">
        <f t="shared" si="29"/>
        <v>2.8775452900160388</v>
      </c>
      <c r="M122" s="3"/>
    </row>
    <row r="123" spans="1:13" ht="15" customHeight="1" x14ac:dyDescent="0.2">
      <c r="A123" s="11"/>
      <c r="C123" s="139">
        <v>2014</v>
      </c>
      <c r="D123" s="156"/>
      <c r="E123" s="142">
        <v>0.18224956769546707</v>
      </c>
      <c r="F123" s="142">
        <v>8.9410646578809816E-2</v>
      </c>
      <c r="G123" s="142">
        <v>0.27603494718295962</v>
      </c>
      <c r="H123" s="142">
        <v>0.14225299969843522</v>
      </c>
      <c r="I123" s="142">
        <v>8.4362471502924197E-2</v>
      </c>
      <c r="J123" s="142">
        <v>1.5079802129535368E-2</v>
      </c>
      <c r="K123" s="142">
        <v>0.21060956521186874</v>
      </c>
      <c r="L123" s="141">
        <f t="shared" si="29"/>
        <v>2.8154076242312418</v>
      </c>
    </row>
    <row r="124" spans="1:13" ht="15" customHeight="1" x14ac:dyDescent="0.2">
      <c r="A124" s="11"/>
      <c r="C124" s="100" t="s">
        <v>17</v>
      </c>
      <c r="D124" s="100"/>
      <c r="E124" s="99"/>
      <c r="F124" s="99"/>
      <c r="G124" s="99"/>
      <c r="H124" s="99"/>
      <c r="I124" s="99"/>
      <c r="J124" s="99"/>
      <c r="K124" s="99"/>
      <c r="L124" s="98"/>
      <c r="M124" s="3"/>
    </row>
    <row r="125" spans="1:13" ht="15" customHeight="1" x14ac:dyDescent="0.2">
      <c r="A125" s="11"/>
      <c r="C125" s="160" t="s">
        <v>165</v>
      </c>
      <c r="D125" s="160"/>
      <c r="E125" s="161"/>
      <c r="F125" s="161"/>
      <c r="G125" s="161"/>
      <c r="H125" s="161"/>
      <c r="I125" s="161"/>
      <c r="J125" s="161"/>
      <c r="K125" s="161"/>
      <c r="L125" s="161"/>
      <c r="M125" s="3"/>
    </row>
    <row r="126" spans="1:13" s="90" customFormat="1" ht="15" customHeight="1" x14ac:dyDescent="0.2">
      <c r="A126" s="11"/>
      <c r="C126" s="136">
        <v>2024</v>
      </c>
      <c r="D126" s="154"/>
      <c r="E126" s="155">
        <f>AVERAGE(E131,E136,E141,E146,E151,E156,E161,E166,E171,E176)</f>
        <v>0.22419729295248988</v>
      </c>
      <c r="F126" s="155">
        <f t="shared" ref="F126:K126" si="30">AVERAGE(F131,F136,F141,F146,F151,F156,F161,F166,F171,F176)</f>
        <v>0.12208171194440591</v>
      </c>
      <c r="G126" s="155">
        <f t="shared" si="30"/>
        <v>0.25788416894779242</v>
      </c>
      <c r="H126" s="155">
        <f t="shared" si="30"/>
        <v>0.13618686503168403</v>
      </c>
      <c r="I126" s="155">
        <f t="shared" si="30"/>
        <v>9.1551539189512962E-2</v>
      </c>
      <c r="J126" s="155">
        <f t="shared" si="30"/>
        <v>3.2810935094594776E-2</v>
      </c>
      <c r="K126" s="155">
        <f t="shared" si="30"/>
        <v>0.13528748683952002</v>
      </c>
      <c r="L126" s="138">
        <f t="shared" ref="L126:L129" si="31">(1*E126+2*F126+3*G126+4*H126+5*I126)/SUM(E126:I126)</f>
        <v>2.6980576055371035</v>
      </c>
      <c r="M126" s="3"/>
    </row>
    <row r="127" spans="1:13" s="90" customFormat="1" ht="15" customHeight="1" x14ac:dyDescent="0.2">
      <c r="A127" s="11"/>
      <c r="C127" s="139">
        <v>2021</v>
      </c>
      <c r="D127" s="156"/>
      <c r="E127" s="142">
        <f t="shared" ref="E127:K127" si="32">AVERAGE(E132,E137,E142,E147,E152,E157,E162,E167,E172,E177)</f>
        <v>0.20802245079999998</v>
      </c>
      <c r="F127" s="142">
        <f t="shared" si="32"/>
        <v>0.1202343983</v>
      </c>
      <c r="G127" s="142">
        <f t="shared" si="32"/>
        <v>0.24946684759999999</v>
      </c>
      <c r="H127" s="142">
        <f t="shared" si="32"/>
        <v>0.1414357668</v>
      </c>
      <c r="I127" s="142">
        <f t="shared" si="32"/>
        <v>0.1089179794</v>
      </c>
      <c r="J127" s="142">
        <f t="shared" si="32"/>
        <v>4.8302742300000007E-2</v>
      </c>
      <c r="K127" s="142">
        <f t="shared" si="32"/>
        <v>0.12361983040000002</v>
      </c>
      <c r="L127" s="141">
        <f t="shared" si="31"/>
        <v>2.7862427290856955</v>
      </c>
      <c r="M127" s="3"/>
    </row>
    <row r="128" spans="1:13" s="90" customFormat="1" ht="15" customHeight="1" x14ac:dyDescent="0.2">
      <c r="A128" s="11"/>
      <c r="C128" s="139">
        <v>2017</v>
      </c>
      <c r="D128" s="156"/>
      <c r="E128" s="142">
        <f t="shared" ref="E128:K128" si="33">AVERAGE(E133,E138,E143,E148,E153,E158,E163,E168,E173,E178)</f>
        <v>0.25942754159999998</v>
      </c>
      <c r="F128" s="142">
        <f t="shared" si="33"/>
        <v>0.12406825879999998</v>
      </c>
      <c r="G128" s="142">
        <f t="shared" si="33"/>
        <v>0.22357216960000001</v>
      </c>
      <c r="H128" s="142">
        <f t="shared" si="33"/>
        <v>0.12264734839999999</v>
      </c>
      <c r="I128" s="142">
        <f t="shared" si="33"/>
        <v>7.8931267200000002E-2</v>
      </c>
      <c r="J128" s="142">
        <f t="shared" si="33"/>
        <v>3.6644229999999993E-2</v>
      </c>
      <c r="K128" s="142">
        <f t="shared" si="33"/>
        <v>0.15470919229999999</v>
      </c>
      <c r="L128" s="141">
        <f t="shared" si="31"/>
        <v>2.5518271323298842</v>
      </c>
      <c r="M128" s="3"/>
    </row>
    <row r="129" spans="1:13" s="90" customFormat="1" ht="15" customHeight="1" x14ac:dyDescent="0.2">
      <c r="A129" s="11"/>
      <c r="C129" s="139">
        <v>2014</v>
      </c>
      <c r="D129" s="156"/>
      <c r="E129" s="142">
        <f t="shared" ref="E129:K129" si="34">AVERAGE(E134,E139,E144,E149,E154,E159,E164,E169,E174,E179)</f>
        <v>0.25955363136002896</v>
      </c>
      <c r="F129" s="142">
        <f t="shared" si="34"/>
        <v>0.11653985714636532</v>
      </c>
      <c r="G129" s="142">
        <f t="shared" si="34"/>
        <v>0.22103850954370285</v>
      </c>
      <c r="H129" s="142">
        <f t="shared" si="34"/>
        <v>0.12900582999420032</v>
      </c>
      <c r="I129" s="142">
        <f t="shared" si="34"/>
        <v>8.10459753485053E-2</v>
      </c>
      <c r="J129" s="142">
        <f t="shared" si="34"/>
        <v>3.2556335315531405E-2</v>
      </c>
      <c r="K129" s="142">
        <f t="shared" si="34"/>
        <v>0.16025986129166586</v>
      </c>
      <c r="L129" s="141">
        <f t="shared" si="31"/>
        <v>2.5731463667544094</v>
      </c>
      <c r="M129" s="3"/>
    </row>
    <row r="130" spans="1:13" s="90" customFormat="1" ht="15" customHeight="1" x14ac:dyDescent="0.2">
      <c r="A130" s="11"/>
      <c r="C130" s="162" t="s">
        <v>33</v>
      </c>
      <c r="D130" s="162"/>
      <c r="E130" s="162"/>
      <c r="F130" s="163"/>
      <c r="G130" s="163"/>
      <c r="H130" s="163"/>
      <c r="I130" s="163"/>
      <c r="J130" s="163"/>
      <c r="K130" s="163"/>
      <c r="L130" s="163"/>
      <c r="M130" s="3"/>
    </row>
    <row r="131" spans="1:13" ht="15" customHeight="1" x14ac:dyDescent="0.2">
      <c r="A131" s="11"/>
      <c r="C131" s="136">
        <v>2024</v>
      </c>
      <c r="D131" s="154"/>
      <c r="E131" s="155">
        <v>0.25000779897021103</v>
      </c>
      <c r="F131" s="155">
        <v>0.1259279298832548</v>
      </c>
      <c r="G131" s="155">
        <v>0.27749785235182584</v>
      </c>
      <c r="H131" s="155">
        <v>0.14855795787616977</v>
      </c>
      <c r="I131" s="155">
        <v>0.13929286634505</v>
      </c>
      <c r="J131" s="155">
        <v>2.7272791516030924E-2</v>
      </c>
      <c r="K131" s="155">
        <v>3.14428030574576E-2</v>
      </c>
      <c r="L131" s="138">
        <f t="shared" ref="L131:L134" si="35">(1*E131+2*F131+3*G131+4*H131+5*I131)/SUM(E131:I131)</f>
        <v>2.7887993935612614</v>
      </c>
      <c r="M131" s="3"/>
    </row>
    <row r="132" spans="1:13" ht="15" customHeight="1" x14ac:dyDescent="0.2">
      <c r="A132" s="11"/>
      <c r="C132" s="139">
        <v>2021</v>
      </c>
      <c r="D132" s="156"/>
      <c r="E132" s="142">
        <v>0.240261799</v>
      </c>
      <c r="F132" s="142">
        <v>0.121512591</v>
      </c>
      <c r="G132" s="142">
        <v>0.28774907</v>
      </c>
      <c r="H132" s="142">
        <v>0.156025046</v>
      </c>
      <c r="I132" s="142">
        <v>0.132228544</v>
      </c>
      <c r="J132" s="142">
        <v>3.8614599999999999E-2</v>
      </c>
      <c r="K132" s="142">
        <v>2.3608400000000002E-2</v>
      </c>
      <c r="L132" s="141">
        <f t="shared" si="35"/>
        <v>2.8063995541370947</v>
      </c>
      <c r="M132" s="3"/>
    </row>
    <row r="133" spans="1:13" ht="15" customHeight="1" x14ac:dyDescent="0.2">
      <c r="A133" s="11"/>
      <c r="C133" s="139">
        <v>2017</v>
      </c>
      <c r="D133" s="156"/>
      <c r="E133" s="142">
        <v>0.27851069299999998</v>
      </c>
      <c r="F133" s="142">
        <v>0.14193850999999999</v>
      </c>
      <c r="G133" s="142">
        <v>0.23457652900000001</v>
      </c>
      <c r="H133" s="142">
        <v>0.161516681</v>
      </c>
      <c r="I133" s="142">
        <v>0.115086932</v>
      </c>
      <c r="J133" s="142">
        <v>2.9953400000000002E-2</v>
      </c>
      <c r="K133" s="142">
        <v>3.8417300000000001E-2</v>
      </c>
      <c r="L133" s="141">
        <f t="shared" si="35"/>
        <v>2.6701806865046742</v>
      </c>
      <c r="M133" s="3"/>
    </row>
    <row r="134" spans="1:13" ht="15" customHeight="1" x14ac:dyDescent="0.2">
      <c r="A134" s="11"/>
      <c r="C134" s="139">
        <v>2014</v>
      </c>
      <c r="D134" s="156"/>
      <c r="E134" s="142">
        <v>0.29060463905870476</v>
      </c>
      <c r="F134" s="142">
        <v>0.11812312965571872</v>
      </c>
      <c r="G134" s="142">
        <v>0.25735761788491252</v>
      </c>
      <c r="H134" s="142">
        <v>0.17376190007721867</v>
      </c>
      <c r="I134" s="142">
        <v>0.10231035197955145</v>
      </c>
      <c r="J134" s="142">
        <v>2.5404101863841667E-2</v>
      </c>
      <c r="K134" s="142">
        <v>3.2438259480052176E-2</v>
      </c>
      <c r="L134" s="141">
        <f t="shared" si="35"/>
        <v>2.6593459623226003</v>
      </c>
      <c r="M134" s="3"/>
    </row>
    <row r="135" spans="1:13" ht="15" customHeight="1" x14ac:dyDescent="0.2">
      <c r="A135" s="11"/>
      <c r="C135" s="162" t="s">
        <v>34</v>
      </c>
      <c r="D135" s="162"/>
      <c r="E135" s="163"/>
      <c r="F135" s="163"/>
      <c r="G135" s="163"/>
      <c r="H135" s="163"/>
      <c r="I135" s="163"/>
      <c r="J135" s="163"/>
      <c r="K135" s="163"/>
      <c r="L135" s="164"/>
      <c r="M135" s="3"/>
    </row>
    <row r="136" spans="1:13" ht="15" customHeight="1" x14ac:dyDescent="0.2">
      <c r="A136" s="11"/>
      <c r="C136" s="136">
        <v>2024</v>
      </c>
      <c r="D136" s="154"/>
      <c r="E136" s="155">
        <v>0.21705284884436743</v>
      </c>
      <c r="F136" s="155">
        <v>8.6450705689784552E-2</v>
      </c>
      <c r="G136" s="155">
        <v>0.24854769459409726</v>
      </c>
      <c r="H136" s="155">
        <v>0.19542624732597094</v>
      </c>
      <c r="I136" s="155">
        <v>0.19260739320380885</v>
      </c>
      <c r="J136" s="155">
        <v>2.5078928864052538E-2</v>
      </c>
      <c r="K136" s="155">
        <v>3.4836181477918476E-2</v>
      </c>
      <c r="L136" s="138">
        <f t="shared" ref="L136:L139" si="36">(1*E136+2*F136+3*G136+4*H136+5*I136)/SUM(E136:I136)</f>
        <v>3.0639140475674767</v>
      </c>
      <c r="M136" s="3"/>
    </row>
    <row r="137" spans="1:13" ht="15" customHeight="1" x14ac:dyDescent="0.2">
      <c r="A137" s="11"/>
      <c r="C137" s="139">
        <v>2021</v>
      </c>
      <c r="D137" s="156"/>
      <c r="E137" s="142">
        <v>0.19949914899999999</v>
      </c>
      <c r="F137" s="142">
        <v>8.2524636999999998E-2</v>
      </c>
      <c r="G137" s="142">
        <v>0.23650592100000001</v>
      </c>
      <c r="H137" s="142">
        <v>0.213022346</v>
      </c>
      <c r="I137" s="142">
        <v>0.200353007</v>
      </c>
      <c r="J137" s="142">
        <v>3.2815799999999999E-2</v>
      </c>
      <c r="K137" s="142">
        <v>3.5279199999999997E-2</v>
      </c>
      <c r="L137" s="141">
        <f t="shared" si="36"/>
        <v>3.1418657658109508</v>
      </c>
      <c r="M137" s="3"/>
    </row>
    <row r="138" spans="1:13" ht="15" customHeight="1" x14ac:dyDescent="0.2">
      <c r="A138" s="11"/>
      <c r="C138" s="139">
        <v>2017</v>
      </c>
      <c r="D138" s="156"/>
      <c r="E138" s="142">
        <v>0.25985686200000002</v>
      </c>
      <c r="F138" s="142">
        <v>0.112021602</v>
      </c>
      <c r="G138" s="142">
        <v>0.194005978</v>
      </c>
      <c r="H138" s="142">
        <v>0.19238630800000001</v>
      </c>
      <c r="I138" s="142">
        <v>0.15952613700000001</v>
      </c>
      <c r="J138" s="142">
        <v>2.7995699999999998E-2</v>
      </c>
      <c r="K138" s="142">
        <v>5.4207400000000003E-2</v>
      </c>
      <c r="L138" s="141">
        <f t="shared" si="36"/>
        <v>2.8689287949175624</v>
      </c>
      <c r="M138" s="3"/>
    </row>
    <row r="139" spans="1:13" ht="15" customHeight="1" x14ac:dyDescent="0.2">
      <c r="A139" s="11"/>
      <c r="C139" s="139">
        <v>2014</v>
      </c>
      <c r="D139" s="156"/>
      <c r="E139" s="142">
        <v>0.24175371413798052</v>
      </c>
      <c r="F139" s="142">
        <v>8.5203916678606231E-2</v>
      </c>
      <c r="G139" s="142">
        <v>0.20629791977048401</v>
      </c>
      <c r="H139" s="142">
        <v>0.22481666074742604</v>
      </c>
      <c r="I139" s="142">
        <v>0.17167870395864171</v>
      </c>
      <c r="J139" s="142">
        <v>2.5509317695681537E-2</v>
      </c>
      <c r="K139" s="142">
        <v>4.4739767011180029E-2</v>
      </c>
      <c r="L139" s="141">
        <f t="shared" si="36"/>
        <v>2.9994221287863017</v>
      </c>
      <c r="M139" s="3"/>
    </row>
    <row r="140" spans="1:13" ht="15" customHeight="1" x14ac:dyDescent="0.2">
      <c r="A140" s="11"/>
      <c r="C140" s="162" t="s">
        <v>35</v>
      </c>
      <c r="D140" s="162"/>
      <c r="E140" s="162"/>
      <c r="F140" s="163"/>
      <c r="G140" s="163"/>
      <c r="H140" s="163"/>
      <c r="I140" s="163"/>
      <c r="J140" s="163"/>
      <c r="K140" s="163"/>
      <c r="L140" s="164"/>
      <c r="M140" s="3"/>
    </row>
    <row r="141" spans="1:13" ht="15" customHeight="1" x14ac:dyDescent="0.2">
      <c r="A141" s="11"/>
      <c r="C141" s="136">
        <v>2024</v>
      </c>
      <c r="D141" s="154"/>
      <c r="E141" s="155">
        <v>0.25683381978852177</v>
      </c>
      <c r="F141" s="155">
        <v>0.10167365169267846</v>
      </c>
      <c r="G141" s="155">
        <v>0.2314281679132702</v>
      </c>
      <c r="H141" s="155">
        <v>9.239166305742956E-2</v>
      </c>
      <c r="I141" s="155">
        <v>4.8949412321700352E-2</v>
      </c>
      <c r="J141" s="155">
        <v>2.9665166782429482E-2</v>
      </c>
      <c r="K141" s="155">
        <v>0.23905811844397024</v>
      </c>
      <c r="L141" s="138">
        <f t="shared" ref="L141:L144" si="37">(1*E141+2*F141+3*G141+4*H141+5*I141)/SUM(E141:I141)</f>
        <v>2.4187551784682699</v>
      </c>
      <c r="M141" s="3"/>
    </row>
    <row r="142" spans="1:13" ht="15" customHeight="1" x14ac:dyDescent="0.2">
      <c r="A142" s="11"/>
      <c r="C142" s="139">
        <v>2021</v>
      </c>
      <c r="D142" s="156"/>
      <c r="E142" s="142">
        <v>0.24019030099999999</v>
      </c>
      <c r="F142" s="142">
        <v>0.111543261</v>
      </c>
      <c r="G142" s="142">
        <v>0.21645188600000001</v>
      </c>
      <c r="H142" s="142">
        <v>9.4399625000000001E-2</v>
      </c>
      <c r="I142" s="142">
        <v>6.7026635000000001E-2</v>
      </c>
      <c r="J142" s="142">
        <v>4.3655699999999999E-2</v>
      </c>
      <c r="K142" s="142">
        <v>0.22673258199999999</v>
      </c>
      <c r="L142" s="141">
        <f t="shared" si="37"/>
        <v>2.5018295841272331</v>
      </c>
      <c r="M142" s="3"/>
    </row>
    <row r="143" spans="1:13" ht="15" customHeight="1" x14ac:dyDescent="0.2">
      <c r="A143" s="11"/>
      <c r="C143" s="139">
        <v>2017</v>
      </c>
      <c r="D143" s="156"/>
      <c r="E143" s="142">
        <v>0.28204633800000001</v>
      </c>
      <c r="F143" s="142">
        <v>0.107282878</v>
      </c>
      <c r="G143" s="142">
        <v>0.180645418</v>
      </c>
      <c r="H143" s="142">
        <v>7.5727948000000003E-2</v>
      </c>
      <c r="I143" s="142">
        <v>4.7650100000000001E-2</v>
      </c>
      <c r="J143" s="142">
        <v>3.8452E-2</v>
      </c>
      <c r="K143" s="142">
        <v>0.26819537700000001</v>
      </c>
      <c r="L143" s="141">
        <f t="shared" si="37"/>
        <v>2.2783652259673519</v>
      </c>
      <c r="M143" s="3"/>
    </row>
    <row r="144" spans="1:13" ht="15" customHeight="1" x14ac:dyDescent="0.2">
      <c r="A144" s="11"/>
      <c r="C144" s="139">
        <v>2014</v>
      </c>
      <c r="D144" s="156"/>
      <c r="E144" s="142">
        <v>0.2683630699283055</v>
      </c>
      <c r="F144" s="142">
        <v>0.10571008907198493</v>
      </c>
      <c r="G144" s="142">
        <v>0.17307468643937651</v>
      </c>
      <c r="H144" s="142">
        <v>7.5944660664191754E-2</v>
      </c>
      <c r="I144" s="142">
        <v>5.0320960012661467E-2</v>
      </c>
      <c r="J144" s="142">
        <v>3.0565310486430606E-2</v>
      </c>
      <c r="K144" s="142">
        <v>0.29602122339704917</v>
      </c>
      <c r="L144" s="141">
        <f t="shared" si="37"/>
        <v>2.308226414114392</v>
      </c>
      <c r="M144" s="3"/>
    </row>
    <row r="145" spans="1:13" ht="15" customHeight="1" x14ac:dyDescent="0.2">
      <c r="A145" s="11"/>
      <c r="C145" s="162" t="s">
        <v>36</v>
      </c>
      <c r="D145" s="162"/>
      <c r="E145" s="162"/>
      <c r="F145" s="163"/>
      <c r="G145" s="163"/>
      <c r="H145" s="163"/>
      <c r="I145" s="163"/>
      <c r="J145" s="163"/>
      <c r="K145" s="163"/>
      <c r="L145" s="164"/>
      <c r="M145" s="3"/>
    </row>
    <row r="146" spans="1:13" ht="15" customHeight="1" x14ac:dyDescent="0.2">
      <c r="A146" s="11"/>
      <c r="C146" s="136">
        <v>2024</v>
      </c>
      <c r="D146" s="154"/>
      <c r="E146" s="155">
        <v>0.20913882606139744</v>
      </c>
      <c r="F146" s="155">
        <v>9.3327201851391026E-2</v>
      </c>
      <c r="G146" s="155">
        <v>0.23787027986508724</v>
      </c>
      <c r="H146" s="155">
        <v>0.1869512551859166</v>
      </c>
      <c r="I146" s="155">
        <v>0.10614081768090898</v>
      </c>
      <c r="J146" s="155">
        <v>3.4768630585402187E-2</v>
      </c>
      <c r="K146" s="155">
        <v>0.13180298876989646</v>
      </c>
      <c r="L146" s="138">
        <f t="shared" ref="L146:L149" si="38">(1*E146+2*F146+3*G146+4*H146+5*I146)/SUM(E146:I146)</f>
        <v>2.8651690222745643</v>
      </c>
      <c r="M146" s="3"/>
    </row>
    <row r="147" spans="1:13" ht="15" customHeight="1" x14ac:dyDescent="0.2">
      <c r="A147" s="11"/>
      <c r="C147" s="139">
        <v>2021</v>
      </c>
      <c r="D147" s="156"/>
      <c r="E147" s="142">
        <v>0.18713311299999999</v>
      </c>
      <c r="F147" s="142">
        <v>8.7657671000000006E-2</v>
      </c>
      <c r="G147" s="142">
        <v>0.19318392000000001</v>
      </c>
      <c r="H147" s="142">
        <v>0.20350542599999999</v>
      </c>
      <c r="I147" s="142">
        <v>0.17366055699999999</v>
      </c>
      <c r="J147" s="142">
        <v>4.6851499999999997E-2</v>
      </c>
      <c r="K147" s="142">
        <v>0.10800776500000001</v>
      </c>
      <c r="L147" s="141">
        <f t="shared" si="38"/>
        <v>3.105192714500089</v>
      </c>
      <c r="M147" s="3"/>
    </row>
    <row r="148" spans="1:13" ht="15" customHeight="1" x14ac:dyDescent="0.2">
      <c r="A148" s="11"/>
      <c r="C148" s="139">
        <v>2017</v>
      </c>
      <c r="D148" s="156"/>
      <c r="E148" s="142">
        <v>0.24700931600000001</v>
      </c>
      <c r="F148" s="142">
        <v>0.106852658</v>
      </c>
      <c r="G148" s="142">
        <v>0.18825348</v>
      </c>
      <c r="H148" s="142">
        <v>0.166565932</v>
      </c>
      <c r="I148" s="142">
        <v>0.104861261</v>
      </c>
      <c r="J148" s="142">
        <v>3.43935E-2</v>
      </c>
      <c r="K148" s="142">
        <v>0.15206386199999999</v>
      </c>
      <c r="L148" s="141">
        <f t="shared" si="38"/>
        <v>2.7239446059427044</v>
      </c>
      <c r="M148" s="3"/>
    </row>
    <row r="149" spans="1:13" ht="15" customHeight="1" x14ac:dyDescent="0.2">
      <c r="A149" s="11"/>
      <c r="C149" s="139">
        <v>2014</v>
      </c>
      <c r="D149" s="156"/>
      <c r="E149" s="142">
        <v>0.24074651422219726</v>
      </c>
      <c r="F149" s="142">
        <v>8.8388330318724784E-2</v>
      </c>
      <c r="G149" s="142">
        <v>0.19928540215320498</v>
      </c>
      <c r="H149" s="142">
        <v>0.18061830382128308</v>
      </c>
      <c r="I149" s="142">
        <v>0.12541668898500924</v>
      </c>
      <c r="J149" s="142">
        <v>3.3283262637808342E-2</v>
      </c>
      <c r="K149" s="142">
        <v>0.13226149786177233</v>
      </c>
      <c r="L149" s="141">
        <f t="shared" si="38"/>
        <v>2.8341077263117262</v>
      </c>
      <c r="M149" s="3"/>
    </row>
    <row r="150" spans="1:13" ht="15" customHeight="1" x14ac:dyDescent="0.2">
      <c r="A150" s="11"/>
      <c r="C150" s="162" t="s">
        <v>37</v>
      </c>
      <c r="D150" s="162"/>
      <c r="E150" s="162"/>
      <c r="F150" s="163"/>
      <c r="G150" s="163"/>
      <c r="H150" s="163"/>
      <c r="I150" s="163"/>
      <c r="J150" s="163"/>
      <c r="K150" s="163"/>
      <c r="L150" s="164"/>
      <c r="M150" s="3"/>
    </row>
    <row r="151" spans="1:13" ht="15" customHeight="1" x14ac:dyDescent="0.2">
      <c r="A151" s="11"/>
      <c r="C151" s="136">
        <v>2024</v>
      </c>
      <c r="D151" s="154"/>
      <c r="E151" s="155">
        <v>0.24697763378088489</v>
      </c>
      <c r="F151" s="155">
        <v>0.15060103736481309</v>
      </c>
      <c r="G151" s="155">
        <v>0.31535787308936608</v>
      </c>
      <c r="H151" s="155">
        <v>0.13095714811659609</v>
      </c>
      <c r="I151" s="155">
        <v>7.4271188804401145E-2</v>
      </c>
      <c r="J151" s="155">
        <v>2.3653920200854342E-2</v>
      </c>
      <c r="K151" s="155">
        <v>5.8181198643084416E-2</v>
      </c>
      <c r="L151" s="138">
        <f t="shared" ref="L151:L154" si="39">(1*E151+2*F151+3*G151+4*H151+5*I151)/SUM(E151:I151)</f>
        <v>2.602406074667611</v>
      </c>
      <c r="M151" s="3"/>
    </row>
    <row r="152" spans="1:13" ht="15" customHeight="1" x14ac:dyDescent="0.2">
      <c r="A152" s="11"/>
      <c r="C152" s="139">
        <v>2021</v>
      </c>
      <c r="D152" s="156"/>
      <c r="E152" s="142">
        <v>0.23008775200000001</v>
      </c>
      <c r="F152" s="142">
        <v>0.17542248899999999</v>
      </c>
      <c r="G152" s="142">
        <v>0.30393566399999999</v>
      </c>
      <c r="H152" s="142">
        <v>0.123299004</v>
      </c>
      <c r="I152" s="142">
        <v>7.9081939000000004E-2</v>
      </c>
      <c r="J152" s="142">
        <v>3.7603400000000002E-2</v>
      </c>
      <c r="K152" s="142">
        <v>5.0569799999999998E-2</v>
      </c>
      <c r="L152" s="141">
        <f t="shared" si="39"/>
        <v>2.6116202195880067</v>
      </c>
      <c r="M152" s="3"/>
    </row>
    <row r="153" spans="1:13" ht="15" customHeight="1" x14ac:dyDescent="0.2">
      <c r="A153" s="11"/>
      <c r="C153" s="139">
        <v>2017</v>
      </c>
      <c r="D153" s="156"/>
      <c r="E153" s="142">
        <v>0.29581474099999999</v>
      </c>
      <c r="F153" s="142">
        <v>0.16336040600000001</v>
      </c>
      <c r="G153" s="142">
        <v>0.25040964700000001</v>
      </c>
      <c r="H153" s="142">
        <v>0.116299587</v>
      </c>
      <c r="I153" s="142">
        <v>7.5493477000000003E-2</v>
      </c>
      <c r="J153" s="142">
        <v>2.98713E-2</v>
      </c>
      <c r="K153" s="142">
        <v>6.8750864999999994E-2</v>
      </c>
      <c r="L153" s="141">
        <f t="shared" si="39"/>
        <v>2.4589357363601896</v>
      </c>
      <c r="M153" s="3"/>
    </row>
    <row r="154" spans="1:13" ht="15" customHeight="1" x14ac:dyDescent="0.2">
      <c r="A154" s="11"/>
      <c r="C154" s="139">
        <v>2014</v>
      </c>
      <c r="D154" s="156"/>
      <c r="E154" s="142">
        <v>0.3051691376085629</v>
      </c>
      <c r="F154" s="142">
        <v>0.1555813230544662</v>
      </c>
      <c r="G154" s="142">
        <v>0.26437366385098671</v>
      </c>
      <c r="H154" s="142">
        <v>0.10967178025070466</v>
      </c>
      <c r="I154" s="142">
        <v>6.8047548237244182E-2</v>
      </c>
      <c r="J154" s="142">
        <v>2.6595929884246083E-2</v>
      </c>
      <c r="K154" s="142">
        <v>7.0560617113789414E-2</v>
      </c>
      <c r="L154" s="141">
        <f t="shared" si="39"/>
        <v>2.4238727435892842</v>
      </c>
      <c r="M154" s="3"/>
    </row>
    <row r="155" spans="1:13" ht="15" customHeight="1" x14ac:dyDescent="0.2">
      <c r="A155" s="11"/>
      <c r="C155" s="162" t="s">
        <v>38</v>
      </c>
      <c r="D155" s="162"/>
      <c r="E155" s="162"/>
      <c r="F155" s="163"/>
      <c r="G155" s="163"/>
      <c r="H155" s="163"/>
      <c r="I155" s="163"/>
      <c r="J155" s="163"/>
      <c r="K155" s="163"/>
      <c r="L155" s="164"/>
      <c r="M155" s="3"/>
    </row>
    <row r="156" spans="1:13" ht="15" customHeight="1" x14ac:dyDescent="0.2">
      <c r="A156" s="11"/>
      <c r="C156" s="136">
        <v>2024</v>
      </c>
      <c r="D156" s="154"/>
      <c r="E156" s="155">
        <v>0.25114054231666372</v>
      </c>
      <c r="F156" s="155">
        <v>0.14188277682530973</v>
      </c>
      <c r="G156" s="155">
        <v>0.312918706529352</v>
      </c>
      <c r="H156" s="155">
        <v>0.12608876569497612</v>
      </c>
      <c r="I156" s="155">
        <v>6.4971640177446111E-2</v>
      </c>
      <c r="J156" s="155">
        <v>3.0542446322418634E-2</v>
      </c>
      <c r="K156" s="155">
        <v>7.2455122133833691E-2</v>
      </c>
      <c r="L156" s="138">
        <f t="shared" ref="L156:L159" si="40">(1*E156+2*F156+3*G156+4*H156+5*I156)/SUM(E156:I156)</f>
        <v>2.5673012672431774</v>
      </c>
      <c r="M156" s="3"/>
    </row>
    <row r="157" spans="1:13" ht="15" customHeight="1" x14ac:dyDescent="0.2">
      <c r="A157" s="11"/>
      <c r="C157" s="139">
        <v>2021</v>
      </c>
      <c r="D157" s="156"/>
      <c r="E157" s="142">
        <v>0.233434051</v>
      </c>
      <c r="F157" s="142">
        <v>0.157213985</v>
      </c>
      <c r="G157" s="142">
        <v>0.29968646799999998</v>
      </c>
      <c r="H157" s="142">
        <v>0.136043047</v>
      </c>
      <c r="I157" s="142">
        <v>6.2831208999999999E-2</v>
      </c>
      <c r="J157" s="142">
        <v>3.9709700000000001E-2</v>
      </c>
      <c r="K157" s="142">
        <v>7.1081565999999999E-2</v>
      </c>
      <c r="L157" s="141">
        <f t="shared" si="40"/>
        <v>2.592472950896255</v>
      </c>
      <c r="M157" s="3"/>
    </row>
    <row r="158" spans="1:13" ht="15" customHeight="1" x14ac:dyDescent="0.2">
      <c r="A158" s="11"/>
      <c r="C158" s="139">
        <v>2017</v>
      </c>
      <c r="D158" s="156"/>
      <c r="E158" s="142">
        <v>0.28350599199999998</v>
      </c>
      <c r="F158" s="142">
        <v>0.145007369</v>
      </c>
      <c r="G158" s="142">
        <v>0.26175248699999998</v>
      </c>
      <c r="H158" s="142">
        <v>0.117931489</v>
      </c>
      <c r="I158" s="142">
        <v>6.5383092000000004E-2</v>
      </c>
      <c r="J158" s="142">
        <v>3.4351100000000002E-2</v>
      </c>
      <c r="K158" s="142">
        <v>9.2068428999999993E-2</v>
      </c>
      <c r="L158" s="141">
        <f t="shared" si="40"/>
        <v>2.4696290523239277</v>
      </c>
      <c r="M158" s="3"/>
    </row>
    <row r="159" spans="1:13" ht="15" customHeight="1" x14ac:dyDescent="0.2">
      <c r="A159" s="11"/>
      <c r="C159" s="139">
        <v>2014</v>
      </c>
      <c r="D159" s="156"/>
      <c r="E159" s="142">
        <v>0.28705715335836229</v>
      </c>
      <c r="F159" s="142">
        <v>0.15294720058597433</v>
      </c>
      <c r="G159" s="142">
        <v>0.2660542033780619</v>
      </c>
      <c r="H159" s="142">
        <v>0.10953702265424435</v>
      </c>
      <c r="I159" s="142">
        <v>5.0100777366529611E-2</v>
      </c>
      <c r="J159" s="142">
        <v>3.3957621443868831E-2</v>
      </c>
      <c r="K159" s="142">
        <v>0.10034602121295862</v>
      </c>
      <c r="L159" s="141">
        <f t="shared" si="40"/>
        <v>2.4024198836840864</v>
      </c>
      <c r="M159" s="3"/>
    </row>
    <row r="160" spans="1:13" ht="15" customHeight="1" x14ac:dyDescent="0.2">
      <c r="A160" s="11"/>
      <c r="C160" s="162" t="s">
        <v>39</v>
      </c>
      <c r="D160" s="162"/>
      <c r="E160" s="162"/>
      <c r="F160" s="163"/>
      <c r="G160" s="163"/>
      <c r="H160" s="163"/>
      <c r="I160" s="163"/>
      <c r="J160" s="163"/>
      <c r="K160" s="163"/>
      <c r="L160" s="164"/>
      <c r="M160" s="3"/>
    </row>
    <row r="161" spans="1:13" ht="15" customHeight="1" x14ac:dyDescent="0.2">
      <c r="A161" s="11"/>
      <c r="C161" s="136">
        <v>2024</v>
      </c>
      <c r="D161" s="154"/>
      <c r="E161" s="155">
        <v>0.28260717610249031</v>
      </c>
      <c r="F161" s="155">
        <v>0.19970497366540832</v>
      </c>
      <c r="G161" s="155">
        <v>0.31895702896554817</v>
      </c>
      <c r="H161" s="155">
        <v>7.9790564996622265E-2</v>
      </c>
      <c r="I161" s="155">
        <v>3.2418219534613185E-2</v>
      </c>
      <c r="J161" s="155">
        <v>2.8143982038369986E-2</v>
      </c>
      <c r="K161" s="155">
        <v>5.8378054696947894E-2</v>
      </c>
      <c r="L161" s="138">
        <f t="shared" ref="L161:L164" si="41">(1*E161+2*F161+3*G161+4*H161+5*I161)/SUM(E161:I161)</f>
        <v>2.3209553522367683</v>
      </c>
      <c r="M161" s="3"/>
    </row>
    <row r="162" spans="1:13" ht="15" customHeight="1" x14ac:dyDescent="0.2">
      <c r="A162" s="11"/>
      <c r="C162" s="139">
        <v>2021</v>
      </c>
      <c r="D162" s="156"/>
      <c r="E162" s="142">
        <v>0.26547082999999999</v>
      </c>
      <c r="F162" s="142">
        <v>0.17401672200000001</v>
      </c>
      <c r="G162" s="142">
        <v>0.34566037599999999</v>
      </c>
      <c r="H162" s="142">
        <v>8.3337136000000006E-2</v>
      </c>
      <c r="I162" s="142">
        <v>3.43638E-2</v>
      </c>
      <c r="J162" s="142">
        <v>4.6927799999999999E-2</v>
      </c>
      <c r="K162" s="142">
        <v>5.0223400000000001E-2</v>
      </c>
      <c r="L162" s="141">
        <f t="shared" si="41"/>
        <v>2.3876121817881577</v>
      </c>
      <c r="M162" s="3"/>
    </row>
    <row r="163" spans="1:13" ht="15" customHeight="1" x14ac:dyDescent="0.2">
      <c r="A163" s="11"/>
      <c r="C163" s="139">
        <v>2017</v>
      </c>
      <c r="D163" s="156"/>
      <c r="E163" s="142">
        <v>0.30108126699999999</v>
      </c>
      <c r="F163" s="142">
        <v>0.166633221</v>
      </c>
      <c r="G163" s="142">
        <v>0.30952350000000001</v>
      </c>
      <c r="H163" s="142">
        <v>9.5328130999999997E-2</v>
      </c>
      <c r="I163" s="142">
        <v>3.6640100000000002E-2</v>
      </c>
      <c r="J163" s="142">
        <v>3.3139700000000001E-2</v>
      </c>
      <c r="K163" s="142">
        <v>5.76541E-2</v>
      </c>
      <c r="L163" s="141">
        <f t="shared" si="41"/>
        <v>2.3398775641238765</v>
      </c>
      <c r="M163" s="3"/>
    </row>
    <row r="164" spans="1:13" ht="15" customHeight="1" x14ac:dyDescent="0.2">
      <c r="A164" s="11"/>
      <c r="C164" s="139">
        <v>2014</v>
      </c>
      <c r="D164" s="156"/>
      <c r="E164" s="142">
        <v>0.32074463419316984</v>
      </c>
      <c r="F164" s="142">
        <v>0.17946626804963264</v>
      </c>
      <c r="G164" s="142">
        <v>0.2986220053121677</v>
      </c>
      <c r="H164" s="142">
        <v>9.3167569869833433E-2</v>
      </c>
      <c r="I164" s="142">
        <v>2.8745339325352753E-2</v>
      </c>
      <c r="J164" s="142">
        <v>2.8275695891539682E-2</v>
      </c>
      <c r="K164" s="142">
        <v>5.0978487358304049E-2</v>
      </c>
      <c r="L164" s="141">
        <f t="shared" si="41"/>
        <v>2.2720061544441226</v>
      </c>
      <c r="M164" s="3"/>
    </row>
    <row r="165" spans="1:13" ht="15" customHeight="1" x14ac:dyDescent="0.2">
      <c r="A165" s="11"/>
      <c r="C165" s="162" t="s">
        <v>40</v>
      </c>
      <c r="D165" s="162"/>
      <c r="E165" s="162"/>
      <c r="F165" s="163"/>
      <c r="G165" s="163"/>
      <c r="H165" s="163"/>
      <c r="I165" s="163"/>
      <c r="J165" s="163"/>
      <c r="K165" s="163"/>
      <c r="L165" s="164"/>
      <c r="M165" s="3"/>
    </row>
    <row r="166" spans="1:13" ht="15" customHeight="1" x14ac:dyDescent="0.2">
      <c r="A166" s="11"/>
      <c r="C166" s="136">
        <v>2024</v>
      </c>
      <c r="D166" s="154"/>
      <c r="E166" s="155">
        <v>0.18900011938719261</v>
      </c>
      <c r="F166" s="155">
        <v>0.10754198979025995</v>
      </c>
      <c r="G166" s="155">
        <v>0.19626348628666615</v>
      </c>
      <c r="H166" s="155">
        <v>9.5162194426510721E-2</v>
      </c>
      <c r="I166" s="155">
        <v>6.2738870132821506E-2</v>
      </c>
      <c r="J166" s="155">
        <v>4.4602613339317906E-2</v>
      </c>
      <c r="K166" s="155">
        <v>0.30469072663723112</v>
      </c>
      <c r="L166" s="138">
        <f t="shared" ref="L166:L169" si="42">(1*E166+2*F166+3*G166+4*H166+5*I166)/SUM(E166:I166)</f>
        <v>2.5929005953881816</v>
      </c>
      <c r="M166" s="3"/>
    </row>
    <row r="167" spans="1:13" ht="15" customHeight="1" x14ac:dyDescent="0.2">
      <c r="A167" s="11"/>
      <c r="C167" s="139">
        <v>2021</v>
      </c>
      <c r="D167" s="156"/>
      <c r="E167" s="142">
        <v>0.17634766299999999</v>
      </c>
      <c r="F167" s="142">
        <v>0.108060999</v>
      </c>
      <c r="G167" s="142">
        <v>0.188436297</v>
      </c>
      <c r="H167" s="142">
        <v>9.0831516000000001E-2</v>
      </c>
      <c r="I167" s="142">
        <v>7.3287869000000005E-2</v>
      </c>
      <c r="J167" s="142">
        <v>6.5122658999999999E-2</v>
      </c>
      <c r="K167" s="142">
        <v>0.29791299799999998</v>
      </c>
      <c r="L167" s="141">
        <f t="shared" si="42"/>
        <v>2.6493538875387972</v>
      </c>
      <c r="M167" s="3"/>
    </row>
    <row r="168" spans="1:13" ht="15" customHeight="1" x14ac:dyDescent="0.2">
      <c r="A168" s="11"/>
      <c r="C168" s="139">
        <v>2017</v>
      </c>
      <c r="D168" s="156"/>
      <c r="E168" s="142">
        <v>0.21975117199999999</v>
      </c>
      <c r="F168" s="142">
        <v>8.6650631000000006E-2</v>
      </c>
      <c r="G168" s="142">
        <v>0.184004954</v>
      </c>
      <c r="H168" s="142">
        <v>7.2112812999999998E-2</v>
      </c>
      <c r="I168" s="142">
        <v>3.7959199999999998E-2</v>
      </c>
      <c r="J168" s="142">
        <v>4.9105799999999998E-2</v>
      </c>
      <c r="K168" s="142">
        <v>0.35041547099999998</v>
      </c>
      <c r="L168" s="141">
        <f t="shared" si="42"/>
        <v>2.3702995328211194</v>
      </c>
      <c r="M168" s="3"/>
    </row>
    <row r="169" spans="1:13" ht="15" customHeight="1" x14ac:dyDescent="0.2">
      <c r="A169" s="11"/>
      <c r="C169" s="139">
        <v>2014</v>
      </c>
      <c r="D169" s="156"/>
      <c r="E169" s="142">
        <v>0.21600318582372124</v>
      </c>
      <c r="F169" s="142">
        <v>9.2066037870774359E-2</v>
      </c>
      <c r="G169" s="142">
        <v>0.15548425315067463</v>
      </c>
      <c r="H169" s="142">
        <v>6.8481191318131421E-2</v>
      </c>
      <c r="I169" s="142">
        <v>4.4608983219002668E-2</v>
      </c>
      <c r="J169" s="142">
        <v>4.4233742398973326E-2</v>
      </c>
      <c r="K169" s="142">
        <v>0.37912260621872246</v>
      </c>
      <c r="L169" s="141">
        <f t="shared" si="42"/>
        <v>2.3646453041079587</v>
      </c>
      <c r="M169" s="3"/>
    </row>
    <row r="170" spans="1:13" ht="15" customHeight="1" x14ac:dyDescent="0.2">
      <c r="A170" s="11"/>
      <c r="C170" s="162" t="s">
        <v>41</v>
      </c>
      <c r="D170" s="162"/>
      <c r="E170" s="162"/>
      <c r="F170" s="163"/>
      <c r="G170" s="163"/>
      <c r="H170" s="163"/>
      <c r="I170" s="163"/>
      <c r="J170" s="163"/>
      <c r="K170" s="163"/>
      <c r="L170" s="164"/>
      <c r="M170" s="3"/>
    </row>
    <row r="171" spans="1:13" ht="15" customHeight="1" x14ac:dyDescent="0.2">
      <c r="A171" s="11"/>
      <c r="C171" s="136">
        <v>2024</v>
      </c>
      <c r="D171" s="154"/>
      <c r="E171" s="155">
        <v>0.17436001036985582</v>
      </c>
      <c r="F171" s="155">
        <v>0.12142997614571267</v>
      </c>
      <c r="G171" s="155">
        <v>0.24635925553943624</v>
      </c>
      <c r="H171" s="155">
        <v>0.18286689649846538</v>
      </c>
      <c r="I171" s="155">
        <v>0.12833725102367094</v>
      </c>
      <c r="J171" s="155">
        <v>3.2891130724407976E-2</v>
      </c>
      <c r="K171" s="155">
        <v>0.113755479698451</v>
      </c>
      <c r="L171" s="138">
        <f t="shared" ref="L171:L174" si="43">(1*E171+2*F171+3*G171+4*H171+5*I171)/SUM(E171:I171)</f>
        <v>2.9641313918553904</v>
      </c>
      <c r="M171" s="3"/>
    </row>
    <row r="172" spans="1:13" ht="15" customHeight="1" x14ac:dyDescent="0.2">
      <c r="A172" s="11"/>
      <c r="C172" s="139">
        <v>2021</v>
      </c>
      <c r="D172" s="156"/>
      <c r="E172" s="142">
        <v>0.15693072899999999</v>
      </c>
      <c r="F172" s="142">
        <v>9.8493664999999994E-2</v>
      </c>
      <c r="G172" s="142">
        <v>0.23703107800000001</v>
      </c>
      <c r="H172" s="142">
        <v>0.19553353400000001</v>
      </c>
      <c r="I172" s="142">
        <v>0.15513738199999999</v>
      </c>
      <c r="J172" s="142">
        <v>5.6375399999999999E-2</v>
      </c>
      <c r="K172" s="142">
        <v>0.10049817799999999</v>
      </c>
      <c r="L172" s="141">
        <f t="shared" si="43"/>
        <v>3.1108412408033894</v>
      </c>
      <c r="M172" s="3"/>
    </row>
    <row r="173" spans="1:13" ht="15" customHeight="1" x14ac:dyDescent="0.2">
      <c r="A173" s="11"/>
      <c r="C173" s="139">
        <v>2017</v>
      </c>
      <c r="D173" s="156"/>
      <c r="E173" s="142">
        <v>0.224540822</v>
      </c>
      <c r="F173" s="142">
        <v>0.115381528</v>
      </c>
      <c r="G173" s="142">
        <v>0.24480553599999999</v>
      </c>
      <c r="H173" s="142">
        <v>0.14684762200000001</v>
      </c>
      <c r="I173" s="142">
        <v>0.104386373</v>
      </c>
      <c r="J173" s="142">
        <v>3.6540999999999997E-2</v>
      </c>
      <c r="K173" s="142">
        <v>0.127497113</v>
      </c>
      <c r="L173" s="141">
        <f t="shared" si="43"/>
        <v>2.7501766423246758</v>
      </c>
      <c r="M173" s="3"/>
    </row>
    <row r="174" spans="1:13" ht="15" customHeight="1" x14ac:dyDescent="0.2">
      <c r="A174" s="11"/>
      <c r="C174" s="139">
        <v>2014</v>
      </c>
      <c r="D174" s="156"/>
      <c r="E174" s="142">
        <v>0.23037730323072722</v>
      </c>
      <c r="F174" s="142">
        <v>0.10509750739048312</v>
      </c>
      <c r="G174" s="142">
        <v>0.22097935948217776</v>
      </c>
      <c r="H174" s="142">
        <v>0.16040290281686023</v>
      </c>
      <c r="I174" s="142">
        <v>0.11655760912790371</v>
      </c>
      <c r="J174" s="142">
        <v>3.3124440917681887E-2</v>
      </c>
      <c r="K174" s="142">
        <v>0.13346087703416609</v>
      </c>
      <c r="L174" s="141">
        <f t="shared" si="43"/>
        <v>2.7932193942687071</v>
      </c>
      <c r="M174" s="3"/>
    </row>
    <row r="175" spans="1:13" ht="15" customHeight="1" x14ac:dyDescent="0.2">
      <c r="A175" s="11"/>
      <c r="C175" s="162" t="s">
        <v>42</v>
      </c>
      <c r="D175" s="162"/>
      <c r="E175" s="162"/>
      <c r="F175" s="163"/>
      <c r="G175" s="163"/>
      <c r="H175" s="163"/>
      <c r="I175" s="163"/>
      <c r="J175" s="163"/>
      <c r="K175" s="163"/>
      <c r="L175" s="164"/>
      <c r="M175" s="3"/>
    </row>
    <row r="176" spans="1:13" ht="15" customHeight="1" x14ac:dyDescent="0.2">
      <c r="A176" s="11"/>
      <c r="C176" s="136">
        <v>2024</v>
      </c>
      <c r="D176" s="154"/>
      <c r="E176" s="155">
        <v>0.16485415390331412</v>
      </c>
      <c r="F176" s="155">
        <v>9.2276876535446431E-2</v>
      </c>
      <c r="G176" s="155">
        <v>0.19364134434327532</v>
      </c>
      <c r="H176" s="155">
        <v>0.12367595713818266</v>
      </c>
      <c r="I176" s="155">
        <v>6.5787732670708657E-2</v>
      </c>
      <c r="J176" s="155">
        <v>5.1489740572663735E-2</v>
      </c>
      <c r="K176" s="155">
        <v>0.30827419483640917</v>
      </c>
      <c r="L176" s="138">
        <f t="shared" ref="L176:L179" si="44">(1*E176+2*F176+3*G176+4*H176+5*I176)/SUM(E176:I176)</f>
        <v>2.7395745552556341</v>
      </c>
      <c r="M176" s="3"/>
    </row>
    <row r="177" spans="1:13" ht="15" customHeight="1" x14ac:dyDescent="0.2">
      <c r="A177" s="11"/>
      <c r="C177" s="139">
        <v>2021</v>
      </c>
      <c r="D177" s="156"/>
      <c r="E177" s="142">
        <v>0.15086912099999999</v>
      </c>
      <c r="F177" s="142">
        <v>8.5897962999999994E-2</v>
      </c>
      <c r="G177" s="142">
        <v>0.186027796</v>
      </c>
      <c r="H177" s="142">
        <v>0.118360988</v>
      </c>
      <c r="I177" s="142">
        <v>0.111208852</v>
      </c>
      <c r="J177" s="142">
        <v>7.5350864000000004E-2</v>
      </c>
      <c r="K177" s="142">
        <v>0.272284415</v>
      </c>
      <c r="L177" s="141">
        <f t="shared" si="44"/>
        <v>2.9281728279236194</v>
      </c>
      <c r="M177" s="3"/>
    </row>
    <row r="178" spans="1:13" ht="15" customHeight="1" x14ac:dyDescent="0.2">
      <c r="A178" s="11"/>
      <c r="C178" s="139">
        <v>2017</v>
      </c>
      <c r="D178" s="156"/>
      <c r="E178" s="142">
        <v>0.202158213</v>
      </c>
      <c r="F178" s="142">
        <v>9.5553785000000002E-2</v>
      </c>
      <c r="G178" s="142">
        <v>0.18774416699999999</v>
      </c>
      <c r="H178" s="142">
        <v>8.1756972999999997E-2</v>
      </c>
      <c r="I178" s="142">
        <v>4.2326000000000003E-2</v>
      </c>
      <c r="J178" s="142">
        <v>5.2638799999999999E-2</v>
      </c>
      <c r="K178" s="142">
        <v>0.33782200600000001</v>
      </c>
      <c r="L178" s="141">
        <f t="shared" si="44"/>
        <v>2.4529289143037771</v>
      </c>
      <c r="M178" s="3"/>
    </row>
    <row r="179" spans="1:13" ht="15" customHeight="1" x14ac:dyDescent="0.2">
      <c r="A179" s="11"/>
      <c r="C179" s="139">
        <v>2014</v>
      </c>
      <c r="D179" s="156"/>
      <c r="E179" s="142">
        <v>0.19471696203855834</v>
      </c>
      <c r="F179" s="142">
        <v>8.2814768787287774E-2</v>
      </c>
      <c r="G179" s="142">
        <v>0.16885598401498164</v>
      </c>
      <c r="H179" s="142">
        <v>9.365630772210938E-2</v>
      </c>
      <c r="I179" s="142">
        <v>5.2672791273156404E-2</v>
      </c>
      <c r="J179" s="142">
        <v>4.4613929935242103E-2</v>
      </c>
      <c r="K179" s="142">
        <v>0.36266925622866442</v>
      </c>
      <c r="L179" s="141">
        <f t="shared" si="44"/>
        <v>2.538992658521841</v>
      </c>
      <c r="M179" s="3"/>
    </row>
    <row r="180" spans="1:13" ht="15" customHeight="1" x14ac:dyDescent="0.2">
      <c r="A180" s="11"/>
      <c r="C180" s="100" t="s">
        <v>16</v>
      </c>
      <c r="D180" s="100"/>
      <c r="E180" s="99"/>
      <c r="F180" s="99"/>
      <c r="G180" s="99"/>
      <c r="H180" s="99"/>
      <c r="I180" s="99"/>
      <c r="J180" s="99"/>
      <c r="K180" s="99"/>
      <c r="L180" s="98"/>
      <c r="M180" s="3"/>
    </row>
    <row r="181" spans="1:13" ht="15" customHeight="1" x14ac:dyDescent="0.2">
      <c r="A181" s="11"/>
      <c r="C181" s="160" t="s">
        <v>165</v>
      </c>
      <c r="D181" s="160"/>
      <c r="E181" s="161"/>
      <c r="F181" s="161"/>
      <c r="G181" s="161"/>
      <c r="H181" s="161"/>
      <c r="I181" s="161"/>
      <c r="J181" s="161"/>
      <c r="K181" s="161"/>
      <c r="L181" s="161"/>
      <c r="M181" s="3"/>
    </row>
    <row r="182" spans="1:13" s="90" customFormat="1" ht="15" customHeight="1" x14ac:dyDescent="0.2">
      <c r="A182" s="11"/>
      <c r="C182" s="136">
        <v>2024</v>
      </c>
      <c r="D182" s="154"/>
      <c r="E182" s="155">
        <f>AVERAGE(E187,E192,E197,E202,E207,E212,E217,E222,E227,E232)</f>
        <v>0.27093091771309957</v>
      </c>
      <c r="F182" s="155">
        <f t="shared" ref="F182:K182" si="45">AVERAGE(F187,F192,F197,F202,F207,F212,F217,F222,F227,F232)</f>
        <v>0.12025366775658856</v>
      </c>
      <c r="G182" s="155">
        <f t="shared" si="45"/>
        <v>0.2117430995732342</v>
      </c>
      <c r="H182" s="155">
        <f t="shared" si="45"/>
        <v>7.606781658043392E-2</v>
      </c>
      <c r="I182" s="155">
        <f t="shared" si="45"/>
        <v>4.1660628784782328E-2</v>
      </c>
      <c r="J182" s="155">
        <f t="shared" si="45"/>
        <v>4.0351678457166938E-2</v>
      </c>
      <c r="K182" s="155">
        <f t="shared" si="45"/>
        <v>0.23899219113469444</v>
      </c>
      <c r="L182" s="138">
        <f t="shared" ref="L182:L185" si="46">(1*E182+2*F182+3*G182+4*H182+5*I182)/SUM(E182:I182)</f>
        <v>2.3024045618704805</v>
      </c>
      <c r="M182" s="3"/>
    </row>
    <row r="183" spans="1:13" s="90" customFormat="1" ht="15" customHeight="1" x14ac:dyDescent="0.2">
      <c r="A183" s="11"/>
      <c r="C183" s="139">
        <v>2021</v>
      </c>
      <c r="D183" s="156"/>
      <c r="E183" s="142">
        <f t="shared" ref="E183:K183" si="47">AVERAGE(E188,E193,E198,E203,E208,E213,E218,E223,E228,E233)</f>
        <v>0.26233387530000002</v>
      </c>
      <c r="F183" s="142">
        <f t="shared" si="47"/>
        <v>0.11365395809999998</v>
      </c>
      <c r="G183" s="142">
        <f t="shared" si="47"/>
        <v>0.2205174533</v>
      </c>
      <c r="H183" s="142">
        <f t="shared" si="47"/>
        <v>8.9011498100000003E-2</v>
      </c>
      <c r="I183" s="142">
        <f t="shared" si="47"/>
        <v>5.3566754000000008E-2</v>
      </c>
      <c r="J183" s="142">
        <f t="shared" si="47"/>
        <v>3.5810739999999994E-2</v>
      </c>
      <c r="K183" s="142">
        <f t="shared" si="47"/>
        <v>0.2251057025</v>
      </c>
      <c r="L183" s="141">
        <f t="shared" si="46"/>
        <v>2.4017229725912546</v>
      </c>
      <c r="M183" s="3"/>
    </row>
    <row r="184" spans="1:13" s="90" customFormat="1" ht="15" customHeight="1" x14ac:dyDescent="0.2">
      <c r="A184" s="11"/>
      <c r="C184" s="139">
        <v>2017</v>
      </c>
      <c r="D184" s="156"/>
      <c r="E184" s="142">
        <f t="shared" ref="E184:K184" si="48">AVERAGE(E189,E194,E199,E204,E209,E214,E219,E224,E229,E234)</f>
        <v>0.29375805830000001</v>
      </c>
      <c r="F184" s="142">
        <f t="shared" si="48"/>
        <v>7.6465144000000013E-2</v>
      </c>
      <c r="G184" s="142">
        <f t="shared" si="48"/>
        <v>0.20181123400000001</v>
      </c>
      <c r="H184" s="142">
        <f t="shared" si="48"/>
        <v>8.2815541100000015E-2</v>
      </c>
      <c r="I184" s="142">
        <f t="shared" si="48"/>
        <v>4.6421370500000003E-2</v>
      </c>
      <c r="J184" s="142">
        <f t="shared" si="48"/>
        <v>5.5622260399999998E-2</v>
      </c>
      <c r="K184" s="142">
        <f t="shared" si="48"/>
        <v>0.24310639440000004</v>
      </c>
      <c r="L184" s="141">
        <f t="shared" si="46"/>
        <v>2.303660444758918</v>
      </c>
      <c r="M184" s="3"/>
    </row>
    <row r="185" spans="1:13" s="90" customFormat="1" ht="15" customHeight="1" x14ac:dyDescent="0.2">
      <c r="A185" s="11"/>
      <c r="C185" s="139">
        <v>2014</v>
      </c>
      <c r="D185" s="156"/>
      <c r="E185" s="142">
        <f t="shared" ref="E185:K185" si="49">AVERAGE(E190,E195,E200,E205,E210,E215,E220,E225,E230,E235)</f>
        <v>0.25740350960475589</v>
      </c>
      <c r="F185" s="142">
        <f t="shared" si="49"/>
        <v>9.9206592126330012E-2</v>
      </c>
      <c r="G185" s="142">
        <f t="shared" si="49"/>
        <v>0.1866117417185128</v>
      </c>
      <c r="H185" s="142">
        <f t="shared" si="49"/>
        <v>0.10108801871468782</v>
      </c>
      <c r="I185" s="142">
        <f t="shared" si="49"/>
        <v>5.2253124103470425E-2</v>
      </c>
      <c r="J185" s="142">
        <f t="shared" si="49"/>
        <v>5.2836909397321066E-2</v>
      </c>
      <c r="K185" s="142">
        <f t="shared" si="49"/>
        <v>0.25060010433492202</v>
      </c>
      <c r="L185" s="141">
        <f t="shared" si="46"/>
        <v>2.4136648767363331</v>
      </c>
      <c r="M185" s="3"/>
    </row>
    <row r="186" spans="1:13" s="90" customFormat="1" ht="15" customHeight="1" x14ac:dyDescent="0.2">
      <c r="A186" s="11"/>
      <c r="C186" s="162" t="s">
        <v>33</v>
      </c>
      <c r="D186" s="162"/>
      <c r="E186" s="162"/>
      <c r="F186" s="163"/>
      <c r="G186" s="163"/>
      <c r="H186" s="163"/>
      <c r="I186" s="163"/>
      <c r="J186" s="163"/>
      <c r="K186" s="163"/>
      <c r="L186" s="163"/>
      <c r="M186" s="3"/>
    </row>
    <row r="187" spans="1:13" ht="15" customHeight="1" x14ac:dyDescent="0.2">
      <c r="A187" s="11"/>
      <c r="C187" s="136">
        <v>2024</v>
      </c>
      <c r="D187" s="154"/>
      <c r="E187" s="155">
        <v>0.3056778933016065</v>
      </c>
      <c r="F187" s="155">
        <v>0.15057338293265293</v>
      </c>
      <c r="G187" s="155">
        <v>0.2745505076174331</v>
      </c>
      <c r="H187" s="155">
        <v>9.4640792412869212E-2</v>
      </c>
      <c r="I187" s="155">
        <v>5.9027585840349922E-2</v>
      </c>
      <c r="J187" s="155">
        <v>2.7867511624418237E-2</v>
      </c>
      <c r="K187" s="155">
        <v>8.7662326270670096E-2</v>
      </c>
      <c r="L187" s="138">
        <f t="shared" ref="L187:L190" si="50">(1*E187+2*F187+3*G187+4*H187+5*I187)/SUM(E187:I187)</f>
        <v>2.3790257388274121</v>
      </c>
      <c r="M187" s="3"/>
    </row>
    <row r="188" spans="1:13" ht="15" customHeight="1" x14ac:dyDescent="0.2">
      <c r="A188" s="11"/>
      <c r="C188" s="139">
        <v>2021</v>
      </c>
      <c r="D188" s="156"/>
      <c r="E188" s="142">
        <v>0.29170195700000001</v>
      </c>
      <c r="F188" s="142">
        <v>0.14042948099999999</v>
      </c>
      <c r="G188" s="142">
        <v>0.29311889499999999</v>
      </c>
      <c r="H188" s="142">
        <v>0.115332251</v>
      </c>
      <c r="I188" s="142">
        <v>6.00802E-2</v>
      </c>
      <c r="J188" s="142">
        <v>2.2501699999999999E-2</v>
      </c>
      <c r="K188" s="142">
        <v>7.6835487999999993E-2</v>
      </c>
      <c r="L188" s="141">
        <f t="shared" si="50"/>
        <v>2.4577984650024134</v>
      </c>
      <c r="M188" s="3"/>
    </row>
    <row r="189" spans="1:13" ht="15" customHeight="1" x14ac:dyDescent="0.2">
      <c r="A189" s="11"/>
      <c r="C189" s="139">
        <v>2017</v>
      </c>
      <c r="D189" s="156"/>
      <c r="E189" s="142">
        <v>0.33652912200000001</v>
      </c>
      <c r="F189" s="142">
        <v>0.105939979</v>
      </c>
      <c r="G189" s="142">
        <v>0.24402285800000001</v>
      </c>
      <c r="H189" s="142">
        <v>0.102771906</v>
      </c>
      <c r="I189" s="142">
        <v>8.3272922999999999E-2</v>
      </c>
      <c r="J189" s="142">
        <v>3.9112599999999997E-2</v>
      </c>
      <c r="K189" s="142">
        <v>8.8350602E-2</v>
      </c>
      <c r="L189" s="141">
        <f t="shared" si="50"/>
        <v>2.4158636311847976</v>
      </c>
      <c r="M189" s="3"/>
    </row>
    <row r="190" spans="1:13" ht="15" customHeight="1" x14ac:dyDescent="0.2">
      <c r="A190" s="11"/>
      <c r="C190" s="139">
        <v>2014</v>
      </c>
      <c r="D190" s="156"/>
      <c r="E190" s="142">
        <v>0.29579817770226524</v>
      </c>
      <c r="F190" s="142">
        <v>0.13452601001800185</v>
      </c>
      <c r="G190" s="142">
        <v>0.27166312211544935</v>
      </c>
      <c r="H190" s="142">
        <v>0.14473016848875017</v>
      </c>
      <c r="I190" s="142">
        <v>5.5260700408367676E-2</v>
      </c>
      <c r="J190" s="142">
        <v>4.2059790988398821E-2</v>
      </c>
      <c r="K190" s="142">
        <v>5.5962030278767054E-2</v>
      </c>
      <c r="L190" s="141">
        <f t="shared" si="50"/>
        <v>2.4779576632568192</v>
      </c>
      <c r="M190" s="3"/>
    </row>
    <row r="191" spans="1:13" ht="15" customHeight="1" x14ac:dyDescent="0.2">
      <c r="A191" s="11"/>
      <c r="C191" s="162" t="s">
        <v>34</v>
      </c>
      <c r="D191" s="162"/>
      <c r="E191" s="163"/>
      <c r="F191" s="163"/>
      <c r="G191" s="163"/>
      <c r="H191" s="163"/>
      <c r="I191" s="163"/>
      <c r="J191" s="163"/>
      <c r="K191" s="163"/>
      <c r="L191" s="164"/>
      <c r="M191" s="3"/>
    </row>
    <row r="192" spans="1:13" ht="15" customHeight="1" x14ac:dyDescent="0.2">
      <c r="A192" s="11"/>
      <c r="C192" s="136">
        <v>2024</v>
      </c>
      <c r="D192" s="154"/>
      <c r="E192" s="155">
        <v>0.28073586424383351</v>
      </c>
      <c r="F192" s="155">
        <v>0.11918165156535264</v>
      </c>
      <c r="G192" s="155">
        <v>0.26437958134268574</v>
      </c>
      <c r="H192" s="155">
        <v>0.12119730957556085</v>
      </c>
      <c r="I192" s="155">
        <v>7.9508490442946764E-2</v>
      </c>
      <c r="J192" s="155">
        <v>2.8564829218418016E-2</v>
      </c>
      <c r="K192" s="155">
        <v>0.10643227361120246</v>
      </c>
      <c r="L192" s="138">
        <f t="shared" ref="L192:L195" si="51">(1*E192+2*F192+3*G192+4*H192+5*I192)/SUM(E192:I192)</f>
        <v>2.5370661868284001</v>
      </c>
      <c r="M192" s="3"/>
    </row>
    <row r="193" spans="1:13" ht="15" customHeight="1" x14ac:dyDescent="0.2">
      <c r="A193" s="11"/>
      <c r="C193" s="139">
        <v>2021</v>
      </c>
      <c r="D193" s="156"/>
      <c r="E193" s="142">
        <v>0.26232892699999999</v>
      </c>
      <c r="F193" s="142">
        <v>0.11976371500000001</v>
      </c>
      <c r="G193" s="142">
        <v>0.26429590600000002</v>
      </c>
      <c r="H193" s="142">
        <v>0.13281525499999999</v>
      </c>
      <c r="I193" s="142">
        <v>9.7063674000000003E-2</v>
      </c>
      <c r="J193" s="142">
        <v>2.3140600000000001E-2</v>
      </c>
      <c r="K193" s="142">
        <v>0.100591904</v>
      </c>
      <c r="L193" s="141">
        <f t="shared" si="51"/>
        <v>2.6376917159051425</v>
      </c>
      <c r="M193" s="3"/>
    </row>
    <row r="194" spans="1:13" ht="15" customHeight="1" x14ac:dyDescent="0.2">
      <c r="A194" s="11"/>
      <c r="C194" s="139">
        <v>2017</v>
      </c>
      <c r="D194" s="156"/>
      <c r="E194" s="142">
        <v>0.30702378499999999</v>
      </c>
      <c r="F194" s="142">
        <v>7.223309E-2</v>
      </c>
      <c r="G194" s="142">
        <v>0.233884866</v>
      </c>
      <c r="H194" s="142">
        <v>0.122505769</v>
      </c>
      <c r="I194" s="142">
        <v>0.109950781</v>
      </c>
      <c r="J194" s="142">
        <v>3.92628E-2</v>
      </c>
      <c r="K194" s="142">
        <v>0.11513886800000001</v>
      </c>
      <c r="L194" s="141">
        <f t="shared" si="51"/>
        <v>2.5933372469410538</v>
      </c>
      <c r="M194" s="3"/>
    </row>
    <row r="195" spans="1:13" ht="15" customHeight="1" x14ac:dyDescent="0.2">
      <c r="A195" s="11"/>
      <c r="C195" s="139">
        <v>2014</v>
      </c>
      <c r="D195" s="156"/>
      <c r="E195" s="142">
        <v>0.26164473103488156</v>
      </c>
      <c r="F195" s="142">
        <v>9.9263038900704564E-2</v>
      </c>
      <c r="G195" s="142">
        <v>0.21004056305750748</v>
      </c>
      <c r="H195" s="142">
        <v>0.17578412790861725</v>
      </c>
      <c r="I195" s="142">
        <v>0.11241024294570087</v>
      </c>
      <c r="J195" s="142">
        <v>4.0574591393338105E-2</v>
      </c>
      <c r="K195" s="142">
        <v>0.10028270475925012</v>
      </c>
      <c r="L195" s="141">
        <f t="shared" si="51"/>
        <v>2.7416635371789551</v>
      </c>
      <c r="M195" s="3"/>
    </row>
    <row r="196" spans="1:13" ht="15" customHeight="1" x14ac:dyDescent="0.2">
      <c r="A196" s="11"/>
      <c r="C196" s="162" t="s">
        <v>35</v>
      </c>
      <c r="D196" s="162"/>
      <c r="E196" s="162"/>
      <c r="F196" s="163"/>
      <c r="G196" s="163"/>
      <c r="H196" s="163"/>
      <c r="I196" s="163"/>
      <c r="J196" s="163"/>
      <c r="K196" s="163"/>
      <c r="L196" s="164"/>
      <c r="M196" s="3"/>
    </row>
    <row r="197" spans="1:13" ht="15" customHeight="1" x14ac:dyDescent="0.2">
      <c r="A197" s="11"/>
      <c r="C197" s="136">
        <v>2024</v>
      </c>
      <c r="D197" s="154"/>
      <c r="E197" s="155">
        <v>0.27544535887659338</v>
      </c>
      <c r="F197" s="155">
        <v>0.11269482791198999</v>
      </c>
      <c r="G197" s="155">
        <v>0.15743128751536292</v>
      </c>
      <c r="H197" s="155">
        <v>4.9821147089307447E-2</v>
      </c>
      <c r="I197" s="155">
        <v>2.3488693967548459E-2</v>
      </c>
      <c r="J197" s="155">
        <v>3.7448306407404437E-2</v>
      </c>
      <c r="K197" s="155">
        <v>0.34367037823179347</v>
      </c>
      <c r="L197" s="138">
        <f t="shared" ref="L197:L200" si="52">(1*E197+2*F197+3*G197+4*H197+5*I197)/SUM(E197:I197)</f>
        <v>2.0841749515246866</v>
      </c>
      <c r="M197" s="3"/>
    </row>
    <row r="198" spans="1:13" ht="15" customHeight="1" x14ac:dyDescent="0.2">
      <c r="A198" s="11"/>
      <c r="C198" s="139">
        <v>2021</v>
      </c>
      <c r="D198" s="156"/>
      <c r="E198" s="142">
        <v>0.282746724</v>
      </c>
      <c r="F198" s="142">
        <v>8.5167181999999994E-2</v>
      </c>
      <c r="G198" s="142">
        <v>0.17089265000000001</v>
      </c>
      <c r="H198" s="142">
        <v>5.1583999999999998E-2</v>
      </c>
      <c r="I198" s="142">
        <v>3.0210500000000001E-2</v>
      </c>
      <c r="J198" s="142">
        <v>3.1179499999999999E-2</v>
      </c>
      <c r="K198" s="142">
        <v>0.34821945199999998</v>
      </c>
      <c r="L198" s="141">
        <f t="shared" si="52"/>
        <v>2.1320420344241247</v>
      </c>
      <c r="M198" s="3"/>
    </row>
    <row r="199" spans="1:13" ht="15" customHeight="1" x14ac:dyDescent="0.2">
      <c r="A199" s="11"/>
      <c r="C199" s="139">
        <v>2017</v>
      </c>
      <c r="D199" s="156"/>
      <c r="E199" s="142">
        <v>0.30602368200000002</v>
      </c>
      <c r="F199" s="142">
        <v>4.68038E-2</v>
      </c>
      <c r="G199" s="142">
        <v>0.16406653400000001</v>
      </c>
      <c r="H199" s="142">
        <v>4.8689900000000001E-2</v>
      </c>
      <c r="I199" s="142">
        <v>2.09897E-2</v>
      </c>
      <c r="J199" s="142">
        <v>5.4954700000000002E-2</v>
      </c>
      <c r="K199" s="142">
        <v>0.35847179099999998</v>
      </c>
      <c r="L199" s="141">
        <f t="shared" si="52"/>
        <v>2.0313545503894606</v>
      </c>
      <c r="M199" s="3"/>
    </row>
    <row r="200" spans="1:13" ht="15" customHeight="1" x14ac:dyDescent="0.2">
      <c r="A200" s="11"/>
      <c r="C200" s="139">
        <v>2014</v>
      </c>
      <c r="D200" s="156"/>
      <c r="E200" s="142">
        <v>0.26229838724909055</v>
      </c>
      <c r="F200" s="142">
        <v>7.2402470420089321E-2</v>
      </c>
      <c r="G200" s="142">
        <v>0.12736500782501223</v>
      </c>
      <c r="H200" s="142">
        <v>6.029347380976402E-2</v>
      </c>
      <c r="I200" s="142">
        <v>2.1382070882791683E-2</v>
      </c>
      <c r="J200" s="142">
        <v>5.5100123501519729E-2</v>
      </c>
      <c r="K200" s="142">
        <v>0.40115846631173246</v>
      </c>
      <c r="L200" s="141">
        <f t="shared" si="52"/>
        <v>2.0915872506872728</v>
      </c>
      <c r="M200" s="3"/>
    </row>
    <row r="201" spans="1:13" ht="15" customHeight="1" x14ac:dyDescent="0.2">
      <c r="A201" s="11"/>
      <c r="C201" s="162" t="s">
        <v>36</v>
      </c>
      <c r="D201" s="162"/>
      <c r="E201" s="162"/>
      <c r="F201" s="163"/>
      <c r="G201" s="163"/>
      <c r="H201" s="163"/>
      <c r="I201" s="163"/>
      <c r="J201" s="163"/>
      <c r="K201" s="163"/>
      <c r="L201" s="164"/>
      <c r="M201" s="3"/>
    </row>
    <row r="202" spans="1:13" ht="15" customHeight="1" x14ac:dyDescent="0.2">
      <c r="A202" s="11"/>
      <c r="C202" s="136">
        <v>2024</v>
      </c>
      <c r="D202" s="154"/>
      <c r="E202" s="155">
        <v>0.25493593035156742</v>
      </c>
      <c r="F202" s="155">
        <v>0.10352662367426926</v>
      </c>
      <c r="G202" s="155">
        <v>0.19273349908498644</v>
      </c>
      <c r="H202" s="155">
        <v>0.11048230182293997</v>
      </c>
      <c r="I202" s="155">
        <v>6.1487466906232496E-2</v>
      </c>
      <c r="J202" s="155">
        <v>3.7561579513578781E-2</v>
      </c>
      <c r="K202" s="155">
        <v>0.23927259864642569</v>
      </c>
      <c r="L202" s="138">
        <f t="shared" ref="L202:L205" si="53">(1*E202+2*F202+3*G202+4*H202+5*I202)/SUM(E202:I202)</f>
        <v>2.4746139304879051</v>
      </c>
      <c r="M202" s="3"/>
    </row>
    <row r="203" spans="1:13" ht="15" customHeight="1" x14ac:dyDescent="0.2">
      <c r="A203" s="11"/>
      <c r="C203" s="139">
        <v>2021</v>
      </c>
      <c r="D203" s="156"/>
      <c r="E203" s="142">
        <v>0.22506246199999999</v>
      </c>
      <c r="F203" s="142">
        <v>9.2171476000000002E-2</v>
      </c>
      <c r="G203" s="142">
        <v>0.17319505900000001</v>
      </c>
      <c r="H203" s="142">
        <v>0.13249746600000001</v>
      </c>
      <c r="I203" s="142">
        <v>0.11035249900000001</v>
      </c>
      <c r="J203" s="142">
        <v>3.5121699999999999E-2</v>
      </c>
      <c r="K203" s="142">
        <v>0.23159929200000001</v>
      </c>
      <c r="L203" s="141">
        <f t="shared" si="53"/>
        <v>2.7421255132095284</v>
      </c>
      <c r="M203" s="3"/>
    </row>
    <row r="204" spans="1:13" ht="15" customHeight="1" x14ac:dyDescent="0.2">
      <c r="A204" s="11"/>
      <c r="C204" s="139">
        <v>2017</v>
      </c>
      <c r="D204" s="156"/>
      <c r="E204" s="142">
        <v>0.26613404699999998</v>
      </c>
      <c r="F204" s="142">
        <v>4.8049700000000001E-2</v>
      </c>
      <c r="G204" s="142">
        <v>0.19400187499999999</v>
      </c>
      <c r="H204" s="142">
        <v>9.8043546999999995E-2</v>
      </c>
      <c r="I204" s="142">
        <v>6.9786101000000003E-2</v>
      </c>
      <c r="J204" s="142">
        <v>6.1477700000000003E-2</v>
      </c>
      <c r="K204" s="142">
        <v>0.26250701900000001</v>
      </c>
      <c r="L204" s="141">
        <f t="shared" si="53"/>
        <v>2.4930557633705526</v>
      </c>
      <c r="M204" s="3"/>
    </row>
    <row r="205" spans="1:13" ht="15" customHeight="1" x14ac:dyDescent="0.2">
      <c r="A205" s="11"/>
      <c r="C205" s="139">
        <v>2014</v>
      </c>
      <c r="D205" s="156"/>
      <c r="E205" s="142">
        <v>0.22046764809698546</v>
      </c>
      <c r="F205" s="142">
        <v>7.6737345366692175E-2</v>
      </c>
      <c r="G205" s="142">
        <v>0.14999198073325617</v>
      </c>
      <c r="H205" s="142">
        <v>0.16761386138753506</v>
      </c>
      <c r="I205" s="142">
        <v>0.10530674030122911</v>
      </c>
      <c r="J205" s="142">
        <v>5.1219439397843042E-2</v>
      </c>
      <c r="K205" s="142">
        <v>0.22866298471645899</v>
      </c>
      <c r="L205" s="141">
        <f t="shared" si="53"/>
        <v>2.8063575945925758</v>
      </c>
      <c r="M205" s="3"/>
    </row>
    <row r="206" spans="1:13" ht="15" customHeight="1" x14ac:dyDescent="0.2">
      <c r="A206" s="11"/>
      <c r="C206" s="162" t="s">
        <v>37</v>
      </c>
      <c r="D206" s="162"/>
      <c r="E206" s="162"/>
      <c r="F206" s="163"/>
      <c r="G206" s="163"/>
      <c r="H206" s="163"/>
      <c r="I206" s="163"/>
      <c r="J206" s="163"/>
      <c r="K206" s="163"/>
      <c r="L206" s="164"/>
      <c r="M206" s="3"/>
    </row>
    <row r="207" spans="1:13" ht="15" customHeight="1" x14ac:dyDescent="0.2">
      <c r="A207" s="11"/>
      <c r="C207" s="136">
        <v>2024</v>
      </c>
      <c r="D207" s="154"/>
      <c r="E207" s="155">
        <v>0.3075471921667115</v>
      </c>
      <c r="F207" s="155">
        <v>0.15092068970281278</v>
      </c>
      <c r="G207" s="155">
        <v>0.26217595271784433</v>
      </c>
      <c r="H207" s="155">
        <v>7.639943817829957E-2</v>
      </c>
      <c r="I207" s="155">
        <v>3.9654239891482611E-2</v>
      </c>
      <c r="J207" s="155">
        <v>3.6619383420588722E-2</v>
      </c>
      <c r="K207" s="155">
        <v>0.12668310392226051</v>
      </c>
      <c r="L207" s="138">
        <f t="shared" ref="L207:L210" si="54">(1*E207+2*F207+3*G207+4*H207+5*I207)/SUM(E207:I207)</f>
        <v>2.2705761080407885</v>
      </c>
      <c r="M207" s="3"/>
    </row>
    <row r="208" spans="1:13" ht="15" customHeight="1" x14ac:dyDescent="0.2">
      <c r="A208" s="11"/>
      <c r="C208" s="139">
        <v>2021</v>
      </c>
      <c r="D208" s="156"/>
      <c r="E208" s="142">
        <v>0.30048417900000002</v>
      </c>
      <c r="F208" s="142">
        <v>0.15322902399999999</v>
      </c>
      <c r="G208" s="142">
        <v>0.27883957300000001</v>
      </c>
      <c r="H208" s="142">
        <v>7.9878295000000002E-2</v>
      </c>
      <c r="I208" s="142">
        <v>4.3895099999999999E-2</v>
      </c>
      <c r="J208" s="142">
        <v>2.44365E-2</v>
      </c>
      <c r="K208" s="142">
        <v>0.119237277</v>
      </c>
      <c r="L208" s="141">
        <f t="shared" si="54"/>
        <v>2.3150636908421665</v>
      </c>
      <c r="M208" s="3"/>
    </row>
    <row r="209" spans="1:13" ht="15" customHeight="1" x14ac:dyDescent="0.2">
      <c r="A209" s="11"/>
      <c r="C209" s="139">
        <v>2017</v>
      </c>
      <c r="D209" s="156"/>
      <c r="E209" s="142">
        <v>0.33448175299999999</v>
      </c>
      <c r="F209" s="142">
        <v>0.10636370000000001</v>
      </c>
      <c r="G209" s="142">
        <v>0.23761694799999999</v>
      </c>
      <c r="H209" s="142">
        <v>9.3528916000000004E-2</v>
      </c>
      <c r="I209" s="142">
        <v>3.9856299999999997E-2</v>
      </c>
      <c r="J209" s="142">
        <v>4.2943599999999998E-2</v>
      </c>
      <c r="K209" s="142">
        <v>0.145208799</v>
      </c>
      <c r="L209" s="141">
        <f t="shared" si="54"/>
        <v>2.2583759841226461</v>
      </c>
      <c r="M209" s="3"/>
    </row>
    <row r="210" spans="1:13" ht="15" customHeight="1" x14ac:dyDescent="0.2">
      <c r="A210" s="11"/>
      <c r="C210" s="139">
        <v>2014</v>
      </c>
      <c r="D210" s="156"/>
      <c r="E210" s="142">
        <v>0.28231376619560511</v>
      </c>
      <c r="F210" s="142">
        <v>0.12421568943069068</v>
      </c>
      <c r="G210" s="142">
        <v>0.25497813302138755</v>
      </c>
      <c r="H210" s="142">
        <v>9.1168153332205085E-2</v>
      </c>
      <c r="I210" s="142">
        <v>5.5113174893456476E-2</v>
      </c>
      <c r="J210" s="142">
        <v>4.1239750169983339E-2</v>
      </c>
      <c r="K210" s="142">
        <v>0.15097133295667176</v>
      </c>
      <c r="L210" s="141">
        <f t="shared" si="54"/>
        <v>2.3965642403345688</v>
      </c>
      <c r="M210" s="3"/>
    </row>
    <row r="211" spans="1:13" ht="15" customHeight="1" x14ac:dyDescent="0.2">
      <c r="A211" s="11"/>
      <c r="C211" s="162" t="s">
        <v>38</v>
      </c>
      <c r="D211" s="162"/>
      <c r="E211" s="162"/>
      <c r="F211" s="163"/>
      <c r="G211" s="163"/>
      <c r="H211" s="163"/>
      <c r="I211" s="163"/>
      <c r="J211" s="163"/>
      <c r="K211" s="163"/>
      <c r="L211" s="164"/>
      <c r="M211" s="3"/>
    </row>
    <row r="212" spans="1:13" ht="15" customHeight="1" x14ac:dyDescent="0.2">
      <c r="A212" s="11"/>
      <c r="C212" s="136">
        <v>2024</v>
      </c>
      <c r="D212" s="154"/>
      <c r="E212" s="155">
        <v>0.31511592312085074</v>
      </c>
      <c r="F212" s="155">
        <v>0.12909916135853178</v>
      </c>
      <c r="G212" s="155">
        <v>0.24840966114641896</v>
      </c>
      <c r="H212" s="155">
        <v>6.9501380757501244E-2</v>
      </c>
      <c r="I212" s="155">
        <v>3.3080312427135723E-2</v>
      </c>
      <c r="J212" s="155">
        <v>4.5264448428322855E-2</v>
      </c>
      <c r="K212" s="155">
        <v>0.1595291127612386</v>
      </c>
      <c r="L212" s="138">
        <f t="shared" ref="L212:L215" si="55">(1*E212+2*F212+3*G212+4*H212+5*I212)/SUM(E212:I212)</f>
        <v>2.2157143459232844</v>
      </c>
      <c r="M212" s="3"/>
    </row>
    <row r="213" spans="1:13" ht="15" customHeight="1" x14ac:dyDescent="0.2">
      <c r="A213" s="11"/>
      <c r="C213" s="139">
        <v>2021</v>
      </c>
      <c r="D213" s="156"/>
      <c r="E213" s="142">
        <v>0.31416580199999999</v>
      </c>
      <c r="F213" s="142">
        <v>0.139108755</v>
      </c>
      <c r="G213" s="142">
        <v>0.26679865699999999</v>
      </c>
      <c r="H213" s="142">
        <v>8.3181229999999995E-2</v>
      </c>
      <c r="I213" s="142">
        <v>2.59945E-2</v>
      </c>
      <c r="J213" s="142">
        <v>3.1191900000000002E-2</v>
      </c>
      <c r="K213" s="142">
        <v>0.139559192</v>
      </c>
      <c r="L213" s="141">
        <f t="shared" si="55"/>
        <v>2.2375388192233863</v>
      </c>
      <c r="M213" s="3"/>
    </row>
    <row r="214" spans="1:13" ht="15" customHeight="1" x14ac:dyDescent="0.2">
      <c r="A214" s="11"/>
      <c r="C214" s="139">
        <v>2017</v>
      </c>
      <c r="D214" s="156"/>
      <c r="E214" s="142">
        <v>0.32742252399999999</v>
      </c>
      <c r="F214" s="142">
        <v>9.4576258999999996E-2</v>
      </c>
      <c r="G214" s="142">
        <v>0.23933090800000001</v>
      </c>
      <c r="H214" s="142">
        <v>8.5796619000000005E-2</v>
      </c>
      <c r="I214" s="142">
        <v>3.1873699999999998E-2</v>
      </c>
      <c r="J214" s="142">
        <v>5.1409000000000003E-2</v>
      </c>
      <c r="K214" s="142">
        <v>0.16959095099999999</v>
      </c>
      <c r="L214" s="141">
        <f t="shared" si="55"/>
        <v>2.2299393064192645</v>
      </c>
      <c r="M214" s="3"/>
    </row>
    <row r="215" spans="1:13" ht="15" customHeight="1" x14ac:dyDescent="0.2">
      <c r="A215" s="11"/>
      <c r="C215" s="139">
        <v>2014</v>
      </c>
      <c r="D215" s="156"/>
      <c r="E215" s="142">
        <v>0.27661737299054739</v>
      </c>
      <c r="F215" s="142">
        <v>0.13523429358937439</v>
      </c>
      <c r="G215" s="142">
        <v>0.21926619865473315</v>
      </c>
      <c r="H215" s="142">
        <v>8.6992840591636506E-2</v>
      </c>
      <c r="I215" s="142">
        <v>5.0743717550574559E-2</v>
      </c>
      <c r="J215" s="142">
        <v>4.4011123555529871E-2</v>
      </c>
      <c r="K215" s="142">
        <v>0.18713445306760415</v>
      </c>
      <c r="L215" s="141">
        <f t="shared" si="55"/>
        <v>2.3496964461988838</v>
      </c>
      <c r="M215" s="3"/>
    </row>
    <row r="216" spans="1:13" ht="15" customHeight="1" x14ac:dyDescent="0.2">
      <c r="A216" s="11"/>
      <c r="C216" s="162" t="s">
        <v>39</v>
      </c>
      <c r="D216" s="162"/>
      <c r="E216" s="162"/>
      <c r="F216" s="163"/>
      <c r="G216" s="163"/>
      <c r="H216" s="163"/>
      <c r="I216" s="163"/>
      <c r="J216" s="163"/>
      <c r="K216" s="163"/>
      <c r="L216" s="164"/>
      <c r="M216" s="3"/>
    </row>
    <row r="217" spans="1:13" ht="15" customHeight="1" x14ac:dyDescent="0.2">
      <c r="A217" s="11"/>
      <c r="C217" s="136">
        <v>2024</v>
      </c>
      <c r="D217" s="154"/>
      <c r="E217" s="155">
        <v>0.32050303882551534</v>
      </c>
      <c r="F217" s="155">
        <v>0.14223009481351459</v>
      </c>
      <c r="G217" s="155">
        <v>0.26773935254324693</v>
      </c>
      <c r="H217" s="155">
        <v>4.2813888111703641E-2</v>
      </c>
      <c r="I217" s="155">
        <v>2.0887041241385379E-2</v>
      </c>
      <c r="J217" s="155">
        <v>3.5628092092692819E-2</v>
      </c>
      <c r="K217" s="155">
        <v>0.17019849237194135</v>
      </c>
      <c r="L217" s="138">
        <f t="shared" ref="L217:L220" si="56">(1*E217+2*F217+3*G217+4*H217+5*I217)/SUM(E217:I217)</f>
        <v>2.1202825627207624</v>
      </c>
      <c r="M217" s="3"/>
    </row>
    <row r="218" spans="1:13" ht="15" customHeight="1" x14ac:dyDescent="0.2">
      <c r="A218" s="11"/>
      <c r="C218" s="139">
        <v>2021</v>
      </c>
      <c r="D218" s="156"/>
      <c r="E218" s="142">
        <v>0.31746760699999999</v>
      </c>
      <c r="F218" s="142">
        <v>0.15454470000000001</v>
      </c>
      <c r="G218" s="142">
        <v>0.27836662699999998</v>
      </c>
      <c r="H218" s="142">
        <v>5.94552E-2</v>
      </c>
      <c r="I218" s="142">
        <v>1.8214000000000001E-2</v>
      </c>
      <c r="J218" s="142">
        <v>3.2817100000000002E-2</v>
      </c>
      <c r="K218" s="142">
        <v>0.139134751</v>
      </c>
      <c r="L218" s="141">
        <f t="shared" si="56"/>
        <v>2.1623715029107231</v>
      </c>
      <c r="M218" s="3"/>
    </row>
    <row r="219" spans="1:13" ht="15" customHeight="1" x14ac:dyDescent="0.2">
      <c r="A219" s="11"/>
      <c r="C219" s="139">
        <v>2017</v>
      </c>
      <c r="D219" s="156"/>
      <c r="E219" s="142">
        <v>0.34633918299999999</v>
      </c>
      <c r="F219" s="142">
        <v>0.10343399</v>
      </c>
      <c r="G219" s="142">
        <v>0.23833744600000001</v>
      </c>
      <c r="H219" s="142">
        <v>9.8882238999999997E-2</v>
      </c>
      <c r="I219" s="142">
        <v>1.87276E-2</v>
      </c>
      <c r="J219" s="142">
        <v>5.3784600000000002E-2</v>
      </c>
      <c r="K219" s="142">
        <v>0.140494906</v>
      </c>
      <c r="L219" s="141">
        <f t="shared" si="56"/>
        <v>2.1811366951787146</v>
      </c>
      <c r="M219" s="3"/>
    </row>
    <row r="220" spans="1:13" ht="15" customHeight="1" x14ac:dyDescent="0.2">
      <c r="A220" s="11"/>
      <c r="C220" s="139">
        <v>2014</v>
      </c>
      <c r="D220" s="156"/>
      <c r="E220" s="142">
        <v>0.32598120225543725</v>
      </c>
      <c r="F220" s="142">
        <v>0.15732089739169883</v>
      </c>
      <c r="G220" s="142">
        <v>0.24566955306416513</v>
      </c>
      <c r="H220" s="142">
        <v>7.7205804603270881E-2</v>
      </c>
      <c r="I220" s="142">
        <v>2.5380754762875251E-2</v>
      </c>
      <c r="J220" s="142">
        <v>4.3444864239118211E-2</v>
      </c>
      <c r="K220" s="142">
        <v>0.12499692368343444</v>
      </c>
      <c r="L220" s="141">
        <f t="shared" si="56"/>
        <v>2.1806755343423898</v>
      </c>
      <c r="M220" s="3"/>
    </row>
    <row r="221" spans="1:13" ht="15" customHeight="1" x14ac:dyDescent="0.2">
      <c r="A221" s="11"/>
      <c r="C221" s="162" t="s">
        <v>40</v>
      </c>
      <c r="D221" s="162"/>
      <c r="E221" s="162"/>
      <c r="F221" s="163"/>
      <c r="G221" s="163"/>
      <c r="H221" s="163"/>
      <c r="I221" s="163"/>
      <c r="J221" s="163"/>
      <c r="K221" s="163"/>
      <c r="L221" s="164"/>
      <c r="M221" s="3"/>
    </row>
    <row r="222" spans="1:13" ht="15" customHeight="1" x14ac:dyDescent="0.2">
      <c r="A222" s="11"/>
      <c r="C222" s="136">
        <v>2024</v>
      </c>
      <c r="D222" s="154"/>
      <c r="E222" s="155">
        <v>0.21645400309183954</v>
      </c>
      <c r="F222" s="155">
        <v>8.2607094359639144E-2</v>
      </c>
      <c r="G222" s="155">
        <v>0.1325037494531118</v>
      </c>
      <c r="H222" s="155">
        <v>5.3696061827889545E-2</v>
      </c>
      <c r="I222" s="155">
        <v>2.9373055485129015E-2</v>
      </c>
      <c r="J222" s="155">
        <v>4.7683446674884188E-2</v>
      </c>
      <c r="K222" s="155">
        <v>0.43768258910750674</v>
      </c>
      <c r="L222" s="138">
        <f t="shared" ref="L222:L225" si="57">(1*E222+2*F222+3*G222+4*H222+5*I222)/SUM(E222:I222)</f>
        <v>2.2167774461641745</v>
      </c>
      <c r="M222" s="3"/>
    </row>
    <row r="223" spans="1:13" ht="15" customHeight="1" x14ac:dyDescent="0.2">
      <c r="A223" s="11"/>
      <c r="C223" s="139">
        <v>2021</v>
      </c>
      <c r="D223" s="156"/>
      <c r="E223" s="142">
        <v>0.201806125</v>
      </c>
      <c r="F223" s="142">
        <v>8.1777766000000002E-2</v>
      </c>
      <c r="G223" s="142">
        <v>0.14198191299999999</v>
      </c>
      <c r="H223" s="142">
        <v>6.7177767999999999E-2</v>
      </c>
      <c r="I223" s="142">
        <v>3.5629099999999997E-2</v>
      </c>
      <c r="J223" s="142">
        <v>6.0744600000000003E-2</v>
      </c>
      <c r="K223" s="142">
        <v>0.41088269700000002</v>
      </c>
      <c r="L223" s="141">
        <f t="shared" si="57"/>
        <v>2.343353533621058</v>
      </c>
      <c r="M223" s="3"/>
    </row>
    <row r="224" spans="1:13" ht="15" customHeight="1" x14ac:dyDescent="0.2">
      <c r="A224" s="11"/>
      <c r="C224" s="139">
        <v>2017</v>
      </c>
      <c r="D224" s="156"/>
      <c r="E224" s="142">
        <v>0.22977370699999999</v>
      </c>
      <c r="F224" s="142">
        <v>4.97651E-2</v>
      </c>
      <c r="G224" s="142">
        <v>0.14313390300000001</v>
      </c>
      <c r="H224" s="142">
        <v>5.4165199999999997E-2</v>
      </c>
      <c r="I224" s="142">
        <v>1.6279600000000002E-2</v>
      </c>
      <c r="J224" s="142">
        <v>6.9966109999999998E-2</v>
      </c>
      <c r="K224" s="142">
        <v>0.43691637100000003</v>
      </c>
      <c r="L224" s="141">
        <f t="shared" si="57"/>
        <v>2.1430275635517386</v>
      </c>
      <c r="M224" s="3"/>
    </row>
    <row r="225" spans="1:13" ht="15" customHeight="1" x14ac:dyDescent="0.2">
      <c r="A225" s="11"/>
      <c r="C225" s="139">
        <v>2014</v>
      </c>
      <c r="D225" s="156"/>
      <c r="E225" s="142">
        <v>0.21453319544947919</v>
      </c>
      <c r="F225" s="142">
        <v>5.0378201455777268E-2</v>
      </c>
      <c r="G225" s="142">
        <v>9.796164321325164E-2</v>
      </c>
      <c r="H225" s="142">
        <v>4.9873864557907419E-2</v>
      </c>
      <c r="I225" s="142">
        <v>2.5612795392427754E-2</v>
      </c>
      <c r="J225" s="142">
        <v>7.5595668123104975E-2</v>
      </c>
      <c r="K225" s="142">
        <v>0.48604463180805174</v>
      </c>
      <c r="L225" s="141">
        <f t="shared" si="57"/>
        <v>2.1369071177105132</v>
      </c>
      <c r="M225" s="3"/>
    </row>
    <row r="226" spans="1:13" ht="15" customHeight="1" x14ac:dyDescent="0.2">
      <c r="A226" s="11"/>
      <c r="C226" s="162" t="s">
        <v>41</v>
      </c>
      <c r="D226" s="162"/>
      <c r="E226" s="162"/>
      <c r="F226" s="163"/>
      <c r="G226" s="163"/>
      <c r="H226" s="163"/>
      <c r="I226" s="163"/>
      <c r="J226" s="163"/>
      <c r="K226" s="163"/>
      <c r="L226" s="164"/>
      <c r="M226" s="3"/>
    </row>
    <row r="227" spans="1:13" ht="15" customHeight="1" x14ac:dyDescent="0.2">
      <c r="A227" s="11"/>
      <c r="C227" s="136">
        <v>2024</v>
      </c>
      <c r="D227" s="154"/>
      <c r="E227" s="155">
        <v>0.22761155006510919</v>
      </c>
      <c r="F227" s="155">
        <v>0.12644751103171045</v>
      </c>
      <c r="G227" s="155">
        <v>0.18907064431000919</v>
      </c>
      <c r="H227" s="155">
        <v>8.9789945275326202E-2</v>
      </c>
      <c r="I227" s="155">
        <v>3.9917777741559378E-2</v>
      </c>
      <c r="J227" s="155">
        <v>5.792075451695463E-2</v>
      </c>
      <c r="K227" s="155">
        <v>0.26924181705933103</v>
      </c>
      <c r="L227" s="138">
        <f t="shared" ref="L227:L230" si="58">(1*E227+2*F227+3*G227+4*H227+5*I227)/SUM(E227:I227)</f>
        <v>2.3876007888431534</v>
      </c>
      <c r="M227" s="3"/>
    </row>
    <row r="228" spans="1:13" ht="15" customHeight="1" x14ac:dyDescent="0.2">
      <c r="A228" s="11"/>
      <c r="C228" s="139">
        <v>2021</v>
      </c>
      <c r="D228" s="156"/>
      <c r="E228" s="142">
        <v>0.22408045900000001</v>
      </c>
      <c r="F228" s="142">
        <v>9.8385243999999997E-2</v>
      </c>
      <c r="G228" s="142">
        <v>0.19330793600000001</v>
      </c>
      <c r="H228" s="142">
        <v>0.111987116</v>
      </c>
      <c r="I228" s="142">
        <v>8.1230067000000003E-2</v>
      </c>
      <c r="J228" s="142">
        <v>3.9666899999999998E-2</v>
      </c>
      <c r="K228" s="142">
        <v>0.25134224199999999</v>
      </c>
      <c r="L228" s="141">
        <f t="shared" si="58"/>
        <v>2.6162165946909814</v>
      </c>
      <c r="M228" s="3"/>
    </row>
    <row r="229" spans="1:13" ht="15" customHeight="1" x14ac:dyDescent="0.2">
      <c r="A229" s="11"/>
      <c r="C229" s="139">
        <v>2017</v>
      </c>
      <c r="D229" s="156"/>
      <c r="E229" s="142">
        <v>0.26524303599999999</v>
      </c>
      <c r="F229" s="142">
        <v>9.2453521999999996E-2</v>
      </c>
      <c r="G229" s="142">
        <v>0.19798402400000001</v>
      </c>
      <c r="H229" s="142">
        <v>8.4976314999999997E-2</v>
      </c>
      <c r="I229" s="142">
        <v>5.0915799999999997E-2</v>
      </c>
      <c r="J229" s="142">
        <v>6.6147559999999994E-2</v>
      </c>
      <c r="K229" s="142">
        <v>0.24227976400000001</v>
      </c>
      <c r="L229" s="141">
        <f t="shared" si="58"/>
        <v>2.3693624966805187</v>
      </c>
      <c r="M229" s="3"/>
    </row>
    <row r="230" spans="1:13" ht="15" customHeight="1" x14ac:dyDescent="0.2">
      <c r="A230" s="11"/>
      <c r="C230" s="139">
        <v>2014</v>
      </c>
      <c r="D230" s="156"/>
      <c r="E230" s="142">
        <v>0.22775488614124537</v>
      </c>
      <c r="F230" s="142">
        <v>9.6404947991014386E-2</v>
      </c>
      <c r="G230" s="142">
        <v>0.18983413166547691</v>
      </c>
      <c r="H230" s="142">
        <v>0.11624713014087595</v>
      </c>
      <c r="I230" s="142">
        <v>4.6644641804208457E-2</v>
      </c>
      <c r="J230" s="142">
        <v>5.9366083677392975E-2</v>
      </c>
      <c r="K230" s="142">
        <v>0.263748178579786</v>
      </c>
      <c r="L230" s="141">
        <f t="shared" si="58"/>
        <v>2.4941859645825528</v>
      </c>
      <c r="M230" s="3"/>
    </row>
    <row r="231" spans="1:13" ht="15" customHeight="1" x14ac:dyDescent="0.2">
      <c r="A231" s="11"/>
      <c r="C231" s="162" t="s">
        <v>42</v>
      </c>
      <c r="D231" s="162"/>
      <c r="E231" s="162"/>
      <c r="F231" s="163"/>
      <c r="G231" s="163"/>
      <c r="H231" s="163"/>
      <c r="I231" s="163"/>
      <c r="J231" s="163"/>
      <c r="K231" s="163"/>
      <c r="L231" s="164"/>
      <c r="M231" s="3"/>
    </row>
    <row r="232" spans="1:13" ht="15" customHeight="1" x14ac:dyDescent="0.2">
      <c r="A232" s="11"/>
      <c r="C232" s="136">
        <v>2024</v>
      </c>
      <c r="D232" s="154"/>
      <c r="E232" s="155">
        <v>0.20528242308736894</v>
      </c>
      <c r="F232" s="155">
        <v>8.5255640215412001E-2</v>
      </c>
      <c r="G232" s="155">
        <v>0.12843676000124268</v>
      </c>
      <c r="H232" s="155">
        <v>5.2335900752941485E-2</v>
      </c>
      <c r="I232" s="155">
        <v>3.0181623904053555E-2</v>
      </c>
      <c r="J232" s="155">
        <v>4.8958432674406756E-2</v>
      </c>
      <c r="K232" s="155">
        <v>0.44954921936457454</v>
      </c>
      <c r="L232" s="138">
        <f t="shared" ref="L232:L235" si="59">(1*E232+2*F232+3*G232+4*H232+5*I232)/SUM(E232:I232)</f>
        <v>2.2360375200403229</v>
      </c>
      <c r="M232" s="3"/>
    </row>
    <row r="233" spans="1:13" ht="15" customHeight="1" x14ac:dyDescent="0.2">
      <c r="A233" s="11"/>
      <c r="C233" s="139">
        <v>2021</v>
      </c>
      <c r="D233" s="156"/>
      <c r="E233" s="142">
        <v>0.20349451099999999</v>
      </c>
      <c r="F233" s="142">
        <v>7.1962237999999998E-2</v>
      </c>
      <c r="G233" s="142">
        <v>0.14437731700000001</v>
      </c>
      <c r="H233" s="142">
        <v>5.6206399999999997E-2</v>
      </c>
      <c r="I233" s="142">
        <v>3.2997899999999997E-2</v>
      </c>
      <c r="J233" s="142">
        <v>5.7306900000000001E-2</v>
      </c>
      <c r="K233" s="142">
        <v>0.43365472999999999</v>
      </c>
      <c r="L233" s="141">
        <f t="shared" si="59"/>
        <v>2.2991705855035689</v>
      </c>
      <c r="M233" s="3"/>
    </row>
    <row r="234" spans="1:13" ht="15" customHeight="1" x14ac:dyDescent="0.2">
      <c r="A234" s="11"/>
      <c r="C234" s="139">
        <v>2017</v>
      </c>
      <c r="D234" s="156"/>
      <c r="E234" s="142">
        <v>0.21860974399999999</v>
      </c>
      <c r="F234" s="142">
        <v>4.5032299999999997E-2</v>
      </c>
      <c r="G234" s="142">
        <v>0.125732978</v>
      </c>
      <c r="H234" s="142">
        <v>3.8795000000000003E-2</v>
      </c>
      <c r="I234" s="142">
        <v>2.25612E-2</v>
      </c>
      <c r="J234" s="142">
        <v>7.7163934000000003E-2</v>
      </c>
      <c r="K234" s="142">
        <v>0.47210487299999998</v>
      </c>
      <c r="L234" s="141">
        <f t="shared" si="59"/>
        <v>2.1162485122896584</v>
      </c>
      <c r="M234" s="3"/>
    </row>
    <row r="235" spans="1:13" ht="15" customHeight="1" x14ac:dyDescent="0.2">
      <c r="A235" s="11"/>
      <c r="C235" s="139">
        <v>2014</v>
      </c>
      <c r="D235" s="156"/>
      <c r="E235" s="142">
        <v>0.20662572893202183</v>
      </c>
      <c r="F235" s="142">
        <v>4.5583026699256575E-2</v>
      </c>
      <c r="G235" s="142">
        <v>9.9347083834888397E-2</v>
      </c>
      <c r="H235" s="142">
        <v>4.0970762326315982E-2</v>
      </c>
      <c r="I235" s="142">
        <v>2.4676402093072397E-2</v>
      </c>
      <c r="J235" s="142">
        <v>7.5757658926981511E-2</v>
      </c>
      <c r="K235" s="142">
        <v>0.50703933718746341</v>
      </c>
      <c r="L235" s="141">
        <f t="shared" si="59"/>
        <v>2.1167107748056213</v>
      </c>
      <c r="M235" s="3"/>
    </row>
    <row r="236" spans="1:13" ht="15" customHeight="1" x14ac:dyDescent="0.2">
      <c r="A236" s="11"/>
      <c r="C236" s="157" t="s">
        <v>170</v>
      </c>
      <c r="D236" s="157"/>
      <c r="E236" s="158"/>
      <c r="F236" s="158"/>
      <c r="G236" s="158"/>
      <c r="H236" s="158"/>
      <c r="I236" s="158"/>
      <c r="J236" s="158"/>
      <c r="K236" s="158"/>
      <c r="L236" s="159"/>
      <c r="M236" s="3"/>
    </row>
    <row r="237" spans="1:13" ht="15" customHeight="1" x14ac:dyDescent="0.2">
      <c r="A237" s="11"/>
      <c r="C237" s="100" t="s">
        <v>18</v>
      </c>
      <c r="D237" s="100"/>
      <c r="E237" s="99"/>
      <c r="F237" s="99"/>
      <c r="G237" s="99"/>
      <c r="H237" s="99"/>
      <c r="I237" s="99"/>
      <c r="J237" s="99"/>
      <c r="K237" s="99"/>
      <c r="L237" s="98"/>
      <c r="M237" s="3"/>
    </row>
    <row r="238" spans="1:13" ht="15" customHeight="1" x14ac:dyDescent="0.2">
      <c r="A238" s="11"/>
      <c r="C238" s="160" t="s">
        <v>165</v>
      </c>
      <c r="D238" s="160"/>
      <c r="E238" s="161"/>
      <c r="F238" s="161"/>
      <c r="G238" s="161"/>
      <c r="H238" s="161"/>
      <c r="I238" s="161"/>
      <c r="J238" s="161"/>
      <c r="K238" s="161"/>
      <c r="L238" s="161"/>
      <c r="M238" s="3"/>
    </row>
    <row r="239" spans="1:13" s="90" customFormat="1" ht="15" customHeight="1" x14ac:dyDescent="0.2">
      <c r="A239" s="11"/>
      <c r="C239" s="136">
        <v>2024</v>
      </c>
      <c r="D239" s="154"/>
      <c r="E239" s="155">
        <f>AVERAGE(E244,E249,E254,E259,E264,E269,E274,E279,E284,E289)</f>
        <v>0.28060887649065391</v>
      </c>
      <c r="F239" s="155">
        <f t="shared" ref="F239:K239" si="60">AVERAGE(F244,F249,F254,F259,F264,F269,F274,F279,F284,F289)</f>
        <v>8.2345550502612053E-2</v>
      </c>
      <c r="G239" s="155">
        <f t="shared" si="60"/>
        <v>0.21449354171880947</v>
      </c>
      <c r="H239" s="155">
        <f t="shared" si="60"/>
        <v>0.10546795212725754</v>
      </c>
      <c r="I239" s="155">
        <f t="shared" si="60"/>
        <v>8.8650414125307789E-2</v>
      </c>
      <c r="J239" s="155">
        <f t="shared" si="60"/>
        <v>4.7877979706870147E-2</v>
      </c>
      <c r="K239" s="155">
        <f t="shared" si="60"/>
        <v>0.18055568532848912</v>
      </c>
      <c r="L239" s="138">
        <f t="shared" ref="L239:L242" si="61">(1*E239+2*F239+3*G239+4*H239+5*I239)/SUM(E239:I239)</f>
        <v>2.5323869034247313</v>
      </c>
      <c r="M239" s="3"/>
    </row>
    <row r="240" spans="1:13" s="90" customFormat="1" ht="15" customHeight="1" x14ac:dyDescent="0.2">
      <c r="A240" s="11"/>
      <c r="C240" s="139">
        <v>2021</v>
      </c>
      <c r="D240" s="156"/>
      <c r="E240" s="142">
        <f t="shared" ref="E240:K240" si="62">AVERAGE(E245,E250,E255,E260,E265,E270,E275,E280,E285,E290)</f>
        <v>0.18794798559999998</v>
      </c>
      <c r="F240" s="142">
        <f t="shared" si="62"/>
        <v>0.1046386515</v>
      </c>
      <c r="G240" s="142">
        <f t="shared" si="62"/>
        <v>0.24343953239999996</v>
      </c>
      <c r="H240" s="142">
        <f t="shared" si="62"/>
        <v>0.1321473826</v>
      </c>
      <c r="I240" s="142">
        <f t="shared" si="62"/>
        <v>0.1038264973</v>
      </c>
      <c r="J240" s="142">
        <f t="shared" si="62"/>
        <v>5.3143036399999996E-2</v>
      </c>
      <c r="K240" s="142">
        <f t="shared" si="62"/>
        <v>0.17485691319999999</v>
      </c>
      <c r="L240" s="141">
        <f t="shared" si="61"/>
        <v>2.8177017661988764</v>
      </c>
      <c r="M240" s="3"/>
    </row>
    <row r="241" spans="1:13" s="90" customFormat="1" ht="15" customHeight="1" x14ac:dyDescent="0.2">
      <c r="A241" s="11"/>
      <c r="C241" s="139">
        <v>2017</v>
      </c>
      <c r="D241" s="156"/>
      <c r="E241" s="142">
        <f t="shared" ref="E241:K241" si="63">AVERAGE(E246,E251,E256,E261,E266,E271,E276,E281,E286,E291)</f>
        <v>0.28484568060000004</v>
      </c>
      <c r="F241" s="142">
        <f t="shared" si="63"/>
        <v>9.5051634400000001E-2</v>
      </c>
      <c r="G241" s="142">
        <f t="shared" si="63"/>
        <v>0.22181427710000001</v>
      </c>
      <c r="H241" s="142">
        <f t="shared" si="63"/>
        <v>0.10769181059999999</v>
      </c>
      <c r="I241" s="142">
        <f t="shared" si="63"/>
        <v>7.6415976600000005E-2</v>
      </c>
      <c r="J241" s="142">
        <f t="shared" si="63"/>
        <v>2.6542379999999997E-2</v>
      </c>
      <c r="K241" s="142">
        <f t="shared" si="63"/>
        <v>0.18763824769999998</v>
      </c>
      <c r="L241" s="141">
        <f t="shared" si="61"/>
        <v>2.4856079622774456</v>
      </c>
      <c r="M241" s="3"/>
    </row>
    <row r="242" spans="1:13" s="90" customFormat="1" ht="15" customHeight="1" x14ac:dyDescent="0.2">
      <c r="A242" s="11"/>
      <c r="C242" s="139">
        <v>2014</v>
      </c>
      <c r="D242" s="156"/>
      <c r="E242" s="142">
        <f t="shared" ref="E242:K242" si="64">AVERAGE(E247,E252,E257,E262,E267,E272,E277,E282,E287,E292)</f>
        <v>0.27775357784038329</v>
      </c>
      <c r="F242" s="142">
        <f t="shared" si="64"/>
        <v>0.12170312411491598</v>
      </c>
      <c r="G242" s="142">
        <f t="shared" si="64"/>
        <v>0.18099733734804033</v>
      </c>
      <c r="H242" s="142">
        <f t="shared" si="64"/>
        <v>0.10883497322762525</v>
      </c>
      <c r="I242" s="142">
        <f t="shared" si="64"/>
        <v>7.0214808302975426E-2</v>
      </c>
      <c r="J242" s="142">
        <f t="shared" si="64"/>
        <v>4.6213966228557002E-2</v>
      </c>
      <c r="K242" s="142">
        <f t="shared" si="64"/>
        <v>0.19428221293750264</v>
      </c>
      <c r="L242" s="141">
        <f t="shared" si="61"/>
        <v>2.4365457049416563</v>
      </c>
      <c r="M242" s="3"/>
    </row>
    <row r="243" spans="1:13" s="90" customFormat="1" ht="15" customHeight="1" x14ac:dyDescent="0.2">
      <c r="A243" s="11"/>
      <c r="C243" s="162" t="s">
        <v>33</v>
      </c>
      <c r="D243" s="162"/>
      <c r="E243" s="162"/>
      <c r="F243" s="163"/>
      <c r="G243" s="163"/>
      <c r="H243" s="163"/>
      <c r="I243" s="163"/>
      <c r="J243" s="163"/>
      <c r="K243" s="163"/>
      <c r="L243" s="163"/>
      <c r="M243" s="3"/>
    </row>
    <row r="244" spans="1:13" ht="15" customHeight="1" x14ac:dyDescent="0.2">
      <c r="A244" s="11"/>
      <c r="C244" s="136">
        <v>2024</v>
      </c>
      <c r="D244" s="154"/>
      <c r="E244" s="155">
        <v>0.29884111397749796</v>
      </c>
      <c r="F244" s="155">
        <v>0.12807807776593338</v>
      </c>
      <c r="G244" s="155">
        <v>0.26973239670616977</v>
      </c>
      <c r="H244" s="155">
        <v>0.12017859068277879</v>
      </c>
      <c r="I244" s="155">
        <v>9.5632066126537268E-2</v>
      </c>
      <c r="J244" s="155">
        <v>3.5468903871779478E-2</v>
      </c>
      <c r="K244" s="155">
        <v>5.2068850869303379E-2</v>
      </c>
      <c r="L244" s="138">
        <f t="shared" ref="L244:L247" si="65">(1*E244+2*F244+3*G244+4*H244+5*I244)/SUM(E244:I244)</f>
        <v>2.5459345469493799</v>
      </c>
      <c r="M244" s="3"/>
    </row>
    <row r="245" spans="1:13" ht="15" customHeight="1" x14ac:dyDescent="0.2">
      <c r="A245" s="11"/>
      <c r="C245" s="139">
        <v>2021</v>
      </c>
      <c r="D245" s="156"/>
      <c r="E245" s="142">
        <v>0.238270327</v>
      </c>
      <c r="F245" s="142">
        <v>0.144360287</v>
      </c>
      <c r="G245" s="142">
        <v>0.317776638</v>
      </c>
      <c r="H245" s="142">
        <v>0.129086588</v>
      </c>
      <c r="I245" s="142">
        <v>7.3705441999999996E-2</v>
      </c>
      <c r="J245" s="142">
        <v>4.4849899999999998E-2</v>
      </c>
      <c r="K245" s="142">
        <v>5.1950799999999998E-2</v>
      </c>
      <c r="L245" s="141">
        <f t="shared" si="65"/>
        <v>2.6186849614878236</v>
      </c>
      <c r="M245" s="3"/>
    </row>
    <row r="246" spans="1:13" ht="15" customHeight="1" x14ac:dyDescent="0.2">
      <c r="A246" s="11"/>
      <c r="C246" s="139">
        <v>2017</v>
      </c>
      <c r="D246" s="156"/>
      <c r="E246" s="142">
        <v>0.28302068499999999</v>
      </c>
      <c r="F246" s="142">
        <v>0.12146201500000001</v>
      </c>
      <c r="G246" s="142">
        <v>0.30560505199999999</v>
      </c>
      <c r="H246" s="142">
        <v>0.107676653</v>
      </c>
      <c r="I246" s="142">
        <v>8.9655095000000004E-2</v>
      </c>
      <c r="J246" s="142">
        <v>1.6142500000000001E-2</v>
      </c>
      <c r="K246" s="142">
        <v>7.6437957000000001E-2</v>
      </c>
      <c r="L246" s="141">
        <f t="shared" si="65"/>
        <v>2.558620305162056</v>
      </c>
      <c r="M246" s="3"/>
    </row>
    <row r="247" spans="1:13" ht="15" customHeight="1" x14ac:dyDescent="0.2">
      <c r="A247" s="11"/>
      <c r="C247" s="139">
        <v>2014</v>
      </c>
      <c r="D247" s="156"/>
      <c r="E247" s="142">
        <v>0.32079354829705581</v>
      </c>
      <c r="F247" s="142">
        <v>0.15005054358669723</v>
      </c>
      <c r="G247" s="142">
        <v>0.24376077919527966</v>
      </c>
      <c r="H247" s="142">
        <v>9.9942961198947355E-2</v>
      </c>
      <c r="I247" s="142">
        <v>9.2014135689989993E-2</v>
      </c>
      <c r="J247" s="142">
        <v>4.3893539479300039E-2</v>
      </c>
      <c r="K247" s="142">
        <v>4.9544492552729955E-2</v>
      </c>
      <c r="L247" s="141">
        <f t="shared" si="65"/>
        <v>2.440009149358207</v>
      </c>
      <c r="M247" s="3"/>
    </row>
    <row r="248" spans="1:13" ht="15" customHeight="1" x14ac:dyDescent="0.2">
      <c r="A248" s="11"/>
      <c r="C248" s="162" t="s">
        <v>34</v>
      </c>
      <c r="D248" s="162"/>
      <c r="E248" s="163"/>
      <c r="F248" s="163"/>
      <c r="G248" s="163"/>
      <c r="H248" s="163"/>
      <c r="I248" s="163"/>
      <c r="J248" s="163"/>
      <c r="K248" s="163"/>
      <c r="L248" s="164"/>
      <c r="M248" s="3"/>
    </row>
    <row r="249" spans="1:13" ht="15" customHeight="1" x14ac:dyDescent="0.2">
      <c r="A249" s="11"/>
      <c r="C249" s="136">
        <v>2024</v>
      </c>
      <c r="D249" s="154"/>
      <c r="E249" s="155">
        <v>0.29115796948183603</v>
      </c>
      <c r="F249" s="155">
        <v>7.8358665127612276E-2</v>
      </c>
      <c r="G249" s="155">
        <v>0.21811328360268947</v>
      </c>
      <c r="H249" s="155">
        <v>0.15791611361056343</v>
      </c>
      <c r="I249" s="155">
        <v>0.14537402201864474</v>
      </c>
      <c r="J249" s="155">
        <v>3.5468903871779478E-2</v>
      </c>
      <c r="K249" s="155">
        <v>7.3611042286874595E-2</v>
      </c>
      <c r="L249" s="138">
        <f t="shared" ref="L249:L252" si="66">(1*E249+2*F249+3*G249+4*H249+5*I249)/SUM(E249:I249)</f>
        <v>2.7620320190018015</v>
      </c>
      <c r="M249" s="3"/>
    </row>
    <row r="250" spans="1:13" ht="15" customHeight="1" x14ac:dyDescent="0.2">
      <c r="A250" s="11"/>
      <c r="C250" s="139">
        <v>2021</v>
      </c>
      <c r="D250" s="156"/>
      <c r="E250" s="142">
        <v>0.16821156700000001</v>
      </c>
      <c r="F250" s="142">
        <v>7.7191573999999999E-2</v>
      </c>
      <c r="G250" s="142">
        <v>0.23993738100000001</v>
      </c>
      <c r="H250" s="142">
        <v>0.225174766</v>
      </c>
      <c r="I250" s="142">
        <v>0.18060125199999999</v>
      </c>
      <c r="J250" s="142">
        <v>3.60211E-2</v>
      </c>
      <c r="K250" s="142">
        <v>7.2862403000000006E-2</v>
      </c>
      <c r="L250" s="141">
        <f t="shared" si="66"/>
        <v>3.1938720181313207</v>
      </c>
      <c r="M250" s="3"/>
    </row>
    <row r="251" spans="1:13" ht="15" customHeight="1" x14ac:dyDescent="0.2">
      <c r="A251" s="11"/>
      <c r="C251" s="139">
        <v>2017</v>
      </c>
      <c r="D251" s="156"/>
      <c r="E251" s="142">
        <v>0.23859791599999999</v>
      </c>
      <c r="F251" s="142">
        <v>8.9413622999999998E-2</v>
      </c>
      <c r="G251" s="142">
        <v>0.23271671999999999</v>
      </c>
      <c r="H251" s="142">
        <v>0.15780063899999999</v>
      </c>
      <c r="I251" s="142">
        <v>0.16183124700000001</v>
      </c>
      <c r="J251" s="142">
        <v>1.9245100000000001E-2</v>
      </c>
      <c r="K251" s="142">
        <v>0.10039474700000001</v>
      </c>
      <c r="L251" s="141">
        <f t="shared" si="66"/>
        <v>2.9032823981371854</v>
      </c>
      <c r="M251" s="3"/>
    </row>
    <row r="252" spans="1:13" ht="15" customHeight="1" x14ac:dyDescent="0.2">
      <c r="A252" s="11"/>
      <c r="C252" s="139">
        <v>2014</v>
      </c>
      <c r="D252" s="156"/>
      <c r="E252" s="142">
        <v>0.23726496529948446</v>
      </c>
      <c r="F252" s="142">
        <v>0.12229325259802959</v>
      </c>
      <c r="G252" s="142">
        <v>0.20044627523565436</v>
      </c>
      <c r="H252" s="142">
        <v>0.16904052651790416</v>
      </c>
      <c r="I252" s="142">
        <v>0.1613870781001269</v>
      </c>
      <c r="J252" s="142">
        <v>3.8514789982422568E-2</v>
      </c>
      <c r="K252" s="142">
        <v>7.1053112266377894E-2</v>
      </c>
      <c r="L252" s="141">
        <f t="shared" si="66"/>
        <v>2.8820701761043415</v>
      </c>
      <c r="M252" s="3"/>
    </row>
    <row r="253" spans="1:13" ht="15" customHeight="1" x14ac:dyDescent="0.2">
      <c r="A253" s="11"/>
      <c r="C253" s="162" t="s">
        <v>35</v>
      </c>
      <c r="D253" s="162"/>
      <c r="E253" s="162"/>
      <c r="F253" s="163"/>
      <c r="G253" s="163"/>
      <c r="H253" s="163"/>
      <c r="I253" s="163"/>
      <c r="J253" s="163"/>
      <c r="K253" s="163"/>
      <c r="L253" s="164"/>
      <c r="M253" s="3"/>
    </row>
    <row r="254" spans="1:13" ht="15" customHeight="1" x14ac:dyDescent="0.2">
      <c r="A254" s="11"/>
      <c r="C254" s="136">
        <v>2024</v>
      </c>
      <c r="D254" s="154"/>
      <c r="E254" s="155">
        <v>0.30399479223731518</v>
      </c>
      <c r="F254" s="155">
        <v>7.2580864939185766E-2</v>
      </c>
      <c r="G254" s="155">
        <v>0.17577235258450594</v>
      </c>
      <c r="H254" s="155">
        <v>8.2719127303443177E-2</v>
      </c>
      <c r="I254" s="155">
        <v>6.3728806006368308E-2</v>
      </c>
      <c r="J254" s="155">
        <v>4.5032389927561811E-2</v>
      </c>
      <c r="K254" s="155">
        <v>0.25617166700161975</v>
      </c>
      <c r="L254" s="138">
        <f t="shared" ref="L254:L257" si="67">(1*E254+2*F254+3*G254+4*H254+5*I254)/SUM(E254:I254)</f>
        <v>2.3268511147467192</v>
      </c>
      <c r="M254" s="3"/>
    </row>
    <row r="255" spans="1:13" ht="15" customHeight="1" x14ac:dyDescent="0.2">
      <c r="A255" s="11"/>
      <c r="C255" s="139">
        <v>2021</v>
      </c>
      <c r="D255" s="156"/>
      <c r="E255" s="142">
        <v>0.24370203100000001</v>
      </c>
      <c r="F255" s="142">
        <v>8.7062031999999998E-2</v>
      </c>
      <c r="G255" s="142">
        <v>0.18868717199999999</v>
      </c>
      <c r="H255" s="142">
        <v>9.0308162999999997E-2</v>
      </c>
      <c r="I255" s="142">
        <v>9.5438593000000002E-2</v>
      </c>
      <c r="J255" s="142">
        <v>3.9127099999999998E-2</v>
      </c>
      <c r="K255" s="142">
        <v>0.25567490100000001</v>
      </c>
      <c r="L255" s="141">
        <f t="shared" si="67"/>
        <v>2.5841157394902448</v>
      </c>
      <c r="M255" s="3"/>
    </row>
    <row r="256" spans="1:13" ht="15" customHeight="1" x14ac:dyDescent="0.2">
      <c r="A256" s="11"/>
      <c r="C256" s="139">
        <v>2017</v>
      </c>
      <c r="D256" s="156"/>
      <c r="E256" s="142">
        <v>0.340249417</v>
      </c>
      <c r="F256" s="142">
        <v>8.5652913999999997E-2</v>
      </c>
      <c r="G256" s="142">
        <v>0.16493381200000001</v>
      </c>
      <c r="H256" s="142">
        <v>6.9898616999999996E-2</v>
      </c>
      <c r="I256" s="142">
        <v>4.1680000000000002E-2</v>
      </c>
      <c r="J256" s="142">
        <v>3.2490699999999997E-2</v>
      </c>
      <c r="K256" s="142">
        <v>0.26509454399999999</v>
      </c>
      <c r="L256" s="141">
        <f t="shared" si="67"/>
        <v>2.1274483881859201</v>
      </c>
      <c r="M256" s="3"/>
    </row>
    <row r="257" spans="1:13" ht="15" customHeight="1" x14ac:dyDescent="0.2">
      <c r="A257" s="11"/>
      <c r="C257" s="139">
        <v>2014</v>
      </c>
      <c r="D257" s="156"/>
      <c r="E257" s="142">
        <v>0.32643174482276183</v>
      </c>
      <c r="F257" s="142">
        <v>0.14467498322675074</v>
      </c>
      <c r="G257" s="142">
        <v>0.14552941145990889</v>
      </c>
      <c r="H257" s="142">
        <v>6.0320674228399929E-2</v>
      </c>
      <c r="I257" s="142">
        <v>4.4152986508128655E-2</v>
      </c>
      <c r="J257" s="142">
        <v>3.8514789982422568E-2</v>
      </c>
      <c r="K257" s="142">
        <v>0.24037540977162739</v>
      </c>
      <c r="L257" s="141">
        <f t="shared" si="67"/>
        <v>2.100120639871637</v>
      </c>
      <c r="M257" s="3"/>
    </row>
    <row r="258" spans="1:13" ht="15" customHeight="1" x14ac:dyDescent="0.2">
      <c r="A258" s="11"/>
      <c r="C258" s="162" t="s">
        <v>36</v>
      </c>
      <c r="D258" s="162"/>
      <c r="E258" s="162"/>
      <c r="F258" s="163"/>
      <c r="G258" s="163"/>
      <c r="H258" s="163"/>
      <c r="I258" s="163"/>
      <c r="J258" s="163"/>
      <c r="K258" s="163"/>
      <c r="L258" s="164"/>
      <c r="M258" s="3"/>
    </row>
    <row r="259" spans="1:13" ht="15" customHeight="1" x14ac:dyDescent="0.2">
      <c r="A259" s="11"/>
      <c r="C259" s="136">
        <v>2024</v>
      </c>
      <c r="D259" s="154"/>
      <c r="E259" s="155">
        <v>0.25626496593479059</v>
      </c>
      <c r="F259" s="155">
        <v>8.8478703993960059E-2</v>
      </c>
      <c r="G259" s="155">
        <v>0.21760891716145356</v>
      </c>
      <c r="H259" s="155">
        <v>0.15925696025278829</v>
      </c>
      <c r="I259" s="155">
        <v>0.15249016437548218</v>
      </c>
      <c r="J259" s="155">
        <v>3.5563516024596863E-2</v>
      </c>
      <c r="K259" s="155">
        <v>9.0336772256928419E-2</v>
      </c>
      <c r="L259" s="138">
        <f t="shared" ref="L259:L262" si="68">(1*E259+2*F259+3*G259+4*H259+5*I259)/SUM(E259:I259)</f>
        <v>2.8435288960444836</v>
      </c>
      <c r="M259" s="3"/>
    </row>
    <row r="260" spans="1:13" ht="15" customHeight="1" x14ac:dyDescent="0.2">
      <c r="A260" s="11"/>
      <c r="C260" s="139">
        <v>2021</v>
      </c>
      <c r="D260" s="156"/>
      <c r="E260" s="142">
        <v>0.128883152</v>
      </c>
      <c r="F260" s="142">
        <v>0.101770886</v>
      </c>
      <c r="G260" s="142">
        <v>0.199505769</v>
      </c>
      <c r="H260" s="142">
        <v>0.219701642</v>
      </c>
      <c r="I260" s="142">
        <v>0.22314482299999999</v>
      </c>
      <c r="J260" s="142">
        <v>4.7927200000000003E-2</v>
      </c>
      <c r="K260" s="142">
        <v>7.9066492000000002E-2</v>
      </c>
      <c r="L260" s="141">
        <f t="shared" si="68"/>
        <v>3.351033100023364</v>
      </c>
      <c r="M260" s="3"/>
    </row>
    <row r="261" spans="1:13" ht="15" customHeight="1" x14ac:dyDescent="0.2">
      <c r="A261" s="11"/>
      <c r="C261" s="139">
        <v>2017</v>
      </c>
      <c r="D261" s="156"/>
      <c r="E261" s="142">
        <v>0.238328017</v>
      </c>
      <c r="F261" s="142">
        <v>0.10382870299999999</v>
      </c>
      <c r="G261" s="142">
        <v>0.210245922</v>
      </c>
      <c r="H261" s="142">
        <v>0.19805152400000001</v>
      </c>
      <c r="I261" s="142">
        <v>0.13210892900000001</v>
      </c>
      <c r="J261" s="142">
        <v>1.9245100000000001E-2</v>
      </c>
      <c r="K261" s="142">
        <v>9.8191796999999997E-2</v>
      </c>
      <c r="L261" s="141">
        <f t="shared" si="68"/>
        <v>2.8660545000468209</v>
      </c>
      <c r="M261" s="3"/>
    </row>
    <row r="262" spans="1:13" ht="15" customHeight="1" x14ac:dyDescent="0.2">
      <c r="A262" s="11"/>
      <c r="C262" s="139">
        <v>2014</v>
      </c>
      <c r="D262" s="156"/>
      <c r="E262" s="142">
        <v>0.21434839492845134</v>
      </c>
      <c r="F262" s="142">
        <v>0.11210841085008749</v>
      </c>
      <c r="G262" s="142">
        <v>0.16618360294039866</v>
      </c>
      <c r="H262" s="142">
        <v>0.20810929106422452</v>
      </c>
      <c r="I262" s="142">
        <v>0.18911292985915568</v>
      </c>
      <c r="J262" s="142">
        <v>3.8514789982422568E-2</v>
      </c>
      <c r="K262" s="142">
        <v>7.1622580375259759E-2</v>
      </c>
      <c r="L262" s="141">
        <f t="shared" si="68"/>
        <v>3.0511651445502843</v>
      </c>
      <c r="M262" s="3"/>
    </row>
    <row r="263" spans="1:13" ht="15" customHeight="1" x14ac:dyDescent="0.2">
      <c r="A263" s="11"/>
      <c r="C263" s="162" t="s">
        <v>37</v>
      </c>
      <c r="D263" s="162"/>
      <c r="E263" s="162"/>
      <c r="F263" s="163"/>
      <c r="G263" s="163"/>
      <c r="H263" s="163"/>
      <c r="I263" s="163"/>
      <c r="J263" s="163"/>
      <c r="K263" s="163"/>
      <c r="L263" s="164"/>
      <c r="M263" s="3"/>
    </row>
    <row r="264" spans="1:13" ht="15" customHeight="1" x14ac:dyDescent="0.2">
      <c r="A264" s="11"/>
      <c r="C264" s="136">
        <v>2024</v>
      </c>
      <c r="D264" s="154"/>
      <c r="E264" s="155">
        <v>0.27801849599618295</v>
      </c>
      <c r="F264" s="155">
        <v>8.4713979956070024E-2</v>
      </c>
      <c r="G264" s="155">
        <v>0.22626547365048469</v>
      </c>
      <c r="H264" s="155">
        <v>0.15981564259972633</v>
      </c>
      <c r="I264" s="155">
        <v>0.13708679872123411</v>
      </c>
      <c r="J264" s="155">
        <v>3.7978735330603391E-2</v>
      </c>
      <c r="K264" s="155">
        <v>7.6120873745698509E-2</v>
      </c>
      <c r="L264" s="138">
        <f t="shared" ref="L264:L267" si="69">(1*E264+2*F264+3*G264+4*H264+5*I264)/SUM(E264:I264)</f>
        <v>2.7666083749092176</v>
      </c>
      <c r="M264" s="3"/>
    </row>
    <row r="265" spans="1:13" ht="15" customHeight="1" x14ac:dyDescent="0.2">
      <c r="A265" s="11"/>
      <c r="C265" s="139">
        <v>2021</v>
      </c>
      <c r="D265" s="156"/>
      <c r="E265" s="142">
        <v>0.16435369799999999</v>
      </c>
      <c r="F265" s="142">
        <v>0.120358123</v>
      </c>
      <c r="G265" s="142">
        <v>0.27604546000000002</v>
      </c>
      <c r="H265" s="142">
        <v>0.15409066499999999</v>
      </c>
      <c r="I265" s="142">
        <v>0.17557517</v>
      </c>
      <c r="J265" s="142">
        <v>3.60211E-2</v>
      </c>
      <c r="K265" s="142">
        <v>7.3555827000000004E-2</v>
      </c>
      <c r="L265" s="141">
        <f t="shared" si="69"/>
        <v>3.0630885305991993</v>
      </c>
      <c r="M265" s="3"/>
    </row>
    <row r="266" spans="1:13" ht="15" customHeight="1" x14ac:dyDescent="0.2">
      <c r="A266" s="11"/>
      <c r="C266" s="139">
        <v>2017</v>
      </c>
      <c r="D266" s="156"/>
      <c r="E266" s="142">
        <v>0.26225638000000001</v>
      </c>
      <c r="F266" s="142">
        <v>9.8127486E-2</v>
      </c>
      <c r="G266" s="142">
        <v>0.275054886</v>
      </c>
      <c r="H266" s="142">
        <v>0.139807508</v>
      </c>
      <c r="I266" s="142">
        <v>0.105977617</v>
      </c>
      <c r="J266" s="142">
        <v>1.9245100000000001E-2</v>
      </c>
      <c r="K266" s="142">
        <v>9.9531015E-2</v>
      </c>
      <c r="L266" s="141">
        <f t="shared" si="69"/>
        <v>2.6926121601219397</v>
      </c>
      <c r="M266" s="3"/>
    </row>
    <row r="267" spans="1:13" ht="15" customHeight="1" x14ac:dyDescent="0.2">
      <c r="A267" s="11"/>
      <c r="C267" s="139">
        <v>2014</v>
      </c>
      <c r="D267" s="156"/>
      <c r="E267" s="142">
        <v>0.27097366303084242</v>
      </c>
      <c r="F267" s="142">
        <v>0.11634184585533931</v>
      </c>
      <c r="G267" s="142">
        <v>0.23385451929775189</v>
      </c>
      <c r="H267" s="142">
        <v>0.13731562582667525</v>
      </c>
      <c r="I267" s="142">
        <v>9.3728918290497482E-2</v>
      </c>
      <c r="J267" s="142">
        <v>3.8514789982422568E-2</v>
      </c>
      <c r="K267" s="142">
        <v>0.10927063771647105</v>
      </c>
      <c r="L267" s="141">
        <f t="shared" si="69"/>
        <v>2.6086481968868336</v>
      </c>
      <c r="M267" s="3"/>
    </row>
    <row r="268" spans="1:13" ht="15" customHeight="1" x14ac:dyDescent="0.2">
      <c r="A268" s="11"/>
      <c r="C268" s="162" t="s">
        <v>38</v>
      </c>
      <c r="D268" s="162"/>
      <c r="E268" s="162"/>
      <c r="F268" s="163"/>
      <c r="G268" s="163"/>
      <c r="H268" s="163"/>
      <c r="I268" s="163"/>
      <c r="J268" s="163"/>
      <c r="K268" s="163"/>
      <c r="L268" s="164"/>
      <c r="M268" s="3"/>
    </row>
    <row r="269" spans="1:13" ht="15" customHeight="1" x14ac:dyDescent="0.2">
      <c r="A269" s="11"/>
      <c r="C269" s="136">
        <v>2024</v>
      </c>
      <c r="D269" s="154"/>
      <c r="E269" s="155">
        <v>0.31126418388301708</v>
      </c>
      <c r="F269" s="155">
        <v>7.348002099963559E-2</v>
      </c>
      <c r="G269" s="155">
        <v>0.23217040037186207</v>
      </c>
      <c r="H269" s="155">
        <v>0.13127813426698301</v>
      </c>
      <c r="I269" s="155">
        <v>8.0982241442979871E-2</v>
      </c>
      <c r="J269" s="155">
        <v>4.6278408088340377E-2</v>
      </c>
      <c r="K269" s="155">
        <v>0.12454661094718206</v>
      </c>
      <c r="L269" s="138">
        <f t="shared" ref="L269:L272" si="70">(1*E269+2*F269+3*G269+4*H269+5*I269)/SUM(E269:I269)</f>
        <v>2.5142572064291677</v>
      </c>
      <c r="M269" s="3"/>
    </row>
    <row r="270" spans="1:13" ht="15" customHeight="1" x14ac:dyDescent="0.2">
      <c r="A270" s="11"/>
      <c r="C270" s="139">
        <v>2021</v>
      </c>
      <c r="D270" s="156"/>
      <c r="E270" s="142">
        <v>0.21256651800000001</v>
      </c>
      <c r="F270" s="142">
        <v>0.111569107</v>
      </c>
      <c r="G270" s="142">
        <v>0.28488190800000002</v>
      </c>
      <c r="H270" s="142">
        <v>0.147902744</v>
      </c>
      <c r="I270" s="142">
        <v>7.5180975999999997E-2</v>
      </c>
      <c r="J270" s="142">
        <v>4.5399399999999999E-2</v>
      </c>
      <c r="K270" s="142">
        <v>0.122499391</v>
      </c>
      <c r="L270" s="141">
        <f t="shared" si="70"/>
        <v>2.7134514025302159</v>
      </c>
      <c r="M270" s="3"/>
    </row>
    <row r="271" spans="1:13" ht="15" customHeight="1" x14ac:dyDescent="0.2">
      <c r="A271" s="11"/>
      <c r="C271" s="139">
        <v>2017</v>
      </c>
      <c r="D271" s="156"/>
      <c r="E271" s="142">
        <v>0.27269770599999998</v>
      </c>
      <c r="F271" s="142">
        <v>0.118089552</v>
      </c>
      <c r="G271" s="142">
        <v>0.26881387200000001</v>
      </c>
      <c r="H271" s="142">
        <v>9.6993855000000004E-2</v>
      </c>
      <c r="I271" s="142">
        <v>6.9404978000000006E-2</v>
      </c>
      <c r="J271" s="142">
        <v>1.9245100000000001E-2</v>
      </c>
      <c r="K271" s="142">
        <v>0.15475492900000001</v>
      </c>
      <c r="L271" s="141">
        <f t="shared" si="70"/>
        <v>2.482226183828534</v>
      </c>
      <c r="M271" s="3"/>
    </row>
    <row r="272" spans="1:13" ht="15" customHeight="1" x14ac:dyDescent="0.2">
      <c r="A272" s="11"/>
      <c r="C272" s="139">
        <v>2014</v>
      </c>
      <c r="D272" s="156"/>
      <c r="E272" s="142">
        <v>0.30266712449243249</v>
      </c>
      <c r="F272" s="142">
        <v>0.1174903494838959</v>
      </c>
      <c r="G272" s="142">
        <v>0.24036582673853116</v>
      </c>
      <c r="H272" s="142">
        <v>9.2855807375424301E-2</v>
      </c>
      <c r="I272" s="142">
        <v>1.5588652200596536E-2</v>
      </c>
      <c r="J272" s="142">
        <v>4.4463007588181898E-2</v>
      </c>
      <c r="K272" s="142">
        <v>0.18656923212093771</v>
      </c>
      <c r="L272" s="141">
        <f t="shared" si="70"/>
        <v>2.2213048223690985</v>
      </c>
      <c r="M272" s="3"/>
    </row>
    <row r="273" spans="1:13" ht="15" customHeight="1" x14ac:dyDescent="0.2">
      <c r="A273" s="11"/>
      <c r="C273" s="162" t="s">
        <v>39</v>
      </c>
      <c r="D273" s="162"/>
      <c r="E273" s="162"/>
      <c r="F273" s="163"/>
      <c r="G273" s="163"/>
      <c r="H273" s="163"/>
      <c r="I273" s="163"/>
      <c r="J273" s="163"/>
      <c r="K273" s="163"/>
      <c r="L273" s="164"/>
      <c r="M273" s="3"/>
    </row>
    <row r="274" spans="1:13" ht="15" customHeight="1" x14ac:dyDescent="0.2">
      <c r="A274" s="11"/>
      <c r="C274" s="136">
        <v>2024</v>
      </c>
      <c r="D274" s="154"/>
      <c r="E274" s="155">
        <v>0.33101846511033156</v>
      </c>
      <c r="F274" s="155">
        <v>0.12417741548541794</v>
      </c>
      <c r="G274" s="155">
        <v>0.29170523741916549</v>
      </c>
      <c r="H274" s="155">
        <v>4.2439489214777214E-2</v>
      </c>
      <c r="I274" s="155">
        <v>3.2351394961565014E-2</v>
      </c>
      <c r="J274" s="155">
        <v>5.5779054293067801E-2</v>
      </c>
      <c r="K274" s="155">
        <v>0.12252894351567499</v>
      </c>
      <c r="L274" s="138">
        <f t="shared" ref="L274:L277" si="71">(1*E274+2*F274+3*G274+4*H274+5*I274)/SUM(E274:I274)</f>
        <v>2.1735686062937813</v>
      </c>
      <c r="M274" s="3"/>
    </row>
    <row r="275" spans="1:13" ht="15" customHeight="1" x14ac:dyDescent="0.2">
      <c r="A275" s="11"/>
      <c r="C275" s="139">
        <v>2021</v>
      </c>
      <c r="D275" s="156"/>
      <c r="E275" s="142">
        <v>0.278294602</v>
      </c>
      <c r="F275" s="142">
        <v>0.16703737499999999</v>
      </c>
      <c r="G275" s="142">
        <v>0.33268864300000001</v>
      </c>
      <c r="H275" s="142">
        <v>4.7042300000000002E-2</v>
      </c>
      <c r="I275" s="142">
        <v>2.4115500000000002E-2</v>
      </c>
      <c r="J275" s="142">
        <v>4.2788300000000001E-2</v>
      </c>
      <c r="K275" s="142">
        <v>0.108033266</v>
      </c>
      <c r="L275" s="141">
        <f t="shared" si="71"/>
        <v>2.2600456344616013</v>
      </c>
      <c r="M275" s="3"/>
    </row>
    <row r="276" spans="1:13" ht="15" customHeight="1" x14ac:dyDescent="0.2">
      <c r="A276" s="11"/>
      <c r="C276" s="139">
        <v>2017</v>
      </c>
      <c r="D276" s="156"/>
      <c r="E276" s="142">
        <v>0.36432173499999998</v>
      </c>
      <c r="F276" s="142">
        <v>0.14026006499999999</v>
      </c>
      <c r="G276" s="142">
        <v>0.29921726399999998</v>
      </c>
      <c r="H276" s="142">
        <v>5.7704199999999997E-2</v>
      </c>
      <c r="I276" s="142">
        <v>3.0403400000000001E-2</v>
      </c>
      <c r="J276" s="142">
        <v>1.9245100000000001E-2</v>
      </c>
      <c r="K276" s="142">
        <v>8.8848218000000007E-2</v>
      </c>
      <c r="L276" s="141">
        <f t="shared" si="71"/>
        <v>2.1586647288465604</v>
      </c>
      <c r="M276" s="3"/>
    </row>
    <row r="277" spans="1:13" ht="15" customHeight="1" x14ac:dyDescent="0.2">
      <c r="A277" s="11"/>
      <c r="C277" s="139">
        <v>2014</v>
      </c>
      <c r="D277" s="156"/>
      <c r="E277" s="142">
        <v>0.37459972594774549</v>
      </c>
      <c r="F277" s="142">
        <v>0.1681642108435967</v>
      </c>
      <c r="G277" s="142">
        <v>0.23186115484683006</v>
      </c>
      <c r="H277" s="142">
        <v>9.8528632267700214E-2</v>
      </c>
      <c r="I277" s="142">
        <v>0</v>
      </c>
      <c r="J277" s="142">
        <v>3.8514789982422568E-2</v>
      </c>
      <c r="K277" s="142">
        <v>8.8331486111704979E-2</v>
      </c>
      <c r="L277" s="141">
        <f t="shared" si="71"/>
        <v>2.0622097712548273</v>
      </c>
      <c r="M277" s="3"/>
    </row>
    <row r="278" spans="1:13" ht="15" customHeight="1" x14ac:dyDescent="0.2">
      <c r="A278" s="11"/>
      <c r="C278" s="162" t="s">
        <v>40</v>
      </c>
      <c r="D278" s="162"/>
      <c r="E278" s="162"/>
      <c r="F278" s="163"/>
      <c r="G278" s="163"/>
      <c r="H278" s="163"/>
      <c r="I278" s="163"/>
      <c r="J278" s="163"/>
      <c r="K278" s="163"/>
      <c r="L278" s="164"/>
      <c r="M278" s="3"/>
    </row>
    <row r="279" spans="1:13" ht="15" customHeight="1" x14ac:dyDescent="0.2">
      <c r="A279" s="11"/>
      <c r="C279" s="136">
        <v>2024</v>
      </c>
      <c r="D279" s="154"/>
      <c r="E279" s="155">
        <v>0.25575825884652481</v>
      </c>
      <c r="F279" s="155">
        <v>6.0642523859488887E-2</v>
      </c>
      <c r="G279" s="155">
        <v>0.13076287753361851</v>
      </c>
      <c r="H279" s="155">
        <v>2.0659816378873208E-2</v>
      </c>
      <c r="I279" s="155">
        <v>3.56396704734546E-2</v>
      </c>
      <c r="J279" s="155">
        <v>6.5587912993622724E-2</v>
      </c>
      <c r="K279" s="155">
        <v>0.43094893991441729</v>
      </c>
      <c r="L279" s="138">
        <f t="shared" ref="L279:L282" si="72">(1*E279+2*F279+3*G279+4*H279+5*I279)/SUM(E279:I279)</f>
        <v>2.0461667611610879</v>
      </c>
      <c r="M279" s="3"/>
    </row>
    <row r="280" spans="1:13" ht="15" customHeight="1" x14ac:dyDescent="0.2">
      <c r="A280" s="11"/>
      <c r="C280" s="139">
        <v>2021</v>
      </c>
      <c r="D280" s="156"/>
      <c r="E280" s="142">
        <v>0.15780535300000001</v>
      </c>
      <c r="F280" s="142">
        <v>8.0409176999999998E-2</v>
      </c>
      <c r="G280" s="142">
        <v>0.123691042</v>
      </c>
      <c r="H280" s="142">
        <v>5.9644200000000001E-2</v>
      </c>
      <c r="I280" s="142">
        <v>3.9720900000000003E-2</v>
      </c>
      <c r="J280" s="142">
        <v>9.6026275999999994E-2</v>
      </c>
      <c r="K280" s="142">
        <v>0.44270303799999999</v>
      </c>
      <c r="L280" s="141">
        <f t="shared" si="72"/>
        <v>2.4429867351289136</v>
      </c>
      <c r="M280" s="3"/>
    </row>
    <row r="281" spans="1:13" ht="15" customHeight="1" x14ac:dyDescent="0.2">
      <c r="A281" s="11"/>
      <c r="C281" s="139">
        <v>2017</v>
      </c>
      <c r="D281" s="156"/>
      <c r="E281" s="142">
        <v>0.28911014800000001</v>
      </c>
      <c r="F281" s="142">
        <v>4.3407500000000002E-2</v>
      </c>
      <c r="G281" s="142">
        <v>8.4522102000000002E-2</v>
      </c>
      <c r="H281" s="142">
        <v>3.9207199999999998E-2</v>
      </c>
      <c r="I281" s="142">
        <v>3.49994E-2</v>
      </c>
      <c r="J281" s="142">
        <v>4.2068300000000003E-2</v>
      </c>
      <c r="K281" s="142">
        <v>0.46668541699999999</v>
      </c>
      <c r="L281" s="141">
        <f t="shared" si="72"/>
        <v>1.956894446136852</v>
      </c>
      <c r="M281" s="3"/>
    </row>
    <row r="282" spans="1:13" ht="15" customHeight="1" x14ac:dyDescent="0.2">
      <c r="A282" s="11"/>
      <c r="C282" s="139">
        <v>2014</v>
      </c>
      <c r="D282" s="156"/>
      <c r="E282" s="142">
        <v>0.23782212900031324</v>
      </c>
      <c r="F282" s="142">
        <v>7.1337620250983502E-2</v>
      </c>
      <c r="G282" s="142">
        <v>8.4085294558729332E-2</v>
      </c>
      <c r="H282" s="142">
        <v>1.6702527462583303E-2</v>
      </c>
      <c r="I282" s="142">
        <v>5.3755603599465098E-3</v>
      </c>
      <c r="J282" s="142">
        <v>6.596843816489889E-2</v>
      </c>
      <c r="K282" s="142">
        <v>0.51870843020254531</v>
      </c>
      <c r="L282" s="141">
        <f t="shared" si="72"/>
        <v>1.7490987366223321</v>
      </c>
      <c r="M282" s="3"/>
    </row>
    <row r="283" spans="1:13" ht="15" customHeight="1" x14ac:dyDescent="0.2">
      <c r="A283" s="11"/>
      <c r="C283" s="162" t="s">
        <v>41</v>
      </c>
      <c r="D283" s="162"/>
      <c r="E283" s="162"/>
      <c r="F283" s="163"/>
      <c r="G283" s="163"/>
      <c r="H283" s="163"/>
      <c r="I283" s="163"/>
      <c r="J283" s="163"/>
      <c r="K283" s="163"/>
      <c r="L283" s="164"/>
      <c r="M283" s="3"/>
    </row>
    <row r="284" spans="1:13" ht="15" customHeight="1" x14ac:dyDescent="0.2">
      <c r="A284" s="11"/>
      <c r="C284" s="136">
        <v>2024</v>
      </c>
      <c r="D284" s="154"/>
      <c r="E284" s="155">
        <v>0.23900062563019844</v>
      </c>
      <c r="F284" s="155">
        <v>7.5650956091531843E-2</v>
      </c>
      <c r="G284" s="155">
        <v>0.25204721245248152</v>
      </c>
      <c r="H284" s="155">
        <v>0.14843304351985381</v>
      </c>
      <c r="I284" s="155">
        <v>0.10319173580457229</v>
      </c>
      <c r="J284" s="155">
        <v>5.2744417097751239E-2</v>
      </c>
      <c r="K284" s="155">
        <v>0.12893200940361088</v>
      </c>
      <c r="L284" s="138">
        <f t="shared" ref="L284:L287" si="73">(1*E284+2*F284+3*G284+4*H284+5*I284)/SUM(E284:I284)</f>
        <v>2.7570206961375514</v>
      </c>
      <c r="M284" s="3"/>
    </row>
    <row r="285" spans="1:13" ht="15" customHeight="1" x14ac:dyDescent="0.2">
      <c r="A285" s="11"/>
      <c r="C285" s="139">
        <v>2021</v>
      </c>
      <c r="D285" s="156"/>
      <c r="E285" s="142">
        <v>0.134678677</v>
      </c>
      <c r="F285" s="142">
        <v>9.5106454000000007E-2</v>
      </c>
      <c r="G285" s="142">
        <v>0.31290908499999998</v>
      </c>
      <c r="H285" s="142">
        <v>0.194365658</v>
      </c>
      <c r="I285" s="142">
        <v>0.113466017</v>
      </c>
      <c r="J285" s="142">
        <v>5.3278100000000002E-2</v>
      </c>
      <c r="K285" s="142">
        <v>9.6195973000000004E-2</v>
      </c>
      <c r="L285" s="141">
        <f t="shared" si="73"/>
        <v>3.0668220504530179</v>
      </c>
      <c r="M285" s="3"/>
    </row>
    <row r="286" spans="1:13" ht="15" customHeight="1" x14ac:dyDescent="0.2">
      <c r="A286" s="11"/>
      <c r="C286" s="139">
        <v>2017</v>
      </c>
      <c r="D286" s="156"/>
      <c r="E286" s="142">
        <v>0.26291452399999998</v>
      </c>
      <c r="F286" s="142">
        <v>0.11334198600000001</v>
      </c>
      <c r="G286" s="142">
        <v>0.26885257499999998</v>
      </c>
      <c r="H286" s="142">
        <v>0.15639711000000001</v>
      </c>
      <c r="I286" s="142">
        <v>5.9997099999999998E-2</v>
      </c>
      <c r="J286" s="142">
        <v>3.4729500000000003E-2</v>
      </c>
      <c r="K286" s="142">
        <v>0.103767211</v>
      </c>
      <c r="L286" s="141">
        <f t="shared" si="73"/>
        <v>2.5788992031655549</v>
      </c>
      <c r="M286" s="3"/>
    </row>
    <row r="287" spans="1:13" ht="15" customHeight="1" x14ac:dyDescent="0.2">
      <c r="A287" s="11"/>
      <c r="C287" s="139">
        <v>2014</v>
      </c>
      <c r="D287" s="156"/>
      <c r="E287" s="142">
        <v>0.26019110308131055</v>
      </c>
      <c r="F287" s="142">
        <v>0.13305075159178453</v>
      </c>
      <c r="G287" s="142">
        <v>0.16394354800837202</v>
      </c>
      <c r="H287" s="142">
        <v>0.18288613040298196</v>
      </c>
      <c r="I287" s="142">
        <v>9.5409072524435146E-2</v>
      </c>
      <c r="J287" s="142">
        <v>4.3893539479300039E-2</v>
      </c>
      <c r="K287" s="142">
        <v>0.12062585491181577</v>
      </c>
      <c r="L287" s="141">
        <f t="shared" si="73"/>
        <v>2.6651882994953642</v>
      </c>
      <c r="M287" s="3"/>
    </row>
    <row r="288" spans="1:13" ht="15" customHeight="1" x14ac:dyDescent="0.2">
      <c r="A288" s="11"/>
      <c r="C288" s="162" t="s">
        <v>42</v>
      </c>
      <c r="D288" s="162"/>
      <c r="E288" s="162"/>
      <c r="F288" s="163"/>
      <c r="G288" s="163"/>
      <c r="H288" s="163"/>
      <c r="I288" s="163"/>
      <c r="J288" s="163"/>
      <c r="K288" s="163"/>
      <c r="L288" s="164"/>
      <c r="M288" s="3"/>
    </row>
    <row r="289" spans="1:13" ht="15" customHeight="1" x14ac:dyDescent="0.2">
      <c r="A289" s="11"/>
      <c r="C289" s="136">
        <v>2024</v>
      </c>
      <c r="D289" s="154"/>
      <c r="E289" s="155">
        <v>0.24076989380884464</v>
      </c>
      <c r="F289" s="155">
        <v>3.7294296807284792E-2</v>
      </c>
      <c r="G289" s="155">
        <v>0.13075726570566321</v>
      </c>
      <c r="H289" s="155">
        <v>3.1982603442788075E-2</v>
      </c>
      <c r="I289" s="155">
        <v>4.0027241322239504E-2</v>
      </c>
      <c r="J289" s="155">
        <v>6.887755556959832E-2</v>
      </c>
      <c r="K289" s="155">
        <v>0.45029114334358145</v>
      </c>
      <c r="L289" s="138">
        <f t="shared" ref="L289:L292" si="74">(1*E289+2*F289+3*G289+4*H289+5*I289)/SUM(E289:I289)</f>
        <v>2.1539714710372935</v>
      </c>
      <c r="M289" s="3"/>
    </row>
    <row r="290" spans="1:13" ht="15" customHeight="1" x14ac:dyDescent="0.2">
      <c r="A290" s="11"/>
      <c r="C290" s="139">
        <v>2021</v>
      </c>
      <c r="D290" s="156"/>
      <c r="E290" s="142">
        <v>0.152713931</v>
      </c>
      <c r="F290" s="142">
        <v>6.15215E-2</v>
      </c>
      <c r="G290" s="142">
        <v>0.15827222599999999</v>
      </c>
      <c r="H290" s="142">
        <v>5.41571E-2</v>
      </c>
      <c r="I290" s="142">
        <v>3.7316299999999997E-2</v>
      </c>
      <c r="J290" s="142">
        <v>8.9991888000000006E-2</v>
      </c>
      <c r="K290" s="142">
        <v>0.44602704100000001</v>
      </c>
      <c r="L290" s="141">
        <f t="shared" si="74"/>
        <v>2.4867039108452218</v>
      </c>
      <c r="M290" s="3"/>
    </row>
    <row r="291" spans="1:13" ht="15" customHeight="1" x14ac:dyDescent="0.2">
      <c r="A291" s="11"/>
      <c r="C291" s="139">
        <v>2017</v>
      </c>
      <c r="D291" s="156"/>
      <c r="E291" s="142">
        <v>0.29696027800000002</v>
      </c>
      <c r="F291" s="142">
        <v>3.69325E-2</v>
      </c>
      <c r="G291" s="142">
        <v>0.10818056600000001</v>
      </c>
      <c r="H291" s="142">
        <v>5.3380799999999999E-2</v>
      </c>
      <c r="I291" s="142">
        <v>3.8101999999999997E-2</v>
      </c>
      <c r="J291" s="142">
        <v>4.3767300000000002E-2</v>
      </c>
      <c r="K291" s="142">
        <v>0.42267664199999999</v>
      </c>
      <c r="L291" s="141">
        <f t="shared" si="74"/>
        <v>2.0605145088536365</v>
      </c>
      <c r="M291" s="3"/>
    </row>
    <row r="292" spans="1:13" ht="15" customHeight="1" x14ac:dyDescent="0.2">
      <c r="A292" s="11"/>
      <c r="C292" s="139">
        <v>2014</v>
      </c>
      <c r="D292" s="156"/>
      <c r="E292" s="142">
        <v>0.23244337950343574</v>
      </c>
      <c r="F292" s="142">
        <v>8.1519272861994646E-2</v>
      </c>
      <c r="G292" s="142">
        <v>9.9942961198947355E-2</v>
      </c>
      <c r="H292" s="142">
        <v>2.264755593141167E-2</v>
      </c>
      <c r="I292" s="142">
        <v>5.3787494968774649E-3</v>
      </c>
      <c r="J292" s="142">
        <v>7.1347187661776348E-2</v>
      </c>
      <c r="K292" s="142">
        <v>0.48672089334555674</v>
      </c>
      <c r="L292" s="141">
        <f t="shared" si="74"/>
        <v>1.8391855059642981</v>
      </c>
      <c r="M292" s="3"/>
    </row>
    <row r="293" spans="1:13" ht="15" customHeight="1" x14ac:dyDescent="0.2">
      <c r="A293" s="11"/>
      <c r="C293" s="100" t="s">
        <v>19</v>
      </c>
      <c r="D293" s="100"/>
      <c r="E293" s="99"/>
      <c r="F293" s="99"/>
      <c r="G293" s="99"/>
      <c r="H293" s="99"/>
      <c r="I293" s="99"/>
      <c r="J293" s="99"/>
      <c r="K293" s="99"/>
      <c r="L293" s="98"/>
      <c r="M293" s="3"/>
    </row>
    <row r="294" spans="1:13" ht="15" customHeight="1" x14ac:dyDescent="0.2">
      <c r="A294" s="11"/>
      <c r="C294" s="160" t="s">
        <v>165</v>
      </c>
      <c r="D294" s="160"/>
      <c r="E294" s="161"/>
      <c r="F294" s="161"/>
      <c r="G294" s="161"/>
      <c r="H294" s="161"/>
      <c r="I294" s="161"/>
      <c r="J294" s="161"/>
      <c r="K294" s="161"/>
      <c r="L294" s="161"/>
      <c r="M294" s="3"/>
    </row>
    <row r="295" spans="1:13" s="90" customFormat="1" ht="15" customHeight="1" x14ac:dyDescent="0.2">
      <c r="A295" s="11"/>
      <c r="C295" s="136">
        <v>2024</v>
      </c>
      <c r="D295" s="154"/>
      <c r="E295" s="155">
        <f>AVERAGE(E300,E305,E310,E315,E320,E325,E330,E335,E340,E345)</f>
        <v>0.18661144298547241</v>
      </c>
      <c r="F295" s="155">
        <f t="shared" ref="F295:K295" si="75">AVERAGE(F300,F305,F310,F315,F320,F325,F330,F335,F340,F345)</f>
        <v>0.11974953348006345</v>
      </c>
      <c r="G295" s="155">
        <f t="shared" si="75"/>
        <v>0.27083488913649706</v>
      </c>
      <c r="H295" s="155">
        <f t="shared" si="75"/>
        <v>0.1748426835940608</v>
      </c>
      <c r="I295" s="155">
        <f t="shared" si="75"/>
        <v>0.15556189314621549</v>
      </c>
      <c r="J295" s="155">
        <f t="shared" si="75"/>
        <v>3.2843585925071007E-2</v>
      </c>
      <c r="K295" s="155">
        <f t="shared" si="75"/>
        <v>5.9555971732619783E-2</v>
      </c>
      <c r="L295" s="138">
        <f t="shared" ref="L295:L298" si="76">(1*E295+2*F295+3*G295+4*H295+5*I295)/SUM(E295:I295)</f>
        <v>2.9922807997465979</v>
      </c>
      <c r="M295" s="3"/>
    </row>
    <row r="296" spans="1:13" s="90" customFormat="1" ht="15" customHeight="1" x14ac:dyDescent="0.2">
      <c r="A296" s="11"/>
      <c r="C296" s="139">
        <v>2021</v>
      </c>
      <c r="D296" s="156"/>
      <c r="E296" s="142">
        <f t="shared" ref="E296:K296" si="77">AVERAGE(E301,E306,E311,E316,E321,E326,E331,E336,E341,E346)</f>
        <v>0.15831782520000001</v>
      </c>
      <c r="F296" s="142">
        <f t="shared" si="77"/>
        <v>0.12612256669999999</v>
      </c>
      <c r="G296" s="142">
        <f t="shared" si="77"/>
        <v>0.26484033959999997</v>
      </c>
      <c r="H296" s="142">
        <f t="shared" si="77"/>
        <v>0.17943856959999999</v>
      </c>
      <c r="I296" s="142">
        <f t="shared" si="77"/>
        <v>0.17009979249999999</v>
      </c>
      <c r="J296" s="142">
        <f t="shared" si="77"/>
        <v>2.5412079999999997E-2</v>
      </c>
      <c r="K296" s="142">
        <f t="shared" si="77"/>
        <v>7.576883529999999E-2</v>
      </c>
      <c r="L296" s="141">
        <f t="shared" si="76"/>
        <v>3.0855343840016531</v>
      </c>
      <c r="M296" s="3"/>
    </row>
    <row r="297" spans="1:13" s="90" customFormat="1" ht="15" customHeight="1" x14ac:dyDescent="0.2">
      <c r="A297" s="11"/>
      <c r="C297" s="139">
        <v>2017</v>
      </c>
      <c r="D297" s="156"/>
      <c r="E297" s="142">
        <f t="shared" ref="E297:K297" si="78">AVERAGE(E302,E307,E312,E317,E322,E327,E332,E337,E342,E347)</f>
        <v>0.2139083292</v>
      </c>
      <c r="F297" s="142">
        <f t="shared" si="78"/>
        <v>0.118805596</v>
      </c>
      <c r="G297" s="142">
        <f t="shared" si="78"/>
        <v>0.26679010190000002</v>
      </c>
      <c r="H297" s="142">
        <f t="shared" si="78"/>
        <v>0.16001038979999999</v>
      </c>
      <c r="I297" s="142">
        <f t="shared" si="78"/>
        <v>0.10953101540000001</v>
      </c>
      <c r="J297" s="142">
        <f t="shared" si="78"/>
        <v>3.3078240000000002E-2</v>
      </c>
      <c r="K297" s="142">
        <f t="shared" si="78"/>
        <v>9.787633300000001E-2</v>
      </c>
      <c r="L297" s="141">
        <f t="shared" si="76"/>
        <v>2.8072024458415643</v>
      </c>
      <c r="M297" s="3"/>
    </row>
    <row r="298" spans="1:13" s="90" customFormat="1" ht="15" customHeight="1" x14ac:dyDescent="0.2">
      <c r="A298" s="11"/>
      <c r="C298" s="139">
        <v>2014</v>
      </c>
      <c r="D298" s="156"/>
      <c r="E298" s="142">
        <f t="shared" ref="E298:K298" si="79">AVERAGE(E303,E308,E313,E318,E323,E328,E333,E338,E343,E348)</f>
        <v>0.20037701128164936</v>
      </c>
      <c r="F298" s="142">
        <f t="shared" si="79"/>
        <v>0.11687739788670626</v>
      </c>
      <c r="G298" s="142">
        <f t="shared" si="79"/>
        <v>0.26151973412493612</v>
      </c>
      <c r="H298" s="142">
        <f t="shared" si="79"/>
        <v>0.15411242278469145</v>
      </c>
      <c r="I298" s="142">
        <f t="shared" si="79"/>
        <v>9.4747195555616254E-2</v>
      </c>
      <c r="J298" s="142">
        <f t="shared" si="79"/>
        <v>1.945761927857239E-2</v>
      </c>
      <c r="K298" s="142">
        <f t="shared" si="79"/>
        <v>0.15290861908782816</v>
      </c>
      <c r="L298" s="141">
        <f t="shared" si="76"/>
        <v>2.7897323494747384</v>
      </c>
      <c r="M298" s="3"/>
    </row>
    <row r="299" spans="1:13" s="90" customFormat="1" ht="15" customHeight="1" x14ac:dyDescent="0.2">
      <c r="A299" s="11"/>
      <c r="C299" s="162" t="s">
        <v>33</v>
      </c>
      <c r="D299" s="162"/>
      <c r="E299" s="162"/>
      <c r="F299" s="163"/>
      <c r="G299" s="163"/>
      <c r="H299" s="163"/>
      <c r="I299" s="163"/>
      <c r="J299" s="163"/>
      <c r="K299" s="163"/>
      <c r="L299" s="163"/>
      <c r="M299" s="3"/>
    </row>
    <row r="300" spans="1:13" ht="15" customHeight="1" x14ac:dyDescent="0.2">
      <c r="A300" s="11"/>
      <c r="C300" s="136">
        <v>2024</v>
      </c>
      <c r="D300" s="154"/>
      <c r="E300" s="155">
        <v>0.16882606227345839</v>
      </c>
      <c r="F300" s="155">
        <v>0.12878910305401597</v>
      </c>
      <c r="G300" s="155">
        <v>0.32349856021549317</v>
      </c>
      <c r="H300" s="155">
        <v>0.1652845866473012</v>
      </c>
      <c r="I300" s="155">
        <v>0.16978110133473423</v>
      </c>
      <c r="J300" s="155">
        <v>2.7201603547937454E-2</v>
      </c>
      <c r="K300" s="155">
        <v>1.6618982927059659E-2</v>
      </c>
      <c r="L300" s="138">
        <f t="shared" ref="L300:L303" si="80">(1*E300+2*F300+3*G300+4*H300+5*I300)/SUM(E300:I300)</f>
        <v>3.0401656437825335</v>
      </c>
      <c r="M300" s="3"/>
    </row>
    <row r="301" spans="1:13" ht="15" customHeight="1" x14ac:dyDescent="0.2">
      <c r="A301" s="11"/>
      <c r="C301" s="139">
        <v>2021</v>
      </c>
      <c r="D301" s="156"/>
      <c r="E301" s="142">
        <v>0.20506876299999999</v>
      </c>
      <c r="F301" s="142">
        <v>0.127056212</v>
      </c>
      <c r="G301" s="142">
        <v>0.32113788399999998</v>
      </c>
      <c r="H301" s="142">
        <v>0.134203604</v>
      </c>
      <c r="I301" s="142">
        <v>0.14741895799999999</v>
      </c>
      <c r="J301" s="142">
        <v>2.1777100000000001E-2</v>
      </c>
      <c r="K301" s="142">
        <v>4.3337500000000001E-2</v>
      </c>
      <c r="L301" s="141">
        <f t="shared" si="80"/>
        <v>2.8843150020626966</v>
      </c>
      <c r="M301" s="3"/>
    </row>
    <row r="302" spans="1:13" ht="15" customHeight="1" x14ac:dyDescent="0.2">
      <c r="A302" s="11"/>
      <c r="C302" s="139">
        <v>2017</v>
      </c>
      <c r="D302" s="156"/>
      <c r="E302" s="142">
        <v>0.23877916800000001</v>
      </c>
      <c r="F302" s="142">
        <v>0.13195343700000001</v>
      </c>
      <c r="G302" s="142">
        <v>0.26251500700000002</v>
      </c>
      <c r="H302" s="142">
        <v>0.17895594500000001</v>
      </c>
      <c r="I302" s="142">
        <v>0.103312635</v>
      </c>
      <c r="J302" s="142">
        <v>2.6255500000000001E-2</v>
      </c>
      <c r="K302" s="142">
        <v>5.8228299999999997E-2</v>
      </c>
      <c r="L302" s="141">
        <f t="shared" si="80"/>
        <v>2.7554051365155976</v>
      </c>
      <c r="M302" s="3"/>
    </row>
    <row r="303" spans="1:13" ht="15" customHeight="1" x14ac:dyDescent="0.2">
      <c r="A303" s="11"/>
      <c r="C303" s="139">
        <v>2014</v>
      </c>
      <c r="D303" s="156"/>
      <c r="E303" s="142">
        <v>0.25616621996789202</v>
      </c>
      <c r="F303" s="142">
        <v>0.14180907008412816</v>
      </c>
      <c r="G303" s="142">
        <v>0.22960175971273686</v>
      </c>
      <c r="H303" s="142">
        <v>0.12728761848795159</v>
      </c>
      <c r="I303" s="142">
        <v>7.9349038598835464E-2</v>
      </c>
      <c r="J303" s="142">
        <v>1.3953857383377358E-2</v>
      </c>
      <c r="K303" s="142">
        <v>0.1518324357650786</v>
      </c>
      <c r="L303" s="141">
        <f t="shared" si="80"/>
        <v>2.5586792553148414</v>
      </c>
      <c r="M303" s="3"/>
    </row>
    <row r="304" spans="1:13" ht="15" customHeight="1" x14ac:dyDescent="0.2">
      <c r="A304" s="11"/>
      <c r="C304" s="162" t="s">
        <v>34</v>
      </c>
      <c r="D304" s="162"/>
      <c r="E304" s="163"/>
      <c r="F304" s="163"/>
      <c r="G304" s="163"/>
      <c r="H304" s="163"/>
      <c r="I304" s="163"/>
      <c r="J304" s="163"/>
      <c r="K304" s="163"/>
      <c r="L304" s="164"/>
      <c r="M304" s="3"/>
    </row>
    <row r="305" spans="1:13" ht="15" customHeight="1" x14ac:dyDescent="0.2">
      <c r="A305" s="11"/>
      <c r="C305" s="136">
        <v>2024</v>
      </c>
      <c r="D305" s="154"/>
      <c r="E305" s="155">
        <v>0.11698976934759446</v>
      </c>
      <c r="F305" s="155">
        <v>7.4113450414486859E-2</v>
      </c>
      <c r="G305" s="155">
        <v>0.23027350304194283</v>
      </c>
      <c r="H305" s="155">
        <v>0.21696018577526616</v>
      </c>
      <c r="I305" s="155">
        <v>0.3183888999337483</v>
      </c>
      <c r="J305" s="155">
        <v>2.7189533392668726E-2</v>
      </c>
      <c r="K305" s="155">
        <v>1.6084658094292721E-2</v>
      </c>
      <c r="L305" s="138">
        <f t="shared" ref="L305:L308" si="81">(1*E305+2*F305+3*G305+4*H305+5*I305)/SUM(E305:I305)</f>
        <v>3.570325365614563</v>
      </c>
      <c r="M305" s="3"/>
    </row>
    <row r="306" spans="1:13" ht="15" customHeight="1" x14ac:dyDescent="0.2">
      <c r="A306" s="11"/>
      <c r="C306" s="139">
        <v>2021</v>
      </c>
      <c r="D306" s="156"/>
      <c r="E306" s="142">
        <v>0.118979715</v>
      </c>
      <c r="F306" s="142">
        <v>9.1765594000000006E-2</v>
      </c>
      <c r="G306" s="142">
        <v>0.163486412</v>
      </c>
      <c r="H306" s="142">
        <v>0.206584618</v>
      </c>
      <c r="I306" s="142">
        <v>0.35553665600000001</v>
      </c>
      <c r="J306" s="142">
        <v>2.00293E-2</v>
      </c>
      <c r="K306" s="142">
        <v>4.3617700000000002E-2</v>
      </c>
      <c r="L306" s="141">
        <f t="shared" si="81"/>
        <v>3.6278966470332055</v>
      </c>
      <c r="M306" s="3"/>
    </row>
    <row r="307" spans="1:13" ht="15" customHeight="1" x14ac:dyDescent="0.2">
      <c r="A307" s="11"/>
      <c r="C307" s="139">
        <v>2017</v>
      </c>
      <c r="D307" s="156"/>
      <c r="E307" s="142">
        <v>0.18538576300000001</v>
      </c>
      <c r="F307" s="142">
        <v>8.6116692999999994E-2</v>
      </c>
      <c r="G307" s="142">
        <v>0.186000745</v>
      </c>
      <c r="H307" s="142">
        <v>0.24842539</v>
      </c>
      <c r="I307" s="142">
        <v>0.20897218200000001</v>
      </c>
      <c r="J307" s="142">
        <v>2.5964399999999999E-2</v>
      </c>
      <c r="K307" s="142">
        <v>5.9134899999999997E-2</v>
      </c>
      <c r="L307" s="141">
        <f t="shared" si="81"/>
        <v>3.2289663985233075</v>
      </c>
      <c r="M307" s="3"/>
    </row>
    <row r="308" spans="1:13" ht="15" customHeight="1" x14ac:dyDescent="0.2">
      <c r="A308" s="11"/>
      <c r="C308" s="139">
        <v>2014</v>
      </c>
      <c r="D308" s="156"/>
      <c r="E308" s="142">
        <v>0.17295269668067456</v>
      </c>
      <c r="F308" s="142">
        <v>6.1287951711889506E-2</v>
      </c>
      <c r="G308" s="142">
        <v>0.16398367353173127</v>
      </c>
      <c r="H308" s="142">
        <v>0.21673084538572129</v>
      </c>
      <c r="I308" s="142">
        <v>0.22069001397487115</v>
      </c>
      <c r="J308" s="142">
        <v>1.4606335262510917E-2</v>
      </c>
      <c r="K308" s="142">
        <v>0.14974848345260142</v>
      </c>
      <c r="L308" s="141">
        <f t="shared" si="81"/>
        <v>3.3002680250921981</v>
      </c>
      <c r="M308" s="3"/>
    </row>
    <row r="309" spans="1:13" ht="15" customHeight="1" x14ac:dyDescent="0.2">
      <c r="A309" s="11"/>
      <c r="C309" s="162" t="s">
        <v>35</v>
      </c>
      <c r="D309" s="162"/>
      <c r="E309" s="162"/>
      <c r="F309" s="163"/>
      <c r="G309" s="163"/>
      <c r="H309" s="163"/>
      <c r="I309" s="163"/>
      <c r="J309" s="163"/>
      <c r="K309" s="163"/>
      <c r="L309" s="164"/>
      <c r="M309" s="3"/>
    </row>
    <row r="310" spans="1:13" ht="15" customHeight="1" x14ac:dyDescent="0.2">
      <c r="A310" s="11"/>
      <c r="C310" s="136">
        <v>2024</v>
      </c>
      <c r="D310" s="154"/>
      <c r="E310" s="155">
        <v>0.227041610072414</v>
      </c>
      <c r="F310" s="155">
        <v>9.6635110953373696E-2</v>
      </c>
      <c r="G310" s="155">
        <v>0.21565227018741498</v>
      </c>
      <c r="H310" s="155">
        <v>0.16098967755004759</v>
      </c>
      <c r="I310" s="155">
        <v>0.16089820165322377</v>
      </c>
      <c r="J310" s="155">
        <v>2.7835346633892318E-2</v>
      </c>
      <c r="K310" s="155">
        <v>0.11094778294963364</v>
      </c>
      <c r="L310" s="138">
        <f t="shared" ref="L310:L313" si="82">(1*E310+2*F310+3*G310+4*H310+5*I310)/SUM(E310:I310)</f>
        <v>2.9211206229519693</v>
      </c>
      <c r="M310" s="3"/>
    </row>
    <row r="311" spans="1:13" ht="15" customHeight="1" x14ac:dyDescent="0.2">
      <c r="A311" s="11"/>
      <c r="C311" s="139">
        <v>2021</v>
      </c>
      <c r="D311" s="156"/>
      <c r="E311" s="142">
        <v>0.173746962</v>
      </c>
      <c r="F311" s="142">
        <v>0.100816262</v>
      </c>
      <c r="G311" s="142">
        <v>0.21822467300000001</v>
      </c>
      <c r="H311" s="142">
        <v>0.14695086700000001</v>
      </c>
      <c r="I311" s="142">
        <v>0.205946821</v>
      </c>
      <c r="J311" s="142">
        <v>2.25314E-2</v>
      </c>
      <c r="K311" s="142">
        <v>0.13178304099999999</v>
      </c>
      <c r="L311" s="141">
        <f t="shared" si="82"/>
        <v>3.1307038040621213</v>
      </c>
      <c r="M311" s="3"/>
    </row>
    <row r="312" spans="1:13" ht="15" customHeight="1" x14ac:dyDescent="0.2">
      <c r="A312" s="11"/>
      <c r="C312" s="139">
        <v>2017</v>
      </c>
      <c r="D312" s="156"/>
      <c r="E312" s="142">
        <v>0.24896065100000001</v>
      </c>
      <c r="F312" s="142">
        <v>9.1646592999999998E-2</v>
      </c>
      <c r="G312" s="142">
        <v>0.21867104200000001</v>
      </c>
      <c r="H312" s="142">
        <v>0.13609845700000001</v>
      </c>
      <c r="I312" s="142">
        <v>0.115654041</v>
      </c>
      <c r="J312" s="142">
        <v>3.5313600000000001E-2</v>
      </c>
      <c r="K312" s="142">
        <v>0.15365557599999999</v>
      </c>
      <c r="L312" s="141">
        <f t="shared" si="82"/>
        <v>2.7260753101080812</v>
      </c>
      <c r="M312" s="3"/>
    </row>
    <row r="313" spans="1:13" ht="15" customHeight="1" x14ac:dyDescent="0.2">
      <c r="A313" s="11"/>
      <c r="C313" s="139">
        <v>2014</v>
      </c>
      <c r="D313" s="156"/>
      <c r="E313" s="142">
        <v>0.20511056362999475</v>
      </c>
      <c r="F313" s="142">
        <v>8.6003072541838324E-2</v>
      </c>
      <c r="G313" s="142">
        <v>0.18570506537873094</v>
      </c>
      <c r="H313" s="142">
        <v>0.1352853839464854</v>
      </c>
      <c r="I313" s="142">
        <v>0.10543107939897717</v>
      </c>
      <c r="J313" s="142">
        <v>2.0097959651174942E-2</v>
      </c>
      <c r="K313" s="142">
        <v>0.26236687545279824</v>
      </c>
      <c r="L313" s="141">
        <f t="shared" si="82"/>
        <v>2.7908441782374043</v>
      </c>
      <c r="M313" s="3"/>
    </row>
    <row r="314" spans="1:13" ht="15" customHeight="1" x14ac:dyDescent="0.2">
      <c r="A314" s="11"/>
      <c r="C314" s="162" t="s">
        <v>36</v>
      </c>
      <c r="D314" s="162"/>
      <c r="E314" s="162"/>
      <c r="F314" s="163"/>
      <c r="G314" s="163"/>
      <c r="H314" s="163"/>
      <c r="I314" s="163"/>
      <c r="J314" s="163"/>
      <c r="K314" s="163"/>
      <c r="L314" s="164"/>
      <c r="M314" s="3"/>
    </row>
    <row r="315" spans="1:13" ht="15" customHeight="1" x14ac:dyDescent="0.2">
      <c r="A315" s="11"/>
      <c r="C315" s="136">
        <v>2024</v>
      </c>
      <c r="D315" s="154"/>
      <c r="E315" s="155">
        <v>0.18620748792587458</v>
      </c>
      <c r="F315" s="155">
        <v>0.10129094165118832</v>
      </c>
      <c r="G315" s="155">
        <v>0.25238971655507841</v>
      </c>
      <c r="H315" s="155">
        <v>0.19876885265861657</v>
      </c>
      <c r="I315" s="155">
        <v>0.16420286771832529</v>
      </c>
      <c r="J315" s="155">
        <v>3.4702106902129347E-2</v>
      </c>
      <c r="K315" s="155">
        <v>6.2438026588787353E-2</v>
      </c>
      <c r="L315" s="138">
        <f t="shared" ref="L315:L318" si="83">(1*E315+2*F315+3*G315+4*H315+5*I315)/SUM(E315:I315)</f>
        <v>3.0592214501670862</v>
      </c>
      <c r="M315" s="3"/>
    </row>
    <row r="316" spans="1:13" ht="15" customHeight="1" x14ac:dyDescent="0.2">
      <c r="A316" s="11"/>
      <c r="C316" s="139">
        <v>2021</v>
      </c>
      <c r="D316" s="156"/>
      <c r="E316" s="142">
        <v>0.14518542300000001</v>
      </c>
      <c r="F316" s="142">
        <v>0.10509307</v>
      </c>
      <c r="G316" s="142">
        <v>0.22000879400000001</v>
      </c>
      <c r="H316" s="142">
        <v>0.20623445400000001</v>
      </c>
      <c r="I316" s="142">
        <v>0.21257389300000001</v>
      </c>
      <c r="J316" s="142">
        <v>2.7111E-2</v>
      </c>
      <c r="K316" s="142">
        <v>8.3793390999999995E-2</v>
      </c>
      <c r="L316" s="141">
        <f t="shared" si="83"/>
        <v>3.2653463980456352</v>
      </c>
      <c r="M316" s="3"/>
    </row>
    <row r="317" spans="1:13" ht="15" customHeight="1" x14ac:dyDescent="0.2">
      <c r="A317" s="11"/>
      <c r="C317" s="139">
        <v>2017</v>
      </c>
      <c r="D317" s="156"/>
      <c r="E317" s="142">
        <v>0.24108916699999999</v>
      </c>
      <c r="F317" s="142">
        <v>9.5236102000000003E-2</v>
      </c>
      <c r="G317" s="142">
        <v>0.24839763300000001</v>
      </c>
      <c r="H317" s="142">
        <v>0.15843437599999999</v>
      </c>
      <c r="I317" s="142">
        <v>9.8939483999999994E-2</v>
      </c>
      <c r="J317" s="142">
        <v>3.9225500000000003E-2</v>
      </c>
      <c r="K317" s="142">
        <v>0.118677691</v>
      </c>
      <c r="L317" s="141">
        <f t="shared" si="83"/>
        <v>2.7374398026719882</v>
      </c>
      <c r="M317" s="3"/>
    </row>
    <row r="318" spans="1:13" ht="15" customHeight="1" x14ac:dyDescent="0.2">
      <c r="A318" s="11"/>
      <c r="C318" s="139">
        <v>2014</v>
      </c>
      <c r="D318" s="156"/>
      <c r="E318" s="142">
        <v>0.19766719120011625</v>
      </c>
      <c r="F318" s="142">
        <v>0.10659821267202904</v>
      </c>
      <c r="G318" s="142">
        <v>0.2227257276279016</v>
      </c>
      <c r="H318" s="142">
        <v>0.16312988752893201</v>
      </c>
      <c r="I318" s="142">
        <v>9.0638081883357688E-2</v>
      </c>
      <c r="J318" s="142">
        <v>2.1351581551182192E-2</v>
      </c>
      <c r="K318" s="142">
        <v>0.19788931753648126</v>
      </c>
      <c r="L318" s="141">
        <f t="shared" si="83"/>
        <v>2.7982392474291498</v>
      </c>
      <c r="M318" s="3"/>
    </row>
    <row r="319" spans="1:13" ht="15" customHeight="1" x14ac:dyDescent="0.2">
      <c r="A319" s="11"/>
      <c r="C319" s="162" t="s">
        <v>37</v>
      </c>
      <c r="D319" s="162"/>
      <c r="E319" s="162"/>
      <c r="F319" s="163"/>
      <c r="G319" s="163"/>
      <c r="H319" s="163"/>
      <c r="I319" s="163"/>
      <c r="J319" s="163"/>
      <c r="K319" s="163"/>
      <c r="L319" s="164"/>
      <c r="M319" s="3"/>
    </row>
    <row r="320" spans="1:13" ht="15" customHeight="1" x14ac:dyDescent="0.2">
      <c r="A320" s="11"/>
      <c r="C320" s="136">
        <v>2024</v>
      </c>
      <c r="D320" s="154"/>
      <c r="E320" s="155">
        <v>0.20704232978674125</v>
      </c>
      <c r="F320" s="155">
        <v>0.1752615394831272</v>
      </c>
      <c r="G320" s="155">
        <v>0.30601941896414298</v>
      </c>
      <c r="H320" s="155">
        <v>0.16309524566774183</v>
      </c>
      <c r="I320" s="155">
        <v>9.8238612328515981E-2</v>
      </c>
      <c r="J320" s="155">
        <v>2.7642087586444819E-2</v>
      </c>
      <c r="K320" s="155">
        <v>2.2700766183285984E-2</v>
      </c>
      <c r="L320" s="138">
        <f t="shared" ref="L320:L323" si="84">(1*E320+2*F320+3*G320+4*H320+5*I320)/SUM(E320:I320)</f>
        <v>2.7580455960933494</v>
      </c>
      <c r="M320" s="3"/>
    </row>
    <row r="321" spans="1:13" ht="15" customHeight="1" x14ac:dyDescent="0.2">
      <c r="A321" s="11"/>
      <c r="C321" s="139">
        <v>2021</v>
      </c>
      <c r="D321" s="156"/>
      <c r="E321" s="142">
        <v>0.173154168</v>
      </c>
      <c r="F321" s="142">
        <v>0.19391393500000001</v>
      </c>
      <c r="G321" s="142">
        <v>0.30478443</v>
      </c>
      <c r="H321" s="142">
        <v>0.163723913</v>
      </c>
      <c r="I321" s="142">
        <v>9.0570380000000006E-2</v>
      </c>
      <c r="J321" s="142">
        <v>2.1768099999999999E-2</v>
      </c>
      <c r="K321" s="142">
        <v>5.2085100000000002E-2</v>
      </c>
      <c r="L321" s="141">
        <f t="shared" si="84"/>
        <v>2.7890641175722171</v>
      </c>
      <c r="M321" s="3"/>
    </row>
    <row r="322" spans="1:13" ht="15" customHeight="1" x14ac:dyDescent="0.2">
      <c r="A322" s="11"/>
      <c r="C322" s="139">
        <v>2017</v>
      </c>
      <c r="D322" s="156"/>
      <c r="E322" s="142">
        <v>0.23121791899999999</v>
      </c>
      <c r="F322" s="142">
        <v>0.16872094100000001</v>
      </c>
      <c r="G322" s="142">
        <v>0.27848477700000002</v>
      </c>
      <c r="H322" s="142">
        <v>0.133250216</v>
      </c>
      <c r="I322" s="142">
        <v>9.3868279999999998E-2</v>
      </c>
      <c r="J322" s="142">
        <v>2.7125799999999999E-2</v>
      </c>
      <c r="K322" s="142">
        <v>6.7332048000000005E-2</v>
      </c>
      <c r="L322" s="141">
        <f t="shared" si="84"/>
        <v>2.6574759012345148</v>
      </c>
      <c r="M322" s="3"/>
    </row>
    <row r="323" spans="1:13" ht="15" customHeight="1" x14ac:dyDescent="0.2">
      <c r="A323" s="11"/>
      <c r="C323" s="139">
        <v>2014</v>
      </c>
      <c r="D323" s="156"/>
      <c r="E323" s="142">
        <v>0.22102168135469644</v>
      </c>
      <c r="F323" s="142">
        <v>0.14954954528676304</v>
      </c>
      <c r="G323" s="142">
        <v>0.25431103994590393</v>
      </c>
      <c r="H323" s="142">
        <v>0.12410128269193905</v>
      </c>
      <c r="I323" s="142">
        <v>7.9125455457682459E-2</v>
      </c>
      <c r="J323" s="142">
        <v>1.4613547426339879E-2</v>
      </c>
      <c r="K323" s="142">
        <v>0.15727744783667533</v>
      </c>
      <c r="L323" s="141">
        <f t="shared" si="84"/>
        <v>2.6265700377366743</v>
      </c>
      <c r="M323" s="3"/>
    </row>
    <row r="324" spans="1:13" ht="15" customHeight="1" x14ac:dyDescent="0.2">
      <c r="A324" s="11"/>
      <c r="C324" s="162" t="s">
        <v>38</v>
      </c>
      <c r="D324" s="162"/>
      <c r="E324" s="162"/>
      <c r="F324" s="163"/>
      <c r="G324" s="163"/>
      <c r="H324" s="163"/>
      <c r="I324" s="163"/>
      <c r="J324" s="163"/>
      <c r="K324" s="163"/>
      <c r="L324" s="164"/>
      <c r="M324" s="3"/>
    </row>
    <row r="325" spans="1:13" ht="15" customHeight="1" x14ac:dyDescent="0.2">
      <c r="A325" s="11"/>
      <c r="C325" s="136">
        <v>2024</v>
      </c>
      <c r="D325" s="154"/>
      <c r="E325" s="155">
        <v>0.20266303453749934</v>
      </c>
      <c r="F325" s="155">
        <v>0.17201519453387229</v>
      </c>
      <c r="G325" s="155">
        <v>0.29530654845553689</v>
      </c>
      <c r="H325" s="155">
        <v>0.18035910507565597</v>
      </c>
      <c r="I325" s="155">
        <v>8.5836017688945151E-2</v>
      </c>
      <c r="J325" s="155">
        <v>3.4875191223770946E-2</v>
      </c>
      <c r="K325" s="155">
        <v>2.8944908484719575E-2</v>
      </c>
      <c r="L325" s="138">
        <f t="shared" ref="L325:L328" si="85">(1*E325+2*F325+3*G325+4*H325+5*I325)/SUM(E325:I325)</f>
        <v>2.7593303134523959</v>
      </c>
    </row>
    <row r="326" spans="1:13" ht="15" customHeight="1" x14ac:dyDescent="0.2">
      <c r="A326" s="11"/>
      <c r="C326" s="139">
        <v>2021</v>
      </c>
      <c r="D326" s="156"/>
      <c r="E326" s="142">
        <v>0.16954364999999999</v>
      </c>
      <c r="F326" s="142">
        <v>0.19902744999999999</v>
      </c>
      <c r="G326" s="142">
        <v>0.319532121</v>
      </c>
      <c r="H326" s="142">
        <v>0.14412116799999999</v>
      </c>
      <c r="I326" s="142">
        <v>8.6739653E-2</v>
      </c>
      <c r="J326" s="142">
        <v>2.3572800000000001E-2</v>
      </c>
      <c r="K326" s="142">
        <v>5.7463100000000003E-2</v>
      </c>
      <c r="L326" s="141">
        <f t="shared" si="85"/>
        <v>2.7600403651049494</v>
      </c>
      <c r="M326" s="3"/>
    </row>
    <row r="327" spans="1:13" ht="15" customHeight="1" x14ac:dyDescent="0.2">
      <c r="A327" s="11"/>
      <c r="C327" s="139">
        <v>2017</v>
      </c>
      <c r="D327" s="156"/>
      <c r="E327" s="142">
        <v>0.22396804400000001</v>
      </c>
      <c r="F327" s="142">
        <v>0.171001717</v>
      </c>
      <c r="G327" s="142">
        <v>0.28720940700000003</v>
      </c>
      <c r="H327" s="142">
        <v>0.13076037600000001</v>
      </c>
      <c r="I327" s="142">
        <v>8.490578E-2</v>
      </c>
      <c r="J327" s="142">
        <v>2.82175E-2</v>
      </c>
      <c r="K327" s="142">
        <v>7.3937139999999998E-2</v>
      </c>
      <c r="L327" s="141">
        <f t="shared" si="85"/>
        <v>2.6454112300973573</v>
      </c>
    </row>
    <row r="328" spans="1:13" ht="15" customHeight="1" x14ac:dyDescent="0.2">
      <c r="A328" s="11"/>
      <c r="C328" s="139">
        <v>2014</v>
      </c>
      <c r="D328" s="156"/>
      <c r="E328" s="142">
        <v>0.21640480852719643</v>
      </c>
      <c r="F328" s="142">
        <v>0.14763816666589971</v>
      </c>
      <c r="G328" s="142">
        <v>0.26588233029445785</v>
      </c>
      <c r="H328" s="142">
        <v>0.11349326519082148</v>
      </c>
      <c r="I328" s="142">
        <v>7.1300318316768821E-2</v>
      </c>
      <c r="J328" s="142">
        <v>1.6353722356037426E-2</v>
      </c>
      <c r="K328" s="142">
        <v>0.16892738864881834</v>
      </c>
      <c r="L328" s="141">
        <f t="shared" si="85"/>
        <v>2.6018824575234967</v>
      </c>
      <c r="M328" s="3"/>
    </row>
    <row r="329" spans="1:13" ht="15" customHeight="1" x14ac:dyDescent="0.2">
      <c r="A329" s="11"/>
      <c r="C329" s="162" t="s">
        <v>39</v>
      </c>
      <c r="D329" s="162"/>
      <c r="E329" s="162"/>
      <c r="F329" s="163"/>
      <c r="G329" s="163"/>
      <c r="H329" s="163"/>
      <c r="I329" s="163"/>
      <c r="J329" s="163"/>
      <c r="K329" s="163"/>
      <c r="L329" s="164"/>
      <c r="M329" s="3"/>
    </row>
    <row r="330" spans="1:13" ht="15" customHeight="1" x14ac:dyDescent="0.2">
      <c r="A330" s="11"/>
      <c r="C330" s="136">
        <v>2024</v>
      </c>
      <c r="D330" s="154"/>
      <c r="E330" s="155">
        <v>0.22783381454197391</v>
      </c>
      <c r="F330" s="155">
        <v>0.20601614693716955</v>
      </c>
      <c r="G330" s="155">
        <v>0.39612784724860722</v>
      </c>
      <c r="H330" s="155">
        <v>8.2188924435916147E-2</v>
      </c>
      <c r="I330" s="155">
        <v>2.406511163071768E-2</v>
      </c>
      <c r="J330" s="155">
        <v>3.0419733343066961E-2</v>
      </c>
      <c r="K330" s="155">
        <v>3.3348421862548508E-2</v>
      </c>
      <c r="L330" s="138">
        <f t="shared" ref="L330:L333" si="86">(1*E330+2*F330+3*G330+4*H330+5*I330)/SUM(E330:I330)</f>
        <v>2.4324433298458632</v>
      </c>
      <c r="M330" s="3"/>
    </row>
    <row r="331" spans="1:13" ht="15" customHeight="1" x14ac:dyDescent="0.2">
      <c r="A331" s="11"/>
      <c r="C331" s="139">
        <v>2021</v>
      </c>
      <c r="D331" s="156"/>
      <c r="E331" s="142">
        <v>0.229243157</v>
      </c>
      <c r="F331" s="142">
        <v>0.214693411</v>
      </c>
      <c r="G331" s="142">
        <v>0.34470799299999999</v>
      </c>
      <c r="H331" s="142">
        <v>0.12842896600000001</v>
      </c>
      <c r="I331" s="142">
        <v>2.47198E-2</v>
      </c>
      <c r="J331" s="142">
        <v>2.6209199999999998E-2</v>
      </c>
      <c r="K331" s="142">
        <v>3.1997499999999998E-2</v>
      </c>
      <c r="L331" s="141">
        <f t="shared" si="86"/>
        <v>2.4740765889924381</v>
      </c>
      <c r="M331" s="3"/>
    </row>
    <row r="332" spans="1:13" ht="15" customHeight="1" x14ac:dyDescent="0.2">
      <c r="A332" s="11"/>
      <c r="C332" s="139">
        <v>2017</v>
      </c>
      <c r="D332" s="156"/>
      <c r="E332" s="142">
        <v>0.266138863</v>
      </c>
      <c r="F332" s="142">
        <v>0.20127788199999999</v>
      </c>
      <c r="G332" s="142">
        <v>0.320787031</v>
      </c>
      <c r="H332" s="142">
        <v>0.126053742</v>
      </c>
      <c r="I332" s="142">
        <v>2.1089400000000001E-2</v>
      </c>
      <c r="J332" s="142">
        <v>2.73277E-2</v>
      </c>
      <c r="K332" s="142">
        <v>3.7325499999999998E-2</v>
      </c>
      <c r="L332" s="141">
        <f t="shared" si="86"/>
        <v>2.3956006534892968</v>
      </c>
      <c r="M332" s="3"/>
    </row>
    <row r="333" spans="1:13" ht="15" customHeight="1" x14ac:dyDescent="0.2">
      <c r="A333" s="11"/>
      <c r="C333" s="139">
        <v>2014</v>
      </c>
      <c r="D333" s="156"/>
      <c r="E333" s="142">
        <v>0.28436605800968162</v>
      </c>
      <c r="F333" s="142">
        <v>0.17193251886993932</v>
      </c>
      <c r="G333" s="142">
        <v>0.27839171536450458</v>
      </c>
      <c r="H333" s="142">
        <v>0.20770803608301033</v>
      </c>
      <c r="I333" s="142">
        <v>1.8580584891658175E-2</v>
      </c>
      <c r="J333" s="142">
        <v>2.1197945550927057E-2</v>
      </c>
      <c r="K333" s="142">
        <v>1.7823141230278922E-2</v>
      </c>
      <c r="L333" s="141">
        <f t="shared" si="86"/>
        <v>2.484072520007425</v>
      </c>
    </row>
    <row r="334" spans="1:13" ht="15" customHeight="1" x14ac:dyDescent="0.2">
      <c r="A334" s="11"/>
      <c r="C334" s="162" t="s">
        <v>40</v>
      </c>
      <c r="D334" s="162"/>
      <c r="E334" s="162"/>
      <c r="F334" s="163"/>
      <c r="G334" s="163"/>
      <c r="H334" s="163"/>
      <c r="I334" s="163"/>
      <c r="J334" s="163"/>
      <c r="K334" s="163"/>
      <c r="L334" s="164"/>
    </row>
    <row r="335" spans="1:13" ht="15" customHeight="1" x14ac:dyDescent="0.2">
      <c r="A335" s="11"/>
      <c r="C335" s="136">
        <v>2024</v>
      </c>
      <c r="D335" s="154"/>
      <c r="E335" s="155">
        <v>0.22430103971812701</v>
      </c>
      <c r="F335" s="155">
        <v>9.7966263056304265E-2</v>
      </c>
      <c r="G335" s="155">
        <v>0.24345861839634891</v>
      </c>
      <c r="H335" s="155">
        <v>0.13421552283991336</v>
      </c>
      <c r="I335" s="155">
        <v>9.1751644298287777E-2</v>
      </c>
      <c r="J335" s="155">
        <v>4.2038344546418638E-2</v>
      </c>
      <c r="K335" s="155">
        <v>0.16626856714460009</v>
      </c>
      <c r="L335" s="138">
        <f t="shared" ref="L335:L338" si="87">(1*E335+2*F335+3*G335+4*H335+5*I335)/SUM(E335:I335)</f>
        <v>2.7109365555472</v>
      </c>
    </row>
    <row r="336" spans="1:13" ht="15" customHeight="1" x14ac:dyDescent="0.2">
      <c r="A336" s="11"/>
      <c r="C336" s="139">
        <v>2021</v>
      </c>
      <c r="D336" s="156"/>
      <c r="E336" s="142">
        <v>0.166731452</v>
      </c>
      <c r="F336" s="142">
        <v>8.5290434999999998E-2</v>
      </c>
      <c r="G336" s="142">
        <v>0.28213893600000001</v>
      </c>
      <c r="H336" s="142">
        <v>0.16339652099999999</v>
      </c>
      <c r="I336" s="142">
        <v>0.10303923299999999</v>
      </c>
      <c r="J336" s="142">
        <v>2.9242500000000001E-2</v>
      </c>
      <c r="K336" s="142">
        <v>0.17016091799999999</v>
      </c>
      <c r="L336" s="141">
        <f t="shared" si="87"/>
        <v>2.9384479606637139</v>
      </c>
    </row>
    <row r="337" spans="1:13" ht="15" customHeight="1" x14ac:dyDescent="0.2">
      <c r="A337" s="11"/>
      <c r="C337" s="139">
        <v>2017</v>
      </c>
      <c r="D337" s="156"/>
      <c r="E337" s="142">
        <v>0.20304457400000001</v>
      </c>
      <c r="F337" s="142">
        <v>9.1092489999999998E-2</v>
      </c>
      <c r="G337" s="142">
        <v>0.27604569499999998</v>
      </c>
      <c r="H337" s="142">
        <v>0.120070735</v>
      </c>
      <c r="I337" s="142">
        <v>6.3264066999999993E-2</v>
      </c>
      <c r="J337" s="142">
        <v>4.1350999999999999E-2</v>
      </c>
      <c r="K337" s="142">
        <v>0.20513140399999999</v>
      </c>
      <c r="L337" s="141">
        <f t="shared" si="87"/>
        <v>2.6674493310183123</v>
      </c>
    </row>
    <row r="338" spans="1:13" ht="15" customHeight="1" x14ac:dyDescent="0.2">
      <c r="A338" s="11"/>
      <c r="C338" s="139">
        <v>2014</v>
      </c>
      <c r="D338" s="156"/>
      <c r="E338" s="142">
        <v>0.16551993806440127</v>
      </c>
      <c r="F338" s="142">
        <v>0.11623282987543863</v>
      </c>
      <c r="G338" s="142">
        <v>0.31973279792176734</v>
      </c>
      <c r="H338" s="142">
        <v>9.0392059170718089E-2</v>
      </c>
      <c r="I338" s="142">
        <v>5.7546286261331424E-2</v>
      </c>
      <c r="J338" s="142">
        <v>2.8323722865741995E-2</v>
      </c>
      <c r="K338" s="142">
        <v>0.22225236584060126</v>
      </c>
      <c r="L338" s="141">
        <f t="shared" si="87"/>
        <v>2.6773680814460734</v>
      </c>
    </row>
    <row r="339" spans="1:13" ht="15" customHeight="1" x14ac:dyDescent="0.2">
      <c r="A339" s="11"/>
      <c r="C339" s="162" t="s">
        <v>41</v>
      </c>
      <c r="D339" s="162"/>
      <c r="E339" s="162"/>
      <c r="F339" s="163"/>
      <c r="G339" s="163"/>
      <c r="H339" s="163"/>
      <c r="I339" s="163"/>
      <c r="J339" s="163"/>
      <c r="K339" s="163"/>
      <c r="L339" s="164"/>
    </row>
    <row r="340" spans="1:13" ht="15" customHeight="1" x14ac:dyDescent="0.2">
      <c r="A340" s="11"/>
      <c r="C340" s="136">
        <v>2024</v>
      </c>
      <c r="D340" s="154"/>
      <c r="E340" s="155">
        <v>0.15760627699670382</v>
      </c>
      <c r="F340" s="155">
        <v>8.0832552891340129E-2</v>
      </c>
      <c r="G340" s="155">
        <v>0.22775287288128063</v>
      </c>
      <c r="H340" s="155">
        <v>0.24319426651004059</v>
      </c>
      <c r="I340" s="155">
        <v>0.23045139553266186</v>
      </c>
      <c r="J340" s="155">
        <v>3.222021582717257E-2</v>
      </c>
      <c r="K340" s="155">
        <v>2.7942419360800417E-2</v>
      </c>
      <c r="L340" s="138">
        <f t="shared" ref="L340:L343" si="88">(1*E340+2*F340+3*G340+4*H340+5*I340)/SUM(E340:I340)</f>
        <v>3.3277715509344836</v>
      </c>
    </row>
    <row r="341" spans="1:13" ht="15" customHeight="1" x14ac:dyDescent="0.2">
      <c r="A341" s="11"/>
      <c r="C341" s="139">
        <v>2021</v>
      </c>
      <c r="D341" s="156"/>
      <c r="E341" s="142">
        <v>0.100953969</v>
      </c>
      <c r="F341" s="142">
        <v>6.9912409999999994E-2</v>
      </c>
      <c r="G341" s="142">
        <v>0.248898222</v>
      </c>
      <c r="H341" s="142">
        <v>0.28176709</v>
      </c>
      <c r="I341" s="142">
        <v>0.24706210000000001</v>
      </c>
      <c r="J341" s="142">
        <v>2.5431599999999999E-2</v>
      </c>
      <c r="K341" s="142">
        <v>2.59746E-2</v>
      </c>
      <c r="L341" s="141">
        <f t="shared" si="88"/>
        <v>3.5313875620760835</v>
      </c>
    </row>
    <row r="342" spans="1:13" ht="15" customHeight="1" x14ac:dyDescent="0.2">
      <c r="A342" s="11"/>
      <c r="C342" s="139">
        <v>2017</v>
      </c>
      <c r="D342" s="156"/>
      <c r="E342" s="142">
        <v>0.16581811900000001</v>
      </c>
      <c r="F342" s="142">
        <v>7.9623358000000005E-2</v>
      </c>
      <c r="G342" s="142">
        <v>0.30619799399999997</v>
      </c>
      <c r="H342" s="142">
        <v>0.19951828299999999</v>
      </c>
      <c r="I342" s="142">
        <v>0.17396198800000001</v>
      </c>
      <c r="J342" s="142">
        <v>3.4587699999999999E-2</v>
      </c>
      <c r="K342" s="142">
        <v>4.0292599999999998E-2</v>
      </c>
      <c r="L342" s="141">
        <f t="shared" si="88"/>
        <v>3.1472054446763718</v>
      </c>
    </row>
    <row r="343" spans="1:13" ht="15" customHeight="1" x14ac:dyDescent="0.2">
      <c r="A343" s="11"/>
      <c r="C343" s="139">
        <v>2014</v>
      </c>
      <c r="D343" s="156"/>
      <c r="E343" s="142">
        <v>0.15387920648507233</v>
      </c>
      <c r="F343" s="142">
        <v>9.8665801957311575E-2</v>
      </c>
      <c r="G343" s="142">
        <v>0.35537263001215325</v>
      </c>
      <c r="H343" s="142">
        <v>0.20712067591703318</v>
      </c>
      <c r="I343" s="142">
        <v>0.13628851851532947</v>
      </c>
      <c r="J343" s="142">
        <v>1.6044328671738717E-2</v>
      </c>
      <c r="K343" s="142">
        <v>3.26288384413616E-2</v>
      </c>
      <c r="L343" s="141">
        <f t="shared" si="88"/>
        <v>3.0770224233010226</v>
      </c>
    </row>
    <row r="344" spans="1:13" ht="15" customHeight="1" x14ac:dyDescent="0.2">
      <c r="A344" s="11"/>
      <c r="C344" s="162" t="s">
        <v>42</v>
      </c>
      <c r="D344" s="162"/>
      <c r="E344" s="162"/>
      <c r="F344" s="163"/>
      <c r="G344" s="163"/>
      <c r="H344" s="163"/>
      <c r="I344" s="163"/>
      <c r="J344" s="163"/>
      <c r="K344" s="163"/>
      <c r="L344" s="164"/>
    </row>
    <row r="345" spans="1:13" ht="15" customHeight="1" x14ac:dyDescent="0.2">
      <c r="A345" s="11"/>
      <c r="C345" s="136">
        <v>2024</v>
      </c>
      <c r="D345" s="154"/>
      <c r="E345" s="155">
        <v>0.14760300465433737</v>
      </c>
      <c r="F345" s="155">
        <v>6.4575031825756468E-2</v>
      </c>
      <c r="G345" s="155">
        <v>0.21786953541912474</v>
      </c>
      <c r="H345" s="155">
        <v>0.20337046878010853</v>
      </c>
      <c r="I345" s="155">
        <v>0.21200507934299476</v>
      </c>
      <c r="J345" s="155">
        <v>4.4311696247208265E-2</v>
      </c>
      <c r="K345" s="155">
        <v>0.1102651837304699</v>
      </c>
      <c r="L345" s="138">
        <f t="shared" ref="L345:L348" si="89">(1*E345+2*F345+3*G345+4*H345+5*I345)/SUM(E345:I345)</f>
        <v>3.3165274050283853</v>
      </c>
    </row>
    <row r="346" spans="1:13" ht="15" customHeight="1" x14ac:dyDescent="0.2">
      <c r="A346" s="11"/>
      <c r="C346" s="139">
        <v>2021</v>
      </c>
      <c r="D346" s="156"/>
      <c r="E346" s="142">
        <v>0.100570993</v>
      </c>
      <c r="F346" s="142">
        <v>7.3656888000000004E-2</v>
      </c>
      <c r="G346" s="142">
        <v>0.225483931</v>
      </c>
      <c r="H346" s="142">
        <v>0.21897449499999999</v>
      </c>
      <c r="I346" s="142">
        <v>0.227390431</v>
      </c>
      <c r="J346" s="142">
        <v>3.6447800000000002E-2</v>
      </c>
      <c r="K346" s="142">
        <v>0.117475503</v>
      </c>
      <c r="L346" s="141">
        <f t="shared" si="89"/>
        <v>3.4715369955012285</v>
      </c>
    </row>
    <row r="347" spans="1:13" ht="15" customHeight="1" x14ac:dyDescent="0.2">
      <c r="A347" s="11"/>
      <c r="C347" s="139">
        <v>2017</v>
      </c>
      <c r="D347" s="156"/>
      <c r="E347" s="142">
        <v>0.13468102400000001</v>
      </c>
      <c r="F347" s="142">
        <v>7.1386747E-2</v>
      </c>
      <c r="G347" s="142">
        <v>0.28359168800000001</v>
      </c>
      <c r="H347" s="142">
        <v>0.16853637799999999</v>
      </c>
      <c r="I347" s="142">
        <v>0.131342297</v>
      </c>
      <c r="J347" s="142">
        <v>4.5413700000000001E-2</v>
      </c>
      <c r="K347" s="142">
        <v>0.16504817099999999</v>
      </c>
      <c r="L347" s="141">
        <f t="shared" si="89"/>
        <v>3.114588736254758</v>
      </c>
    </row>
    <row r="348" spans="1:13" ht="15" customHeight="1" x14ac:dyDescent="0.2">
      <c r="A348" s="11"/>
      <c r="C348" s="139">
        <v>2014</v>
      </c>
      <c r="D348" s="156"/>
      <c r="E348" s="142">
        <v>0.13068174889676834</v>
      </c>
      <c r="F348" s="142">
        <v>8.9056809201825321E-2</v>
      </c>
      <c r="G348" s="142">
        <v>0.33949060145947346</v>
      </c>
      <c r="H348" s="142">
        <v>0.15587517344430213</v>
      </c>
      <c r="I348" s="142">
        <v>8.8522578257350812E-2</v>
      </c>
      <c r="J348" s="142">
        <v>2.803319206669342E-2</v>
      </c>
      <c r="K348" s="142">
        <v>0.16833989667358662</v>
      </c>
      <c r="L348" s="141">
        <f t="shared" si="89"/>
        <v>2.9782237543427632</v>
      </c>
    </row>
    <row r="349" spans="1:13" ht="15" customHeight="1" x14ac:dyDescent="0.2">
      <c r="A349" s="11"/>
      <c r="C349" s="100" t="s">
        <v>20</v>
      </c>
      <c r="D349" s="100"/>
      <c r="E349" s="99"/>
      <c r="F349" s="99"/>
      <c r="G349" s="99"/>
      <c r="H349" s="99"/>
      <c r="I349" s="99"/>
      <c r="J349" s="99"/>
      <c r="K349" s="99"/>
      <c r="L349" s="98"/>
    </row>
    <row r="350" spans="1:13" ht="15" customHeight="1" x14ac:dyDescent="0.2">
      <c r="A350" s="11"/>
      <c r="C350" s="160" t="s">
        <v>165</v>
      </c>
      <c r="D350" s="160"/>
      <c r="E350" s="161"/>
      <c r="F350" s="161"/>
      <c r="G350" s="161"/>
      <c r="H350" s="161"/>
      <c r="I350" s="161"/>
      <c r="J350" s="161"/>
      <c r="K350" s="161"/>
      <c r="L350" s="161"/>
    </row>
    <row r="351" spans="1:13" s="90" customFormat="1" ht="15" customHeight="1" x14ac:dyDescent="0.2">
      <c r="A351" s="11"/>
      <c r="C351" s="136">
        <v>2024</v>
      </c>
      <c r="D351" s="154"/>
      <c r="E351" s="155">
        <f>AVERAGE(E356,E361,E366,E371,E376,E381,E386,E391,E396,E401)</f>
        <v>0.23838226400685766</v>
      </c>
      <c r="F351" s="155">
        <f t="shared" ref="F351:K351" si="90">AVERAGE(F356,F361,F366,F371,F376,F381,F386,F391,F396,F401)</f>
        <v>0.1746441174433174</v>
      </c>
      <c r="G351" s="155">
        <f t="shared" si="90"/>
        <v>0.29904215222331898</v>
      </c>
      <c r="H351" s="155">
        <f t="shared" si="90"/>
        <v>0.10938521780306656</v>
      </c>
      <c r="I351" s="155">
        <f t="shared" si="90"/>
        <v>7.7709019580247896E-2</v>
      </c>
      <c r="J351" s="155">
        <f t="shared" si="90"/>
        <v>9.7379905949343433E-3</v>
      </c>
      <c r="K351" s="155">
        <f t="shared" si="90"/>
        <v>9.1099238348257144E-2</v>
      </c>
      <c r="L351" s="138">
        <f t="shared" ref="L351:L354" si="91">(1*E351+2*F351+3*G351+4*H351+5*I351)/SUM(E351:I351)</f>
        <v>2.5700384836450874</v>
      </c>
      <c r="M351" s="2"/>
    </row>
    <row r="352" spans="1:13" ht="15" customHeight="1" x14ac:dyDescent="0.2">
      <c r="A352" s="11"/>
      <c r="C352" s="139">
        <v>2021</v>
      </c>
      <c r="D352" s="156"/>
      <c r="E352" s="142">
        <f t="shared" ref="E352:K352" si="92">AVERAGE(E357,E362,E367,E372,E377,E382,E387,E392,E397,E402)</f>
        <v>0.25201620279999998</v>
      </c>
      <c r="F352" s="142">
        <f t="shared" si="92"/>
        <v>0.15046720829999999</v>
      </c>
      <c r="G352" s="142">
        <f t="shared" si="92"/>
        <v>0.27227950870000001</v>
      </c>
      <c r="H352" s="142">
        <f t="shared" si="92"/>
        <v>9.4047868000000007E-2</v>
      </c>
      <c r="I352" s="142">
        <f t="shared" si="92"/>
        <v>5.6987806600000003E-2</v>
      </c>
      <c r="J352" s="142">
        <f t="shared" si="92"/>
        <v>2.4667839999999996E-2</v>
      </c>
      <c r="K352" s="142">
        <f t="shared" si="92"/>
        <v>0.14953358859999999</v>
      </c>
      <c r="L352" s="141">
        <f t="shared" si="91"/>
        <v>2.4593401638998964</v>
      </c>
      <c r="M352" s="3"/>
    </row>
    <row r="353" spans="1:13" ht="15" customHeight="1" x14ac:dyDescent="0.2">
      <c r="A353" s="11"/>
      <c r="C353" s="139">
        <v>2017</v>
      </c>
      <c r="D353" s="156"/>
      <c r="E353" s="142">
        <f t="shared" ref="E353:K353" si="93">AVERAGE(E358,E363,E368,E373,E378,E383,E388,E393,E398,E403)</f>
        <v>0.23512556209999999</v>
      </c>
      <c r="F353" s="142">
        <f t="shared" si="93"/>
        <v>0.10658823580000001</v>
      </c>
      <c r="G353" s="142">
        <f t="shared" si="93"/>
        <v>0.33111201490000003</v>
      </c>
      <c r="H353" s="142">
        <f t="shared" si="93"/>
        <v>9.7536071500000016E-2</v>
      </c>
      <c r="I353" s="142">
        <f t="shared" si="93"/>
        <v>2.7950863399999991E-2</v>
      </c>
      <c r="J353" s="142">
        <f t="shared" si="93"/>
        <v>7.9670919999999985E-3</v>
      </c>
      <c r="K353" s="142">
        <f t="shared" si="93"/>
        <v>0.19372012440000003</v>
      </c>
      <c r="L353" s="141">
        <f t="shared" si="91"/>
        <v>2.4696294617368291</v>
      </c>
    </row>
    <row r="354" spans="1:13" ht="15" customHeight="1" x14ac:dyDescent="0.2">
      <c r="A354" s="11"/>
      <c r="C354" s="139">
        <v>2014</v>
      </c>
      <c r="D354" s="156"/>
      <c r="E354" s="142">
        <f t="shared" ref="E354:K354" si="94">AVERAGE(E359,E364,E369,E374,E379,E384,E389,E394,E399,E404)</f>
        <v>0.22377159186978632</v>
      </c>
      <c r="F354" s="142">
        <f t="shared" si="94"/>
        <v>0.12537115305330898</v>
      </c>
      <c r="G354" s="142">
        <f t="shared" si="94"/>
        <v>0.22621799686300367</v>
      </c>
      <c r="H354" s="142">
        <f t="shared" si="94"/>
        <v>8.2952385323115524E-2</v>
      </c>
      <c r="I354" s="142">
        <f t="shared" si="94"/>
        <v>4.2286346936456477E-2</v>
      </c>
      <c r="J354" s="142">
        <f t="shared" si="94"/>
        <v>1.3535804245014347E-3</v>
      </c>
      <c r="K354" s="142">
        <f t="shared" si="94"/>
        <v>0.29804694552982763</v>
      </c>
      <c r="L354" s="141">
        <f t="shared" si="91"/>
        <v>2.4213680246490927</v>
      </c>
      <c r="M354" s="3"/>
    </row>
    <row r="355" spans="1:13" ht="15" customHeight="1" x14ac:dyDescent="0.2">
      <c r="A355" s="11"/>
      <c r="C355" s="162" t="s">
        <v>33</v>
      </c>
      <c r="D355" s="162"/>
      <c r="E355" s="162"/>
      <c r="F355" s="163"/>
      <c r="G355" s="163"/>
      <c r="H355" s="163"/>
      <c r="I355" s="163"/>
      <c r="J355" s="163"/>
      <c r="K355" s="163"/>
      <c r="L355" s="163"/>
      <c r="M355" s="3"/>
    </row>
    <row r="356" spans="1:13" ht="15" customHeight="1" x14ac:dyDescent="0.2">
      <c r="A356" s="11"/>
      <c r="C356" s="136">
        <v>2024</v>
      </c>
      <c r="D356" s="154"/>
      <c r="E356" s="155">
        <v>0.19488966366254987</v>
      </c>
      <c r="F356" s="155">
        <v>0.12019045653301838</v>
      </c>
      <c r="G356" s="155">
        <v>0.34766168365418604</v>
      </c>
      <c r="H356" s="155">
        <v>0.13145329631257097</v>
      </c>
      <c r="I356" s="155">
        <v>0.19936299726429266</v>
      </c>
      <c r="J356" s="155">
        <v>1.9842530395705474E-3</v>
      </c>
      <c r="K356" s="155">
        <v>4.4576495338115177E-3</v>
      </c>
      <c r="L356" s="138">
        <f t="shared" ref="L356:L359" si="95">(1*E356+2*F356+3*G356+4*H356+5*I356)/SUM(E356:I356)</f>
        <v>3.0203405387519684</v>
      </c>
      <c r="M356" s="3"/>
    </row>
    <row r="357" spans="1:13" ht="15" customHeight="1" x14ac:dyDescent="0.2">
      <c r="A357" s="11"/>
      <c r="C357" s="139">
        <v>2021</v>
      </c>
      <c r="D357" s="156"/>
      <c r="E357" s="142">
        <v>0.22000146800000001</v>
      </c>
      <c r="F357" s="142">
        <v>0.12736989900000001</v>
      </c>
      <c r="G357" s="142">
        <v>0.34616977700000001</v>
      </c>
      <c r="H357" s="142">
        <v>0.14383875199999999</v>
      </c>
      <c r="I357" s="142">
        <v>8.6308146000000002E-2</v>
      </c>
      <c r="J357" s="142">
        <v>2.8536099999999998E-2</v>
      </c>
      <c r="K357" s="142">
        <v>4.7775900000000003E-2</v>
      </c>
      <c r="L357" s="141">
        <f t="shared" si="95"/>
        <v>2.7283522362629</v>
      </c>
      <c r="M357" s="3"/>
    </row>
    <row r="358" spans="1:13" ht="15" customHeight="1" x14ac:dyDescent="0.2">
      <c r="A358" s="11"/>
      <c r="C358" s="139">
        <v>2017</v>
      </c>
      <c r="D358" s="156"/>
      <c r="E358" s="142">
        <v>0.18170802</v>
      </c>
      <c r="F358" s="142">
        <v>8.0700323000000004E-2</v>
      </c>
      <c r="G358" s="142">
        <v>0.44164634699999999</v>
      </c>
      <c r="H358" s="142">
        <v>0.171810412</v>
      </c>
      <c r="I358" s="142">
        <v>2.1422699999999999E-2</v>
      </c>
      <c r="J358" s="142">
        <v>7.6864699999999999E-3</v>
      </c>
      <c r="K358" s="142">
        <v>9.5025679000000002E-2</v>
      </c>
      <c r="L358" s="141">
        <f t="shared" si="95"/>
        <v>2.7442731858289542</v>
      </c>
      <c r="M358" s="3"/>
    </row>
    <row r="359" spans="1:13" ht="15" customHeight="1" x14ac:dyDescent="0.2">
      <c r="A359" s="11"/>
      <c r="C359" s="139">
        <v>2014</v>
      </c>
      <c r="D359" s="156"/>
      <c r="E359" s="142">
        <v>0.10945557431549829</v>
      </c>
      <c r="F359" s="142">
        <v>0.16023891575995319</v>
      </c>
      <c r="G359" s="142">
        <v>0.27562959218481853</v>
      </c>
      <c r="H359" s="142">
        <v>0.14898036647718185</v>
      </c>
      <c r="I359" s="142">
        <v>7.8348195099145174E-2</v>
      </c>
      <c r="J359" s="142">
        <v>4.0033067806622574E-4</v>
      </c>
      <c r="K359" s="142">
        <v>0.22694702548533685</v>
      </c>
      <c r="L359" s="141">
        <f t="shared" si="95"/>
        <v>2.9049077120209583</v>
      </c>
    </row>
    <row r="360" spans="1:13" ht="15" customHeight="1" x14ac:dyDescent="0.2">
      <c r="A360" s="11"/>
      <c r="C360" s="162" t="s">
        <v>34</v>
      </c>
      <c r="D360" s="162"/>
      <c r="E360" s="163"/>
      <c r="F360" s="163"/>
      <c r="G360" s="163"/>
      <c r="H360" s="163"/>
      <c r="I360" s="163"/>
      <c r="J360" s="163"/>
      <c r="K360" s="163"/>
      <c r="L360" s="164"/>
    </row>
    <row r="361" spans="1:13" ht="15" customHeight="1" x14ac:dyDescent="0.2">
      <c r="A361" s="11"/>
      <c r="C361" s="136">
        <v>2024</v>
      </c>
      <c r="D361" s="154"/>
      <c r="E361" s="155">
        <v>0.20265976990127407</v>
      </c>
      <c r="F361" s="155">
        <v>0.10995075048808135</v>
      </c>
      <c r="G361" s="155">
        <v>0.29268714036406362</v>
      </c>
      <c r="H361" s="155">
        <v>0.12577431385844043</v>
      </c>
      <c r="I361" s="155">
        <v>0.25347182568269233</v>
      </c>
      <c r="J361" s="155">
        <v>1.9842530395705479E-3</v>
      </c>
      <c r="K361" s="155">
        <v>1.3471946665877655E-2</v>
      </c>
      <c r="L361" s="138">
        <f t="shared" ref="L361:L364" si="96">(1*E361+2*F361+3*G361+4*H361+5*I361)/SUM(E361:I361)</f>
        <v>3.1192914676808261</v>
      </c>
    </row>
    <row r="362" spans="1:13" ht="15" customHeight="1" x14ac:dyDescent="0.2">
      <c r="A362" s="11"/>
      <c r="C362" s="139">
        <v>2021</v>
      </c>
      <c r="D362" s="156"/>
      <c r="E362" s="142">
        <v>0.23308114599999999</v>
      </c>
      <c r="F362" s="142">
        <v>7.6360700000000004E-2</v>
      </c>
      <c r="G362" s="142">
        <v>0.29914383700000002</v>
      </c>
      <c r="H362" s="142">
        <v>0.14827969699999999</v>
      </c>
      <c r="I362" s="142">
        <v>0.144365933</v>
      </c>
      <c r="J362" s="142">
        <v>1.4759E-3</v>
      </c>
      <c r="K362" s="142">
        <v>9.7292782999999994E-2</v>
      </c>
      <c r="L362" s="141">
        <f t="shared" si="96"/>
        <v>2.8829252518437514</v>
      </c>
    </row>
    <row r="363" spans="1:13" ht="15" customHeight="1" x14ac:dyDescent="0.2">
      <c r="A363" s="11"/>
      <c r="C363" s="139">
        <v>2017</v>
      </c>
      <c r="D363" s="156"/>
      <c r="E363" s="142">
        <v>0.23154002300000001</v>
      </c>
      <c r="F363" s="142">
        <v>7.8733946999999999E-2</v>
      </c>
      <c r="G363" s="142">
        <v>0.39618825699999999</v>
      </c>
      <c r="H363" s="142">
        <v>8.1371529999999997E-2</v>
      </c>
      <c r="I363" s="142">
        <v>0.109454094</v>
      </c>
      <c r="J363" s="142">
        <v>7.6864699999999999E-3</v>
      </c>
      <c r="K363" s="142">
        <v>9.5025679000000002E-2</v>
      </c>
      <c r="L363" s="141">
        <f t="shared" si="96"/>
        <v>2.7308174018729692</v>
      </c>
    </row>
    <row r="364" spans="1:13" ht="15" customHeight="1" x14ac:dyDescent="0.2">
      <c r="A364" s="11"/>
      <c r="C364" s="139">
        <v>2014</v>
      </c>
      <c r="D364" s="156"/>
      <c r="E364" s="142">
        <v>0.19739406062869355</v>
      </c>
      <c r="F364" s="142">
        <v>0.10835048672353438</v>
      </c>
      <c r="G364" s="142">
        <v>0.28682353007713507</v>
      </c>
      <c r="H364" s="142">
        <v>5.7042380820813338E-2</v>
      </c>
      <c r="I364" s="142">
        <v>0.12241210930674115</v>
      </c>
      <c r="J364" s="142">
        <v>4.0033067806622568E-4</v>
      </c>
      <c r="K364" s="142">
        <v>0.22757710176501625</v>
      </c>
      <c r="L364" s="141">
        <f t="shared" si="96"/>
        <v>2.7392925841746365</v>
      </c>
    </row>
    <row r="365" spans="1:13" ht="15" customHeight="1" x14ac:dyDescent="0.2">
      <c r="A365" s="11"/>
      <c r="C365" s="162" t="s">
        <v>35</v>
      </c>
      <c r="D365" s="162"/>
      <c r="E365" s="162"/>
      <c r="F365" s="163"/>
      <c r="G365" s="163"/>
      <c r="H365" s="163"/>
      <c r="I365" s="163"/>
      <c r="J365" s="163"/>
      <c r="K365" s="163"/>
      <c r="L365" s="164"/>
    </row>
    <row r="366" spans="1:13" ht="15" customHeight="1" x14ac:dyDescent="0.2">
      <c r="A366" s="11"/>
      <c r="C366" s="136">
        <v>2024</v>
      </c>
      <c r="D366" s="154"/>
      <c r="E366" s="155">
        <v>0.28548932486890177</v>
      </c>
      <c r="F366" s="155">
        <v>8.6043488061528631E-2</v>
      </c>
      <c r="G366" s="155">
        <v>0.29574173932014036</v>
      </c>
      <c r="H366" s="155">
        <v>8.4275634858261173E-2</v>
      </c>
      <c r="I366" s="155">
        <v>5.2021101021280838E-2</v>
      </c>
      <c r="J366" s="155">
        <v>3.2660811080486754E-2</v>
      </c>
      <c r="K366" s="155">
        <v>0.16376790078940037</v>
      </c>
      <c r="L366" s="138">
        <f t="shared" ref="L366:L369" si="97">(1*E366+2*F366+3*G366+4*H366+5*I366)/SUM(E366:I366)</f>
        <v>2.4167234347195619</v>
      </c>
    </row>
    <row r="367" spans="1:13" ht="15" customHeight="1" x14ac:dyDescent="0.2">
      <c r="A367" s="11"/>
      <c r="C367" s="139">
        <v>2021</v>
      </c>
      <c r="D367" s="156"/>
      <c r="E367" s="142">
        <v>0.25448194800000001</v>
      </c>
      <c r="F367" s="142">
        <v>6.6601857E-2</v>
      </c>
      <c r="G367" s="142">
        <v>0.26742048000000002</v>
      </c>
      <c r="H367" s="142">
        <v>6.1196300000000002E-2</v>
      </c>
      <c r="I367" s="142">
        <v>5.3997499999999997E-2</v>
      </c>
      <c r="J367" s="142">
        <v>1.20892E-2</v>
      </c>
      <c r="K367" s="142">
        <v>0.28421281799999998</v>
      </c>
      <c r="L367" s="141">
        <f t="shared" si="97"/>
        <v>2.4225159032513215</v>
      </c>
    </row>
    <row r="368" spans="1:13" ht="15" customHeight="1" x14ac:dyDescent="0.2">
      <c r="A368" s="11"/>
      <c r="C368" s="139">
        <v>2017</v>
      </c>
      <c r="D368" s="156"/>
      <c r="E368" s="142">
        <v>0.197166067</v>
      </c>
      <c r="F368" s="142">
        <v>3.2211200000000002E-2</v>
      </c>
      <c r="G368" s="142">
        <v>0.33261211699999998</v>
      </c>
      <c r="H368" s="142">
        <v>3.7847100000000002E-2</v>
      </c>
      <c r="I368" s="142">
        <v>4.45838E-2</v>
      </c>
      <c r="J368" s="142">
        <v>7.6864699999999999E-3</v>
      </c>
      <c r="K368" s="142">
        <v>0.34789320400000001</v>
      </c>
      <c r="L368" s="141">
        <f t="shared" si="97"/>
        <v>2.5351967629870571</v>
      </c>
    </row>
    <row r="369" spans="1:13" ht="15" customHeight="1" x14ac:dyDescent="0.2">
      <c r="A369" s="11"/>
      <c r="C369" s="139">
        <v>2014</v>
      </c>
      <c r="D369" s="156"/>
      <c r="E369" s="142">
        <v>0.1942301902191956</v>
      </c>
      <c r="F369" s="142">
        <v>7.804564603019222E-2</v>
      </c>
      <c r="G369" s="142">
        <v>0.24101518390811219</v>
      </c>
      <c r="H369" s="142">
        <v>3.0328527731300486E-2</v>
      </c>
      <c r="I369" s="142">
        <v>8.9976279499982027E-3</v>
      </c>
      <c r="J369" s="142">
        <v>4.0033067806622568E-4</v>
      </c>
      <c r="K369" s="142">
        <v>0.44698249348313512</v>
      </c>
      <c r="L369" s="141">
        <f t="shared" si="97"/>
        <v>2.2432695523758519</v>
      </c>
    </row>
    <row r="370" spans="1:13" ht="15" customHeight="1" x14ac:dyDescent="0.2">
      <c r="A370" s="11"/>
      <c r="C370" s="162" t="s">
        <v>36</v>
      </c>
      <c r="D370" s="162"/>
      <c r="E370" s="162"/>
      <c r="F370" s="163"/>
      <c r="G370" s="163"/>
      <c r="H370" s="163"/>
      <c r="I370" s="163"/>
      <c r="J370" s="163"/>
      <c r="K370" s="163"/>
      <c r="L370" s="164"/>
    </row>
    <row r="371" spans="1:13" ht="15" customHeight="1" x14ac:dyDescent="0.2">
      <c r="A371" s="11"/>
      <c r="C371" s="136">
        <v>2024</v>
      </c>
      <c r="D371" s="154"/>
      <c r="E371" s="155">
        <v>0.21376344479781245</v>
      </c>
      <c r="F371" s="155">
        <v>0.2056823069415078</v>
      </c>
      <c r="G371" s="155">
        <v>0.28536209900253329</v>
      </c>
      <c r="H371" s="155">
        <v>0.15328532852213289</v>
      </c>
      <c r="I371" s="155">
        <v>6.9979719904337073E-2</v>
      </c>
      <c r="J371" s="155">
        <v>4.0173725119911338E-2</v>
      </c>
      <c r="K371" s="155">
        <v>3.1753375711765161E-2</v>
      </c>
      <c r="L371" s="138">
        <f t="shared" ref="L371:L374" si="98">(1*E371+2*F371+3*G371+4*H371+5*I371)/SUM(E371:I371)</f>
        <v>2.6336877970351473</v>
      </c>
    </row>
    <row r="372" spans="1:13" ht="15" customHeight="1" x14ac:dyDescent="0.2">
      <c r="A372" s="11"/>
      <c r="C372" s="139">
        <v>2021</v>
      </c>
      <c r="D372" s="156"/>
      <c r="E372" s="142">
        <v>0.23260340500000001</v>
      </c>
      <c r="F372" s="142">
        <v>0.138982991</v>
      </c>
      <c r="G372" s="142">
        <v>0.21992972499999999</v>
      </c>
      <c r="H372" s="142">
        <v>0.15622682099999999</v>
      </c>
      <c r="I372" s="142">
        <v>7.6168986999999994E-2</v>
      </c>
      <c r="J372" s="142">
        <v>3.66241E-2</v>
      </c>
      <c r="K372" s="142">
        <v>0.139463963</v>
      </c>
      <c r="L372" s="141">
        <f t="shared" si="98"/>
        <v>2.6411934387710509</v>
      </c>
    </row>
    <row r="373" spans="1:13" ht="15" customHeight="1" x14ac:dyDescent="0.2">
      <c r="A373" s="11"/>
      <c r="C373" s="139">
        <v>2017</v>
      </c>
      <c r="D373" s="156"/>
      <c r="E373" s="142">
        <v>0.26111559400000001</v>
      </c>
      <c r="F373" s="142">
        <v>0.13805541700000001</v>
      </c>
      <c r="G373" s="142">
        <v>0.32248568599999999</v>
      </c>
      <c r="H373" s="142">
        <v>8.0078577999999997E-2</v>
      </c>
      <c r="I373" s="142">
        <v>3.0740300000000002E-2</v>
      </c>
      <c r="J373" s="142">
        <v>7.6864699999999999E-3</v>
      </c>
      <c r="K373" s="142">
        <v>0.15983792199999999</v>
      </c>
      <c r="L373" s="141">
        <f t="shared" si="98"/>
        <v>2.3768857098299851</v>
      </c>
    </row>
    <row r="374" spans="1:13" ht="15" customHeight="1" x14ac:dyDescent="0.2">
      <c r="A374" s="11"/>
      <c r="C374" s="139">
        <v>2014</v>
      </c>
      <c r="D374" s="156"/>
      <c r="E374" s="142">
        <v>0.28027688775861542</v>
      </c>
      <c r="F374" s="142">
        <v>0.10795015604546818</v>
      </c>
      <c r="G374" s="142">
        <v>0.25323898867196337</v>
      </c>
      <c r="H374" s="142">
        <v>6.5519380884973805E-2</v>
      </c>
      <c r="I374" s="142">
        <v>2.9779031891848901E-2</v>
      </c>
      <c r="J374" s="142">
        <v>4.0033067806622568E-4</v>
      </c>
      <c r="K374" s="142">
        <v>0.26283522406906418</v>
      </c>
      <c r="L374" s="141">
        <f t="shared" si="98"/>
        <v>2.262414886609363</v>
      </c>
    </row>
    <row r="375" spans="1:13" ht="15" customHeight="1" x14ac:dyDescent="0.2">
      <c r="A375" s="11"/>
      <c r="C375" s="162" t="s">
        <v>37</v>
      </c>
      <c r="D375" s="162"/>
      <c r="E375" s="162"/>
      <c r="F375" s="163"/>
      <c r="G375" s="163"/>
      <c r="H375" s="163"/>
      <c r="I375" s="163"/>
      <c r="J375" s="163"/>
      <c r="K375" s="163"/>
      <c r="L375" s="164"/>
    </row>
    <row r="376" spans="1:13" ht="15" customHeight="1" x14ac:dyDescent="0.2">
      <c r="A376" s="11"/>
      <c r="C376" s="136">
        <v>2024</v>
      </c>
      <c r="D376" s="154"/>
      <c r="E376" s="155">
        <v>0.21451999708571709</v>
      </c>
      <c r="F376" s="155">
        <v>0.19864448911641142</v>
      </c>
      <c r="G376" s="155">
        <v>0.38198816126667462</v>
      </c>
      <c r="H376" s="155">
        <v>0.15303563099829046</v>
      </c>
      <c r="I376" s="155">
        <v>3.023822183282732E-2</v>
      </c>
      <c r="J376" s="155">
        <v>1.6919081850858733E-3</v>
      </c>
      <c r="K376" s="155">
        <v>1.9881591514993274E-2</v>
      </c>
      <c r="L376" s="138">
        <f t="shared" ref="L376:L379" si="99">(1*E376+2*F376+3*G376+4*H376+5*I376)/SUM(E376:I376)</f>
        <v>2.5766954303701479</v>
      </c>
    </row>
    <row r="377" spans="1:13" ht="15" customHeight="1" x14ac:dyDescent="0.2">
      <c r="A377" s="11"/>
      <c r="C377" s="139">
        <v>2021</v>
      </c>
      <c r="D377" s="156"/>
      <c r="E377" s="142">
        <v>0.27649470100000001</v>
      </c>
      <c r="F377" s="142">
        <v>0.229123035</v>
      </c>
      <c r="G377" s="142">
        <v>0.29936126299999999</v>
      </c>
      <c r="H377" s="142">
        <v>7.6223208000000001E-2</v>
      </c>
      <c r="I377" s="142">
        <v>3.44263E-2</v>
      </c>
      <c r="J377" s="142">
        <v>1.2604999999999999E-3</v>
      </c>
      <c r="K377" s="142">
        <v>8.3110994999999993E-2</v>
      </c>
      <c r="L377" s="141">
        <f t="shared" si="99"/>
        <v>2.3042630017197574</v>
      </c>
    </row>
    <row r="378" spans="1:13" ht="15" customHeight="1" x14ac:dyDescent="0.2">
      <c r="A378" s="11"/>
      <c r="C378" s="139">
        <v>2017</v>
      </c>
      <c r="D378" s="156"/>
      <c r="E378" s="142">
        <v>0.26834795900000002</v>
      </c>
      <c r="F378" s="142">
        <v>0.15570780300000001</v>
      </c>
      <c r="G378" s="142">
        <v>0.33314448099999999</v>
      </c>
      <c r="H378" s="142">
        <v>7.9627493999999993E-2</v>
      </c>
      <c r="I378" s="142">
        <v>2.3181199999999999E-2</v>
      </c>
      <c r="J378" s="142">
        <v>7.6864699999999999E-3</v>
      </c>
      <c r="K378" s="142">
        <v>0.132304588</v>
      </c>
      <c r="L378" s="141">
        <f t="shared" si="99"/>
        <v>2.3413861151538242</v>
      </c>
      <c r="M378" s="3"/>
    </row>
    <row r="379" spans="1:13" ht="15" customHeight="1" x14ac:dyDescent="0.2">
      <c r="A379" s="11"/>
      <c r="C379" s="139">
        <v>2014</v>
      </c>
      <c r="D379" s="156"/>
      <c r="E379" s="142">
        <v>0.28165019912625039</v>
      </c>
      <c r="F379" s="142">
        <v>0.1617755032182662</v>
      </c>
      <c r="G379" s="142">
        <v>0.22746919535049737</v>
      </c>
      <c r="H379" s="142">
        <v>3.8804332743074245E-2</v>
      </c>
      <c r="I379" s="142">
        <v>2.3594382763229758E-2</v>
      </c>
      <c r="J379" s="142">
        <v>4.0033067806622563E-4</v>
      </c>
      <c r="K379" s="142">
        <v>0.26630605612061575</v>
      </c>
      <c r="L379" s="141">
        <f t="shared" si="99"/>
        <v>2.1284762451275028</v>
      </c>
    </row>
    <row r="380" spans="1:13" ht="15" customHeight="1" x14ac:dyDescent="0.2">
      <c r="A380" s="11"/>
      <c r="C380" s="162" t="s">
        <v>38</v>
      </c>
      <c r="D380" s="162"/>
      <c r="E380" s="162"/>
      <c r="F380" s="163"/>
      <c r="G380" s="163"/>
      <c r="H380" s="163"/>
      <c r="I380" s="163"/>
      <c r="J380" s="163"/>
      <c r="K380" s="163"/>
      <c r="L380" s="164"/>
      <c r="M380" s="3"/>
    </row>
    <row r="381" spans="1:13" ht="15" customHeight="1" x14ac:dyDescent="0.2">
      <c r="A381" s="11"/>
      <c r="C381" s="136">
        <v>2024</v>
      </c>
      <c r="D381" s="154"/>
      <c r="E381" s="155">
        <v>0.26644576431129269</v>
      </c>
      <c r="F381" s="155">
        <v>0.21157941401625852</v>
      </c>
      <c r="G381" s="155">
        <v>0.43773398111041495</v>
      </c>
      <c r="H381" s="155">
        <v>2.6745633314553804E-2</v>
      </c>
      <c r="I381" s="155">
        <v>3.1196242353840761E-2</v>
      </c>
      <c r="J381" s="155">
        <v>1.9842530395705474E-3</v>
      </c>
      <c r="K381" s="155">
        <v>2.4314711854068777E-2</v>
      </c>
      <c r="L381" s="138">
        <f t="shared" ref="L381:L384" si="100">(1*E381+2*F381+3*G381+4*H381+5*I381)/SUM(E381:I381)</f>
        <v>2.3269671069569888</v>
      </c>
      <c r="M381" s="3"/>
    </row>
    <row r="382" spans="1:13" ht="15" customHeight="1" x14ac:dyDescent="0.2">
      <c r="A382" s="11"/>
      <c r="C382" s="139">
        <v>2021</v>
      </c>
      <c r="D382" s="156"/>
      <c r="E382" s="142">
        <v>0.29667359300000001</v>
      </c>
      <c r="F382" s="142">
        <v>0.16800780400000001</v>
      </c>
      <c r="G382" s="142">
        <v>0.30551914400000002</v>
      </c>
      <c r="H382" s="142">
        <v>4.0546400000000003E-2</v>
      </c>
      <c r="I382" s="142">
        <v>4.0746400000000002E-2</v>
      </c>
      <c r="J382" s="142">
        <v>1.2604999999999999E-3</v>
      </c>
      <c r="K382" s="142">
        <v>0.147246129</v>
      </c>
      <c r="L382" s="141">
        <f t="shared" si="100"/>
        <v>2.2491828658939568</v>
      </c>
      <c r="M382" s="3"/>
    </row>
    <row r="383" spans="1:13" ht="15" customHeight="1" x14ac:dyDescent="0.2">
      <c r="A383" s="11"/>
      <c r="C383" s="139">
        <v>2017</v>
      </c>
      <c r="D383" s="156"/>
      <c r="E383" s="142">
        <v>0.31727743400000002</v>
      </c>
      <c r="F383" s="142">
        <v>6.13702E-2</v>
      </c>
      <c r="G383" s="142">
        <v>0.36520837299999998</v>
      </c>
      <c r="H383" s="142">
        <v>6.3324104000000006E-2</v>
      </c>
      <c r="I383" s="142">
        <v>7.8303999999999995E-3</v>
      </c>
      <c r="J383" s="142">
        <v>7.8887000000000002E-3</v>
      </c>
      <c r="K383" s="142">
        <v>0.17710066199999999</v>
      </c>
      <c r="L383" s="141">
        <f t="shared" si="100"/>
        <v>2.2430279662982162</v>
      </c>
      <c r="M383" s="3"/>
    </row>
    <row r="384" spans="1:13" ht="15" customHeight="1" x14ac:dyDescent="0.2">
      <c r="A384" s="11"/>
      <c r="C384" s="139">
        <v>2014</v>
      </c>
      <c r="D384" s="156"/>
      <c r="E384" s="142">
        <v>0.27174795192164741</v>
      </c>
      <c r="F384" s="142">
        <v>8.6452253680789043E-2</v>
      </c>
      <c r="G384" s="142">
        <v>0.22365518432183631</v>
      </c>
      <c r="H384" s="142">
        <v>3.6928673067680169E-2</v>
      </c>
      <c r="I384" s="142">
        <v>1.5432543447826649E-2</v>
      </c>
      <c r="J384" s="142">
        <v>4.4849160334441696E-3</v>
      </c>
      <c r="K384" s="142">
        <v>0.36129847752677624</v>
      </c>
      <c r="L384" s="141">
        <f t="shared" si="100"/>
        <v>2.1136239703396531</v>
      </c>
      <c r="M384" s="3"/>
    </row>
    <row r="385" spans="1:12" ht="15" customHeight="1" x14ac:dyDescent="0.2">
      <c r="A385" s="11"/>
      <c r="C385" s="162" t="s">
        <v>39</v>
      </c>
      <c r="D385" s="162"/>
      <c r="E385" s="162"/>
      <c r="F385" s="163"/>
      <c r="G385" s="163"/>
      <c r="H385" s="163"/>
      <c r="I385" s="163"/>
      <c r="J385" s="163"/>
      <c r="K385" s="163"/>
      <c r="L385" s="164"/>
    </row>
    <row r="386" spans="1:12" ht="15" customHeight="1" x14ac:dyDescent="0.2">
      <c r="A386" s="11"/>
      <c r="C386" s="136">
        <v>2024</v>
      </c>
      <c r="D386" s="154"/>
      <c r="E386" s="155">
        <v>0.25338850945607128</v>
      </c>
      <c r="F386" s="155">
        <v>0.26581989113826721</v>
      </c>
      <c r="G386" s="155">
        <v>0.28807146926236771</v>
      </c>
      <c r="H386" s="155">
        <v>0.16451138511894844</v>
      </c>
      <c r="I386" s="155">
        <v>1.0016337559072667E-2</v>
      </c>
      <c r="J386" s="155">
        <v>1.5651272150413191E-3</v>
      </c>
      <c r="K386" s="155">
        <v>1.6627280250231333E-2</v>
      </c>
      <c r="L386" s="138">
        <f t="shared" ref="L386:L389" si="101">(1*E386+2*F386+3*G386+4*H386+5*I386)/SUM(E386:I386)</f>
        <v>2.4010508227022944</v>
      </c>
    </row>
    <row r="387" spans="1:12" ht="15" customHeight="1" x14ac:dyDescent="0.2">
      <c r="A387" s="11"/>
      <c r="C387" s="139">
        <v>2021</v>
      </c>
      <c r="D387" s="156"/>
      <c r="E387" s="142">
        <v>0.22381717400000001</v>
      </c>
      <c r="F387" s="142">
        <v>0.2428574</v>
      </c>
      <c r="G387" s="142">
        <v>0.27237931100000001</v>
      </c>
      <c r="H387" s="142">
        <v>0.14923583100000001</v>
      </c>
      <c r="I387" s="142">
        <v>2.4865700000000001E-2</v>
      </c>
      <c r="J387" s="142">
        <v>2.8751499999999999E-2</v>
      </c>
      <c r="K387" s="142">
        <v>5.8093100000000002E-2</v>
      </c>
      <c r="L387" s="141">
        <f t="shared" si="101"/>
        <v>2.4617296153670298</v>
      </c>
    </row>
    <row r="388" spans="1:12" ht="15" customHeight="1" x14ac:dyDescent="0.2">
      <c r="A388" s="11"/>
      <c r="C388" s="139">
        <v>2017</v>
      </c>
      <c r="D388" s="156"/>
      <c r="E388" s="142">
        <v>0.23133775200000001</v>
      </c>
      <c r="F388" s="142">
        <v>0.112102593</v>
      </c>
      <c r="G388" s="142">
        <v>0.348336176</v>
      </c>
      <c r="H388" s="142">
        <v>0.235187487</v>
      </c>
      <c r="I388" s="142">
        <v>1.8460799999999999E-2</v>
      </c>
      <c r="J388" s="142">
        <v>7.8887000000000002E-3</v>
      </c>
      <c r="K388" s="142">
        <v>4.6686400000000003E-2</v>
      </c>
      <c r="L388" s="141">
        <f t="shared" si="101"/>
        <v>2.6798592469344209</v>
      </c>
    </row>
    <row r="389" spans="1:12" ht="15" customHeight="1" x14ac:dyDescent="0.2">
      <c r="A389" s="11"/>
      <c r="C389" s="139">
        <v>2014</v>
      </c>
      <c r="D389" s="156"/>
      <c r="E389" s="142">
        <v>0.19994550544504891</v>
      </c>
      <c r="F389" s="142">
        <v>0.22613438240682712</v>
      </c>
      <c r="G389" s="142">
        <v>0.18544916478567403</v>
      </c>
      <c r="H389" s="142">
        <v>0.19544085742897974</v>
      </c>
      <c r="I389" s="142">
        <v>0.1189724821907437</v>
      </c>
      <c r="J389" s="142">
        <v>4.0033067806622568E-4</v>
      </c>
      <c r="K389" s="142">
        <v>7.3657277064660284E-2</v>
      </c>
      <c r="L389" s="141">
        <f t="shared" si="101"/>
        <v>2.791952962627795</v>
      </c>
    </row>
    <row r="390" spans="1:12" ht="15" customHeight="1" x14ac:dyDescent="0.2">
      <c r="A390" s="11"/>
      <c r="C390" s="162" t="s">
        <v>40</v>
      </c>
      <c r="D390" s="162"/>
      <c r="E390" s="162"/>
      <c r="F390" s="163"/>
      <c r="G390" s="163"/>
      <c r="H390" s="163"/>
      <c r="I390" s="163"/>
      <c r="J390" s="163"/>
      <c r="K390" s="163"/>
      <c r="L390" s="164"/>
    </row>
    <row r="391" spans="1:12" ht="15" customHeight="1" x14ac:dyDescent="0.2">
      <c r="A391" s="11"/>
      <c r="C391" s="136">
        <v>2024</v>
      </c>
      <c r="D391" s="154"/>
      <c r="E391" s="155">
        <v>0.26550821019084142</v>
      </c>
      <c r="F391" s="155">
        <v>0.21869460259241774</v>
      </c>
      <c r="G391" s="155">
        <v>0.20832277430986418</v>
      </c>
      <c r="H391" s="155">
        <v>1.6953618867393685E-2</v>
      </c>
      <c r="I391" s="155">
        <v>3.6687260754994957E-3</v>
      </c>
      <c r="J391" s="155">
        <v>5.3448134483278257E-3</v>
      </c>
      <c r="K391" s="155">
        <v>0.28150725451565567</v>
      </c>
      <c r="L391" s="138">
        <f t="shared" ref="L391:L394" si="102">(1*E391+2*F391+3*G391+4*H391+5*I391)/SUM(E391:I391)</f>
        <v>1.9827917611923027</v>
      </c>
    </row>
    <row r="392" spans="1:12" ht="15" customHeight="1" x14ac:dyDescent="0.2">
      <c r="A392" s="11"/>
      <c r="C392" s="139">
        <v>2021</v>
      </c>
      <c r="D392" s="156"/>
      <c r="E392" s="142">
        <v>0.27851667099999999</v>
      </c>
      <c r="F392" s="142">
        <v>0.19078388600000001</v>
      </c>
      <c r="G392" s="142">
        <v>0.214682593</v>
      </c>
      <c r="H392" s="142">
        <v>1.51561E-2</v>
      </c>
      <c r="I392" s="142">
        <v>8.8313999999999997E-3</v>
      </c>
      <c r="J392" s="142">
        <v>4.6131400000000003E-2</v>
      </c>
      <c r="K392" s="142">
        <v>0.24589804900000001</v>
      </c>
      <c r="L392" s="141">
        <f t="shared" si="102"/>
        <v>1.9900734896284189</v>
      </c>
    </row>
    <row r="393" spans="1:12" ht="15" customHeight="1" x14ac:dyDescent="0.2">
      <c r="A393" s="11"/>
      <c r="C393" s="139">
        <v>2017</v>
      </c>
      <c r="D393" s="156"/>
      <c r="E393" s="142">
        <v>0.22977244899999999</v>
      </c>
      <c r="F393" s="142">
        <v>0.17163996400000001</v>
      </c>
      <c r="G393" s="142">
        <v>0.25501696299999999</v>
      </c>
      <c r="H393" s="142">
        <v>0</v>
      </c>
      <c r="I393" s="142">
        <v>5.6562399999999999E-3</v>
      </c>
      <c r="J393" s="142">
        <v>8.0687999999999992E-3</v>
      </c>
      <c r="K393" s="142">
        <v>0.32984555599999998</v>
      </c>
      <c r="L393" s="141">
        <f t="shared" si="102"/>
        <v>2.0637579687277183</v>
      </c>
    </row>
    <row r="394" spans="1:12" ht="15" customHeight="1" x14ac:dyDescent="0.2">
      <c r="A394" s="11"/>
      <c r="C394" s="139">
        <v>2014</v>
      </c>
      <c r="D394" s="156"/>
      <c r="E394" s="142">
        <v>0.22439697465767308</v>
      </c>
      <c r="F394" s="142">
        <v>0.15057425348582237</v>
      </c>
      <c r="G394" s="142">
        <v>0.17468299253445616</v>
      </c>
      <c r="H394" s="142">
        <v>2.7860449291492902E-2</v>
      </c>
      <c r="I394" s="142">
        <v>8.6846699029159962E-3</v>
      </c>
      <c r="J394" s="142">
        <v>3.2095792707797959E-3</v>
      </c>
      <c r="K394" s="142">
        <v>0.41059108085685975</v>
      </c>
      <c r="L394" s="141">
        <f t="shared" si="102"/>
        <v>2.0546928732050391</v>
      </c>
    </row>
    <row r="395" spans="1:12" ht="15" customHeight="1" x14ac:dyDescent="0.2">
      <c r="A395" s="11"/>
      <c r="C395" s="162" t="s">
        <v>41</v>
      </c>
      <c r="D395" s="162"/>
      <c r="E395" s="162"/>
      <c r="F395" s="163"/>
      <c r="G395" s="163"/>
      <c r="H395" s="163"/>
      <c r="I395" s="163"/>
      <c r="J395" s="163"/>
      <c r="K395" s="163"/>
      <c r="L395" s="164"/>
    </row>
    <row r="396" spans="1:12" ht="15" customHeight="1" x14ac:dyDescent="0.2">
      <c r="A396" s="11"/>
      <c r="C396" s="136">
        <v>2024</v>
      </c>
      <c r="D396" s="154"/>
      <c r="E396" s="155">
        <v>0.19348423250486232</v>
      </c>
      <c r="F396" s="155">
        <v>0.17984862192056822</v>
      </c>
      <c r="G396" s="155">
        <v>0.24623258521409092</v>
      </c>
      <c r="H396" s="155">
        <v>0.15220562731718698</v>
      </c>
      <c r="I396" s="155">
        <v>8.7099261671379949E-2</v>
      </c>
      <c r="J396" s="155">
        <v>5.2788554412838886E-3</v>
      </c>
      <c r="K396" s="155">
        <v>0.1358508159306277</v>
      </c>
      <c r="L396" s="138">
        <f t="shared" ref="L396:L399" si="103">(1*E396+2*F396+3*G396+4*H396+5*I396)/SUM(E396:I396)</f>
        <v>2.7200823823377762</v>
      </c>
    </row>
    <row r="397" spans="1:12" ht="15" customHeight="1" x14ac:dyDescent="0.2">
      <c r="A397" s="11"/>
      <c r="C397" s="139">
        <v>2021</v>
      </c>
      <c r="D397" s="156"/>
      <c r="E397" s="142">
        <v>0.23622984799999999</v>
      </c>
      <c r="F397" s="142">
        <v>0.15925895200000001</v>
      </c>
      <c r="G397" s="142">
        <v>0.22991168200000001</v>
      </c>
      <c r="H397" s="142">
        <v>9.4713470999999994E-2</v>
      </c>
      <c r="I397" s="142">
        <v>5.8451900000000001E-2</v>
      </c>
      <c r="J397" s="142">
        <v>4.3499099999999999E-2</v>
      </c>
      <c r="K397" s="142">
        <v>0.17793502899999999</v>
      </c>
      <c r="L397" s="141">
        <f t="shared" si="103"/>
        <v>2.4604163856130481</v>
      </c>
    </row>
    <row r="398" spans="1:12" ht="15" customHeight="1" x14ac:dyDescent="0.2">
      <c r="A398" s="11"/>
      <c r="C398" s="139">
        <v>2017</v>
      </c>
      <c r="D398" s="156"/>
      <c r="E398" s="142">
        <v>0.20993468500000001</v>
      </c>
      <c r="F398" s="142">
        <v>0.129942627</v>
      </c>
      <c r="G398" s="142">
        <v>0.28162405400000001</v>
      </c>
      <c r="H398" s="142">
        <v>0.13012775200000001</v>
      </c>
      <c r="I398" s="142">
        <v>9.8499E-3</v>
      </c>
      <c r="J398" s="142">
        <v>7.6864699999999999E-3</v>
      </c>
      <c r="K398" s="142">
        <v>0.23083452099999999</v>
      </c>
      <c r="L398" s="141">
        <f t="shared" si="103"/>
        <v>2.4747268991724205</v>
      </c>
    </row>
    <row r="399" spans="1:12" ht="15" customHeight="1" x14ac:dyDescent="0.2">
      <c r="A399" s="11"/>
      <c r="C399" s="139">
        <v>2014</v>
      </c>
      <c r="D399" s="156"/>
      <c r="E399" s="142">
        <v>0.2524092610028485</v>
      </c>
      <c r="F399" s="142">
        <v>8.3532171963357257E-2</v>
      </c>
      <c r="G399" s="142">
        <v>0.24406057673704021</v>
      </c>
      <c r="H399" s="142">
        <v>9.0254387431028649E-2</v>
      </c>
      <c r="I399" s="142">
        <v>1.025779918296825E-2</v>
      </c>
      <c r="J399" s="142">
        <v>2.2974560161323373E-4</v>
      </c>
      <c r="K399" s="142">
        <v>0.31925605808114399</v>
      </c>
      <c r="L399" s="141">
        <f t="shared" si="103"/>
        <v>2.2982061053882115</v>
      </c>
    </row>
    <row r="400" spans="1:12" ht="15" customHeight="1" x14ac:dyDescent="0.2">
      <c r="A400" s="11"/>
      <c r="C400" s="162" t="s">
        <v>42</v>
      </c>
      <c r="D400" s="162"/>
      <c r="E400" s="162"/>
      <c r="F400" s="163"/>
      <c r="G400" s="163"/>
      <c r="H400" s="163"/>
      <c r="I400" s="163"/>
      <c r="J400" s="163"/>
      <c r="K400" s="163"/>
      <c r="L400" s="164"/>
    </row>
    <row r="401" spans="1:13" ht="15" customHeight="1" x14ac:dyDescent="0.2">
      <c r="A401" s="11"/>
      <c r="C401" s="136">
        <v>2024</v>
      </c>
      <c r="D401" s="154"/>
      <c r="E401" s="155">
        <v>0.29367372328925356</v>
      </c>
      <c r="F401" s="155">
        <v>0.14998715362511503</v>
      </c>
      <c r="G401" s="155">
        <v>0.20661988872885423</v>
      </c>
      <c r="H401" s="155">
        <v>8.5611708862886701E-2</v>
      </c>
      <c r="I401" s="155">
        <v>4.0035762437255797E-2</v>
      </c>
      <c r="J401" s="155">
        <v>4.7119063404948208E-3</v>
      </c>
      <c r="K401" s="155">
        <v>0.21935985671613986</v>
      </c>
      <c r="L401" s="138">
        <f t="shared" ref="L401:L404" si="104">(1*E401+2*F401+3*G401+4*H401+5*I401)/SUM(E401:I401)</f>
        <v>2.26326773630749</v>
      </c>
    </row>
    <row r="402" spans="1:13" ht="15" customHeight="1" x14ac:dyDescent="0.2">
      <c r="A402" s="11"/>
      <c r="C402" s="139">
        <v>2021</v>
      </c>
      <c r="D402" s="156"/>
      <c r="E402" s="142">
        <v>0.26826207400000002</v>
      </c>
      <c r="F402" s="142">
        <v>0.105325559</v>
      </c>
      <c r="G402" s="142">
        <v>0.26827727499999998</v>
      </c>
      <c r="H402" s="142">
        <v>5.5062100000000003E-2</v>
      </c>
      <c r="I402" s="142">
        <v>4.1715799999999997E-2</v>
      </c>
      <c r="J402" s="142">
        <v>4.7050099999999997E-2</v>
      </c>
      <c r="K402" s="142">
        <v>0.21430711999999999</v>
      </c>
      <c r="L402" s="141">
        <f t="shared" si="104"/>
        <v>2.3185393514316868</v>
      </c>
    </row>
    <row r="403" spans="1:13" ht="15" customHeight="1" x14ac:dyDescent="0.2">
      <c r="A403" s="11"/>
      <c r="C403" s="139">
        <v>2017</v>
      </c>
      <c r="D403" s="156"/>
      <c r="E403" s="142">
        <v>0.223055638</v>
      </c>
      <c r="F403" s="142">
        <v>0.105418284</v>
      </c>
      <c r="G403" s="142">
        <v>0.23485769500000001</v>
      </c>
      <c r="H403" s="142">
        <v>9.5986258000000005E-2</v>
      </c>
      <c r="I403" s="142">
        <v>8.3292000000000001E-3</v>
      </c>
      <c r="J403" s="142">
        <v>9.7058999999999999E-3</v>
      </c>
      <c r="K403" s="142">
        <v>0.32264703300000003</v>
      </c>
      <c r="L403" s="141">
        <f t="shared" si="104"/>
        <v>2.3426393697598389</v>
      </c>
    </row>
    <row r="404" spans="1:13" ht="15" customHeight="1" x14ac:dyDescent="0.2">
      <c r="A404" s="11"/>
      <c r="C404" s="139">
        <v>2014</v>
      </c>
      <c r="D404" s="156"/>
      <c r="E404" s="142">
        <v>0.22620931362239188</v>
      </c>
      <c r="F404" s="142">
        <v>9.0657761218879793E-2</v>
      </c>
      <c r="G404" s="142">
        <v>0.15015556005850353</v>
      </c>
      <c r="H404" s="142">
        <v>0.13836449735462997</v>
      </c>
      <c r="I404" s="142">
        <v>6.3846276291469701E-3</v>
      </c>
      <c r="J404" s="142">
        <v>3.2095792707797959E-3</v>
      </c>
      <c r="K404" s="142">
        <v>0.38501866084566816</v>
      </c>
      <c r="L404" s="141">
        <f t="shared" si="104"/>
        <v>2.3593319248254541</v>
      </c>
    </row>
    <row r="405" spans="1:13" ht="15" customHeight="1" x14ac:dyDescent="0.2">
      <c r="A405" s="11"/>
      <c r="C405" s="100" t="s">
        <v>21</v>
      </c>
      <c r="D405" s="100"/>
      <c r="E405" s="99"/>
      <c r="F405" s="99"/>
      <c r="G405" s="99"/>
      <c r="H405" s="99"/>
      <c r="I405" s="99"/>
      <c r="J405" s="99"/>
      <c r="K405" s="99"/>
      <c r="L405" s="98"/>
    </row>
    <row r="406" spans="1:13" ht="15" customHeight="1" x14ac:dyDescent="0.2">
      <c r="A406" s="11"/>
      <c r="C406" s="160" t="s">
        <v>165</v>
      </c>
      <c r="D406" s="160"/>
      <c r="E406" s="161"/>
      <c r="F406" s="161"/>
      <c r="G406" s="161"/>
      <c r="H406" s="161"/>
      <c r="I406" s="161"/>
      <c r="J406" s="161"/>
      <c r="K406" s="161"/>
      <c r="L406" s="161"/>
    </row>
    <row r="407" spans="1:13" s="90" customFormat="1" ht="15" customHeight="1" x14ac:dyDescent="0.2">
      <c r="A407" s="11"/>
      <c r="C407" s="136">
        <v>2024</v>
      </c>
      <c r="D407" s="154"/>
      <c r="E407" s="155">
        <f>AVERAGE(E412,E417,E422,E427,E432,E437,E442,E447,E452,E457)</f>
        <v>0.24673838794213557</v>
      </c>
      <c r="F407" s="155">
        <f t="shared" ref="F407:K407" si="105">AVERAGE(F412,F417,F422,F427,F432,F437,F442,F447,F452,F457)</f>
        <v>0.13755626499035375</v>
      </c>
      <c r="G407" s="155">
        <f t="shared" si="105"/>
        <v>0.23885456948348241</v>
      </c>
      <c r="H407" s="155">
        <f t="shared" si="105"/>
        <v>9.4225390082071453E-2</v>
      </c>
      <c r="I407" s="155">
        <f t="shared" si="105"/>
        <v>6.2875897015161913E-2</v>
      </c>
      <c r="J407" s="155">
        <f t="shared" si="105"/>
        <v>3.7268087038332336E-2</v>
      </c>
      <c r="K407" s="155">
        <f t="shared" si="105"/>
        <v>0.18248140344846261</v>
      </c>
      <c r="L407" s="138">
        <f t="shared" ref="L407:L410" si="106">(1*E407+2*F407+3*G407+4*H407+5*I407)/SUM(E407:I407)</f>
        <v>2.473174510300947</v>
      </c>
      <c r="M407" s="2"/>
    </row>
    <row r="408" spans="1:13" ht="15" customHeight="1" x14ac:dyDescent="0.2">
      <c r="A408" s="11"/>
      <c r="C408" s="139">
        <v>2021</v>
      </c>
      <c r="D408" s="156"/>
      <c r="E408" s="142">
        <f t="shared" ref="E408:K408" si="107">AVERAGE(E413,E418,E423,E428,E433,E438,E443,E448,E453,E458)</f>
        <v>0.24078025479999998</v>
      </c>
      <c r="F408" s="142">
        <f t="shared" si="107"/>
        <v>0.11812093879999999</v>
      </c>
      <c r="G408" s="142">
        <f t="shared" si="107"/>
        <v>0.23255158470000001</v>
      </c>
      <c r="H408" s="142">
        <f t="shared" si="107"/>
        <v>0.10178437599999998</v>
      </c>
      <c r="I408" s="142">
        <f t="shared" si="107"/>
        <v>7.1865428300000006E-2</v>
      </c>
      <c r="J408" s="142">
        <f t="shared" si="107"/>
        <v>5.2304358600000003E-2</v>
      </c>
      <c r="K408" s="142">
        <f t="shared" si="107"/>
        <v>0.18259307929999999</v>
      </c>
      <c r="L408" s="141">
        <f t="shared" si="106"/>
        <v>2.5370996989757124</v>
      </c>
    </row>
    <row r="409" spans="1:13" ht="15" customHeight="1" x14ac:dyDescent="0.2">
      <c r="A409" s="11"/>
      <c r="C409" s="139">
        <v>2017</v>
      </c>
      <c r="D409" s="156"/>
      <c r="E409" s="142">
        <f t="shared" ref="E409:K409" si="108">AVERAGE(E414,E419,E424,E429,E434,E439,E444,E449,E454,E459)</f>
        <v>0.26275506910000007</v>
      </c>
      <c r="F409" s="142">
        <f t="shared" si="108"/>
        <v>0.12274475650000001</v>
      </c>
      <c r="G409" s="142">
        <f t="shared" si="108"/>
        <v>0.24720078210000002</v>
      </c>
      <c r="H409" s="142">
        <f t="shared" si="108"/>
        <v>9.6531275E-2</v>
      </c>
      <c r="I409" s="142">
        <f t="shared" si="108"/>
        <v>5.001577380000001E-2</v>
      </c>
      <c r="J409" s="142">
        <f t="shared" si="108"/>
        <v>2.9716429999999999E-2</v>
      </c>
      <c r="K409" s="142">
        <f t="shared" si="108"/>
        <v>0.19103590249999997</v>
      </c>
      <c r="L409" s="141">
        <f t="shared" si="106"/>
        <v>2.4203485011058228</v>
      </c>
    </row>
    <row r="410" spans="1:13" ht="15" customHeight="1" x14ac:dyDescent="0.2">
      <c r="A410" s="11"/>
      <c r="C410" s="139">
        <v>2014</v>
      </c>
      <c r="D410" s="156"/>
      <c r="E410" s="142">
        <f t="shared" ref="E410:K410" si="109">AVERAGE(E415,E420,E425,E430,E435,E440,E445,E450,E455,E460)</f>
        <v>0.25086086059118634</v>
      </c>
      <c r="F410" s="142">
        <f t="shared" si="109"/>
        <v>0.10624710260810939</v>
      </c>
      <c r="G410" s="142">
        <f t="shared" si="109"/>
        <v>0.23844186999322692</v>
      </c>
      <c r="H410" s="142">
        <f t="shared" si="109"/>
        <v>0.13539687962897209</v>
      </c>
      <c r="I410" s="142">
        <f t="shared" si="109"/>
        <v>5.117841966537421E-2</v>
      </c>
      <c r="J410" s="142">
        <f t="shared" si="109"/>
        <v>4.824972780925503E-2</v>
      </c>
      <c r="K410" s="142">
        <f t="shared" si="109"/>
        <v>0.16962513970387597</v>
      </c>
      <c r="L410" s="141">
        <f t="shared" si="106"/>
        <v>2.5266548926082781</v>
      </c>
    </row>
    <row r="411" spans="1:13" ht="15" customHeight="1" x14ac:dyDescent="0.2">
      <c r="A411" s="11"/>
      <c r="C411" s="162" t="s">
        <v>33</v>
      </c>
      <c r="D411" s="162"/>
      <c r="E411" s="162"/>
      <c r="F411" s="163"/>
      <c r="G411" s="163"/>
      <c r="H411" s="163"/>
      <c r="I411" s="163"/>
      <c r="J411" s="163"/>
      <c r="K411" s="163"/>
      <c r="L411" s="163"/>
    </row>
    <row r="412" spans="1:13" ht="15" customHeight="1" x14ac:dyDescent="0.2">
      <c r="A412" s="11"/>
      <c r="C412" s="136">
        <v>2024</v>
      </c>
      <c r="D412" s="154"/>
      <c r="E412" s="155">
        <v>0.24343986374850121</v>
      </c>
      <c r="F412" s="155">
        <v>0.16596838887557935</v>
      </c>
      <c r="G412" s="155">
        <v>0.27645214875734037</v>
      </c>
      <c r="H412" s="155">
        <v>0.10626081386898173</v>
      </c>
      <c r="I412" s="155">
        <v>0.11077078587222838</v>
      </c>
      <c r="J412" s="155">
        <v>2.5723482012829025E-2</v>
      </c>
      <c r="K412" s="155">
        <v>7.1384516864539851E-2</v>
      </c>
      <c r="L412" s="138">
        <f t="shared" ref="L412:L415" si="110">(1*E412+2*F412+3*G412+4*H412+5*I412)/SUM(E412:I412)</f>
        <v>2.6399948937912945</v>
      </c>
    </row>
    <row r="413" spans="1:13" ht="15" customHeight="1" x14ac:dyDescent="0.2">
      <c r="A413" s="11"/>
      <c r="C413" s="139">
        <v>2021</v>
      </c>
      <c r="D413" s="156"/>
      <c r="E413" s="142">
        <v>0.27044894000000003</v>
      </c>
      <c r="F413" s="142">
        <v>0.128674595</v>
      </c>
      <c r="G413" s="142">
        <v>0.27201734300000002</v>
      </c>
      <c r="H413" s="142">
        <v>0.12713355200000001</v>
      </c>
      <c r="I413" s="142">
        <v>0.10215355</v>
      </c>
      <c r="J413" s="142">
        <v>3.6224899999999997E-2</v>
      </c>
      <c r="K413" s="142">
        <v>6.3347166999999996E-2</v>
      </c>
      <c r="L413" s="141">
        <f t="shared" si="110"/>
        <v>2.6244765483631456</v>
      </c>
    </row>
    <row r="414" spans="1:13" ht="15" customHeight="1" x14ac:dyDescent="0.2">
      <c r="A414" s="11"/>
      <c r="C414" s="139">
        <v>2017</v>
      </c>
      <c r="D414" s="156"/>
      <c r="E414" s="142">
        <v>0.28384200700000001</v>
      </c>
      <c r="F414" s="142">
        <v>0.15832581000000001</v>
      </c>
      <c r="G414" s="142">
        <v>0.27355000699999998</v>
      </c>
      <c r="H414" s="142">
        <v>0.124536862</v>
      </c>
      <c r="I414" s="142">
        <v>6.6769403000000005E-2</v>
      </c>
      <c r="J414" s="142">
        <v>2.07852E-2</v>
      </c>
      <c r="K414" s="142">
        <v>7.2190700999999996E-2</v>
      </c>
      <c r="L414" s="141">
        <f t="shared" si="110"/>
        <v>2.484099527592591</v>
      </c>
    </row>
    <row r="415" spans="1:13" ht="15" customHeight="1" x14ac:dyDescent="0.2">
      <c r="A415" s="11"/>
      <c r="C415" s="139">
        <v>2014</v>
      </c>
      <c r="D415" s="156"/>
      <c r="E415" s="142">
        <v>0.288618520448571</v>
      </c>
      <c r="F415" s="142">
        <v>0.12070540209351981</v>
      </c>
      <c r="G415" s="142">
        <v>0.24349915016887641</v>
      </c>
      <c r="H415" s="142">
        <v>0.1931481984471719</v>
      </c>
      <c r="I415" s="142">
        <v>5.1778992994145977E-2</v>
      </c>
      <c r="J415" s="142">
        <v>4.3586932737298377E-2</v>
      </c>
      <c r="K415" s="142">
        <v>5.8662803110416509E-2</v>
      </c>
      <c r="L415" s="141">
        <f t="shared" si="110"/>
        <v>2.5530647279351437</v>
      </c>
    </row>
    <row r="416" spans="1:13" ht="15" customHeight="1" x14ac:dyDescent="0.2">
      <c r="A416" s="11"/>
      <c r="C416" s="162" t="s">
        <v>34</v>
      </c>
      <c r="D416" s="162"/>
      <c r="E416" s="163"/>
      <c r="F416" s="163"/>
      <c r="G416" s="163"/>
      <c r="H416" s="163"/>
      <c r="I416" s="163"/>
      <c r="J416" s="163"/>
      <c r="K416" s="163"/>
      <c r="L416" s="164"/>
    </row>
    <row r="417" spans="1:12" ht="15" customHeight="1" x14ac:dyDescent="0.2">
      <c r="A417" s="11"/>
      <c r="C417" s="136">
        <v>2024</v>
      </c>
      <c r="D417" s="154"/>
      <c r="E417" s="155">
        <v>0.2598249738030789</v>
      </c>
      <c r="F417" s="155">
        <v>0.12126289131582978</v>
      </c>
      <c r="G417" s="155">
        <v>0.24454153799598743</v>
      </c>
      <c r="H417" s="155">
        <v>0.14390432016304941</v>
      </c>
      <c r="I417" s="155">
        <v>0.12959558230694843</v>
      </c>
      <c r="J417" s="155">
        <v>2.4945629474480115E-2</v>
      </c>
      <c r="K417" s="155">
        <v>7.5925064940625994E-2</v>
      </c>
      <c r="L417" s="138">
        <f t="shared" ref="L417:L420" si="111">(1*E417+2*F417+3*G417+4*H417+5*I417)/SUM(E417:I417)</f>
        <v>2.7355026105056846</v>
      </c>
    </row>
    <row r="418" spans="1:12" ht="15" customHeight="1" x14ac:dyDescent="0.2">
      <c r="A418" s="11"/>
      <c r="C418" s="139">
        <v>2021</v>
      </c>
      <c r="D418" s="156"/>
      <c r="E418" s="142">
        <v>0.26163942299999998</v>
      </c>
      <c r="F418" s="142">
        <v>9.3488877999999997E-2</v>
      </c>
      <c r="G418" s="142">
        <v>0.25956668500000002</v>
      </c>
      <c r="H418" s="142">
        <v>0.15202887200000001</v>
      </c>
      <c r="I418" s="142">
        <v>0.119191269</v>
      </c>
      <c r="J418" s="142">
        <v>3.6318499999999997E-2</v>
      </c>
      <c r="K418" s="142">
        <v>7.7766360000000007E-2</v>
      </c>
      <c r="L418" s="141">
        <f t="shared" si="111"/>
        <v>2.74449435718914</v>
      </c>
    </row>
    <row r="419" spans="1:12" ht="15" customHeight="1" x14ac:dyDescent="0.2">
      <c r="A419" s="11"/>
      <c r="C419" s="139">
        <v>2017</v>
      </c>
      <c r="D419" s="156"/>
      <c r="E419" s="142">
        <v>0.282737232</v>
      </c>
      <c r="F419" s="142">
        <v>0.119912013</v>
      </c>
      <c r="G419" s="142">
        <v>0.25938180399999999</v>
      </c>
      <c r="H419" s="142">
        <v>0.14468456499999999</v>
      </c>
      <c r="I419" s="142">
        <v>8.8766270999999994E-2</v>
      </c>
      <c r="J419" s="142">
        <v>2.07852E-2</v>
      </c>
      <c r="K419" s="142">
        <v>8.3732903999999997E-2</v>
      </c>
      <c r="L419" s="141">
        <f t="shared" si="111"/>
        <v>2.5944425274443157</v>
      </c>
    </row>
    <row r="420" spans="1:12" ht="15" customHeight="1" x14ac:dyDescent="0.2">
      <c r="A420" s="11"/>
      <c r="C420" s="139">
        <v>2014</v>
      </c>
      <c r="D420" s="156"/>
      <c r="E420" s="142">
        <v>0.24832414127576879</v>
      </c>
      <c r="F420" s="142">
        <v>9.9859447505896315E-2</v>
      </c>
      <c r="G420" s="142">
        <v>0.23142402821361815</v>
      </c>
      <c r="H420" s="142">
        <v>0.21308375777903918</v>
      </c>
      <c r="I420" s="142">
        <v>9.3858704076903277E-2</v>
      </c>
      <c r="J420" s="142">
        <v>4.1248181839001127E-2</v>
      </c>
      <c r="K420" s="142">
        <v>7.2201739309773305E-2</v>
      </c>
      <c r="L420" s="141">
        <f t="shared" si="111"/>
        <v>2.7792492846222729</v>
      </c>
    </row>
    <row r="421" spans="1:12" ht="15" customHeight="1" x14ac:dyDescent="0.2">
      <c r="A421" s="11"/>
      <c r="C421" s="162" t="s">
        <v>35</v>
      </c>
      <c r="D421" s="162"/>
      <c r="E421" s="162"/>
      <c r="F421" s="163"/>
      <c r="G421" s="163"/>
      <c r="H421" s="163"/>
      <c r="I421" s="163"/>
      <c r="J421" s="163"/>
      <c r="K421" s="163"/>
      <c r="L421" s="164"/>
    </row>
    <row r="422" spans="1:12" ht="15" customHeight="1" x14ac:dyDescent="0.2">
      <c r="A422" s="11"/>
      <c r="C422" s="136">
        <v>2024</v>
      </c>
      <c r="D422" s="154"/>
      <c r="E422" s="155">
        <v>0.28856043210343968</v>
      </c>
      <c r="F422" s="155">
        <v>0.11769960280222927</v>
      </c>
      <c r="G422" s="155">
        <v>0.2238851030186397</v>
      </c>
      <c r="H422" s="155">
        <v>5.2650287823443935E-2</v>
      </c>
      <c r="I422" s="155">
        <v>2.9265322748773796E-2</v>
      </c>
      <c r="J422" s="155">
        <v>3.7637439019976099E-2</v>
      </c>
      <c r="K422" s="155">
        <v>0.25030181248349753</v>
      </c>
      <c r="L422" s="138">
        <f t="shared" ref="L422:L425" si="112">(1*E422+2*F422+3*G422+4*H422+5*I422)/SUM(E422:I422)</f>
        <v>2.1803514869757432</v>
      </c>
    </row>
    <row r="423" spans="1:12" ht="15" customHeight="1" x14ac:dyDescent="0.2">
      <c r="A423" s="11"/>
      <c r="C423" s="139">
        <v>2021</v>
      </c>
      <c r="D423" s="156"/>
      <c r="E423" s="142">
        <v>0.25931956099999998</v>
      </c>
      <c r="F423" s="142">
        <v>0.11896464700000001</v>
      </c>
      <c r="G423" s="142">
        <v>0.22901669499999999</v>
      </c>
      <c r="H423" s="142">
        <v>6.2457100000000002E-2</v>
      </c>
      <c r="I423" s="142">
        <v>5.1092699999999998E-2</v>
      </c>
      <c r="J423" s="142">
        <v>4.16037E-2</v>
      </c>
      <c r="K423" s="142">
        <v>0.237545653</v>
      </c>
      <c r="L423" s="141">
        <f t="shared" si="112"/>
        <v>2.3438845699509567</v>
      </c>
    </row>
    <row r="424" spans="1:12" ht="15" customHeight="1" x14ac:dyDescent="0.2">
      <c r="A424" s="11"/>
      <c r="C424" s="139">
        <v>2017</v>
      </c>
      <c r="D424" s="156"/>
      <c r="E424" s="142">
        <v>0.29703686800000001</v>
      </c>
      <c r="F424" s="142">
        <v>0.11592997200000001</v>
      </c>
      <c r="G424" s="142">
        <v>0.227796627</v>
      </c>
      <c r="H424" s="142">
        <v>6.2641719999999998E-2</v>
      </c>
      <c r="I424" s="142">
        <v>2.2832700000000001E-2</v>
      </c>
      <c r="J424" s="142">
        <v>3.3261300000000001E-2</v>
      </c>
      <c r="K424" s="142">
        <v>0.24050074900000001</v>
      </c>
      <c r="L424" s="141">
        <f t="shared" si="112"/>
        <v>2.1714882977456118</v>
      </c>
    </row>
    <row r="425" spans="1:12" ht="15" customHeight="1" x14ac:dyDescent="0.2">
      <c r="A425" s="11"/>
      <c r="C425" s="139">
        <v>2014</v>
      </c>
      <c r="D425" s="156"/>
      <c r="E425" s="142">
        <v>0.26888085956512547</v>
      </c>
      <c r="F425" s="142">
        <v>0.13981303213834867</v>
      </c>
      <c r="G425" s="142">
        <v>0.18469393053508978</v>
      </c>
      <c r="H425" s="142">
        <v>7.9883597010816626E-2</v>
      </c>
      <c r="I425" s="142">
        <v>1.3172955312642566E-2</v>
      </c>
      <c r="J425" s="142">
        <v>4.516102294998494E-2</v>
      </c>
      <c r="K425" s="142">
        <v>0.26839460248799207</v>
      </c>
      <c r="L425" s="141">
        <f t="shared" si="112"/>
        <v>2.1676743742025164</v>
      </c>
    </row>
    <row r="426" spans="1:12" ht="15" customHeight="1" x14ac:dyDescent="0.2">
      <c r="A426" s="11"/>
      <c r="C426" s="162" t="s">
        <v>36</v>
      </c>
      <c r="D426" s="162"/>
      <c r="E426" s="162"/>
      <c r="F426" s="163"/>
      <c r="G426" s="163"/>
      <c r="H426" s="163"/>
      <c r="I426" s="163"/>
      <c r="J426" s="163"/>
      <c r="K426" s="163"/>
      <c r="L426" s="164"/>
    </row>
    <row r="427" spans="1:12" ht="15" customHeight="1" x14ac:dyDescent="0.2">
      <c r="A427" s="11"/>
      <c r="C427" s="136">
        <v>2024</v>
      </c>
      <c r="D427" s="154"/>
      <c r="E427" s="155">
        <v>0.22808380628496983</v>
      </c>
      <c r="F427" s="155">
        <v>0.11780513184034555</v>
      </c>
      <c r="G427" s="155">
        <v>0.2436233479503033</v>
      </c>
      <c r="H427" s="155">
        <v>0.13089459098751582</v>
      </c>
      <c r="I427" s="155">
        <v>0.10711330153424169</v>
      </c>
      <c r="J427" s="155">
        <v>3.6470201177188882E-2</v>
      </c>
      <c r="K427" s="155">
        <v>0.13600962022543497</v>
      </c>
      <c r="L427" s="138">
        <f t="shared" ref="L427:L430" si="113">(1*E427+2*F427+3*G427+4*H427+5*I427)/SUM(E427:I427)</f>
        <v>2.7234489789213563</v>
      </c>
    </row>
    <row r="428" spans="1:12" ht="15" customHeight="1" x14ac:dyDescent="0.2">
      <c r="A428" s="11"/>
      <c r="C428" s="139">
        <v>2021</v>
      </c>
      <c r="D428" s="156"/>
      <c r="E428" s="142">
        <v>0.196783293</v>
      </c>
      <c r="F428" s="142">
        <v>6.9780191000000005E-2</v>
      </c>
      <c r="G428" s="142">
        <v>0.19946589200000001</v>
      </c>
      <c r="H428" s="142">
        <v>0.17365919199999999</v>
      </c>
      <c r="I428" s="142">
        <v>0.16119630800000001</v>
      </c>
      <c r="J428" s="142">
        <v>4.6158699999999997E-2</v>
      </c>
      <c r="K428" s="142">
        <v>0.152956442</v>
      </c>
      <c r="L428" s="141">
        <f t="shared" si="113"/>
        <v>3.0408361201217144</v>
      </c>
    </row>
    <row r="429" spans="1:12" ht="15" customHeight="1" x14ac:dyDescent="0.2">
      <c r="A429" s="11"/>
      <c r="C429" s="139">
        <v>2017</v>
      </c>
      <c r="D429" s="156"/>
      <c r="E429" s="142">
        <v>0.25523213700000003</v>
      </c>
      <c r="F429" s="142">
        <v>0.10064717199999999</v>
      </c>
      <c r="G429" s="142">
        <v>0.225739307</v>
      </c>
      <c r="H429" s="142">
        <v>0.14848161800000001</v>
      </c>
      <c r="I429" s="142">
        <v>9.3310863999999993E-2</v>
      </c>
      <c r="J429" s="142">
        <v>2.5711600000000001E-2</v>
      </c>
      <c r="K429" s="142">
        <v>0.15087730099999999</v>
      </c>
      <c r="L429" s="141">
        <f t="shared" si="113"/>
        <v>2.6647991499381032</v>
      </c>
    </row>
    <row r="430" spans="1:12" ht="15" customHeight="1" x14ac:dyDescent="0.2">
      <c r="A430" s="11"/>
      <c r="C430" s="139">
        <v>2014</v>
      </c>
      <c r="D430" s="156"/>
      <c r="E430" s="142">
        <v>0.22903020052024572</v>
      </c>
      <c r="F430" s="142">
        <v>7.3457092267639773E-2</v>
      </c>
      <c r="G430" s="142">
        <v>0.21167315528710529</v>
      </c>
      <c r="H430" s="142">
        <v>0.20136483040789666</v>
      </c>
      <c r="I430" s="142">
        <v>0.14582445956566123</v>
      </c>
      <c r="J430" s="142">
        <v>4.4418649276489454E-2</v>
      </c>
      <c r="K430" s="142">
        <v>9.4231612674961884E-2</v>
      </c>
      <c r="L430" s="141">
        <f t="shared" si="113"/>
        <v>2.9552983624791653</v>
      </c>
    </row>
    <row r="431" spans="1:12" ht="15" customHeight="1" x14ac:dyDescent="0.2">
      <c r="A431" s="11"/>
      <c r="C431" s="162" t="s">
        <v>37</v>
      </c>
      <c r="D431" s="162"/>
      <c r="E431" s="162"/>
      <c r="F431" s="163"/>
      <c r="G431" s="163"/>
      <c r="H431" s="163"/>
      <c r="I431" s="163"/>
      <c r="J431" s="163"/>
      <c r="K431" s="163"/>
      <c r="L431" s="164"/>
    </row>
    <row r="432" spans="1:12" ht="15" customHeight="1" x14ac:dyDescent="0.2">
      <c r="A432" s="11"/>
      <c r="C432" s="136">
        <v>2024</v>
      </c>
      <c r="D432" s="154"/>
      <c r="E432" s="155">
        <v>0.27495406163216385</v>
      </c>
      <c r="F432" s="155">
        <v>0.15211379782345907</v>
      </c>
      <c r="G432" s="155">
        <v>0.28229575301979992</v>
      </c>
      <c r="H432" s="155">
        <v>9.7857758246262971E-2</v>
      </c>
      <c r="I432" s="155">
        <v>7.2197993614442013E-2</v>
      </c>
      <c r="J432" s="155">
        <v>2.735475513787361E-2</v>
      </c>
      <c r="K432" s="155">
        <v>9.3225880525998589E-2</v>
      </c>
      <c r="L432" s="138">
        <f t="shared" ref="L432:L435" si="114">(1*E432+2*F432+3*G432+4*H432+5*I432)/SUM(E432:I432)</f>
        <v>2.4771912079060052</v>
      </c>
    </row>
    <row r="433" spans="1:12" ht="15" customHeight="1" x14ac:dyDescent="0.2">
      <c r="A433" s="11"/>
      <c r="C433" s="139">
        <v>2021</v>
      </c>
      <c r="D433" s="156"/>
      <c r="E433" s="142">
        <v>0.27074751800000002</v>
      </c>
      <c r="F433" s="142">
        <v>0.14905507300000001</v>
      </c>
      <c r="G433" s="142">
        <v>0.285908775</v>
      </c>
      <c r="H433" s="142">
        <v>8.1212441999999996E-2</v>
      </c>
      <c r="I433" s="142">
        <v>7.9796077000000007E-2</v>
      </c>
      <c r="J433" s="142">
        <v>3.9675299999999997E-2</v>
      </c>
      <c r="K433" s="142">
        <v>9.3604794000000005E-2</v>
      </c>
      <c r="L433" s="141">
        <f t="shared" si="114"/>
        <v>2.4810947333924385</v>
      </c>
    </row>
    <row r="434" spans="1:12" ht="15" customHeight="1" x14ac:dyDescent="0.2">
      <c r="A434" s="11"/>
      <c r="C434" s="139">
        <v>2017</v>
      </c>
      <c r="D434" s="156"/>
      <c r="E434" s="142">
        <v>0.304492757</v>
      </c>
      <c r="F434" s="142">
        <v>0.14290502099999999</v>
      </c>
      <c r="G434" s="142">
        <v>0.27384741200000001</v>
      </c>
      <c r="H434" s="142">
        <v>9.4617844000000006E-2</v>
      </c>
      <c r="I434" s="142">
        <v>5.7424299999999998E-2</v>
      </c>
      <c r="J434" s="142">
        <v>2.2372400000000001E-2</v>
      </c>
      <c r="K434" s="142">
        <v>0.10434022499999999</v>
      </c>
      <c r="L434" s="141">
        <f t="shared" si="114"/>
        <v>2.3788709971144502</v>
      </c>
    </row>
    <row r="435" spans="1:12" ht="15" customHeight="1" x14ac:dyDescent="0.2">
      <c r="A435" s="11"/>
      <c r="C435" s="139">
        <v>2014</v>
      </c>
      <c r="D435" s="156"/>
      <c r="E435" s="142">
        <v>0.28006988611615613</v>
      </c>
      <c r="F435" s="142">
        <v>0.10875930437504415</v>
      </c>
      <c r="G435" s="142">
        <v>0.28849756620176448</v>
      </c>
      <c r="H435" s="142">
        <v>0.14187658472288214</v>
      </c>
      <c r="I435" s="142">
        <v>4.6217064693980396E-2</v>
      </c>
      <c r="J435" s="142">
        <v>4.4058326998106294E-2</v>
      </c>
      <c r="K435" s="142">
        <v>9.0521266892066438E-2</v>
      </c>
      <c r="L435" s="141">
        <f t="shared" si="114"/>
        <v>2.4978297721796947</v>
      </c>
    </row>
    <row r="436" spans="1:12" ht="15" customHeight="1" x14ac:dyDescent="0.2">
      <c r="A436" s="11"/>
      <c r="C436" s="162" t="s">
        <v>38</v>
      </c>
      <c r="D436" s="162"/>
      <c r="E436" s="162"/>
      <c r="F436" s="163"/>
      <c r="G436" s="163"/>
      <c r="H436" s="163"/>
      <c r="I436" s="163"/>
      <c r="J436" s="163"/>
      <c r="K436" s="163"/>
      <c r="L436" s="164"/>
    </row>
    <row r="437" spans="1:12" ht="15" customHeight="1" x14ac:dyDescent="0.2">
      <c r="A437" s="11"/>
      <c r="C437" s="136">
        <v>2024</v>
      </c>
      <c r="D437" s="154"/>
      <c r="E437" s="155">
        <v>0.27854540314145376</v>
      </c>
      <c r="F437" s="155">
        <v>0.14443130245410671</v>
      </c>
      <c r="G437" s="155">
        <v>0.28519884386702832</v>
      </c>
      <c r="H437" s="155">
        <v>0.1061862424084614</v>
      </c>
      <c r="I437" s="155">
        <v>3.8544960221760502E-2</v>
      </c>
      <c r="J437" s="155">
        <v>3.6367558858700653E-2</v>
      </c>
      <c r="K437" s="155">
        <v>0.11072568904848866</v>
      </c>
      <c r="L437" s="138">
        <f t="shared" ref="L437:L440" si="115">(1*E437+2*F437+3*G437+4*H437+5*I437)/SUM(E437:I437)</f>
        <v>2.3923767813850798</v>
      </c>
    </row>
    <row r="438" spans="1:12" ht="15" customHeight="1" x14ac:dyDescent="0.2">
      <c r="A438" s="11"/>
      <c r="C438" s="139">
        <v>2021</v>
      </c>
      <c r="D438" s="156"/>
      <c r="E438" s="142">
        <v>0.26695260599999998</v>
      </c>
      <c r="F438" s="142">
        <v>0.14334581499999999</v>
      </c>
      <c r="G438" s="142">
        <v>0.27914751799999998</v>
      </c>
      <c r="H438" s="142">
        <v>0.10132302999999999</v>
      </c>
      <c r="I438" s="142">
        <v>5.1551899999999998E-2</v>
      </c>
      <c r="J438" s="142">
        <v>4.47911E-2</v>
      </c>
      <c r="K438" s="142">
        <v>0.112888034</v>
      </c>
      <c r="L438" s="141">
        <f t="shared" si="115"/>
        <v>2.4386649857537841</v>
      </c>
    </row>
    <row r="439" spans="1:12" ht="15" customHeight="1" x14ac:dyDescent="0.2">
      <c r="A439" s="11"/>
      <c r="C439" s="139">
        <v>2017</v>
      </c>
      <c r="D439" s="156"/>
      <c r="E439" s="142">
        <v>0.30254589999999998</v>
      </c>
      <c r="F439" s="142">
        <v>0.13642843800000001</v>
      </c>
      <c r="G439" s="142">
        <v>0.28309783700000002</v>
      </c>
      <c r="H439" s="142">
        <v>8.9619981000000001E-2</v>
      </c>
      <c r="I439" s="142">
        <v>4.12608E-2</v>
      </c>
      <c r="J439" s="142">
        <v>2.39049E-2</v>
      </c>
      <c r="K439" s="142">
        <v>0.12314209800000001</v>
      </c>
      <c r="L439" s="141">
        <f t="shared" si="115"/>
        <v>2.3324618280588973</v>
      </c>
    </row>
    <row r="440" spans="1:12" ht="15" customHeight="1" x14ac:dyDescent="0.2">
      <c r="A440" s="11"/>
      <c r="C440" s="139">
        <v>2014</v>
      </c>
      <c r="D440" s="156"/>
      <c r="E440" s="142">
        <v>0.2529938133021038</v>
      </c>
      <c r="F440" s="142">
        <v>0.14022636360076368</v>
      </c>
      <c r="G440" s="142">
        <v>0.31627678394410574</v>
      </c>
      <c r="H440" s="142">
        <v>9.7750407903313061E-2</v>
      </c>
      <c r="I440" s="142">
        <v>3.1682085505332101E-2</v>
      </c>
      <c r="J440" s="142">
        <v>4.8419881835695837E-2</v>
      </c>
      <c r="K440" s="142">
        <v>0.11265066390868549</v>
      </c>
      <c r="L440" s="141">
        <f t="shared" si="115"/>
        <v>2.4217637623399186</v>
      </c>
    </row>
    <row r="441" spans="1:12" ht="15" customHeight="1" x14ac:dyDescent="0.2">
      <c r="A441" s="11"/>
      <c r="C441" s="162" t="s">
        <v>39</v>
      </c>
      <c r="D441" s="162"/>
      <c r="E441" s="162"/>
      <c r="F441" s="163"/>
      <c r="G441" s="163"/>
      <c r="H441" s="163"/>
      <c r="I441" s="163"/>
      <c r="J441" s="163"/>
      <c r="K441" s="163"/>
      <c r="L441" s="164"/>
    </row>
    <row r="442" spans="1:12" ht="15" customHeight="1" x14ac:dyDescent="0.2">
      <c r="A442" s="11"/>
      <c r="C442" s="136">
        <v>2024</v>
      </c>
      <c r="D442" s="154"/>
      <c r="E442" s="155">
        <v>0.31593351846190315</v>
      </c>
      <c r="F442" s="155">
        <v>0.17768347131893733</v>
      </c>
      <c r="G442" s="155">
        <v>0.28738682213912259</v>
      </c>
      <c r="H442" s="155">
        <v>5.6003240769003308E-2</v>
      </c>
      <c r="I442" s="155">
        <v>2.3451662045900899E-2</v>
      </c>
      <c r="J442" s="155">
        <v>3.0622125541870548E-2</v>
      </c>
      <c r="K442" s="155">
        <v>0.10891915972326233</v>
      </c>
      <c r="L442" s="138">
        <f t="shared" ref="L442:L445" si="116">(1*E442+2*F442+3*G442+4*H442+5*I442)/SUM(E442:I442)</f>
        <v>2.1787590371495322</v>
      </c>
    </row>
    <row r="443" spans="1:12" ht="15" customHeight="1" x14ac:dyDescent="0.2">
      <c r="A443" s="11"/>
      <c r="C443" s="139">
        <v>2021</v>
      </c>
      <c r="D443" s="156"/>
      <c r="E443" s="142">
        <v>0.31624267499999997</v>
      </c>
      <c r="F443" s="142">
        <v>0.165698502</v>
      </c>
      <c r="G443" s="142">
        <v>0.308616848</v>
      </c>
      <c r="H443" s="142">
        <v>4.7629299999999999E-2</v>
      </c>
      <c r="I443" s="142">
        <v>1.9988200000000001E-2</v>
      </c>
      <c r="J443" s="142">
        <v>4.90745E-2</v>
      </c>
      <c r="K443" s="142">
        <v>9.2750097000000004E-2</v>
      </c>
      <c r="L443" s="141">
        <f t="shared" si="116"/>
        <v>2.1719897255284693</v>
      </c>
    </row>
    <row r="444" spans="1:12" ht="15" customHeight="1" x14ac:dyDescent="0.2">
      <c r="A444" s="11"/>
      <c r="C444" s="139">
        <v>2017</v>
      </c>
      <c r="D444" s="156"/>
      <c r="E444" s="142">
        <v>0.32400932700000001</v>
      </c>
      <c r="F444" s="142">
        <v>0.15239807799999999</v>
      </c>
      <c r="G444" s="142">
        <v>0.29735749</v>
      </c>
      <c r="H444" s="142">
        <v>6.4541518000000006E-2</v>
      </c>
      <c r="I444" s="142">
        <v>2.6980799999999999E-2</v>
      </c>
      <c r="J444" s="142">
        <v>3.1694800000000002E-2</v>
      </c>
      <c r="K444" s="142">
        <v>0.10301806500000001</v>
      </c>
      <c r="L444" s="141">
        <f t="shared" si="116"/>
        <v>2.2119222337335063</v>
      </c>
    </row>
    <row r="445" spans="1:12" ht="15" customHeight="1" x14ac:dyDescent="0.2">
      <c r="A445" s="11"/>
      <c r="C445" s="139">
        <v>2014</v>
      </c>
      <c r="D445" s="156"/>
      <c r="E445" s="142">
        <v>0.30013331066571125</v>
      </c>
      <c r="F445" s="142">
        <v>0.17395484424222235</v>
      </c>
      <c r="G445" s="142">
        <v>0.28824648959025811</v>
      </c>
      <c r="H445" s="142">
        <v>0.11112704443051971</v>
      </c>
      <c r="I445" s="142">
        <v>5.981693253555344E-3</v>
      </c>
      <c r="J445" s="142">
        <v>4.5499186942864644E-2</v>
      </c>
      <c r="K445" s="142">
        <v>7.5057430874868644E-2</v>
      </c>
      <c r="L445" s="141">
        <f t="shared" si="116"/>
        <v>2.2596100581025622</v>
      </c>
    </row>
    <row r="446" spans="1:12" ht="15" customHeight="1" x14ac:dyDescent="0.2">
      <c r="A446" s="11"/>
      <c r="C446" s="162" t="s">
        <v>40</v>
      </c>
      <c r="D446" s="162"/>
      <c r="E446" s="162"/>
      <c r="F446" s="163"/>
      <c r="G446" s="163"/>
      <c r="H446" s="163"/>
      <c r="I446" s="163"/>
      <c r="J446" s="163"/>
      <c r="K446" s="163"/>
      <c r="L446" s="164"/>
    </row>
    <row r="447" spans="1:12" ht="15" customHeight="1" x14ac:dyDescent="0.2">
      <c r="A447" s="11"/>
      <c r="C447" s="136">
        <v>2024</v>
      </c>
      <c r="D447" s="154"/>
      <c r="E447" s="155">
        <v>0.20882305040242585</v>
      </c>
      <c r="F447" s="155">
        <v>0.11649922787805445</v>
      </c>
      <c r="G447" s="155">
        <v>0.15948689997925661</v>
      </c>
      <c r="H447" s="155">
        <v>6.214444103323357E-2</v>
      </c>
      <c r="I447" s="155">
        <v>2.6844589131564327E-2</v>
      </c>
      <c r="J447" s="155">
        <v>4.7479729304716646E-2</v>
      </c>
      <c r="K447" s="155">
        <v>0.37872206227074856</v>
      </c>
      <c r="L447" s="138">
        <f t="shared" ref="L447:L450" si="117">(1*E447+2*F447+3*G447+4*H447+5*I447)/SUM(E447:I447)</f>
        <v>2.2709776655889304</v>
      </c>
    </row>
    <row r="448" spans="1:12" ht="15" customHeight="1" x14ac:dyDescent="0.2">
      <c r="A448" s="11"/>
      <c r="C448" s="139">
        <v>2021</v>
      </c>
      <c r="D448" s="156"/>
      <c r="E448" s="142">
        <v>0.19183125500000001</v>
      </c>
      <c r="F448" s="142">
        <v>0.10157049</v>
      </c>
      <c r="G448" s="142">
        <v>0.15175483300000001</v>
      </c>
      <c r="H448" s="142">
        <v>6.3883266999999994E-2</v>
      </c>
      <c r="I448" s="142">
        <v>2.0416500000000001E-2</v>
      </c>
      <c r="J448" s="142">
        <v>7.9671638000000003E-2</v>
      </c>
      <c r="K448" s="142">
        <v>0.39087203799999998</v>
      </c>
      <c r="L448" s="141">
        <f t="shared" si="117"/>
        <v>2.2813066901672512</v>
      </c>
    </row>
    <row r="449" spans="1:13" ht="15" customHeight="1" x14ac:dyDescent="0.2">
      <c r="A449" s="11"/>
      <c r="C449" s="139">
        <v>2017</v>
      </c>
      <c r="D449" s="156"/>
      <c r="E449" s="142">
        <v>0.18063084500000001</v>
      </c>
      <c r="F449" s="142">
        <v>9.1537722000000002E-2</v>
      </c>
      <c r="G449" s="142">
        <v>0.212274294</v>
      </c>
      <c r="H449" s="142">
        <v>5.7447199999999997E-2</v>
      </c>
      <c r="I449" s="142">
        <v>1.5613999999999999E-2</v>
      </c>
      <c r="J449" s="142">
        <v>3.7585E-2</v>
      </c>
      <c r="K449" s="142">
        <v>0.40491094599999999</v>
      </c>
      <c r="L449" s="141">
        <f t="shared" si="117"/>
        <v>2.3468671576187856</v>
      </c>
    </row>
    <row r="450" spans="1:13" ht="15" customHeight="1" x14ac:dyDescent="0.2">
      <c r="A450" s="11"/>
      <c r="C450" s="139">
        <v>2014</v>
      </c>
      <c r="D450" s="156"/>
      <c r="E450" s="142">
        <v>0.22148613645312376</v>
      </c>
      <c r="F450" s="142">
        <v>7.3229218214409295E-2</v>
      </c>
      <c r="G450" s="142">
        <v>0.19209408314038037</v>
      </c>
      <c r="H450" s="142">
        <v>7.1647344095841128E-2</v>
      </c>
      <c r="I450" s="142">
        <v>2.1606216503230358E-2</v>
      </c>
      <c r="J450" s="142">
        <v>5.9471463066399499E-2</v>
      </c>
      <c r="K450" s="142">
        <v>0.36046553852661561</v>
      </c>
      <c r="L450" s="141">
        <f t="shared" si="117"/>
        <v>2.3081066795838527</v>
      </c>
    </row>
    <row r="451" spans="1:13" ht="15" customHeight="1" x14ac:dyDescent="0.2">
      <c r="A451" s="11"/>
      <c r="C451" s="162" t="s">
        <v>41</v>
      </c>
      <c r="D451" s="162"/>
      <c r="E451" s="162"/>
      <c r="F451" s="163"/>
      <c r="G451" s="163"/>
      <c r="H451" s="163"/>
      <c r="I451" s="163"/>
      <c r="J451" s="163"/>
      <c r="K451" s="163"/>
      <c r="L451" s="164"/>
    </row>
    <row r="452" spans="1:13" ht="15" customHeight="1" x14ac:dyDescent="0.2">
      <c r="A452" s="11"/>
      <c r="C452" s="136">
        <v>2024</v>
      </c>
      <c r="D452" s="154"/>
      <c r="E452" s="155">
        <v>0.18422593323319483</v>
      </c>
      <c r="F452" s="155">
        <v>0.14355096011020574</v>
      </c>
      <c r="G452" s="155">
        <v>0.2286353370403304</v>
      </c>
      <c r="H452" s="155">
        <v>0.11971082702393762</v>
      </c>
      <c r="I452" s="155">
        <v>5.8142924734147866E-2</v>
      </c>
      <c r="J452" s="155">
        <v>4.854967969815599E-2</v>
      </c>
      <c r="K452" s="155">
        <v>0.21718433816002763</v>
      </c>
      <c r="L452" s="138">
        <f t="shared" ref="L452:L455" si="118">(1*E452+2*F452+3*G452+4*H452+5*I452)/SUM(E452:I452)</f>
        <v>2.6241060367807512</v>
      </c>
    </row>
    <row r="453" spans="1:13" ht="15" customHeight="1" x14ac:dyDescent="0.2">
      <c r="A453" s="11"/>
      <c r="C453" s="139">
        <v>2021</v>
      </c>
      <c r="D453" s="156"/>
      <c r="E453" s="142">
        <v>0.18647857700000001</v>
      </c>
      <c r="F453" s="142">
        <v>0.11266296000000001</v>
      </c>
      <c r="G453" s="142">
        <v>0.20875447</v>
      </c>
      <c r="H453" s="142">
        <v>0.13032329200000001</v>
      </c>
      <c r="I453" s="142">
        <v>7.2497079000000006E-2</v>
      </c>
      <c r="J453" s="142">
        <v>6.8437511000000006E-2</v>
      </c>
      <c r="K453" s="142">
        <v>0.22084611200000001</v>
      </c>
      <c r="L453" s="141">
        <f t="shared" si="118"/>
        <v>2.7040976252836537</v>
      </c>
    </row>
    <row r="454" spans="1:13" ht="15" customHeight="1" x14ac:dyDescent="0.2">
      <c r="A454" s="11"/>
      <c r="C454" s="139">
        <v>2017</v>
      </c>
      <c r="D454" s="156"/>
      <c r="E454" s="142">
        <v>0.219564495</v>
      </c>
      <c r="F454" s="142">
        <v>0.12584546399999999</v>
      </c>
      <c r="G454" s="142">
        <v>0.24285905499999999</v>
      </c>
      <c r="H454" s="142">
        <v>0.124507242</v>
      </c>
      <c r="I454" s="142">
        <v>4.5756600000000001E-2</v>
      </c>
      <c r="J454" s="142">
        <v>2.9599500000000001E-2</v>
      </c>
      <c r="K454" s="142">
        <v>0.21186760399999999</v>
      </c>
      <c r="L454" s="141">
        <f t="shared" si="118"/>
        <v>2.5399619024544933</v>
      </c>
    </row>
    <row r="455" spans="1:13" ht="15" customHeight="1" x14ac:dyDescent="0.2">
      <c r="A455" s="11"/>
      <c r="C455" s="139">
        <v>2014</v>
      </c>
      <c r="D455" s="156"/>
      <c r="E455" s="142">
        <v>0.21298863809943983</v>
      </c>
      <c r="F455" s="142">
        <v>6.9899448289054131E-2</v>
      </c>
      <c r="G455" s="142">
        <v>0.26477378232146281</v>
      </c>
      <c r="H455" s="142">
        <v>0.14579209865826326</v>
      </c>
      <c r="I455" s="142">
        <v>6.2429819972252512E-2</v>
      </c>
      <c r="J455" s="142">
        <v>5.1637334212500739E-2</v>
      </c>
      <c r="K455" s="142">
        <v>0.1924788784470268</v>
      </c>
      <c r="L455" s="141">
        <f t="shared" si="118"/>
        <v>2.7020375490819761</v>
      </c>
    </row>
    <row r="456" spans="1:13" ht="15" customHeight="1" x14ac:dyDescent="0.2">
      <c r="A456" s="11"/>
      <c r="C456" s="162" t="s">
        <v>42</v>
      </c>
      <c r="D456" s="162"/>
      <c r="E456" s="162"/>
      <c r="F456" s="163"/>
      <c r="G456" s="163"/>
      <c r="H456" s="163"/>
      <c r="I456" s="163"/>
      <c r="J456" s="163"/>
      <c r="K456" s="163"/>
      <c r="L456" s="164"/>
    </row>
    <row r="457" spans="1:13" ht="15" customHeight="1" x14ac:dyDescent="0.2">
      <c r="A457" s="11"/>
      <c r="C457" s="136">
        <v>2024</v>
      </c>
      <c r="D457" s="154"/>
      <c r="E457" s="155">
        <v>0.18499283661022461</v>
      </c>
      <c r="F457" s="155">
        <v>0.11854787548478994</v>
      </c>
      <c r="G457" s="155">
        <v>0.15703990106701549</v>
      </c>
      <c r="H457" s="155">
        <v>6.6641378496824666E-2</v>
      </c>
      <c r="I457" s="155">
        <v>3.2831847941611307E-2</v>
      </c>
      <c r="J457" s="155">
        <v>5.7530270157531815E-2</v>
      </c>
      <c r="K457" s="155">
        <v>0.38241589024200212</v>
      </c>
      <c r="L457" s="138">
        <f t="shared" ref="L457:L460" si="119">(1*E457+2*F457+3*G457+4*H457+5*I457)/SUM(E457:I457)</f>
        <v>2.3639388766992115</v>
      </c>
    </row>
    <row r="458" spans="1:13" ht="15" customHeight="1" x14ac:dyDescent="0.2">
      <c r="A458" s="11"/>
      <c r="C458" s="139">
        <v>2021</v>
      </c>
      <c r="D458" s="156"/>
      <c r="E458" s="142">
        <v>0.18735869999999999</v>
      </c>
      <c r="F458" s="142">
        <v>9.7968237E-2</v>
      </c>
      <c r="G458" s="142">
        <v>0.131266788</v>
      </c>
      <c r="H458" s="142">
        <v>7.8193712999999998E-2</v>
      </c>
      <c r="I458" s="142">
        <v>4.07707E-2</v>
      </c>
      <c r="J458" s="142">
        <v>8.1087736999999993E-2</v>
      </c>
      <c r="K458" s="142">
        <v>0.38335409599999998</v>
      </c>
      <c r="L458" s="141">
        <f t="shared" si="119"/>
        <v>2.4156553662526918</v>
      </c>
    </row>
    <row r="459" spans="1:13" ht="15" customHeight="1" x14ac:dyDescent="0.2">
      <c r="A459" s="11"/>
      <c r="C459" s="139">
        <v>2017</v>
      </c>
      <c r="D459" s="156"/>
      <c r="E459" s="142">
        <v>0.177459123</v>
      </c>
      <c r="F459" s="142">
        <v>8.3517875000000005E-2</v>
      </c>
      <c r="G459" s="142">
        <v>0.17610398799999999</v>
      </c>
      <c r="H459" s="142">
        <v>5.4234200000000003E-2</v>
      </c>
      <c r="I459" s="142">
        <v>4.1442E-2</v>
      </c>
      <c r="J459" s="142">
        <v>5.14644E-2</v>
      </c>
      <c r="K459" s="142">
        <v>0.41577843199999998</v>
      </c>
      <c r="L459" s="141">
        <f t="shared" si="119"/>
        <v>2.4344179132292365</v>
      </c>
    </row>
    <row r="460" spans="1:13" ht="15" customHeight="1" x14ac:dyDescent="0.2">
      <c r="A460" s="11"/>
      <c r="C460" s="139">
        <v>2014</v>
      </c>
      <c r="D460" s="156"/>
      <c r="E460" s="142">
        <v>0.20608309946561809</v>
      </c>
      <c r="F460" s="142">
        <v>6.2566873354195751E-2</v>
      </c>
      <c r="G460" s="142">
        <v>0.16323973052960822</v>
      </c>
      <c r="H460" s="142">
        <v>9.8294932833977305E-2</v>
      </c>
      <c r="I460" s="142">
        <v>3.9232204776038379E-2</v>
      </c>
      <c r="J460" s="142">
        <v>5.8996298234209446E-2</v>
      </c>
      <c r="K460" s="142">
        <v>0.37158686080635278</v>
      </c>
      <c r="L460" s="141">
        <f t="shared" si="119"/>
        <v>2.4767036932077602</v>
      </c>
    </row>
    <row r="461" spans="1:13" ht="15" customHeight="1" x14ac:dyDescent="0.2">
      <c r="A461" s="11"/>
      <c r="C461" s="100" t="s">
        <v>22</v>
      </c>
      <c r="D461" s="100"/>
      <c r="E461" s="100"/>
      <c r="F461" s="100"/>
      <c r="G461" s="100"/>
      <c r="H461" s="100"/>
      <c r="I461" s="100"/>
      <c r="J461" s="100"/>
      <c r="K461" s="100"/>
      <c r="L461" s="100"/>
    </row>
    <row r="462" spans="1:13" ht="15" customHeight="1" x14ac:dyDescent="0.2">
      <c r="A462" s="11"/>
      <c r="C462" s="160" t="s">
        <v>165</v>
      </c>
      <c r="D462" s="160"/>
      <c r="E462" s="161"/>
      <c r="F462" s="161"/>
      <c r="G462" s="161"/>
      <c r="H462" s="161"/>
      <c r="I462" s="161"/>
      <c r="J462" s="161"/>
      <c r="K462" s="161"/>
      <c r="L462" s="161"/>
    </row>
    <row r="463" spans="1:13" s="90" customFormat="1" ht="15" customHeight="1" x14ac:dyDescent="0.2">
      <c r="A463" s="11"/>
      <c r="C463" s="136">
        <v>2024</v>
      </c>
      <c r="D463" s="154"/>
      <c r="E463" s="155">
        <f>AVERAGE(E468,E473,E478,E483,E488,E493,E498,E503,E508,E513)</f>
        <v>0.22484123063612471</v>
      </c>
      <c r="F463" s="155">
        <f t="shared" ref="F463:K463" si="120">AVERAGE(F468,F473,F478,F483,F488,F493,F498,F503,F508,F513)</f>
        <v>0.1300829181255892</v>
      </c>
      <c r="G463" s="155">
        <f t="shared" si="120"/>
        <v>0.26393979230137132</v>
      </c>
      <c r="H463" s="155">
        <f t="shared" si="120"/>
        <v>0.13060567522534922</v>
      </c>
      <c r="I463" s="155">
        <f t="shared" si="120"/>
        <v>9.6709758794436704E-2</v>
      </c>
      <c r="J463" s="155">
        <f t="shared" si="120"/>
        <v>2.8818072018615408E-2</v>
      </c>
      <c r="K463" s="155">
        <f t="shared" si="120"/>
        <v>0.12500255289851342</v>
      </c>
      <c r="L463" s="138">
        <f t="shared" ref="L463:L466" si="121">(1*E463+2*F463+3*G463+4*H463+5*I463)/SUM(E463:I463)</f>
        <v>2.6977707160983808</v>
      </c>
      <c r="M463" s="2"/>
    </row>
    <row r="464" spans="1:13" ht="15" customHeight="1" x14ac:dyDescent="0.2">
      <c r="A464" s="11"/>
      <c r="C464" s="139">
        <v>2021</v>
      </c>
      <c r="D464" s="156"/>
      <c r="E464" s="142">
        <f t="shared" ref="E464:K464" si="122">AVERAGE(E469,E474,E479,E484,E489,E494,E499,E504,E509,E514)</f>
        <v>0.226346558</v>
      </c>
      <c r="F464" s="142">
        <f t="shared" si="122"/>
        <v>0.1232443738</v>
      </c>
      <c r="G464" s="142">
        <f t="shared" si="122"/>
        <v>0.26009049880000001</v>
      </c>
      <c r="H464" s="142">
        <f t="shared" si="122"/>
        <v>0.13546437500000003</v>
      </c>
      <c r="I464" s="142">
        <f t="shared" si="122"/>
        <v>9.7436359900000005E-2</v>
      </c>
      <c r="J464" s="142">
        <f t="shared" si="122"/>
        <v>4.4684942200000001E-2</v>
      </c>
      <c r="K464" s="142">
        <f t="shared" si="122"/>
        <v>0.11273287509999999</v>
      </c>
      <c r="L464" s="141">
        <f t="shared" si="121"/>
        <v>2.7085146053925113</v>
      </c>
    </row>
    <row r="465" spans="1:12" ht="15" customHeight="1" x14ac:dyDescent="0.2">
      <c r="A465" s="11"/>
      <c r="C465" s="139">
        <v>2017</v>
      </c>
      <c r="D465" s="156"/>
      <c r="E465" s="142">
        <f t="shared" ref="E465:K465" si="123">AVERAGE(E470,E475,E480,E485,E490,E495,E500,E505,E510,E515)</f>
        <v>0.27635323569999998</v>
      </c>
      <c r="F465" s="142">
        <f t="shared" si="123"/>
        <v>0.11159825380000002</v>
      </c>
      <c r="G465" s="142">
        <f t="shared" si="123"/>
        <v>0.2236346823</v>
      </c>
      <c r="H465" s="142">
        <f t="shared" si="123"/>
        <v>0.12548033500000003</v>
      </c>
      <c r="I465" s="142">
        <f t="shared" si="123"/>
        <v>8.9095318499999993E-2</v>
      </c>
      <c r="J465" s="142">
        <f t="shared" si="123"/>
        <v>3.16221E-2</v>
      </c>
      <c r="K465" s="142">
        <f t="shared" si="123"/>
        <v>0.14221606380000001</v>
      </c>
      <c r="L465" s="141">
        <f t="shared" si="121"/>
        <v>2.5634829132064478</v>
      </c>
    </row>
    <row r="466" spans="1:12" ht="15" customHeight="1" x14ac:dyDescent="0.2">
      <c r="A466" s="11"/>
      <c r="C466" s="139">
        <v>2014</v>
      </c>
      <c r="D466" s="156"/>
      <c r="E466" s="142">
        <f t="shared" ref="E466:K466" si="124">AVERAGE(E471,E476,E481,E486,E491,E496,E501,E506,E511,E516)</f>
        <v>0.27044349890686581</v>
      </c>
      <c r="F466" s="142">
        <f t="shared" si="124"/>
        <v>0.11561002230271337</v>
      </c>
      <c r="G466" s="142">
        <f t="shared" si="124"/>
        <v>0.21928959325727057</v>
      </c>
      <c r="H466" s="142">
        <f t="shared" si="124"/>
        <v>0.1186720286038416</v>
      </c>
      <c r="I466" s="142">
        <f t="shared" si="124"/>
        <v>8.6235486609858497E-2</v>
      </c>
      <c r="J466" s="142">
        <f t="shared" si="124"/>
        <v>3.0364189684030252E-2</v>
      </c>
      <c r="K466" s="142">
        <f t="shared" si="124"/>
        <v>0.1593851806354199</v>
      </c>
      <c r="L466" s="141">
        <f t="shared" si="121"/>
        <v>2.5490851782035255</v>
      </c>
    </row>
    <row r="467" spans="1:12" ht="15" customHeight="1" x14ac:dyDescent="0.2">
      <c r="A467" s="11"/>
      <c r="C467" s="162" t="s">
        <v>33</v>
      </c>
      <c r="D467" s="162"/>
      <c r="E467" s="162"/>
      <c r="F467" s="163"/>
      <c r="G467" s="163"/>
      <c r="H467" s="163"/>
      <c r="I467" s="163"/>
      <c r="J467" s="163"/>
      <c r="K467" s="163"/>
      <c r="L467" s="163"/>
    </row>
    <row r="468" spans="1:12" ht="15" customHeight="1" x14ac:dyDescent="0.2">
      <c r="A468" s="11"/>
      <c r="C468" s="136">
        <v>2024</v>
      </c>
      <c r="D468" s="154"/>
      <c r="E468" s="155">
        <v>0.25914849019048447</v>
      </c>
      <c r="F468" s="155">
        <v>0.12725990010259955</v>
      </c>
      <c r="G468" s="155">
        <v>0.27031721220978872</v>
      </c>
      <c r="H468" s="155">
        <v>0.14565620342061317</v>
      </c>
      <c r="I468" s="155">
        <v>0.1442300256667764</v>
      </c>
      <c r="J468" s="155">
        <v>2.1480266015629964E-2</v>
      </c>
      <c r="K468" s="155">
        <v>3.1907902394107755E-2</v>
      </c>
      <c r="L468" s="138">
        <f t="shared" ref="L468:L471" si="125">(1*E468+2*F468+3*G468+4*H468+5*I468)/SUM(E468:I468)</f>
        <v>2.7766342880225863</v>
      </c>
    </row>
    <row r="469" spans="1:12" ht="15" customHeight="1" x14ac:dyDescent="0.2">
      <c r="A469" s="11"/>
      <c r="C469" s="139">
        <v>2021</v>
      </c>
      <c r="D469" s="156"/>
      <c r="E469" s="142">
        <v>0.229733136</v>
      </c>
      <c r="F469" s="142">
        <v>0.11939395899999999</v>
      </c>
      <c r="G469" s="142">
        <v>0.304759903</v>
      </c>
      <c r="H469" s="142">
        <v>0.16679097100000001</v>
      </c>
      <c r="I469" s="142">
        <v>0.128206766</v>
      </c>
      <c r="J469" s="142">
        <v>3.2362500000000002E-2</v>
      </c>
      <c r="K469" s="142">
        <v>1.87528E-2</v>
      </c>
      <c r="L469" s="141">
        <f t="shared" si="125"/>
        <v>2.8359592875103008</v>
      </c>
    </row>
    <row r="470" spans="1:12" ht="15" customHeight="1" x14ac:dyDescent="0.2">
      <c r="A470" s="11"/>
      <c r="C470" s="139">
        <v>2017</v>
      </c>
      <c r="D470" s="156"/>
      <c r="E470" s="142">
        <v>0.29249879099999998</v>
      </c>
      <c r="F470" s="142">
        <v>0.117131767</v>
      </c>
      <c r="G470" s="142">
        <v>0.211376277</v>
      </c>
      <c r="H470" s="142">
        <v>0.165735982</v>
      </c>
      <c r="I470" s="142">
        <v>0.146716866</v>
      </c>
      <c r="J470" s="142">
        <v>2.5866799999999999E-2</v>
      </c>
      <c r="K470" s="142">
        <v>4.0673500000000001E-2</v>
      </c>
      <c r="L470" s="141">
        <f t="shared" si="125"/>
        <v>2.7397213404877179</v>
      </c>
    </row>
    <row r="471" spans="1:12" ht="15" customHeight="1" x14ac:dyDescent="0.2">
      <c r="A471" s="11"/>
      <c r="C471" s="139">
        <v>2014</v>
      </c>
      <c r="D471" s="156"/>
      <c r="E471" s="142">
        <v>0.28094969137046977</v>
      </c>
      <c r="F471" s="142">
        <v>0.11686441327453516</v>
      </c>
      <c r="G471" s="142">
        <v>0.25319104494560524</v>
      </c>
      <c r="H471" s="142">
        <v>0.16414767573610642</v>
      </c>
      <c r="I471" s="142">
        <v>0.12091413052145884</v>
      </c>
      <c r="J471" s="142">
        <v>2.446240199963598E-2</v>
      </c>
      <c r="K471" s="142">
        <v>3.9470642152188581E-2</v>
      </c>
      <c r="L471" s="141">
        <f t="shared" si="125"/>
        <v>2.708580825834968</v>
      </c>
    </row>
    <row r="472" spans="1:12" ht="15" customHeight="1" x14ac:dyDescent="0.2">
      <c r="A472" s="11"/>
      <c r="C472" s="162" t="s">
        <v>34</v>
      </c>
      <c r="D472" s="162"/>
      <c r="E472" s="163"/>
      <c r="F472" s="163"/>
      <c r="G472" s="163"/>
      <c r="H472" s="163"/>
      <c r="I472" s="163"/>
      <c r="J472" s="163"/>
      <c r="K472" s="163"/>
      <c r="L472" s="164"/>
    </row>
    <row r="473" spans="1:12" ht="15" customHeight="1" x14ac:dyDescent="0.2">
      <c r="A473" s="11"/>
      <c r="C473" s="136">
        <v>2024</v>
      </c>
      <c r="D473" s="154"/>
      <c r="E473" s="155">
        <v>0.23424116098124578</v>
      </c>
      <c r="F473" s="155">
        <v>9.1288876834982602E-2</v>
      </c>
      <c r="G473" s="155">
        <v>0.25789806068903098</v>
      </c>
      <c r="H473" s="155">
        <v>0.17036149139556842</v>
      </c>
      <c r="I473" s="155">
        <v>0.18766671985361619</v>
      </c>
      <c r="J473" s="155">
        <v>2.0251614966964156E-2</v>
      </c>
      <c r="K473" s="155">
        <v>3.8292075278591721E-2</v>
      </c>
      <c r="L473" s="138">
        <f t="shared" ref="L473:L476" si="126">(1*E473+2*F473+3*G473+4*H473+5*I473)/SUM(E473:I473)</f>
        <v>2.9850484111170865</v>
      </c>
    </row>
    <row r="474" spans="1:12" ht="15" customHeight="1" x14ac:dyDescent="0.2">
      <c r="A474" s="11"/>
      <c r="C474" s="139">
        <v>2021</v>
      </c>
      <c r="D474" s="156"/>
      <c r="E474" s="142">
        <v>0.213874061</v>
      </c>
      <c r="F474" s="142">
        <v>9.1184491000000006E-2</v>
      </c>
      <c r="G474" s="142">
        <v>0.28563791300000002</v>
      </c>
      <c r="H474" s="142">
        <v>0.183005205</v>
      </c>
      <c r="I474" s="142">
        <v>0.160842873</v>
      </c>
      <c r="J474" s="142">
        <v>2.99256E-2</v>
      </c>
      <c r="K474" s="142">
        <v>3.55298E-2</v>
      </c>
      <c r="L474" s="141">
        <f t="shared" si="126"/>
        <v>2.9847608526456297</v>
      </c>
    </row>
    <row r="475" spans="1:12" ht="15" customHeight="1" x14ac:dyDescent="0.2">
      <c r="A475" s="11"/>
      <c r="C475" s="139">
        <v>2017</v>
      </c>
      <c r="D475" s="156"/>
      <c r="E475" s="142">
        <v>0.27120359599999999</v>
      </c>
      <c r="F475" s="142">
        <v>9.3656661000000002E-2</v>
      </c>
      <c r="G475" s="142">
        <v>0.222966726</v>
      </c>
      <c r="H475" s="142">
        <v>0.173474877</v>
      </c>
      <c r="I475" s="142">
        <v>0.15982500399999999</v>
      </c>
      <c r="J475" s="142">
        <v>2.0654100000000002E-2</v>
      </c>
      <c r="K475" s="142">
        <v>5.8219E-2</v>
      </c>
      <c r="L475" s="141">
        <f t="shared" si="126"/>
        <v>2.8448216270891433</v>
      </c>
    </row>
    <row r="476" spans="1:12" ht="15" customHeight="1" x14ac:dyDescent="0.2">
      <c r="A476" s="11"/>
      <c r="C476" s="139">
        <v>2014</v>
      </c>
      <c r="D476" s="156"/>
      <c r="E476" s="142">
        <v>0.2617460645024795</v>
      </c>
      <c r="F476" s="142">
        <v>9.6590656962135688E-2</v>
      </c>
      <c r="G476" s="142">
        <v>0.20566826671976624</v>
      </c>
      <c r="H476" s="142">
        <v>0.18536933191170266</v>
      </c>
      <c r="I476" s="142">
        <v>0.16429153159858589</v>
      </c>
      <c r="J476" s="142">
        <v>2.446240199963598E-2</v>
      </c>
      <c r="K476" s="142">
        <v>6.1871746305694093E-2</v>
      </c>
      <c r="L476" s="141">
        <f t="shared" si="126"/>
        <v>2.8838411322242488</v>
      </c>
    </row>
    <row r="477" spans="1:12" ht="15" customHeight="1" x14ac:dyDescent="0.2">
      <c r="A477" s="11"/>
      <c r="C477" s="162" t="s">
        <v>35</v>
      </c>
      <c r="D477" s="162"/>
      <c r="E477" s="162"/>
      <c r="F477" s="163"/>
      <c r="G477" s="163"/>
      <c r="H477" s="163"/>
      <c r="I477" s="163"/>
      <c r="J477" s="163"/>
      <c r="K477" s="163"/>
      <c r="L477" s="164"/>
    </row>
    <row r="478" spans="1:12" ht="15" customHeight="1" x14ac:dyDescent="0.2">
      <c r="A478" s="11"/>
      <c r="C478" s="136">
        <v>2024</v>
      </c>
      <c r="D478" s="154"/>
      <c r="E478" s="155">
        <v>0.25938202778573338</v>
      </c>
      <c r="F478" s="155">
        <v>0.12655061749221616</v>
      </c>
      <c r="G478" s="155">
        <v>0.23195174036732463</v>
      </c>
      <c r="H478" s="155">
        <v>7.1769940757674039E-2</v>
      </c>
      <c r="I478" s="155">
        <v>2.4285388197719578E-2</v>
      </c>
      <c r="J478" s="155">
        <v>2.8599604109910238E-2</v>
      </c>
      <c r="K478" s="155">
        <v>0.25746068128942207</v>
      </c>
      <c r="L478" s="138">
        <f t="shared" ref="L478:L481" si="127">(1*E478+2*F478+3*G478+4*H478+5*I478)/SUM(E478:I478)</f>
        <v>2.2646802731737559</v>
      </c>
    </row>
    <row r="479" spans="1:12" ht="15" customHeight="1" x14ac:dyDescent="0.2">
      <c r="A479" s="11"/>
      <c r="C479" s="139">
        <v>2021</v>
      </c>
      <c r="D479" s="156"/>
      <c r="E479" s="142">
        <v>0.26020085700000001</v>
      </c>
      <c r="F479" s="142">
        <v>0.111770552</v>
      </c>
      <c r="G479" s="142">
        <v>0.253272514</v>
      </c>
      <c r="H479" s="142">
        <v>5.7565600000000001E-2</v>
      </c>
      <c r="I479" s="142">
        <v>2.3633000000000001E-2</v>
      </c>
      <c r="J479" s="142">
        <v>4.2805599999999999E-2</v>
      </c>
      <c r="K479" s="142">
        <v>0.25075182400000001</v>
      </c>
      <c r="L479" s="141">
        <f t="shared" si="127"/>
        <v>2.2535264386965563</v>
      </c>
    </row>
    <row r="480" spans="1:12" ht="15" customHeight="1" x14ac:dyDescent="0.2">
      <c r="A480" s="11"/>
      <c r="C480" s="139">
        <v>2017</v>
      </c>
      <c r="D480" s="156"/>
      <c r="E480" s="142">
        <v>0.28809294099999999</v>
      </c>
      <c r="F480" s="142">
        <v>0.10558326899999999</v>
      </c>
      <c r="G480" s="142">
        <v>0.20111567499999999</v>
      </c>
      <c r="H480" s="142">
        <v>6.6274141999999994E-2</v>
      </c>
      <c r="I480" s="142">
        <v>1.9742599999999999E-2</v>
      </c>
      <c r="J480" s="142">
        <v>3.4296399999999998E-2</v>
      </c>
      <c r="K480" s="142">
        <v>0.28489491700000003</v>
      </c>
      <c r="L480" s="141">
        <f t="shared" si="127"/>
        <v>2.1539328584330644</v>
      </c>
    </row>
    <row r="481" spans="1:12" ht="15" customHeight="1" x14ac:dyDescent="0.2">
      <c r="A481" s="11"/>
      <c r="C481" s="139">
        <v>2014</v>
      </c>
      <c r="D481" s="156"/>
      <c r="E481" s="142">
        <v>0.30783049597434492</v>
      </c>
      <c r="F481" s="142">
        <v>0.11011843461122074</v>
      </c>
      <c r="G481" s="142">
        <v>0.16529618495253962</v>
      </c>
      <c r="H481" s="142">
        <v>4.4508971871782405E-2</v>
      </c>
      <c r="I481" s="142">
        <v>1.5805074921907691E-2</v>
      </c>
      <c r="J481" s="142">
        <v>3.3743441681711853E-2</v>
      </c>
      <c r="K481" s="142">
        <v>0.32269739598649294</v>
      </c>
      <c r="L481" s="141">
        <f t="shared" si="127"/>
        <v>1.990519686658782</v>
      </c>
    </row>
    <row r="482" spans="1:12" ht="15" customHeight="1" x14ac:dyDescent="0.2">
      <c r="A482" s="11"/>
      <c r="C482" s="162" t="s">
        <v>36</v>
      </c>
      <c r="D482" s="162"/>
      <c r="E482" s="162"/>
      <c r="F482" s="163"/>
      <c r="G482" s="163"/>
      <c r="H482" s="163"/>
      <c r="I482" s="163"/>
      <c r="J482" s="163"/>
      <c r="K482" s="163"/>
      <c r="L482" s="164"/>
    </row>
    <row r="483" spans="1:12" ht="15" customHeight="1" x14ac:dyDescent="0.2">
      <c r="A483" s="11"/>
      <c r="C483" s="136">
        <v>2024</v>
      </c>
      <c r="D483" s="154"/>
      <c r="E483" s="155">
        <v>0.2045458090135536</v>
      </c>
      <c r="F483" s="155">
        <v>0.11076179087977275</v>
      </c>
      <c r="G483" s="155">
        <v>0.22874403215660066</v>
      </c>
      <c r="H483" s="155">
        <v>0.16922899902425276</v>
      </c>
      <c r="I483" s="155">
        <v>0.11029587977364759</v>
      </c>
      <c r="J483" s="155">
        <v>3.0433990589878925E-2</v>
      </c>
      <c r="K483" s="155">
        <v>0.14598949856229373</v>
      </c>
      <c r="L483" s="138">
        <f t="shared" ref="L483:L486" si="128">(1*E483+2*F483+3*G483+4*H483+5*I483)/SUM(E483:I483)</f>
        <v>2.842112240183404</v>
      </c>
    </row>
    <row r="484" spans="1:12" ht="15" customHeight="1" x14ac:dyDescent="0.2">
      <c r="A484" s="11"/>
      <c r="C484" s="139">
        <v>2021</v>
      </c>
      <c r="D484" s="156"/>
      <c r="E484" s="142">
        <v>0.20112026599999999</v>
      </c>
      <c r="F484" s="142">
        <v>0.103835302</v>
      </c>
      <c r="G484" s="142">
        <v>0.19938541100000001</v>
      </c>
      <c r="H484" s="142">
        <v>0.18008153399999999</v>
      </c>
      <c r="I484" s="142">
        <v>0.14284301399999999</v>
      </c>
      <c r="J484" s="142">
        <v>4.3391100000000002E-2</v>
      </c>
      <c r="K484" s="142">
        <v>0.12934337700000001</v>
      </c>
      <c r="L484" s="141">
        <f t="shared" si="128"/>
        <v>2.9512752910831739</v>
      </c>
    </row>
    <row r="485" spans="1:12" ht="15" customHeight="1" x14ac:dyDescent="0.2">
      <c r="A485" s="11"/>
      <c r="C485" s="139">
        <v>2017</v>
      </c>
      <c r="D485" s="156"/>
      <c r="E485" s="142">
        <v>0.25507271199999998</v>
      </c>
      <c r="F485" s="142">
        <v>8.9293929999999994E-2</v>
      </c>
      <c r="G485" s="142">
        <v>0.19306111500000001</v>
      </c>
      <c r="H485" s="142">
        <v>0.164009091</v>
      </c>
      <c r="I485" s="142">
        <v>9.1328307999999997E-2</v>
      </c>
      <c r="J485" s="142">
        <v>3.2591099999999998E-2</v>
      </c>
      <c r="K485" s="142">
        <v>0.174643786</v>
      </c>
      <c r="L485" s="141">
        <f t="shared" si="128"/>
        <v>2.6811493982967134</v>
      </c>
    </row>
    <row r="486" spans="1:12" ht="15" customHeight="1" x14ac:dyDescent="0.2">
      <c r="A486" s="11"/>
      <c r="C486" s="139">
        <v>2014</v>
      </c>
      <c r="D486" s="156"/>
      <c r="E486" s="142">
        <v>0.24167731046679228</v>
      </c>
      <c r="F486" s="142">
        <v>7.7059104219574778E-2</v>
      </c>
      <c r="G486" s="142">
        <v>0.19551594751009654</v>
      </c>
      <c r="H486" s="142">
        <v>0.18028325444844481</v>
      </c>
      <c r="I486" s="142">
        <v>0.11081560180400635</v>
      </c>
      <c r="J486" s="142">
        <v>2.8019915172646011E-2</v>
      </c>
      <c r="K486" s="142">
        <v>0.1666288663784391</v>
      </c>
      <c r="L486" s="141">
        <f t="shared" si="128"/>
        <v>2.8031923669253676</v>
      </c>
    </row>
    <row r="487" spans="1:12" ht="15" customHeight="1" x14ac:dyDescent="0.2">
      <c r="A487" s="11"/>
      <c r="C487" s="162" t="s">
        <v>37</v>
      </c>
      <c r="D487" s="162"/>
      <c r="E487" s="162"/>
      <c r="F487" s="163"/>
      <c r="G487" s="163"/>
      <c r="H487" s="163"/>
      <c r="I487" s="163"/>
      <c r="J487" s="163"/>
      <c r="K487" s="163"/>
      <c r="L487" s="164"/>
    </row>
    <row r="488" spans="1:12" ht="15" customHeight="1" x14ac:dyDescent="0.2">
      <c r="A488" s="11"/>
      <c r="C488" s="136">
        <v>2024</v>
      </c>
      <c r="D488" s="154"/>
      <c r="E488" s="155">
        <v>0.25464561731404656</v>
      </c>
      <c r="F488" s="155">
        <v>0.17850696523587128</v>
      </c>
      <c r="G488" s="155">
        <v>0.3236469586003739</v>
      </c>
      <c r="H488" s="155">
        <v>0.10116554836922541</v>
      </c>
      <c r="I488" s="155">
        <v>6.0340401928332461E-2</v>
      </c>
      <c r="J488" s="155">
        <v>2.1632291932945261E-2</v>
      </c>
      <c r="K488" s="155">
        <v>6.0062216619205168E-2</v>
      </c>
      <c r="L488" s="138">
        <f t="shared" ref="L488:L491" si="129">(1*E488+2*F488+3*G488+4*H488+5*I488)/SUM(E488:I488)</f>
        <v>2.4925960347863878</v>
      </c>
    </row>
    <row r="489" spans="1:12" ht="15" customHeight="1" x14ac:dyDescent="0.2">
      <c r="A489" s="11"/>
      <c r="C489" s="139">
        <v>2021</v>
      </c>
      <c r="D489" s="156"/>
      <c r="E489" s="142">
        <v>0.25365876999999998</v>
      </c>
      <c r="F489" s="142">
        <v>0.18570432000000001</v>
      </c>
      <c r="G489" s="142">
        <v>0.34161472399999998</v>
      </c>
      <c r="H489" s="142">
        <v>0.102828233</v>
      </c>
      <c r="I489" s="142">
        <v>4.56207E-2</v>
      </c>
      <c r="J489" s="142">
        <v>3.1429199999999997E-2</v>
      </c>
      <c r="K489" s="142">
        <v>3.9143999999999998E-2</v>
      </c>
      <c r="L489" s="141">
        <f t="shared" si="129"/>
        <v>2.4631613210933345</v>
      </c>
    </row>
    <row r="490" spans="1:12" ht="15" customHeight="1" x14ac:dyDescent="0.2">
      <c r="A490" s="11"/>
      <c r="C490" s="139">
        <v>2017</v>
      </c>
      <c r="D490" s="156"/>
      <c r="E490" s="142">
        <v>0.31095729999999999</v>
      </c>
      <c r="F490" s="142">
        <v>0.15797045900000001</v>
      </c>
      <c r="G490" s="142">
        <v>0.264190439</v>
      </c>
      <c r="H490" s="142">
        <v>0.100893383</v>
      </c>
      <c r="I490" s="142">
        <v>6.8466806000000005E-2</v>
      </c>
      <c r="J490" s="142">
        <v>2.58613E-2</v>
      </c>
      <c r="K490" s="142">
        <v>7.1660322999999998E-2</v>
      </c>
      <c r="L490" s="141">
        <f t="shared" si="129"/>
        <v>2.3993672626311882</v>
      </c>
    </row>
    <row r="491" spans="1:12" ht="15" customHeight="1" x14ac:dyDescent="0.2">
      <c r="A491" s="11"/>
      <c r="C491" s="139">
        <v>2014</v>
      </c>
      <c r="D491" s="156"/>
      <c r="E491" s="142">
        <v>0.32967579763275567</v>
      </c>
      <c r="F491" s="142">
        <v>0.16010379119621718</v>
      </c>
      <c r="G491" s="142">
        <v>0.26150515927064366</v>
      </c>
      <c r="H491" s="142">
        <v>7.459193632742106E-2</v>
      </c>
      <c r="I491" s="142">
        <v>6.2880562642591009E-2</v>
      </c>
      <c r="J491" s="142">
        <v>2.4462401999635973E-2</v>
      </c>
      <c r="K491" s="142">
        <v>8.6780350930735328E-2</v>
      </c>
      <c r="L491" s="141">
        <f t="shared" si="129"/>
        <v>2.3034067211374056</v>
      </c>
    </row>
    <row r="492" spans="1:12" ht="15" customHeight="1" x14ac:dyDescent="0.2">
      <c r="A492" s="11"/>
      <c r="C492" s="162" t="s">
        <v>38</v>
      </c>
      <c r="D492" s="162"/>
      <c r="E492" s="162"/>
      <c r="F492" s="163"/>
      <c r="G492" s="163"/>
      <c r="H492" s="163"/>
      <c r="I492" s="163"/>
      <c r="J492" s="163"/>
      <c r="K492" s="163"/>
      <c r="L492" s="164"/>
    </row>
    <row r="493" spans="1:12" ht="15" customHeight="1" x14ac:dyDescent="0.2">
      <c r="A493" s="11"/>
      <c r="C493" s="136">
        <v>2024</v>
      </c>
      <c r="D493" s="154"/>
      <c r="E493" s="155">
        <v>0.26658234906884448</v>
      </c>
      <c r="F493" s="155">
        <v>0.16841638523671765</v>
      </c>
      <c r="G493" s="155">
        <v>0.31077215928785606</v>
      </c>
      <c r="H493" s="155">
        <v>9.9226776814018008E-2</v>
      </c>
      <c r="I493" s="155">
        <v>5.5899737930651776E-2</v>
      </c>
      <c r="J493" s="155">
        <v>2.7608453052890579E-2</v>
      </c>
      <c r="K493" s="155">
        <v>7.149413860902136E-2</v>
      </c>
      <c r="L493" s="138">
        <f t="shared" ref="L493:L496" si="130">(1*E493+2*F493+3*G493+4*H493+5*I493)/SUM(E493:I493)</f>
        <v>2.4554820269668376</v>
      </c>
    </row>
    <row r="494" spans="1:12" ht="15" customHeight="1" x14ac:dyDescent="0.2">
      <c r="A494" s="11"/>
      <c r="C494" s="139">
        <v>2021</v>
      </c>
      <c r="D494" s="156"/>
      <c r="E494" s="142">
        <v>0.27008942699999999</v>
      </c>
      <c r="F494" s="142">
        <v>0.17153494799999999</v>
      </c>
      <c r="G494" s="142">
        <v>0.33072094699999999</v>
      </c>
      <c r="H494" s="142">
        <v>0.10745893199999999</v>
      </c>
      <c r="I494" s="142">
        <v>3.1289699999999997E-2</v>
      </c>
      <c r="J494" s="142">
        <v>3.5908500000000003E-2</v>
      </c>
      <c r="K494" s="142">
        <v>5.2997500000000003E-2</v>
      </c>
      <c r="L494" s="141">
        <f t="shared" si="130"/>
        <v>2.4054669470455075</v>
      </c>
    </row>
    <row r="495" spans="1:12" ht="15" customHeight="1" x14ac:dyDescent="0.2">
      <c r="A495" s="11"/>
      <c r="C495" s="139">
        <v>2017</v>
      </c>
      <c r="D495" s="156"/>
      <c r="E495" s="142">
        <v>0.30898234099999999</v>
      </c>
      <c r="F495" s="142">
        <v>0.136486631</v>
      </c>
      <c r="G495" s="142">
        <v>0.27373544900000002</v>
      </c>
      <c r="H495" s="142">
        <v>9.8349737000000007E-2</v>
      </c>
      <c r="I495" s="142">
        <v>6.0298600000000001E-2</v>
      </c>
      <c r="J495" s="142">
        <v>3.2253700000000003E-2</v>
      </c>
      <c r="K495" s="142">
        <v>8.9893494000000004E-2</v>
      </c>
      <c r="L495" s="141">
        <f t="shared" si="130"/>
        <v>2.3899838314342912</v>
      </c>
    </row>
    <row r="496" spans="1:12" ht="15" customHeight="1" x14ac:dyDescent="0.2">
      <c r="A496" s="11"/>
      <c r="C496" s="139">
        <v>2014</v>
      </c>
      <c r="D496" s="156"/>
      <c r="E496" s="142">
        <v>0.30485594494867391</v>
      </c>
      <c r="F496" s="142">
        <v>0.16601391007648159</v>
      </c>
      <c r="G496" s="142">
        <v>0.25347193160909204</v>
      </c>
      <c r="H496" s="142">
        <v>6.7728522824244033E-2</v>
      </c>
      <c r="I496" s="142">
        <v>5.7358101261901343E-2</v>
      </c>
      <c r="J496" s="142">
        <v>2.9271783985230934E-2</v>
      </c>
      <c r="K496" s="142">
        <v>0.12129980529437627</v>
      </c>
      <c r="L496" s="141">
        <f t="shared" si="130"/>
        <v>2.3015525886135286</v>
      </c>
    </row>
    <row r="497" spans="1:12" ht="15" customHeight="1" x14ac:dyDescent="0.2">
      <c r="A497" s="11"/>
      <c r="C497" s="162" t="s">
        <v>39</v>
      </c>
      <c r="D497" s="162"/>
      <c r="E497" s="162"/>
      <c r="F497" s="163"/>
      <c r="G497" s="163"/>
      <c r="H497" s="163"/>
      <c r="I497" s="163"/>
      <c r="J497" s="163"/>
      <c r="K497" s="163"/>
      <c r="L497" s="164"/>
    </row>
    <row r="498" spans="1:12" ht="15" customHeight="1" x14ac:dyDescent="0.2">
      <c r="A498" s="11"/>
      <c r="C498" s="136">
        <v>2024</v>
      </c>
      <c r="D498" s="154"/>
      <c r="E498" s="155">
        <v>0.28423964798977608</v>
      </c>
      <c r="F498" s="155">
        <v>0.19641990673434481</v>
      </c>
      <c r="G498" s="155">
        <v>0.34702019125408173</v>
      </c>
      <c r="H498" s="155">
        <v>7.2283605525538572E-2</v>
      </c>
      <c r="I498" s="155">
        <v>2.0296694185534911E-2</v>
      </c>
      <c r="J498" s="155">
        <v>2.2568598842192908E-2</v>
      </c>
      <c r="K498" s="155">
        <v>5.7171355468530922E-2</v>
      </c>
      <c r="L498" s="138">
        <f t="shared" ref="L498:L501" si="131">(1*E498+2*F498+3*G498+4*H498+5*I498)/SUM(E498:I498)</f>
        <v>2.2914804767722767</v>
      </c>
    </row>
    <row r="499" spans="1:12" ht="15" customHeight="1" x14ac:dyDescent="0.2">
      <c r="A499" s="11"/>
      <c r="C499" s="139">
        <v>2021</v>
      </c>
      <c r="D499" s="156"/>
      <c r="E499" s="142">
        <v>0.28282147000000002</v>
      </c>
      <c r="F499" s="142">
        <v>0.160213355</v>
      </c>
      <c r="G499" s="142">
        <v>0.34693046900000002</v>
      </c>
      <c r="H499" s="142">
        <v>0.102037896</v>
      </c>
      <c r="I499" s="142">
        <v>2.6013499999999998E-2</v>
      </c>
      <c r="J499" s="142">
        <v>4.1270599999999998E-2</v>
      </c>
      <c r="K499" s="142">
        <v>4.0712699999999998E-2</v>
      </c>
      <c r="L499" s="141">
        <f t="shared" si="131"/>
        <v>2.3771448763093836</v>
      </c>
    </row>
    <row r="500" spans="1:12" ht="15" customHeight="1" x14ac:dyDescent="0.2">
      <c r="A500" s="11"/>
      <c r="C500" s="139">
        <v>2017</v>
      </c>
      <c r="D500" s="156"/>
      <c r="E500" s="142">
        <v>0.320663582</v>
      </c>
      <c r="F500" s="142">
        <v>0.123221527</v>
      </c>
      <c r="G500" s="142">
        <v>0.315690517</v>
      </c>
      <c r="H500" s="142">
        <v>0.123604547</v>
      </c>
      <c r="I500" s="142">
        <v>3.7757899999999997E-2</v>
      </c>
      <c r="J500" s="142">
        <v>3.01132E-2</v>
      </c>
      <c r="K500" s="142">
        <v>4.8948699999999998E-2</v>
      </c>
      <c r="L500" s="141">
        <f t="shared" si="131"/>
        <v>2.3860300050815688</v>
      </c>
    </row>
    <row r="501" spans="1:12" ht="15" customHeight="1" x14ac:dyDescent="0.2">
      <c r="A501" s="11"/>
      <c r="C501" s="139">
        <v>2014</v>
      </c>
      <c r="D501" s="156"/>
      <c r="E501" s="142">
        <v>0.3123416195546071</v>
      </c>
      <c r="F501" s="142">
        <v>0.1653751571609772</v>
      </c>
      <c r="G501" s="142">
        <v>0.29019174777067647</v>
      </c>
      <c r="H501" s="142">
        <v>0.112165825864588</v>
      </c>
      <c r="I501" s="142">
        <v>2.4788636476642145E-2</v>
      </c>
      <c r="J501" s="142">
        <v>2.5275153373706193E-2</v>
      </c>
      <c r="K501" s="142">
        <v>6.986185979880298E-2</v>
      </c>
      <c r="L501" s="141">
        <f t="shared" si="131"/>
        <v>2.3056238274755456</v>
      </c>
    </row>
    <row r="502" spans="1:12" ht="15" customHeight="1" x14ac:dyDescent="0.2">
      <c r="A502" s="11"/>
      <c r="C502" s="162" t="s">
        <v>40</v>
      </c>
      <c r="D502" s="162"/>
      <c r="E502" s="162"/>
      <c r="F502" s="163"/>
      <c r="G502" s="163"/>
      <c r="H502" s="163"/>
      <c r="I502" s="163"/>
      <c r="J502" s="163"/>
      <c r="K502" s="163"/>
      <c r="L502" s="164"/>
    </row>
    <row r="503" spans="1:12" ht="15" customHeight="1" x14ac:dyDescent="0.2">
      <c r="A503" s="11"/>
      <c r="C503" s="136">
        <v>2024</v>
      </c>
      <c r="D503" s="154"/>
      <c r="E503" s="155">
        <v>0.1793481338790609</v>
      </c>
      <c r="F503" s="155">
        <v>9.8789899239534892E-2</v>
      </c>
      <c r="G503" s="155">
        <v>0.21392011367096081</v>
      </c>
      <c r="H503" s="155">
        <v>0.13016938704806577</v>
      </c>
      <c r="I503" s="155">
        <v>6.7103240655575158E-2</v>
      </c>
      <c r="J503" s="155">
        <v>4.292026470182872E-2</v>
      </c>
      <c r="K503" s="155">
        <v>0.26774896080497373</v>
      </c>
      <c r="L503" s="138">
        <f t="shared" ref="L503:L506" si="132">(1*E503+2*F503+3*G503+4*H503+5*I503)/SUM(E503:I503)</f>
        <v>2.7198582947636174</v>
      </c>
    </row>
    <row r="504" spans="1:12" ht="15" customHeight="1" x14ac:dyDescent="0.2">
      <c r="A504" s="11"/>
      <c r="C504" s="139">
        <v>2021</v>
      </c>
      <c r="D504" s="156"/>
      <c r="E504" s="142">
        <v>0.197638023</v>
      </c>
      <c r="F504" s="142">
        <v>0.10360491400000001</v>
      </c>
      <c r="G504" s="142">
        <v>0.15743985699999999</v>
      </c>
      <c r="H504" s="142">
        <v>0.114709063</v>
      </c>
      <c r="I504" s="142">
        <v>8.5036298999999996E-2</v>
      </c>
      <c r="J504" s="142">
        <v>7.0224758999999998E-2</v>
      </c>
      <c r="K504" s="142">
        <v>0.27134708499999999</v>
      </c>
      <c r="L504" s="141">
        <f t="shared" si="132"/>
        <v>2.6748327102220699</v>
      </c>
    </row>
    <row r="505" spans="1:12" ht="15" customHeight="1" x14ac:dyDescent="0.2">
      <c r="A505" s="11"/>
      <c r="C505" s="139">
        <v>2017</v>
      </c>
      <c r="D505" s="156"/>
      <c r="E505" s="142">
        <v>0.24425044400000001</v>
      </c>
      <c r="F505" s="142">
        <v>9.1175880000000001E-2</v>
      </c>
      <c r="G505" s="142">
        <v>0.16643242699999999</v>
      </c>
      <c r="H505" s="142">
        <v>9.0446658999999999E-2</v>
      </c>
      <c r="I505" s="142">
        <v>5.8218300000000001E-2</v>
      </c>
      <c r="J505" s="142">
        <v>4.0126599999999998E-2</v>
      </c>
      <c r="K505" s="142">
        <v>0.30934971700000002</v>
      </c>
      <c r="L505" s="141">
        <f t="shared" si="132"/>
        <v>2.4269332489049473</v>
      </c>
    </row>
    <row r="506" spans="1:12" ht="15" customHeight="1" x14ac:dyDescent="0.2">
      <c r="A506" s="11"/>
      <c r="C506" s="139">
        <v>2014</v>
      </c>
      <c r="D506" s="156"/>
      <c r="E506" s="142">
        <v>0.22748642943565645</v>
      </c>
      <c r="F506" s="142">
        <v>9.6061500068479591E-2</v>
      </c>
      <c r="G506" s="142">
        <v>0.16456413587032873</v>
      </c>
      <c r="H506" s="142">
        <v>7.6705150364514446E-2</v>
      </c>
      <c r="I506" s="142">
        <v>6.6021800787283119E-2</v>
      </c>
      <c r="J506" s="142">
        <v>4.2350221725494387E-2</v>
      </c>
      <c r="K506" s="142">
        <v>0.32681076174824342</v>
      </c>
      <c r="L506" s="141">
        <f t="shared" si="132"/>
        <v>2.457412116191672</v>
      </c>
    </row>
    <row r="507" spans="1:12" ht="15" customHeight="1" x14ac:dyDescent="0.2">
      <c r="A507" s="11"/>
      <c r="C507" s="162" t="s">
        <v>41</v>
      </c>
      <c r="D507" s="162"/>
      <c r="E507" s="162"/>
      <c r="F507" s="163"/>
      <c r="G507" s="163"/>
      <c r="H507" s="163"/>
      <c r="I507" s="163"/>
      <c r="J507" s="163"/>
      <c r="K507" s="163"/>
      <c r="L507" s="164"/>
    </row>
    <row r="508" spans="1:12" ht="15" customHeight="1" x14ac:dyDescent="0.2">
      <c r="A508" s="11"/>
      <c r="C508" s="136">
        <v>2024</v>
      </c>
      <c r="D508" s="154"/>
      <c r="E508" s="155">
        <v>0.15954022482725447</v>
      </c>
      <c r="F508" s="155">
        <v>0.11202199736442273</v>
      </c>
      <c r="G508" s="155">
        <v>0.24736557089455716</v>
      </c>
      <c r="H508" s="155">
        <v>0.19630901993185373</v>
      </c>
      <c r="I508" s="155">
        <v>0.18874611962673782</v>
      </c>
      <c r="J508" s="155">
        <v>3.1023926175874503E-2</v>
      </c>
      <c r="K508" s="155">
        <v>6.4993141179299552E-2</v>
      </c>
      <c r="L508" s="138">
        <f t="shared" ref="L508:L511" si="133">(1*E508+2*F508+3*G508+4*H508+5*I508)/SUM(E508:I508)</f>
        <v>3.157855648611525</v>
      </c>
    </row>
    <row r="509" spans="1:12" ht="15" customHeight="1" x14ac:dyDescent="0.2">
      <c r="A509" s="11"/>
      <c r="C509" s="139">
        <v>2021</v>
      </c>
      <c r="D509" s="156"/>
      <c r="E509" s="142">
        <v>0.18002699999999999</v>
      </c>
      <c r="F509" s="142">
        <v>0.106992134</v>
      </c>
      <c r="G509" s="142">
        <v>0.20787127799999999</v>
      </c>
      <c r="H509" s="142">
        <v>0.20209965199999999</v>
      </c>
      <c r="I509" s="142">
        <v>0.19661174300000001</v>
      </c>
      <c r="J509" s="142">
        <v>4.89507E-2</v>
      </c>
      <c r="K509" s="142">
        <v>5.7447499999999999E-2</v>
      </c>
      <c r="L509" s="141">
        <f t="shared" si="133"/>
        <v>3.1435505199241383</v>
      </c>
    </row>
    <row r="510" spans="1:12" ht="15" customHeight="1" x14ac:dyDescent="0.2">
      <c r="A510" s="11"/>
      <c r="C510" s="139">
        <v>2017</v>
      </c>
      <c r="D510" s="156"/>
      <c r="E510" s="142">
        <v>0.240931218</v>
      </c>
      <c r="F510" s="142">
        <v>0.11008218</v>
      </c>
      <c r="G510" s="142">
        <v>0.21075338499999999</v>
      </c>
      <c r="H510" s="142">
        <v>0.164368298</v>
      </c>
      <c r="I510" s="142">
        <v>0.162849137</v>
      </c>
      <c r="J510" s="142">
        <v>3.2421100000000001E-2</v>
      </c>
      <c r="K510" s="142">
        <v>7.8594710999999998E-2</v>
      </c>
      <c r="L510" s="141">
        <f t="shared" si="133"/>
        <v>2.8853994908602529</v>
      </c>
    </row>
    <row r="511" spans="1:12" ht="15" customHeight="1" x14ac:dyDescent="0.2">
      <c r="A511" s="11"/>
      <c r="C511" s="139">
        <v>2014</v>
      </c>
      <c r="D511" s="156"/>
      <c r="E511" s="142">
        <v>0.23283664289168909</v>
      </c>
      <c r="F511" s="142">
        <v>9.0152427586966788E-2</v>
      </c>
      <c r="G511" s="142">
        <v>0.22938871492528581</v>
      </c>
      <c r="H511" s="142">
        <v>0.16400697257138627</v>
      </c>
      <c r="I511" s="142">
        <v>0.16051341903758695</v>
      </c>
      <c r="J511" s="142">
        <v>3.2252974325802132E-2</v>
      </c>
      <c r="K511" s="142">
        <v>9.0848848661283038E-2</v>
      </c>
      <c r="L511" s="141">
        <f t="shared" si="133"/>
        <v>2.9192700993347573</v>
      </c>
    </row>
    <row r="512" spans="1:12" ht="15" customHeight="1" x14ac:dyDescent="0.2">
      <c r="A512" s="11"/>
      <c r="C512" s="162" t="s">
        <v>42</v>
      </c>
      <c r="D512" s="162"/>
      <c r="E512" s="162"/>
      <c r="F512" s="163"/>
      <c r="G512" s="163"/>
      <c r="H512" s="163"/>
      <c r="I512" s="163"/>
      <c r="J512" s="163"/>
      <c r="K512" s="163"/>
      <c r="L512" s="164"/>
    </row>
    <row r="513" spans="1:13" ht="15" customHeight="1" x14ac:dyDescent="0.2">
      <c r="A513" s="11"/>
      <c r="C513" s="136">
        <v>2024</v>
      </c>
      <c r="D513" s="154"/>
      <c r="E513" s="155">
        <v>0.14673884531124778</v>
      </c>
      <c r="F513" s="155">
        <v>9.0812842135429242E-2</v>
      </c>
      <c r="G513" s="155">
        <v>0.20776188388313838</v>
      </c>
      <c r="H513" s="155">
        <v>0.14988577996668201</v>
      </c>
      <c r="I513" s="155">
        <v>0.10823338012577526</v>
      </c>
      <c r="J513" s="155">
        <v>4.1661709798038842E-2</v>
      </c>
      <c r="K513" s="155">
        <v>0.25490555877968835</v>
      </c>
      <c r="L513" s="138">
        <f t="shared" ref="L513:L516" si="134">(1*E513+2*F513+3*G513+4*H513+5*I513)/SUM(E513:I513)</f>
        <v>2.9744993490657974</v>
      </c>
    </row>
    <row r="514" spans="1:13" ht="15" customHeight="1" x14ac:dyDescent="0.2">
      <c r="A514" s="93"/>
      <c r="C514" s="139">
        <v>2021</v>
      </c>
      <c r="D514" s="156"/>
      <c r="E514" s="142">
        <v>0.17430256999999999</v>
      </c>
      <c r="F514" s="142">
        <v>7.8209763000000002E-2</v>
      </c>
      <c r="G514" s="142">
        <v>0.173271972</v>
      </c>
      <c r="H514" s="142">
        <v>0.13806666400000001</v>
      </c>
      <c r="I514" s="142">
        <v>0.13426600399999999</v>
      </c>
      <c r="J514" s="142">
        <v>7.0580862999999994E-2</v>
      </c>
      <c r="K514" s="142">
        <v>0.231302165</v>
      </c>
      <c r="L514" s="141">
        <f t="shared" si="134"/>
        <v>2.971041771247696</v>
      </c>
    </row>
    <row r="515" spans="1:13" ht="15" customHeight="1" x14ac:dyDescent="0.2">
      <c r="A515" s="93"/>
      <c r="C515" s="139">
        <v>2017</v>
      </c>
      <c r="D515" s="156"/>
      <c r="E515" s="142">
        <v>0.230879432</v>
      </c>
      <c r="F515" s="142">
        <v>9.1380234000000005E-2</v>
      </c>
      <c r="G515" s="142">
        <v>0.177024813</v>
      </c>
      <c r="H515" s="142">
        <v>0.107646634</v>
      </c>
      <c r="I515" s="142">
        <v>8.5749664000000003E-2</v>
      </c>
      <c r="J515" s="142">
        <v>4.2036700000000003E-2</v>
      </c>
      <c r="K515" s="142">
        <v>0.26528248999999998</v>
      </c>
      <c r="L515" s="141">
        <f t="shared" si="134"/>
        <v>2.6044453013599362</v>
      </c>
    </row>
    <row r="516" spans="1:13" ht="15" customHeight="1" x14ac:dyDescent="0.2">
      <c r="A516" s="93"/>
      <c r="C516" s="139">
        <v>2014</v>
      </c>
      <c r="D516" s="156"/>
      <c r="E516" s="142">
        <v>0.20503499229118932</v>
      </c>
      <c r="F516" s="142">
        <v>7.7760827870545113E-2</v>
      </c>
      <c r="G516" s="142">
        <v>0.17410279899867179</v>
      </c>
      <c r="H516" s="142">
        <v>0.11721264411822598</v>
      </c>
      <c r="I516" s="142">
        <v>7.8966007046621434E-2</v>
      </c>
      <c r="J516" s="142">
        <v>3.934120057680305E-2</v>
      </c>
      <c r="K516" s="142">
        <v>0.3075815290979434</v>
      </c>
      <c r="L516" s="141">
        <f t="shared" si="134"/>
        <v>2.6743323280328979</v>
      </c>
    </row>
    <row r="517" spans="1:13" ht="15" customHeight="1" x14ac:dyDescent="0.2">
      <c r="A517" s="93"/>
      <c r="C517" s="100" t="s">
        <v>23</v>
      </c>
      <c r="D517" s="100"/>
      <c r="E517" s="99"/>
      <c r="F517" s="99"/>
      <c r="G517" s="99"/>
      <c r="H517" s="99"/>
      <c r="I517" s="99"/>
      <c r="J517" s="99"/>
      <c r="K517" s="99"/>
      <c r="L517" s="98"/>
    </row>
    <row r="518" spans="1:13" ht="15" customHeight="1" x14ac:dyDescent="0.2">
      <c r="A518" s="93"/>
      <c r="C518" s="160" t="s">
        <v>165</v>
      </c>
      <c r="D518" s="160"/>
      <c r="E518" s="161"/>
      <c r="F518" s="161"/>
      <c r="G518" s="161"/>
      <c r="H518" s="161"/>
      <c r="I518" s="161"/>
      <c r="J518" s="161"/>
      <c r="K518" s="161"/>
      <c r="L518" s="161"/>
    </row>
    <row r="519" spans="1:13" s="90" customFormat="1" ht="15" customHeight="1" x14ac:dyDescent="0.2">
      <c r="A519" s="11"/>
      <c r="C519" s="136">
        <v>2024</v>
      </c>
      <c r="D519" s="154"/>
      <c r="E519" s="155">
        <f>AVERAGE(E524,E529,E534,E539,E544,E549,E554,E559,E564,E569)</f>
        <v>0.24383524592024663</v>
      </c>
      <c r="F519" s="155">
        <f t="shared" ref="F519:K519" si="135">AVERAGE(F524,F529,F534,F539,F544,F549,F554,F559,F564,F569)</f>
        <v>0.11825028387105074</v>
      </c>
      <c r="G519" s="155">
        <f t="shared" si="135"/>
        <v>0.2648827081573194</v>
      </c>
      <c r="H519" s="155">
        <f t="shared" si="135"/>
        <v>0.12180348008325088</v>
      </c>
      <c r="I519" s="155">
        <f t="shared" si="135"/>
        <v>6.8772208607224647E-2</v>
      </c>
      <c r="J519" s="155">
        <f t="shared" si="135"/>
        <v>4.799162100132294E-2</v>
      </c>
      <c r="K519" s="155">
        <f t="shared" si="135"/>
        <v>0.13446445235958482</v>
      </c>
      <c r="L519" s="138">
        <f t="shared" ref="L519:L522" si="136">(1*E519+2*F519+3*G519+4*H519+5*I519)/SUM(E519:I519)</f>
        <v>2.5760804195089571</v>
      </c>
      <c r="M519" s="2"/>
    </row>
    <row r="520" spans="1:13" ht="15" customHeight="1" x14ac:dyDescent="0.2">
      <c r="A520" s="93"/>
      <c r="C520" s="139">
        <v>2021</v>
      </c>
      <c r="D520" s="156"/>
      <c r="E520" s="142">
        <f t="shared" ref="E520:K520" si="137">AVERAGE(E525,E530,E535,E540,E545,E550,E555,E560,E565,E570)</f>
        <v>0.22816432209999998</v>
      </c>
      <c r="F520" s="142">
        <f t="shared" si="137"/>
        <v>0.10605298349999999</v>
      </c>
      <c r="G520" s="142">
        <f t="shared" si="137"/>
        <v>0.25167068040000001</v>
      </c>
      <c r="H520" s="142">
        <f t="shared" si="137"/>
        <v>0.12169442119999999</v>
      </c>
      <c r="I520" s="142">
        <f t="shared" si="137"/>
        <v>8.3959998300000005E-2</v>
      </c>
      <c r="J520" s="142">
        <f t="shared" si="137"/>
        <v>6.4944748400000002E-2</v>
      </c>
      <c r="K520" s="142">
        <f t="shared" si="137"/>
        <v>0.1435128369</v>
      </c>
      <c r="L520" s="141">
        <f t="shared" si="136"/>
        <v>2.6553978561291371</v>
      </c>
    </row>
    <row r="521" spans="1:13" ht="15" customHeight="1" x14ac:dyDescent="0.2">
      <c r="A521" s="93"/>
      <c r="C521" s="139">
        <v>2017</v>
      </c>
      <c r="D521" s="156"/>
      <c r="E521" s="142">
        <f t="shared" ref="E521:K521" si="138">AVERAGE(E526,E531,E536,E541,E546,E551,E556,E561,E566,E571)</f>
        <v>0.27398111049999996</v>
      </c>
      <c r="F521" s="142">
        <f t="shared" si="138"/>
        <v>9.8902883199999986E-2</v>
      </c>
      <c r="G521" s="142">
        <f t="shared" si="138"/>
        <v>0.2415715192</v>
      </c>
      <c r="H521" s="142">
        <f t="shared" si="138"/>
        <v>0.11186894750000001</v>
      </c>
      <c r="I521" s="142">
        <f t="shared" si="138"/>
        <v>8.4056921199999995E-2</v>
      </c>
      <c r="J521" s="142">
        <f t="shared" si="138"/>
        <v>3.7666138299999999E-2</v>
      </c>
      <c r="K521" s="142">
        <f t="shared" si="138"/>
        <v>0.1519524706</v>
      </c>
      <c r="L521" s="141">
        <f t="shared" si="136"/>
        <v>2.5472720343406277</v>
      </c>
    </row>
    <row r="522" spans="1:13" ht="15" customHeight="1" x14ac:dyDescent="0.2">
      <c r="A522" s="93"/>
      <c r="C522" s="139">
        <v>2014</v>
      </c>
      <c r="D522" s="156"/>
      <c r="E522" s="142">
        <f t="shared" ref="E522:K522" si="139">AVERAGE(E527,E532,E537,E542,E547,E552,E557,E562,E567,E572)</f>
        <v>0.20772570612933366</v>
      </c>
      <c r="F522" s="142">
        <f t="shared" si="139"/>
        <v>0.12700521311672835</v>
      </c>
      <c r="G522" s="142">
        <f t="shared" si="139"/>
        <v>0.20262634898405238</v>
      </c>
      <c r="H522" s="142">
        <f t="shared" si="139"/>
        <v>0.13163301516315112</v>
      </c>
      <c r="I522" s="142">
        <f t="shared" si="139"/>
        <v>9.2829012165217759E-2</v>
      </c>
      <c r="J522" s="142">
        <f t="shared" si="139"/>
        <v>5.4321917523063555E-2</v>
      </c>
      <c r="K522" s="142">
        <f t="shared" si="139"/>
        <v>0.18385878691845314</v>
      </c>
      <c r="L522" s="141">
        <f t="shared" si="136"/>
        <v>2.704437013876444</v>
      </c>
    </row>
    <row r="523" spans="1:13" ht="15" customHeight="1" x14ac:dyDescent="0.2">
      <c r="A523" s="93"/>
      <c r="C523" s="162" t="s">
        <v>33</v>
      </c>
      <c r="D523" s="162"/>
      <c r="E523" s="162"/>
      <c r="F523" s="163"/>
      <c r="G523" s="163"/>
      <c r="H523" s="163"/>
      <c r="I523" s="163"/>
      <c r="J523" s="163"/>
      <c r="K523" s="163"/>
      <c r="L523" s="163"/>
    </row>
    <row r="524" spans="1:13" ht="15" customHeight="1" x14ac:dyDescent="0.2">
      <c r="A524" s="11"/>
      <c r="C524" s="136">
        <v>2024</v>
      </c>
      <c r="D524" s="154"/>
      <c r="E524" s="155">
        <v>0.25015796341339885</v>
      </c>
      <c r="F524" s="155">
        <v>0.13227551942180696</v>
      </c>
      <c r="G524" s="155">
        <v>0.32287435739236103</v>
      </c>
      <c r="H524" s="155">
        <v>0.15068108679421383</v>
      </c>
      <c r="I524" s="155">
        <v>8.9342315222130916E-2</v>
      </c>
      <c r="J524" s="155">
        <v>3.1113987561621998E-2</v>
      </c>
      <c r="K524" s="155">
        <v>2.3554770194466543E-2</v>
      </c>
      <c r="L524" s="138">
        <f t="shared" ref="L524:L527" si="140">(1*E524+2*F524+3*G524+4*H524+5*I524)/SUM(E524:I524)</f>
        <v>2.6792386462438618</v>
      </c>
    </row>
    <row r="525" spans="1:13" ht="15" customHeight="1" x14ac:dyDescent="0.2">
      <c r="A525" s="11"/>
      <c r="C525" s="139">
        <v>2021</v>
      </c>
      <c r="D525" s="156"/>
      <c r="E525" s="142">
        <v>0.24486506499999999</v>
      </c>
      <c r="F525" s="142">
        <v>0.101307018</v>
      </c>
      <c r="G525" s="142">
        <v>0.32601808100000002</v>
      </c>
      <c r="H525" s="142">
        <v>0.16314658100000001</v>
      </c>
      <c r="I525" s="142">
        <v>6.6019669000000003E-2</v>
      </c>
      <c r="J525" s="142">
        <v>5.09982E-2</v>
      </c>
      <c r="K525" s="142">
        <v>4.7645399999999997E-2</v>
      </c>
      <c r="L525" s="141">
        <f t="shared" si="140"/>
        <v>2.6717710947580833</v>
      </c>
    </row>
    <row r="526" spans="1:13" ht="15" customHeight="1" x14ac:dyDescent="0.2">
      <c r="A526" s="11"/>
      <c r="C526" s="139">
        <v>2017</v>
      </c>
      <c r="D526" s="156"/>
      <c r="E526" s="142">
        <v>0.30349438899999998</v>
      </c>
      <c r="F526" s="142">
        <v>0.1053355</v>
      </c>
      <c r="G526" s="142">
        <v>0.29898324500000001</v>
      </c>
      <c r="H526" s="142">
        <v>0.135350835</v>
      </c>
      <c r="I526" s="142">
        <v>9.2520019999999994E-2</v>
      </c>
      <c r="J526" s="142">
        <v>2.2297500000000001E-2</v>
      </c>
      <c r="K526" s="142">
        <v>4.20185E-2</v>
      </c>
      <c r="L526" s="141">
        <f t="shared" si="140"/>
        <v>2.581126312293883</v>
      </c>
    </row>
    <row r="527" spans="1:13" ht="15" customHeight="1" x14ac:dyDescent="0.2">
      <c r="A527" s="11"/>
      <c r="C527" s="139">
        <v>2014</v>
      </c>
      <c r="D527" s="156"/>
      <c r="E527" s="142">
        <v>0.24516134869405015</v>
      </c>
      <c r="F527" s="142">
        <v>0.15192478042141996</v>
      </c>
      <c r="G527" s="142">
        <v>0.32801732854033167</v>
      </c>
      <c r="H527" s="142">
        <v>0.1235347894062498</v>
      </c>
      <c r="I527" s="142">
        <v>6.7160263386138105E-2</v>
      </c>
      <c r="J527" s="142">
        <v>3.8069287561057701E-2</v>
      </c>
      <c r="K527" s="142">
        <v>4.6132201990752672E-2</v>
      </c>
      <c r="L527" s="141">
        <f t="shared" si="140"/>
        <v>2.5802655745280982</v>
      </c>
    </row>
    <row r="528" spans="1:13" ht="15" customHeight="1" x14ac:dyDescent="0.2">
      <c r="A528" s="11"/>
      <c r="C528" s="162" t="s">
        <v>34</v>
      </c>
      <c r="D528" s="162"/>
      <c r="E528" s="163"/>
      <c r="F528" s="163"/>
      <c r="G528" s="163"/>
      <c r="H528" s="163"/>
      <c r="I528" s="163"/>
      <c r="J528" s="163"/>
      <c r="K528" s="163"/>
      <c r="L528" s="164"/>
    </row>
    <row r="529" spans="1:12" ht="15" customHeight="1" x14ac:dyDescent="0.2">
      <c r="A529" s="11"/>
      <c r="C529" s="136">
        <v>2024</v>
      </c>
      <c r="D529" s="154"/>
      <c r="E529" s="155">
        <v>0.23254547567158756</v>
      </c>
      <c r="F529" s="155">
        <v>0.10650934108162835</v>
      </c>
      <c r="G529" s="155">
        <v>0.26292593035338757</v>
      </c>
      <c r="H529" s="155">
        <v>0.19994866406281589</v>
      </c>
      <c r="I529" s="155">
        <v>0.14273115422957555</v>
      </c>
      <c r="J529" s="155">
        <v>3.1784664406538501E-2</v>
      </c>
      <c r="K529" s="155">
        <v>2.3554770194466539E-2</v>
      </c>
      <c r="L529" s="138">
        <f t="shared" ref="L529:L532" si="141">(1*E529+2*F529+3*G529+4*H529+5*I529)/SUM(E529:I529)</f>
        <v>2.9087615985468469</v>
      </c>
    </row>
    <row r="530" spans="1:12" ht="15" customHeight="1" x14ac:dyDescent="0.2">
      <c r="A530" s="11"/>
      <c r="C530" s="139">
        <v>2021</v>
      </c>
      <c r="D530" s="156"/>
      <c r="E530" s="142">
        <v>0.22866413799999999</v>
      </c>
      <c r="F530" s="142">
        <v>7.6395867000000006E-2</v>
      </c>
      <c r="G530" s="142">
        <v>0.24971027100000001</v>
      </c>
      <c r="H530" s="142">
        <v>0.21027380900000001</v>
      </c>
      <c r="I530" s="142">
        <v>0.146344108</v>
      </c>
      <c r="J530" s="142">
        <v>5.4293899999999999E-2</v>
      </c>
      <c r="K530" s="142">
        <v>3.4317899999999998E-2</v>
      </c>
      <c r="L530" s="141">
        <f t="shared" si="141"/>
        <v>2.9662469645357805</v>
      </c>
    </row>
    <row r="531" spans="1:12" ht="15" customHeight="1" x14ac:dyDescent="0.2">
      <c r="A531" s="11"/>
      <c r="C531" s="139">
        <v>2017</v>
      </c>
      <c r="D531" s="156"/>
      <c r="E531" s="142">
        <v>0.27528902300000002</v>
      </c>
      <c r="F531" s="142">
        <v>8.3391251999999999E-2</v>
      </c>
      <c r="G531" s="142">
        <v>0.21101477299999999</v>
      </c>
      <c r="H531" s="142">
        <v>0.17526412299999999</v>
      </c>
      <c r="I531" s="142">
        <v>0.19751309</v>
      </c>
      <c r="J531" s="142">
        <v>2.2297500000000001E-2</v>
      </c>
      <c r="K531" s="142">
        <v>3.5230299999999999E-2</v>
      </c>
      <c r="L531" s="141">
        <f t="shared" si="141"/>
        <v>2.9324340910230777</v>
      </c>
    </row>
    <row r="532" spans="1:12" ht="15" customHeight="1" x14ac:dyDescent="0.2">
      <c r="A532" s="11"/>
      <c r="C532" s="139">
        <v>2014</v>
      </c>
      <c r="D532" s="156"/>
      <c r="E532" s="142">
        <v>0.18601553413293725</v>
      </c>
      <c r="F532" s="142">
        <v>9.7080403933690745E-2</v>
      </c>
      <c r="G532" s="142">
        <v>0.150712185800116</v>
      </c>
      <c r="H532" s="142">
        <v>0.25109153602449591</v>
      </c>
      <c r="I532" s="142">
        <v>0.25530674151406962</v>
      </c>
      <c r="J532" s="142">
        <v>2.9918357443297742E-2</v>
      </c>
      <c r="K532" s="142">
        <v>2.9875241151392715E-2</v>
      </c>
      <c r="L532" s="141">
        <f t="shared" si="141"/>
        <v>3.3112013983479964</v>
      </c>
    </row>
    <row r="533" spans="1:12" ht="15" customHeight="1" x14ac:dyDescent="0.2">
      <c r="A533" s="11"/>
      <c r="C533" s="162" t="s">
        <v>35</v>
      </c>
      <c r="D533" s="162"/>
      <c r="E533" s="162"/>
      <c r="F533" s="163"/>
      <c r="G533" s="163"/>
      <c r="H533" s="163"/>
      <c r="I533" s="163"/>
      <c r="J533" s="163"/>
      <c r="K533" s="163"/>
      <c r="L533" s="164"/>
    </row>
    <row r="534" spans="1:12" ht="15" customHeight="1" x14ac:dyDescent="0.2">
      <c r="A534" s="11"/>
      <c r="C534" s="136">
        <v>2024</v>
      </c>
      <c r="D534" s="154"/>
      <c r="E534" s="155">
        <v>0.24438613130337472</v>
      </c>
      <c r="F534" s="155">
        <v>9.664319917785115E-2</v>
      </c>
      <c r="G534" s="155">
        <v>0.28775454448667925</v>
      </c>
      <c r="H534" s="155">
        <v>0.17179685535808539</v>
      </c>
      <c r="I534" s="155">
        <v>9.5500748406333935E-2</v>
      </c>
      <c r="J534" s="155">
        <v>3.9190179644679669E-2</v>
      </c>
      <c r="K534" s="155">
        <v>6.4728341622995816E-2</v>
      </c>
      <c r="L534" s="138">
        <f t="shared" ref="L534:L537" si="142">(1*E534+2*F534+3*G534+4*H534+5*I534)/SUM(E534:I534)</f>
        <v>2.751565996064576</v>
      </c>
    </row>
    <row r="535" spans="1:12" ht="15" customHeight="1" x14ac:dyDescent="0.2">
      <c r="A535" s="11"/>
      <c r="C535" s="139">
        <v>2021</v>
      </c>
      <c r="D535" s="156"/>
      <c r="E535" s="142">
        <v>0.241709696</v>
      </c>
      <c r="F535" s="142">
        <v>7.4713520000000005E-2</v>
      </c>
      <c r="G535" s="142">
        <v>0.25062021699999998</v>
      </c>
      <c r="H535" s="142">
        <v>0.186695045</v>
      </c>
      <c r="I535" s="142">
        <v>0.12910096300000001</v>
      </c>
      <c r="J535" s="142">
        <v>5.1143099999999997E-2</v>
      </c>
      <c r="K535" s="142">
        <v>6.6017461E-2</v>
      </c>
      <c r="L535" s="141">
        <f t="shared" si="142"/>
        <v>2.8717366536414182</v>
      </c>
    </row>
    <row r="536" spans="1:12" ht="15" customHeight="1" x14ac:dyDescent="0.2">
      <c r="A536" s="11"/>
      <c r="C536" s="139">
        <v>2017</v>
      </c>
      <c r="D536" s="156"/>
      <c r="E536" s="142">
        <v>0.27873910200000002</v>
      </c>
      <c r="F536" s="142">
        <v>8.5851076999999998E-2</v>
      </c>
      <c r="G536" s="142">
        <v>0.223783759</v>
      </c>
      <c r="H536" s="142">
        <v>0.155306466</v>
      </c>
      <c r="I536" s="142">
        <v>0.161865546</v>
      </c>
      <c r="J536" s="142">
        <v>2.5691599999999998E-2</v>
      </c>
      <c r="K536" s="142">
        <v>6.8762428E-2</v>
      </c>
      <c r="L536" s="141">
        <f t="shared" si="142"/>
        <v>2.8185716329469535</v>
      </c>
    </row>
    <row r="537" spans="1:12" ht="15" customHeight="1" x14ac:dyDescent="0.2">
      <c r="A537" s="11"/>
      <c r="C537" s="139">
        <v>2014</v>
      </c>
      <c r="D537" s="156"/>
      <c r="E537" s="142">
        <v>0.17777302211860246</v>
      </c>
      <c r="F537" s="142">
        <v>8.8974373212090757E-2</v>
      </c>
      <c r="G537" s="142">
        <v>0.22394446712219937</v>
      </c>
      <c r="H537" s="142">
        <v>0.21459194807921594</v>
      </c>
      <c r="I537" s="142">
        <v>0.16836816419188846</v>
      </c>
      <c r="J537" s="142">
        <v>3.8069287561057694E-2</v>
      </c>
      <c r="K537" s="142">
        <v>8.8278737714945266E-2</v>
      </c>
      <c r="L537" s="141">
        <f t="shared" si="142"/>
        <v>3.1222544698619141</v>
      </c>
    </row>
    <row r="538" spans="1:12" ht="15" customHeight="1" x14ac:dyDescent="0.2">
      <c r="A538" s="11"/>
      <c r="C538" s="162" t="s">
        <v>36</v>
      </c>
      <c r="D538" s="162"/>
      <c r="E538" s="162"/>
      <c r="F538" s="163"/>
      <c r="G538" s="163"/>
      <c r="H538" s="163"/>
      <c r="I538" s="163"/>
      <c r="J538" s="163"/>
      <c r="K538" s="163"/>
      <c r="L538" s="164"/>
    </row>
    <row r="539" spans="1:12" ht="15" customHeight="1" x14ac:dyDescent="0.2">
      <c r="A539" s="11"/>
      <c r="C539" s="136">
        <v>2024</v>
      </c>
      <c r="D539" s="154"/>
      <c r="E539" s="155">
        <v>0.24480194178347942</v>
      </c>
      <c r="F539" s="155">
        <v>0.12842951961380736</v>
      </c>
      <c r="G539" s="155">
        <v>0.23974308509982714</v>
      </c>
      <c r="H539" s="155">
        <v>0.1094496843552227</v>
      </c>
      <c r="I539" s="155">
        <v>4.5214526088464692E-2</v>
      </c>
      <c r="J539" s="155">
        <v>5.5907666849723037E-2</v>
      </c>
      <c r="K539" s="155">
        <v>0.17645357620947563</v>
      </c>
      <c r="L539" s="138">
        <f t="shared" ref="L539:L542" si="143">(1*E539+2*F539+3*G539+4*H539+5*I539)/SUM(E539:I539)</f>
        <v>2.4552715546632289</v>
      </c>
    </row>
    <row r="540" spans="1:12" ht="15" customHeight="1" x14ac:dyDescent="0.2">
      <c r="A540" s="11"/>
      <c r="C540" s="139">
        <v>2021</v>
      </c>
      <c r="D540" s="156"/>
      <c r="E540" s="142">
        <v>0.21483886999999999</v>
      </c>
      <c r="F540" s="142">
        <v>8.8038082000000004E-2</v>
      </c>
      <c r="G540" s="142">
        <v>0.258548789</v>
      </c>
      <c r="H540" s="142">
        <v>0.159658778</v>
      </c>
      <c r="I540" s="142">
        <v>7.0848596E-2</v>
      </c>
      <c r="J540" s="142">
        <v>6.6710111000000002E-2</v>
      </c>
      <c r="K540" s="142">
        <v>0.14135677299999999</v>
      </c>
      <c r="L540" s="141">
        <f t="shared" si="143"/>
        <v>2.7267952963426714</v>
      </c>
    </row>
    <row r="541" spans="1:12" ht="15" customHeight="1" x14ac:dyDescent="0.2">
      <c r="A541" s="11"/>
      <c r="C541" s="139">
        <v>2017</v>
      </c>
      <c r="D541" s="156"/>
      <c r="E541" s="142">
        <v>0.27335635000000003</v>
      </c>
      <c r="F541" s="142">
        <v>0.106155214</v>
      </c>
      <c r="G541" s="142">
        <v>0.24373939</v>
      </c>
      <c r="H541" s="142">
        <v>0.12698447900000001</v>
      </c>
      <c r="I541" s="142">
        <v>5.6586699999999997E-2</v>
      </c>
      <c r="J541" s="142">
        <v>3.5874000000000003E-2</v>
      </c>
      <c r="K541" s="142">
        <v>0.15730386499999999</v>
      </c>
      <c r="L541" s="141">
        <f t="shared" si="143"/>
        <v>2.4884745743582619</v>
      </c>
    </row>
    <row r="542" spans="1:12" ht="15" customHeight="1" x14ac:dyDescent="0.2">
      <c r="A542" s="11"/>
      <c r="C542" s="139">
        <v>2014</v>
      </c>
      <c r="D542" s="156"/>
      <c r="E542" s="142">
        <v>0.15530965222536827</v>
      </c>
      <c r="F542" s="142">
        <v>0.11130482802110002</v>
      </c>
      <c r="G542" s="142">
        <v>0.23339748358303225</v>
      </c>
      <c r="H542" s="142">
        <v>0.13376819791433422</v>
      </c>
      <c r="I542" s="142">
        <v>7.470504972852153E-2</v>
      </c>
      <c r="J542" s="142">
        <v>5.9142555423153997E-2</v>
      </c>
      <c r="K542" s="142">
        <v>0.23237223310448968</v>
      </c>
      <c r="L542" s="141">
        <f t="shared" si="143"/>
        <v>2.8041655170019411</v>
      </c>
    </row>
    <row r="543" spans="1:12" ht="15" customHeight="1" x14ac:dyDescent="0.2">
      <c r="A543" s="11"/>
      <c r="C543" s="162" t="s">
        <v>37</v>
      </c>
      <c r="D543" s="162"/>
      <c r="E543" s="162"/>
      <c r="F543" s="163"/>
      <c r="G543" s="163"/>
      <c r="H543" s="163"/>
      <c r="I543" s="163"/>
      <c r="J543" s="163"/>
      <c r="K543" s="163"/>
      <c r="L543" s="164"/>
    </row>
    <row r="544" spans="1:12" ht="15" customHeight="1" x14ac:dyDescent="0.2">
      <c r="A544" s="11"/>
      <c r="C544" s="136">
        <v>2024</v>
      </c>
      <c r="D544" s="154"/>
      <c r="E544" s="155">
        <v>0.2540030767926198</v>
      </c>
      <c r="F544" s="155">
        <v>0.11633589371355574</v>
      </c>
      <c r="G544" s="155">
        <v>0.30044597921856309</v>
      </c>
      <c r="H544" s="155">
        <v>0.17892823081499312</v>
      </c>
      <c r="I544" s="155">
        <v>8.9020879565734332E-2</v>
      </c>
      <c r="J544" s="155">
        <v>3.7711169700067347E-2</v>
      </c>
      <c r="K544" s="155">
        <v>2.3554770194466539E-2</v>
      </c>
      <c r="L544" s="138">
        <f t="shared" ref="L544:L547" si="144">(1*E544+2*F544+3*G544+4*H544+5*I544)/SUM(E544:I544)</f>
        <v>2.7151780587120755</v>
      </c>
    </row>
    <row r="545" spans="1:12" ht="15" customHeight="1" x14ac:dyDescent="0.2">
      <c r="A545" s="11"/>
      <c r="C545" s="139">
        <v>2021</v>
      </c>
      <c r="D545" s="156"/>
      <c r="E545" s="142">
        <v>0.228210512</v>
      </c>
      <c r="F545" s="142">
        <v>0.122456993</v>
      </c>
      <c r="G545" s="142">
        <v>0.28511565500000002</v>
      </c>
      <c r="H545" s="142">
        <v>0.139365348</v>
      </c>
      <c r="I545" s="142">
        <v>0.12811029400000001</v>
      </c>
      <c r="J545" s="142">
        <v>5.4293899999999999E-2</v>
      </c>
      <c r="K545" s="142">
        <v>4.24473E-2</v>
      </c>
      <c r="L545" s="141">
        <f t="shared" si="144"/>
        <v>2.7970768946904765</v>
      </c>
    </row>
    <row r="546" spans="1:12" ht="15" customHeight="1" x14ac:dyDescent="0.2">
      <c r="A546" s="11"/>
      <c r="C546" s="139">
        <v>2017</v>
      </c>
      <c r="D546" s="156"/>
      <c r="E546" s="142">
        <v>0.26996221500000001</v>
      </c>
      <c r="F546" s="142">
        <v>0.104046602</v>
      </c>
      <c r="G546" s="142">
        <v>0.25877537099999998</v>
      </c>
      <c r="H546" s="142">
        <v>0.161343125</v>
      </c>
      <c r="I546" s="142">
        <v>0.14495081200000001</v>
      </c>
      <c r="J546" s="142">
        <v>2.5691599999999998E-2</v>
      </c>
      <c r="K546" s="142">
        <v>3.5230299999999999E-2</v>
      </c>
      <c r="L546" s="141">
        <f t="shared" si="144"/>
        <v>2.7947707673416415</v>
      </c>
    </row>
    <row r="547" spans="1:12" ht="15" customHeight="1" x14ac:dyDescent="0.2">
      <c r="A547" s="11"/>
      <c r="C547" s="139">
        <v>2014</v>
      </c>
      <c r="D547" s="156"/>
      <c r="E547" s="142">
        <v>0.20032619080415659</v>
      </c>
      <c r="F547" s="142">
        <v>0.1188029318630686</v>
      </c>
      <c r="G547" s="142">
        <v>0.22268728017528638</v>
      </c>
      <c r="H547" s="142">
        <v>0.22187268735740445</v>
      </c>
      <c r="I547" s="142">
        <v>0.16767043851993713</v>
      </c>
      <c r="J547" s="142">
        <v>3.8765230128754109E-2</v>
      </c>
      <c r="K547" s="142">
        <v>2.9875241151392715E-2</v>
      </c>
      <c r="L547" s="141">
        <f t="shared" si="144"/>
        <v>3.0405410045869132</v>
      </c>
    </row>
    <row r="548" spans="1:12" ht="15" customHeight="1" x14ac:dyDescent="0.2">
      <c r="A548" s="11"/>
      <c r="C548" s="162" t="s">
        <v>38</v>
      </c>
      <c r="D548" s="162"/>
      <c r="E548" s="162"/>
      <c r="F548" s="163"/>
      <c r="G548" s="163"/>
      <c r="H548" s="163"/>
      <c r="I548" s="163"/>
      <c r="J548" s="163"/>
      <c r="K548" s="163"/>
      <c r="L548" s="164"/>
    </row>
    <row r="549" spans="1:12" ht="15" customHeight="1" x14ac:dyDescent="0.2">
      <c r="A549" s="11"/>
      <c r="C549" s="136">
        <v>2024</v>
      </c>
      <c r="D549" s="154"/>
      <c r="E549" s="155">
        <v>0.25667594762543611</v>
      </c>
      <c r="F549" s="155">
        <v>0.12596079130557308</v>
      </c>
      <c r="G549" s="155">
        <v>0.31053451751133382</v>
      </c>
      <c r="H549" s="155">
        <v>0.14950987526205686</v>
      </c>
      <c r="I549" s="155">
        <v>7.6285732472253037E-2</v>
      </c>
      <c r="J549" s="155">
        <v>4.0059896781932315E-2</v>
      </c>
      <c r="K549" s="155">
        <v>4.0973239041414818E-2</v>
      </c>
      <c r="L549" s="138">
        <f t="shared" ref="L549:L552" si="145">(1*E549+2*F549+3*G549+4*H549+5*I549)/SUM(E549:I549)</f>
        <v>2.6330320934345939</v>
      </c>
    </row>
    <row r="550" spans="1:12" ht="15" customHeight="1" x14ac:dyDescent="0.2">
      <c r="A550" s="11"/>
      <c r="C550" s="139">
        <v>2021</v>
      </c>
      <c r="D550" s="156"/>
      <c r="E550" s="142">
        <v>0.23595037899999999</v>
      </c>
      <c r="F550" s="142">
        <v>0.124807029</v>
      </c>
      <c r="G550" s="142">
        <v>0.26903016699999999</v>
      </c>
      <c r="H550" s="142">
        <v>0.130526743</v>
      </c>
      <c r="I550" s="142">
        <v>0.12202555</v>
      </c>
      <c r="J550" s="142">
        <v>6.8626418999999994E-2</v>
      </c>
      <c r="K550" s="142">
        <v>4.90337E-2</v>
      </c>
      <c r="L550" s="141">
        <f t="shared" si="145"/>
        <v>2.7482490001233852</v>
      </c>
    </row>
    <row r="551" spans="1:12" ht="15" customHeight="1" x14ac:dyDescent="0.2">
      <c r="A551" s="11"/>
      <c r="C551" s="139">
        <v>2017</v>
      </c>
      <c r="D551" s="156"/>
      <c r="E551" s="142">
        <v>0.27441065599999998</v>
      </c>
      <c r="F551" s="142">
        <v>8.0399541000000005E-2</v>
      </c>
      <c r="G551" s="142">
        <v>0.28663628200000002</v>
      </c>
      <c r="H551" s="142">
        <v>0.140748452</v>
      </c>
      <c r="I551" s="142">
        <v>0.12815067399999999</v>
      </c>
      <c r="J551" s="142">
        <v>3.7806699999999999E-2</v>
      </c>
      <c r="K551" s="142">
        <v>5.1847699999999997E-2</v>
      </c>
      <c r="L551" s="141">
        <f t="shared" si="145"/>
        <v>2.7449638338178164</v>
      </c>
    </row>
    <row r="552" spans="1:12" ht="15" customHeight="1" x14ac:dyDescent="0.2">
      <c r="A552" s="11"/>
      <c r="C552" s="139">
        <v>2014</v>
      </c>
      <c r="D552" s="156"/>
      <c r="E552" s="142">
        <v>0.19467924302524398</v>
      </c>
      <c r="F552" s="142">
        <v>0.139786400932845</v>
      </c>
      <c r="G552" s="142">
        <v>0.25789339022821717</v>
      </c>
      <c r="H552" s="142">
        <v>0.16160586007156244</v>
      </c>
      <c r="I552" s="142">
        <v>0.1236641382819649</v>
      </c>
      <c r="J552" s="142">
        <v>4.8308045381906896E-2</v>
      </c>
      <c r="K552" s="142">
        <v>7.406292207825968E-2</v>
      </c>
      <c r="L552" s="141">
        <f t="shared" si="145"/>
        <v>2.8630278330697947</v>
      </c>
    </row>
    <row r="553" spans="1:12" ht="15" customHeight="1" x14ac:dyDescent="0.2">
      <c r="A553" s="11"/>
      <c r="C553" s="162" t="s">
        <v>39</v>
      </c>
      <c r="D553" s="162"/>
      <c r="E553" s="162"/>
      <c r="F553" s="163"/>
      <c r="G553" s="163"/>
      <c r="H553" s="163"/>
      <c r="I553" s="163"/>
      <c r="J553" s="163"/>
      <c r="K553" s="163"/>
      <c r="L553" s="164"/>
    </row>
    <row r="554" spans="1:12" ht="15" customHeight="1" x14ac:dyDescent="0.2">
      <c r="A554" s="11"/>
      <c r="C554" s="136">
        <v>2024</v>
      </c>
      <c r="D554" s="154"/>
      <c r="E554" s="155">
        <v>0.30145373555105032</v>
      </c>
      <c r="F554" s="155">
        <v>0.1581130276115725</v>
      </c>
      <c r="G554" s="155">
        <v>0.27062891549252055</v>
      </c>
      <c r="H554" s="155">
        <v>7.0870578296359454E-2</v>
      </c>
      <c r="I554" s="155">
        <v>2.446804122305777E-2</v>
      </c>
      <c r="J554" s="155">
        <v>4.5315725230544661E-2</v>
      </c>
      <c r="K554" s="155">
        <v>0.12914997659489469</v>
      </c>
      <c r="L554" s="138">
        <f t="shared" ref="L554:L557" si="146">(1*E554+2*F554+3*G554+4*H554+5*I554)/SUM(E554:I554)</f>
        <v>2.2232741396825499</v>
      </c>
    </row>
    <row r="555" spans="1:12" ht="15" customHeight="1" x14ac:dyDescent="0.2">
      <c r="A555" s="11"/>
      <c r="C555" s="139">
        <v>2021</v>
      </c>
      <c r="D555" s="156"/>
      <c r="E555" s="142">
        <v>0.30455478600000002</v>
      </c>
      <c r="F555" s="142">
        <v>0.148293327</v>
      </c>
      <c r="G555" s="142">
        <v>0.32581416000000002</v>
      </c>
      <c r="H555" s="142">
        <v>5.3675E-2</v>
      </c>
      <c r="I555" s="142">
        <v>2.1312899999999999E-2</v>
      </c>
      <c r="J555" s="142">
        <v>5.5814000000000002E-2</v>
      </c>
      <c r="K555" s="142">
        <v>9.0535725999999997E-2</v>
      </c>
      <c r="L555" s="141">
        <f t="shared" si="146"/>
        <v>2.2255585251313481</v>
      </c>
    </row>
    <row r="556" spans="1:12" ht="15" customHeight="1" x14ac:dyDescent="0.2">
      <c r="A556" s="11"/>
      <c r="C556" s="139">
        <v>2017</v>
      </c>
      <c r="D556" s="156"/>
      <c r="E556" s="142">
        <v>0.32994978000000003</v>
      </c>
      <c r="F556" s="142">
        <v>0.13348221399999999</v>
      </c>
      <c r="G556" s="142">
        <v>0.31659904700000002</v>
      </c>
      <c r="H556" s="142">
        <v>6.1550100000000003E-2</v>
      </c>
      <c r="I556" s="142">
        <v>1.94305E-2</v>
      </c>
      <c r="J556" s="142">
        <v>3.7806699999999999E-2</v>
      </c>
      <c r="K556" s="142">
        <v>0.101181644</v>
      </c>
      <c r="L556" s="141">
        <f t="shared" si="146"/>
        <v>2.1951668932197399</v>
      </c>
    </row>
    <row r="557" spans="1:12" ht="15" customHeight="1" x14ac:dyDescent="0.2">
      <c r="A557" s="11"/>
      <c r="C557" s="139">
        <v>2014</v>
      </c>
      <c r="D557" s="156"/>
      <c r="E557" s="142">
        <v>0.30135271092101223</v>
      </c>
      <c r="F557" s="142">
        <v>0.23136525390163251</v>
      </c>
      <c r="G557" s="142">
        <v>0.23352861556300228</v>
      </c>
      <c r="H557" s="142">
        <v>6.3221279619992896E-2</v>
      </c>
      <c r="I557" s="142">
        <v>2.1722527929377837E-2</v>
      </c>
      <c r="J557" s="142">
        <v>3.8069287561057694E-2</v>
      </c>
      <c r="K557" s="142">
        <v>0.11074032450392456</v>
      </c>
      <c r="L557" s="141">
        <f t="shared" si="146"/>
        <v>2.1454269801735113</v>
      </c>
    </row>
    <row r="558" spans="1:12" ht="15" customHeight="1" x14ac:dyDescent="0.2">
      <c r="A558" s="11"/>
      <c r="C558" s="162" t="s">
        <v>40</v>
      </c>
      <c r="D558" s="162"/>
      <c r="E558" s="162"/>
      <c r="F558" s="163"/>
      <c r="G558" s="163"/>
      <c r="H558" s="163"/>
      <c r="I558" s="163"/>
      <c r="J558" s="163"/>
      <c r="K558" s="163"/>
      <c r="L558" s="164"/>
    </row>
    <row r="559" spans="1:12" ht="15" customHeight="1" x14ac:dyDescent="0.2">
      <c r="A559" s="11"/>
      <c r="C559" s="136">
        <v>2024</v>
      </c>
      <c r="D559" s="154"/>
      <c r="E559" s="155">
        <v>0.21990284572619334</v>
      </c>
      <c r="F559" s="155">
        <v>0.10414856564950246</v>
      </c>
      <c r="G559" s="155">
        <v>0.17932636776126432</v>
      </c>
      <c r="H559" s="155">
        <v>4.5118074931980535E-2</v>
      </c>
      <c r="I559" s="155">
        <v>4.2465652151244586E-2</v>
      </c>
      <c r="J559" s="155">
        <v>6.4894103939395181E-2</v>
      </c>
      <c r="K559" s="155">
        <v>0.34414438984041951</v>
      </c>
      <c r="L559" s="138">
        <f t="shared" ref="L559:L562" si="147">(1*E559+2*F559+3*G559+4*H559+5*I559)/SUM(E559:I559)</f>
        <v>2.2996077180817203</v>
      </c>
    </row>
    <row r="560" spans="1:12" ht="15" customHeight="1" x14ac:dyDescent="0.2">
      <c r="A560" s="11"/>
      <c r="C560" s="139">
        <v>2021</v>
      </c>
      <c r="D560" s="156"/>
      <c r="E560" s="142">
        <v>0.19681642999999999</v>
      </c>
      <c r="F560" s="142">
        <v>8.3774012999999994E-2</v>
      </c>
      <c r="G560" s="142">
        <v>0.16358879200000001</v>
      </c>
      <c r="H560" s="142">
        <v>4.5379900000000001E-2</v>
      </c>
      <c r="I560" s="142">
        <v>4.3360700000000002E-2</v>
      </c>
      <c r="J560" s="142">
        <v>8.0418932999999998E-2</v>
      </c>
      <c r="K560" s="142">
        <v>0.38666122200000003</v>
      </c>
      <c r="L560" s="141">
        <f t="shared" si="147"/>
        <v>2.3520496886740947</v>
      </c>
    </row>
    <row r="561" spans="1:13" ht="15" customHeight="1" x14ac:dyDescent="0.2">
      <c r="A561" s="11"/>
      <c r="C561" s="139">
        <v>2017</v>
      </c>
      <c r="D561" s="156"/>
      <c r="E561" s="142">
        <v>0.24748405600000001</v>
      </c>
      <c r="F561" s="142">
        <v>8.5902289000000007E-2</v>
      </c>
      <c r="G561" s="142">
        <v>0.18574044100000001</v>
      </c>
      <c r="H561" s="142">
        <v>2.8495900000000001E-2</v>
      </c>
      <c r="I561" s="142">
        <v>1.04729E-2</v>
      </c>
      <c r="J561" s="142">
        <v>5.8642699999999999E-2</v>
      </c>
      <c r="K561" s="142">
        <v>0.38326164600000001</v>
      </c>
      <c r="L561" s="141">
        <f t="shared" si="147"/>
        <v>2.0477819313912291</v>
      </c>
    </row>
    <row r="562" spans="1:13" ht="15" customHeight="1" x14ac:dyDescent="0.2">
      <c r="A562" s="11"/>
      <c r="C562" s="139">
        <v>2014</v>
      </c>
      <c r="D562" s="156"/>
      <c r="E562" s="142">
        <v>0.19537161938443051</v>
      </c>
      <c r="F562" s="142">
        <v>9.9632851877207884E-2</v>
      </c>
      <c r="G562" s="142">
        <v>0.1065729704779188</v>
      </c>
      <c r="H562" s="142">
        <v>2.7188095019395724E-2</v>
      </c>
      <c r="I562" s="142">
        <v>8.845089581201445E-3</v>
      </c>
      <c r="J562" s="142">
        <v>8.9710172933733262E-2</v>
      </c>
      <c r="K562" s="142">
        <v>0.4726792007261123</v>
      </c>
      <c r="L562" s="141">
        <f t="shared" si="147"/>
        <v>1.9819766942359729</v>
      </c>
    </row>
    <row r="563" spans="1:13" ht="15" customHeight="1" x14ac:dyDescent="0.2">
      <c r="A563" s="11"/>
      <c r="C563" s="162" t="s">
        <v>41</v>
      </c>
      <c r="D563" s="162"/>
      <c r="E563" s="162"/>
      <c r="F563" s="163"/>
      <c r="G563" s="163"/>
      <c r="H563" s="163"/>
      <c r="I563" s="163"/>
      <c r="J563" s="163"/>
      <c r="K563" s="163"/>
      <c r="L563" s="164"/>
    </row>
    <row r="564" spans="1:13" ht="15" customHeight="1" x14ac:dyDescent="0.2">
      <c r="A564" s="11"/>
      <c r="C564" s="136">
        <v>2024</v>
      </c>
      <c r="D564" s="154"/>
      <c r="E564" s="155">
        <v>0.23513322250272389</v>
      </c>
      <c r="F564" s="155">
        <v>0.1231002349197572</v>
      </c>
      <c r="G564" s="155">
        <v>0.26683335900601862</v>
      </c>
      <c r="H564" s="155">
        <v>9.412581504258527E-2</v>
      </c>
      <c r="I564" s="155">
        <v>5.0835810420830969E-2</v>
      </c>
      <c r="J564" s="155">
        <v>6.1031793354021653E-2</v>
      </c>
      <c r="K564" s="155">
        <v>0.16893976475406244</v>
      </c>
      <c r="L564" s="138">
        <f t="shared" ref="L564:L567" si="148">(1*E564+2*F564+3*G564+4*H564+5*I564)/SUM(E564:I564)</f>
        <v>2.4836953774536528</v>
      </c>
    </row>
    <row r="565" spans="1:13" ht="15" customHeight="1" x14ac:dyDescent="0.2">
      <c r="A565" s="11"/>
      <c r="C565" s="139">
        <v>2021</v>
      </c>
      <c r="D565" s="156"/>
      <c r="E565" s="142">
        <v>0.20170913400000001</v>
      </c>
      <c r="F565" s="142">
        <v>0.141133222</v>
      </c>
      <c r="G565" s="142">
        <v>0.20883757</v>
      </c>
      <c r="H565" s="142">
        <v>9.5177007999999994E-2</v>
      </c>
      <c r="I565" s="142">
        <v>7.9175703E-2</v>
      </c>
      <c r="J565" s="142">
        <v>8.1226565000000001E-2</v>
      </c>
      <c r="K565" s="142">
        <v>0.19274079799999999</v>
      </c>
      <c r="L565" s="141">
        <f t="shared" si="148"/>
        <v>2.5991597881845632</v>
      </c>
    </row>
    <row r="566" spans="1:13" ht="15" customHeight="1" x14ac:dyDescent="0.2">
      <c r="A566" s="11"/>
      <c r="C566" s="139">
        <v>2017</v>
      </c>
      <c r="D566" s="156"/>
      <c r="E566" s="142">
        <v>0.26527715600000001</v>
      </c>
      <c r="F566" s="142">
        <v>0.117865161</v>
      </c>
      <c r="G566" s="142">
        <v>0.228871925</v>
      </c>
      <c r="H566" s="142">
        <v>0.105150095</v>
      </c>
      <c r="I566" s="142">
        <v>2.5394300000000002E-2</v>
      </c>
      <c r="J566" s="142">
        <v>4.1200800000000003E-2</v>
      </c>
      <c r="K566" s="142">
        <v>0.2162405</v>
      </c>
      <c r="L566" s="141">
        <f t="shared" si="148"/>
        <v>2.3367786010951752</v>
      </c>
    </row>
    <row r="567" spans="1:13" ht="15" customHeight="1" x14ac:dyDescent="0.2">
      <c r="A567" s="11"/>
      <c r="C567" s="139">
        <v>2014</v>
      </c>
      <c r="D567" s="156"/>
      <c r="E567" s="142">
        <v>0.23140837019353752</v>
      </c>
      <c r="F567" s="142">
        <v>0.130160919304392</v>
      </c>
      <c r="G567" s="142">
        <v>0.18197396277413677</v>
      </c>
      <c r="H567" s="142">
        <v>7.9392007875542792E-2</v>
      </c>
      <c r="I567" s="142">
        <v>3.2002618937877148E-2</v>
      </c>
      <c r="J567" s="142">
        <v>6.8683587572051855E-2</v>
      </c>
      <c r="K567" s="142">
        <v>0.27637853334246187</v>
      </c>
      <c r="L567" s="141">
        <f t="shared" si="148"/>
        <v>2.3135525852193255</v>
      </c>
    </row>
    <row r="568" spans="1:13" ht="15" customHeight="1" x14ac:dyDescent="0.2">
      <c r="A568" s="11"/>
      <c r="C568" s="162" t="s">
        <v>42</v>
      </c>
      <c r="D568" s="162"/>
      <c r="E568" s="162"/>
      <c r="F568" s="163"/>
      <c r="G568" s="163"/>
      <c r="H568" s="163"/>
      <c r="I568" s="163"/>
      <c r="J568" s="163"/>
      <c r="K568" s="163"/>
      <c r="L568" s="164"/>
    </row>
    <row r="569" spans="1:13" ht="15" customHeight="1" x14ac:dyDescent="0.2">
      <c r="A569" s="11"/>
      <c r="C569" s="136">
        <v>2024</v>
      </c>
      <c r="D569" s="154"/>
      <c r="E569" s="155">
        <v>0.19929211883260245</v>
      </c>
      <c r="F569" s="155">
        <v>9.098674621545251E-2</v>
      </c>
      <c r="G569" s="155">
        <v>0.20776002525123799</v>
      </c>
      <c r="H569" s="155">
        <v>4.7605935914195846E-2</v>
      </c>
      <c r="I569" s="155">
        <v>3.1857226292620659E-2</v>
      </c>
      <c r="J569" s="155">
        <v>7.2907022544705047E-2</v>
      </c>
      <c r="K569" s="155">
        <v>0.34959092494918559</v>
      </c>
      <c r="L569" s="138">
        <f t="shared" ref="L569:L572" si="149">(1*E569+2*F569+3*G569+4*H569+5*I569)/SUM(E569:I569)</f>
        <v>2.3450229419276072</v>
      </c>
    </row>
    <row r="570" spans="1:13" ht="15" customHeight="1" x14ac:dyDescent="0.2">
      <c r="A570" s="93"/>
      <c r="C570" s="139">
        <v>2021</v>
      </c>
      <c r="D570" s="156"/>
      <c r="E570" s="142">
        <v>0.18432421099999999</v>
      </c>
      <c r="F570" s="142">
        <v>9.9610764000000004E-2</v>
      </c>
      <c r="G570" s="142">
        <v>0.179423102</v>
      </c>
      <c r="H570" s="142">
        <v>3.3045999999999999E-2</v>
      </c>
      <c r="I570" s="142">
        <v>3.3301499999999998E-2</v>
      </c>
      <c r="J570" s="142">
        <v>8.5922356000000005E-2</v>
      </c>
      <c r="K570" s="142">
        <v>0.38437208899999997</v>
      </c>
      <c r="L570" s="141">
        <f t="shared" si="149"/>
        <v>2.3041225125707903</v>
      </c>
    </row>
    <row r="571" spans="1:13" ht="15" customHeight="1" x14ac:dyDescent="0.2">
      <c r="A571" s="93"/>
      <c r="C571" s="139">
        <v>2017</v>
      </c>
      <c r="D571" s="156"/>
      <c r="E571" s="142">
        <v>0.22184837800000001</v>
      </c>
      <c r="F571" s="142">
        <v>8.6599982000000006E-2</v>
      </c>
      <c r="G571" s="142">
        <v>0.16157095899999999</v>
      </c>
      <c r="H571" s="142">
        <v>2.8495900000000001E-2</v>
      </c>
      <c r="I571" s="142">
        <v>3.6846700000000001E-3</v>
      </c>
      <c r="J571" s="142">
        <v>6.9352283000000001E-2</v>
      </c>
      <c r="K571" s="142">
        <v>0.42844782300000001</v>
      </c>
      <c r="L571" s="141">
        <f t="shared" si="149"/>
        <v>2.0154687230526247</v>
      </c>
    </row>
    <row r="572" spans="1:13" ht="15" customHeight="1" x14ac:dyDescent="0.2">
      <c r="A572" s="93"/>
      <c r="C572" s="139">
        <v>2014</v>
      </c>
      <c r="D572" s="156"/>
      <c r="E572" s="142">
        <v>0.18985936979399776</v>
      </c>
      <c r="F572" s="142">
        <v>0.10101938769983596</v>
      </c>
      <c r="G572" s="142">
        <v>8.7535805576283043E-2</v>
      </c>
      <c r="H572" s="142">
        <v>4.0063750263317197E-2</v>
      </c>
      <c r="I572" s="142">
        <v>8.845089581201445E-3</v>
      </c>
      <c r="J572" s="142">
        <v>9.4483363664564585E-2</v>
      </c>
      <c r="K572" s="142">
        <v>0.4781932334208</v>
      </c>
      <c r="L572" s="141">
        <f t="shared" si="149"/>
        <v>2.0101543819573835</v>
      </c>
    </row>
    <row r="573" spans="1:13" ht="15" customHeight="1" x14ac:dyDescent="0.2">
      <c r="A573" s="93"/>
      <c r="C573" s="100" t="s">
        <v>114</v>
      </c>
      <c r="D573" s="100"/>
      <c r="E573" s="99"/>
      <c r="F573" s="99"/>
      <c r="G573" s="99"/>
      <c r="H573" s="99"/>
      <c r="I573" s="99"/>
      <c r="J573" s="99"/>
      <c r="K573" s="99"/>
      <c r="L573" s="98"/>
    </row>
    <row r="574" spans="1:13" ht="15" customHeight="1" x14ac:dyDescent="0.2">
      <c r="A574" s="93"/>
      <c r="C574" s="160" t="s">
        <v>165</v>
      </c>
      <c r="D574" s="160"/>
      <c r="E574" s="161"/>
      <c r="F574" s="161"/>
      <c r="G574" s="161"/>
      <c r="H574" s="161"/>
      <c r="I574" s="161"/>
      <c r="J574" s="161"/>
      <c r="K574" s="161"/>
      <c r="L574" s="161"/>
    </row>
    <row r="575" spans="1:13" s="90" customFormat="1" ht="15" customHeight="1" x14ac:dyDescent="0.2">
      <c r="A575" s="11"/>
      <c r="C575" s="136">
        <v>2024</v>
      </c>
      <c r="D575" s="154"/>
      <c r="E575" s="155">
        <f>AVERAGE(E580,E585,E590,E595,E600,E605,E610,E615,E620,E625)</f>
        <v>0.22392072976046898</v>
      </c>
      <c r="F575" s="155">
        <f t="shared" ref="F575:K575" si="150">AVERAGE(F580,F585,F590,F595,F600,F605,F610,F615,F620,F625)</f>
        <v>0.15183804216288149</v>
      </c>
      <c r="G575" s="155">
        <f t="shared" si="150"/>
        <v>0.20906212775668487</v>
      </c>
      <c r="H575" s="155">
        <f t="shared" si="150"/>
        <v>0.11889792894329895</v>
      </c>
      <c r="I575" s="155">
        <f t="shared" si="150"/>
        <v>9.8959555318241174E-2</v>
      </c>
      <c r="J575" s="155">
        <f t="shared" si="150"/>
        <v>3.3118877070402383E-2</v>
      </c>
      <c r="K575" s="155">
        <f t="shared" si="150"/>
        <v>0.16420273898802223</v>
      </c>
      <c r="L575" s="138">
        <f t="shared" ref="L575:L578" si="151">(1*E575+2*F575+3*G575+4*H575+5*I575)/SUM(E575:I575)</f>
        <v>2.6476017446551454</v>
      </c>
      <c r="M575" s="2"/>
    </row>
    <row r="576" spans="1:13" ht="15" customHeight="1" x14ac:dyDescent="0.2">
      <c r="A576" s="93"/>
      <c r="C576" s="139">
        <v>2021</v>
      </c>
      <c r="D576" s="156"/>
      <c r="E576" s="142">
        <f t="shared" ref="E576:K576" si="152">AVERAGE(E581,E586,E591,E596,E601,E606,E611,E616,E621,E626)</f>
        <v>0.25411410890000008</v>
      </c>
      <c r="F576" s="142">
        <f t="shared" si="152"/>
        <v>0.13823791620000003</v>
      </c>
      <c r="G576" s="142">
        <f t="shared" si="152"/>
        <v>0.21256675729999999</v>
      </c>
      <c r="H576" s="142">
        <f t="shared" si="152"/>
        <v>9.7521227399999993E-2</v>
      </c>
      <c r="I576" s="142">
        <f t="shared" si="152"/>
        <v>0.10645106159999998</v>
      </c>
      <c r="J576" s="142">
        <f t="shared" si="152"/>
        <v>2.8854620000000004E-2</v>
      </c>
      <c r="K576" s="142">
        <f t="shared" si="152"/>
        <v>0.16225428619999999</v>
      </c>
      <c r="L576" s="141">
        <f t="shared" si="151"/>
        <v>2.5845636139630161</v>
      </c>
    </row>
    <row r="577" spans="1:12" ht="15" customHeight="1" x14ac:dyDescent="0.2">
      <c r="A577" s="93"/>
      <c r="C577" s="139">
        <v>2017</v>
      </c>
      <c r="D577" s="156"/>
      <c r="E577" s="142">
        <f t="shared" ref="E577:K577" si="153">AVERAGE(E582,E587,E592,E597,E602,E607,E612,E617,E622,E627)</f>
        <v>0.27438933170000002</v>
      </c>
      <c r="F577" s="142">
        <f t="shared" si="153"/>
        <v>0.13953619789999999</v>
      </c>
      <c r="G577" s="142">
        <f t="shared" si="153"/>
        <v>0.19302969920000002</v>
      </c>
      <c r="H577" s="142">
        <f t="shared" si="153"/>
        <v>0.10719689399999999</v>
      </c>
      <c r="I577" s="142">
        <f t="shared" si="153"/>
        <v>8.9938142099999979E-2</v>
      </c>
      <c r="J577" s="142">
        <f t="shared" si="153"/>
        <v>2.874196E-2</v>
      </c>
      <c r="K577" s="142">
        <f t="shared" si="153"/>
        <v>0.1671677748</v>
      </c>
      <c r="L577" s="141">
        <f t="shared" si="151"/>
        <v>2.5009992029316512</v>
      </c>
    </row>
    <row r="578" spans="1:12" ht="15" customHeight="1" x14ac:dyDescent="0.2">
      <c r="A578" s="93"/>
      <c r="C578" s="139">
        <v>2014</v>
      </c>
      <c r="D578" s="156"/>
      <c r="E578" s="142">
        <f t="shared" ref="E578:K578" si="154">AVERAGE(E583,E588,E593,E598,E603,E608,E613,E618,E623,E628)</f>
        <v>0.25729754584550507</v>
      </c>
      <c r="F578" s="142">
        <f t="shared" si="154"/>
        <v>0.12989676273174228</v>
      </c>
      <c r="G578" s="142">
        <f t="shared" si="154"/>
        <v>0.19899836844026289</v>
      </c>
      <c r="H578" s="142">
        <f t="shared" si="154"/>
        <v>0.11014740458202192</v>
      </c>
      <c r="I578" s="142">
        <f t="shared" si="154"/>
        <v>0.10736752018155846</v>
      </c>
      <c r="J578" s="142">
        <f t="shared" si="154"/>
        <v>2.3874175225317675E-2</v>
      </c>
      <c r="K578" s="142">
        <f t="shared" si="154"/>
        <v>0.17241822299359172</v>
      </c>
      <c r="L578" s="141">
        <f t="shared" si="151"/>
        <v>2.6023312349300554</v>
      </c>
    </row>
    <row r="579" spans="1:12" ht="15" customHeight="1" x14ac:dyDescent="0.2">
      <c r="A579" s="93"/>
      <c r="C579" s="162" t="s">
        <v>33</v>
      </c>
      <c r="D579" s="162"/>
      <c r="E579" s="162"/>
      <c r="F579" s="163"/>
      <c r="G579" s="163"/>
      <c r="H579" s="163"/>
      <c r="I579" s="163"/>
      <c r="J579" s="163"/>
      <c r="K579" s="163"/>
      <c r="L579" s="163"/>
    </row>
    <row r="580" spans="1:12" ht="15" customHeight="1" x14ac:dyDescent="0.2">
      <c r="A580" s="11"/>
      <c r="C580" s="136">
        <v>2024</v>
      </c>
      <c r="D580" s="154"/>
      <c r="E580" s="155">
        <v>0.2269258624922286</v>
      </c>
      <c r="F580" s="155">
        <v>0.13302899666209614</v>
      </c>
      <c r="G580" s="155">
        <v>0.19481329775841247</v>
      </c>
      <c r="H580" s="155">
        <v>0.15056794750880959</v>
      </c>
      <c r="I580" s="155">
        <v>0.23587509243690638</v>
      </c>
      <c r="J580" s="155">
        <v>2.7345002593199341E-2</v>
      </c>
      <c r="K580" s="155">
        <v>3.1443800548347452E-2</v>
      </c>
      <c r="L580" s="138">
        <f t="shared" ref="L580:L583" si="155">(1*E580+2*F580+3*G580+4*H580+5*I580)/SUM(E580:I580)</f>
        <v>3.0376508597160243</v>
      </c>
    </row>
    <row r="581" spans="1:12" ht="15" customHeight="1" x14ac:dyDescent="0.2">
      <c r="A581" s="11"/>
      <c r="C581" s="139">
        <v>2021</v>
      </c>
      <c r="D581" s="156"/>
      <c r="E581" s="142">
        <v>0.28285270800000001</v>
      </c>
      <c r="F581" s="142">
        <v>9.6448486E-2</v>
      </c>
      <c r="G581" s="142">
        <v>0.200832652</v>
      </c>
      <c r="H581" s="142">
        <v>0.14344547499999999</v>
      </c>
      <c r="I581" s="142">
        <v>0.22794920199999999</v>
      </c>
      <c r="J581" s="142">
        <v>3.0133400000000001E-2</v>
      </c>
      <c r="K581" s="142">
        <v>1.8338E-2</v>
      </c>
      <c r="L581" s="141">
        <f t="shared" si="155"/>
        <v>2.933990393895948</v>
      </c>
    </row>
    <row r="582" spans="1:12" ht="15" customHeight="1" x14ac:dyDescent="0.2">
      <c r="A582" s="11"/>
      <c r="C582" s="139">
        <v>2017</v>
      </c>
      <c r="D582" s="156"/>
      <c r="E582" s="142">
        <v>0.331700512</v>
      </c>
      <c r="F582" s="142">
        <v>0.11179399199999999</v>
      </c>
      <c r="G582" s="142">
        <v>0.17448502099999999</v>
      </c>
      <c r="H582" s="142">
        <v>0.161212202</v>
      </c>
      <c r="I582" s="142">
        <v>0.18094718100000001</v>
      </c>
      <c r="J582" s="142">
        <v>2.08577E-2</v>
      </c>
      <c r="K582" s="142">
        <v>1.90034E-2</v>
      </c>
      <c r="L582" s="141">
        <f t="shared" si="155"/>
        <v>2.7374458529910966</v>
      </c>
    </row>
    <row r="583" spans="1:12" ht="15" customHeight="1" x14ac:dyDescent="0.2">
      <c r="A583" s="11"/>
      <c r="C583" s="139">
        <v>2014</v>
      </c>
      <c r="D583" s="156"/>
      <c r="E583" s="142">
        <v>0.31680125650501567</v>
      </c>
      <c r="F583" s="142">
        <v>8.1416250061313616E-2</v>
      </c>
      <c r="G583" s="142">
        <v>0.1831703839401802</v>
      </c>
      <c r="H583" s="142">
        <v>0.17194848383775721</v>
      </c>
      <c r="I583" s="142">
        <v>0.20648672682943553</v>
      </c>
      <c r="J583" s="142">
        <v>2.0034022637082313E-2</v>
      </c>
      <c r="K583" s="142">
        <v>2.014287618921555E-2</v>
      </c>
      <c r="L583" s="141">
        <f t="shared" si="155"/>
        <v>2.8644574969954046</v>
      </c>
    </row>
    <row r="584" spans="1:12" ht="15" customHeight="1" x14ac:dyDescent="0.2">
      <c r="A584" s="11"/>
      <c r="C584" s="162" t="s">
        <v>34</v>
      </c>
      <c r="D584" s="162"/>
      <c r="E584" s="163"/>
      <c r="F584" s="163"/>
      <c r="G584" s="163"/>
      <c r="H584" s="163"/>
      <c r="I584" s="163"/>
      <c r="J584" s="163"/>
      <c r="K584" s="163"/>
      <c r="L584" s="164"/>
    </row>
    <row r="585" spans="1:12" ht="15" customHeight="1" x14ac:dyDescent="0.2">
      <c r="A585" s="11"/>
      <c r="C585" s="136">
        <v>2024</v>
      </c>
      <c r="D585" s="154"/>
      <c r="E585" s="155">
        <v>0.20422876044310861</v>
      </c>
      <c r="F585" s="155">
        <v>0.12275849999468282</v>
      </c>
      <c r="G585" s="155">
        <v>0.17071844122015736</v>
      </c>
      <c r="H585" s="155">
        <v>0.18144924527057665</v>
      </c>
      <c r="I585" s="155">
        <v>0.24062234973268642</v>
      </c>
      <c r="J585" s="155">
        <v>2.8422017783297508E-2</v>
      </c>
      <c r="K585" s="155">
        <v>5.1800685555490576E-2</v>
      </c>
      <c r="L585" s="138">
        <f t="shared" ref="L585:L588" si="156">(1*E585+2*F585+3*G585+4*H585+5*I585)/SUM(E585:I585)</f>
        <v>3.1429453894244985</v>
      </c>
    </row>
    <row r="586" spans="1:12" ht="15" customHeight="1" x14ac:dyDescent="0.2">
      <c r="A586" s="11"/>
      <c r="C586" s="139">
        <v>2021</v>
      </c>
      <c r="D586" s="156"/>
      <c r="E586" s="142">
        <v>0.25151240000000002</v>
      </c>
      <c r="F586" s="142">
        <v>9.8955904999999997E-2</v>
      </c>
      <c r="G586" s="142">
        <v>0.167622619</v>
      </c>
      <c r="H586" s="142">
        <v>0.159027627</v>
      </c>
      <c r="I586" s="142">
        <v>0.252048999</v>
      </c>
      <c r="J586" s="142">
        <v>1.8985100000000001E-2</v>
      </c>
      <c r="K586" s="142">
        <v>5.1847299999999999E-2</v>
      </c>
      <c r="L586" s="141">
        <f t="shared" si="156"/>
        <v>3.065806129368164</v>
      </c>
    </row>
    <row r="587" spans="1:12" ht="15" customHeight="1" x14ac:dyDescent="0.2">
      <c r="A587" s="11"/>
      <c r="C587" s="139">
        <v>2017</v>
      </c>
      <c r="D587" s="156"/>
      <c r="E587" s="142">
        <v>0.25341404099999998</v>
      </c>
      <c r="F587" s="142">
        <v>0.128021405</v>
      </c>
      <c r="G587" s="142">
        <v>0.164288561</v>
      </c>
      <c r="H587" s="142">
        <v>0.198305009</v>
      </c>
      <c r="I587" s="142">
        <v>0.189489619</v>
      </c>
      <c r="J587" s="142">
        <v>2.08577E-2</v>
      </c>
      <c r="K587" s="142">
        <v>4.5623700000000003E-2</v>
      </c>
      <c r="L587" s="141">
        <f t="shared" si="156"/>
        <v>2.9383351999181033</v>
      </c>
    </row>
    <row r="588" spans="1:12" ht="15" customHeight="1" x14ac:dyDescent="0.2">
      <c r="A588" s="11"/>
      <c r="C588" s="139">
        <v>2014</v>
      </c>
      <c r="D588" s="156"/>
      <c r="E588" s="142">
        <v>0.23356540480161858</v>
      </c>
      <c r="F588" s="142">
        <v>9.7585548642740175E-2</v>
      </c>
      <c r="G588" s="142">
        <v>0.1721005263873634</v>
      </c>
      <c r="H588" s="142">
        <v>0.1931910052521329</v>
      </c>
      <c r="I588" s="142">
        <v>0.226058699922429</v>
      </c>
      <c r="J588" s="142">
        <v>2.0402985926856031E-2</v>
      </c>
      <c r="K588" s="142">
        <v>5.7095829066859914E-2</v>
      </c>
      <c r="L588" s="141">
        <f t="shared" si="156"/>
        <v>3.0873625401906279</v>
      </c>
    </row>
    <row r="589" spans="1:12" ht="15" customHeight="1" x14ac:dyDescent="0.2">
      <c r="A589" s="11"/>
      <c r="C589" s="162" t="s">
        <v>35</v>
      </c>
      <c r="D589" s="162"/>
      <c r="E589" s="162"/>
      <c r="F589" s="163"/>
      <c r="G589" s="163"/>
      <c r="H589" s="163"/>
      <c r="I589" s="163"/>
      <c r="J589" s="163"/>
      <c r="K589" s="163"/>
      <c r="L589" s="164"/>
    </row>
    <row r="590" spans="1:12" ht="15" customHeight="1" x14ac:dyDescent="0.2">
      <c r="A590" s="11"/>
      <c r="C590" s="136">
        <v>2024</v>
      </c>
      <c r="D590" s="154"/>
      <c r="E590" s="155">
        <v>0.24696869046324471</v>
      </c>
      <c r="F590" s="155">
        <v>0.19451906760252141</v>
      </c>
      <c r="G590" s="155">
        <v>0.18399875546627453</v>
      </c>
      <c r="H590" s="155">
        <v>5.0618306330356286E-2</v>
      </c>
      <c r="I590" s="155">
        <v>1.9403774763262712E-2</v>
      </c>
      <c r="J590" s="155">
        <v>3.5614283814043475E-2</v>
      </c>
      <c r="K590" s="155">
        <v>0.26887712156029675</v>
      </c>
      <c r="L590" s="138">
        <f t="shared" ref="L590:L593" si="157">(1*E590+2*F590+3*G590+4*H590+5*I590)/SUM(E590:I590)</f>
        <v>2.1387157580783853</v>
      </c>
    </row>
    <row r="591" spans="1:12" ht="15" customHeight="1" x14ac:dyDescent="0.2">
      <c r="A591" s="11"/>
      <c r="C591" s="139">
        <v>2021</v>
      </c>
      <c r="D591" s="156"/>
      <c r="E591" s="142">
        <v>0.27834720400000001</v>
      </c>
      <c r="F591" s="142">
        <v>0.22890696499999999</v>
      </c>
      <c r="G591" s="142">
        <v>0.162723805</v>
      </c>
      <c r="H591" s="142">
        <v>3.4027599999999998E-2</v>
      </c>
      <c r="I591" s="142">
        <v>1.9804499999999999E-2</v>
      </c>
      <c r="J591" s="142">
        <v>2.2172500000000001E-2</v>
      </c>
      <c r="K591" s="142">
        <v>0.25401739600000001</v>
      </c>
      <c r="L591" s="141">
        <f t="shared" si="157"/>
        <v>2.0163652060471322</v>
      </c>
    </row>
    <row r="592" spans="1:12" ht="15" customHeight="1" x14ac:dyDescent="0.2">
      <c r="A592" s="11"/>
      <c r="C592" s="139">
        <v>2017</v>
      </c>
      <c r="D592" s="156"/>
      <c r="E592" s="142">
        <v>0.30262707100000003</v>
      </c>
      <c r="F592" s="142">
        <v>0.15816115</v>
      </c>
      <c r="G592" s="142">
        <v>0.15123603899999999</v>
      </c>
      <c r="H592" s="142">
        <v>4.0637699999999999E-2</v>
      </c>
      <c r="I592" s="142">
        <v>5.0222399999999999E-3</v>
      </c>
      <c r="J592" s="142">
        <v>3.4157399999999997E-2</v>
      </c>
      <c r="K592" s="142">
        <v>0.30815833199999998</v>
      </c>
      <c r="L592" s="141">
        <f t="shared" si="157"/>
        <v>1.9162988680585604</v>
      </c>
    </row>
    <row r="593" spans="1:12" ht="15" customHeight="1" x14ac:dyDescent="0.2">
      <c r="A593" s="11"/>
      <c r="C593" s="139">
        <v>2014</v>
      </c>
      <c r="D593" s="156"/>
      <c r="E593" s="142">
        <v>0.26843330910384505</v>
      </c>
      <c r="F593" s="142">
        <v>0.19731866849521643</v>
      </c>
      <c r="G593" s="142">
        <v>0.1428840859700137</v>
      </c>
      <c r="H593" s="142">
        <v>4.1157125602058878E-2</v>
      </c>
      <c r="I593" s="142">
        <v>1.5606785734579545E-2</v>
      </c>
      <c r="J593" s="142">
        <v>2.5859638366120541E-2</v>
      </c>
      <c r="K593" s="142">
        <v>0.30874038672816595</v>
      </c>
      <c r="L593" s="141">
        <f t="shared" si="157"/>
        <v>2.0053883159140984</v>
      </c>
    </row>
    <row r="594" spans="1:12" ht="15" customHeight="1" x14ac:dyDescent="0.2">
      <c r="A594" s="11"/>
      <c r="C594" s="162" t="s">
        <v>36</v>
      </c>
      <c r="D594" s="162"/>
      <c r="E594" s="162"/>
      <c r="F594" s="163"/>
      <c r="G594" s="163"/>
      <c r="H594" s="163"/>
      <c r="I594" s="163"/>
      <c r="J594" s="163"/>
      <c r="K594" s="163"/>
      <c r="L594" s="164"/>
    </row>
    <row r="595" spans="1:12" ht="15" customHeight="1" x14ac:dyDescent="0.2">
      <c r="A595" s="11"/>
      <c r="C595" s="136">
        <v>2024</v>
      </c>
      <c r="D595" s="154"/>
      <c r="E595" s="155">
        <v>0.22355743764856795</v>
      </c>
      <c r="F595" s="155">
        <v>9.8854887263432917E-2</v>
      </c>
      <c r="G595" s="155">
        <v>0.1619331899827787</v>
      </c>
      <c r="H595" s="155">
        <v>0.16854103050424987</v>
      </c>
      <c r="I595" s="155">
        <v>0.15213058904215104</v>
      </c>
      <c r="J595" s="155">
        <v>3.4680604255405298E-2</v>
      </c>
      <c r="K595" s="155">
        <v>0.1603022613034143</v>
      </c>
      <c r="L595" s="138">
        <f t="shared" ref="L595:L598" si="158">(1*E595+2*F595+3*G595+4*H595+5*I595)/SUM(E595:I595)</f>
        <v>2.9091105631896799</v>
      </c>
    </row>
    <row r="596" spans="1:12" ht="15" customHeight="1" x14ac:dyDescent="0.2">
      <c r="A596" s="11"/>
      <c r="C596" s="139">
        <v>2021</v>
      </c>
      <c r="D596" s="156"/>
      <c r="E596" s="142">
        <v>0.216261643</v>
      </c>
      <c r="F596" s="142">
        <v>6.7432787999999994E-2</v>
      </c>
      <c r="G596" s="142">
        <v>0.15052643299999999</v>
      </c>
      <c r="H596" s="142">
        <v>0.132509714</v>
      </c>
      <c r="I596" s="142">
        <v>0.229847461</v>
      </c>
      <c r="J596" s="142">
        <v>2.1451000000000001E-2</v>
      </c>
      <c r="K596" s="142">
        <v>0.18197091300000001</v>
      </c>
      <c r="L596" s="141">
        <f t="shared" si="158"/>
        <v>3.1158060572644026</v>
      </c>
    </row>
    <row r="597" spans="1:12" ht="15" customHeight="1" x14ac:dyDescent="0.2">
      <c r="A597" s="11"/>
      <c r="C597" s="139">
        <v>2017</v>
      </c>
      <c r="D597" s="156"/>
      <c r="E597" s="142">
        <v>0.224601461</v>
      </c>
      <c r="F597" s="142">
        <v>8.6644616999999993E-2</v>
      </c>
      <c r="G597" s="142">
        <v>0.138045681</v>
      </c>
      <c r="H597" s="142">
        <v>0.164828423</v>
      </c>
      <c r="I597" s="142">
        <v>0.20658163800000001</v>
      </c>
      <c r="J597" s="142">
        <v>2.4642399999999998E-2</v>
      </c>
      <c r="K597" s="142">
        <v>0.15465579400000001</v>
      </c>
      <c r="L597" s="141">
        <f t="shared" si="158"/>
        <v>3.0513513665657519</v>
      </c>
    </row>
    <row r="598" spans="1:12" ht="15" customHeight="1" x14ac:dyDescent="0.2">
      <c r="A598" s="11"/>
      <c r="C598" s="139">
        <v>2014</v>
      </c>
      <c r="D598" s="156"/>
      <c r="E598" s="142">
        <v>0.22186620805558865</v>
      </c>
      <c r="F598" s="142">
        <v>6.3339918620632749E-2</v>
      </c>
      <c r="G598" s="142">
        <v>0.15875692206284167</v>
      </c>
      <c r="H598" s="142">
        <v>0.13818019399241754</v>
      </c>
      <c r="I598" s="142">
        <v>0.26547955681044699</v>
      </c>
      <c r="J598" s="142">
        <v>2.096491358901751E-2</v>
      </c>
      <c r="K598" s="142">
        <v>0.13141228686905476</v>
      </c>
      <c r="L598" s="141">
        <f t="shared" si="158"/>
        <v>3.191201762115278</v>
      </c>
    </row>
    <row r="599" spans="1:12" ht="15" customHeight="1" x14ac:dyDescent="0.2">
      <c r="A599" s="11"/>
      <c r="C599" s="162" t="s">
        <v>37</v>
      </c>
      <c r="D599" s="162"/>
      <c r="E599" s="162"/>
      <c r="F599" s="163"/>
      <c r="G599" s="163"/>
      <c r="H599" s="163"/>
      <c r="I599" s="163"/>
      <c r="J599" s="163"/>
      <c r="K599" s="163"/>
      <c r="L599" s="164"/>
    </row>
    <row r="600" spans="1:12" ht="15" customHeight="1" x14ac:dyDescent="0.2">
      <c r="A600" s="11"/>
      <c r="C600" s="136">
        <v>2024</v>
      </c>
      <c r="D600" s="154"/>
      <c r="E600" s="155">
        <v>0.24029123797613769</v>
      </c>
      <c r="F600" s="155">
        <v>0.17835736913315467</v>
      </c>
      <c r="G600" s="155">
        <v>0.27471067974993485</v>
      </c>
      <c r="H600" s="155">
        <v>0.14992945907238503</v>
      </c>
      <c r="I600" s="155">
        <v>4.9801420211918294E-2</v>
      </c>
      <c r="J600" s="155">
        <v>2.6410751497625191E-2</v>
      </c>
      <c r="K600" s="155">
        <v>8.0499082358844357E-2</v>
      </c>
      <c r="L600" s="138">
        <f t="shared" ref="L600:L603" si="159">(1*E600+2*F600+3*G600+4*H600+5*I600)/SUM(E600:I600)</f>
        <v>2.5415831893468508</v>
      </c>
    </row>
    <row r="601" spans="1:12" ht="15" customHeight="1" x14ac:dyDescent="0.2">
      <c r="A601" s="11"/>
      <c r="C601" s="139">
        <v>2021</v>
      </c>
      <c r="D601" s="156"/>
      <c r="E601" s="142">
        <v>0.28527484600000003</v>
      </c>
      <c r="F601" s="142">
        <v>0.165507868</v>
      </c>
      <c r="G601" s="142">
        <v>0.27558147599999999</v>
      </c>
      <c r="H601" s="142">
        <v>9.2453459000000002E-2</v>
      </c>
      <c r="I601" s="142">
        <v>7.0573013000000004E-2</v>
      </c>
      <c r="J601" s="142">
        <v>2.72809E-2</v>
      </c>
      <c r="K601" s="142">
        <v>8.3328400999999996E-2</v>
      </c>
      <c r="L601" s="141">
        <f t="shared" si="159"/>
        <v>2.4350535749159916</v>
      </c>
    </row>
    <row r="602" spans="1:12" ht="15" customHeight="1" x14ac:dyDescent="0.2">
      <c r="A602" s="11"/>
      <c r="C602" s="139">
        <v>2017</v>
      </c>
      <c r="D602" s="156"/>
      <c r="E602" s="142">
        <v>0.32380449300000003</v>
      </c>
      <c r="F602" s="142">
        <v>0.17984219600000001</v>
      </c>
      <c r="G602" s="142">
        <v>0.24577185800000001</v>
      </c>
      <c r="H602" s="142">
        <v>0.1097443</v>
      </c>
      <c r="I602" s="142">
        <v>6.2011999999999998E-2</v>
      </c>
      <c r="J602" s="142">
        <v>2.443E-2</v>
      </c>
      <c r="K602" s="142">
        <v>5.4395100000000002E-2</v>
      </c>
      <c r="L602" s="141">
        <f t="shared" si="159"/>
        <v>2.3555155311356439</v>
      </c>
    </row>
    <row r="603" spans="1:12" ht="15" customHeight="1" x14ac:dyDescent="0.2">
      <c r="A603" s="11"/>
      <c r="C603" s="139">
        <v>2014</v>
      </c>
      <c r="D603" s="156"/>
      <c r="E603" s="142">
        <v>0.27375078989555962</v>
      </c>
      <c r="F603" s="142">
        <v>0.18083941369869566</v>
      </c>
      <c r="G603" s="142">
        <v>0.26662454408309127</v>
      </c>
      <c r="H603" s="142">
        <v>0.12640537932059109</v>
      </c>
      <c r="I603" s="142">
        <v>5.7556515685544117E-2</v>
      </c>
      <c r="J603" s="142">
        <v>2.0402985926856035E-2</v>
      </c>
      <c r="K603" s="142">
        <v>7.4420371389662343E-2</v>
      </c>
      <c r="L603" s="141">
        <f t="shared" si="159"/>
        <v>2.462179468799699</v>
      </c>
    </row>
    <row r="604" spans="1:12" ht="15" customHeight="1" x14ac:dyDescent="0.2">
      <c r="A604" s="11"/>
      <c r="C604" s="162" t="s">
        <v>38</v>
      </c>
      <c r="D604" s="162"/>
      <c r="E604" s="162"/>
      <c r="F604" s="163"/>
      <c r="G604" s="163"/>
      <c r="H604" s="163"/>
      <c r="I604" s="163"/>
      <c r="J604" s="163"/>
      <c r="K604" s="163"/>
      <c r="L604" s="164"/>
    </row>
    <row r="605" spans="1:12" ht="15" customHeight="1" x14ac:dyDescent="0.2">
      <c r="A605" s="11"/>
      <c r="C605" s="136">
        <v>2024</v>
      </c>
      <c r="D605" s="154"/>
      <c r="E605" s="155">
        <v>0.22503329235461189</v>
      </c>
      <c r="F605" s="155">
        <v>0.2075467836309261</v>
      </c>
      <c r="G605" s="155">
        <v>0.26062543682952238</v>
      </c>
      <c r="H605" s="155">
        <v>0.1234953881801085</v>
      </c>
      <c r="I605" s="155">
        <v>5.4198204693360209E-2</v>
      </c>
      <c r="J605" s="155">
        <v>3.2241282250490881E-2</v>
      </c>
      <c r="K605" s="155">
        <v>9.6859612060979997E-2</v>
      </c>
      <c r="L605" s="138">
        <f t="shared" ref="L605:L608" si="160">(1*E605+2*F605+3*G605+4*H605+5*I605)/SUM(E605:I605)</f>
        <v>2.5111700448506631</v>
      </c>
    </row>
    <row r="606" spans="1:12" ht="15" customHeight="1" x14ac:dyDescent="0.2">
      <c r="A606" s="11"/>
      <c r="C606" s="139">
        <v>2021</v>
      </c>
      <c r="D606" s="156"/>
      <c r="E606" s="142">
        <v>0.252305483</v>
      </c>
      <c r="F606" s="142">
        <v>0.221362646</v>
      </c>
      <c r="G606" s="142">
        <v>0.24341402600000001</v>
      </c>
      <c r="H606" s="142">
        <v>7.3745539999999998E-2</v>
      </c>
      <c r="I606" s="142">
        <v>5.7609E-2</v>
      </c>
      <c r="J606" s="142">
        <v>2.82595E-2</v>
      </c>
      <c r="K606" s="142">
        <v>0.123303835</v>
      </c>
      <c r="L606" s="141">
        <f t="shared" si="160"/>
        <v>2.3670593514345817</v>
      </c>
    </row>
    <row r="607" spans="1:12" ht="15" customHeight="1" x14ac:dyDescent="0.2">
      <c r="A607" s="11"/>
      <c r="C607" s="139">
        <v>2017</v>
      </c>
      <c r="D607" s="156"/>
      <c r="E607" s="142">
        <v>0.291087241</v>
      </c>
      <c r="F607" s="142">
        <v>0.212367943</v>
      </c>
      <c r="G607" s="142">
        <v>0.22392821299999999</v>
      </c>
      <c r="H607" s="142">
        <v>0.10558110599999999</v>
      </c>
      <c r="I607" s="142">
        <v>4.666E-2</v>
      </c>
      <c r="J607" s="142">
        <v>2.5596799999999999E-2</v>
      </c>
      <c r="K607" s="142">
        <v>9.4778759000000004E-2</v>
      </c>
      <c r="L607" s="141">
        <f t="shared" si="160"/>
        <v>2.322845922358304</v>
      </c>
    </row>
    <row r="608" spans="1:12" ht="15" customHeight="1" x14ac:dyDescent="0.2">
      <c r="A608" s="11"/>
      <c r="C608" s="139">
        <v>2014</v>
      </c>
      <c r="D608" s="156"/>
      <c r="E608" s="142">
        <v>0.25061701378039247</v>
      </c>
      <c r="F608" s="142">
        <v>0.21098991710374412</v>
      </c>
      <c r="G608" s="142">
        <v>0.24344696883013575</v>
      </c>
      <c r="H608" s="142">
        <v>0.10760710201534925</v>
      </c>
      <c r="I608" s="142">
        <v>5.4176967204786125E-2</v>
      </c>
      <c r="J608" s="142">
        <v>1.9332930855000839E-2</v>
      </c>
      <c r="K608" s="142">
        <v>0.11382910021059138</v>
      </c>
      <c r="L608" s="141">
        <f t="shared" si="160"/>
        <v>2.4275021099391187</v>
      </c>
    </row>
    <row r="609" spans="1:12" ht="15" customHeight="1" x14ac:dyDescent="0.2">
      <c r="A609" s="11"/>
      <c r="C609" s="162" t="s">
        <v>39</v>
      </c>
      <c r="D609" s="162"/>
      <c r="E609" s="162"/>
      <c r="F609" s="163"/>
      <c r="G609" s="163"/>
      <c r="H609" s="163"/>
      <c r="I609" s="163"/>
      <c r="J609" s="163"/>
      <c r="K609" s="163"/>
      <c r="L609" s="164"/>
    </row>
    <row r="610" spans="1:12" ht="15" customHeight="1" x14ac:dyDescent="0.2">
      <c r="A610" s="11"/>
      <c r="C610" s="136">
        <v>2024</v>
      </c>
      <c r="D610" s="154"/>
      <c r="E610" s="155">
        <v>0.27354908151511415</v>
      </c>
      <c r="F610" s="155">
        <v>0.18434641955390463</v>
      </c>
      <c r="G610" s="155">
        <v>0.3135519694509673</v>
      </c>
      <c r="H610" s="155">
        <v>0.10123923620458682</v>
      </c>
      <c r="I610" s="155">
        <v>3.7106928180500549E-2</v>
      </c>
      <c r="J610" s="155">
        <v>2.628861364640013E-2</v>
      </c>
      <c r="K610" s="155">
        <v>6.3917751448526489E-2</v>
      </c>
      <c r="L610" s="138">
        <f t="shared" ref="L610:L613" si="161">(1*E610+2*F610+3*G610+4*H610+5*I610)/SUM(E610:I610)</f>
        <v>2.388881754402957</v>
      </c>
    </row>
    <row r="611" spans="1:12" ht="15" customHeight="1" x14ac:dyDescent="0.2">
      <c r="A611" s="11"/>
      <c r="C611" s="139">
        <v>2021</v>
      </c>
      <c r="D611" s="156"/>
      <c r="E611" s="142">
        <v>0.29000094500000001</v>
      </c>
      <c r="F611" s="142">
        <v>0.14463925499999999</v>
      </c>
      <c r="G611" s="142">
        <v>0.33207070399999999</v>
      </c>
      <c r="H611" s="142">
        <v>0.108708389</v>
      </c>
      <c r="I611" s="142">
        <v>3.7519799999999999E-2</v>
      </c>
      <c r="J611" s="142">
        <v>3.5912100000000002E-2</v>
      </c>
      <c r="K611" s="142">
        <v>5.1148800000000001E-2</v>
      </c>
      <c r="L611" s="141">
        <f t="shared" si="161"/>
        <v>2.4075254744294314</v>
      </c>
    </row>
    <row r="612" spans="1:12" ht="15" customHeight="1" x14ac:dyDescent="0.2">
      <c r="A612" s="11"/>
      <c r="C612" s="139">
        <v>2017</v>
      </c>
      <c r="D612" s="156"/>
      <c r="E612" s="142">
        <v>0.29852589499999999</v>
      </c>
      <c r="F612" s="142">
        <v>0.14797907799999999</v>
      </c>
      <c r="G612" s="142">
        <v>0.326318567</v>
      </c>
      <c r="H612" s="142">
        <v>0.10920920000000001</v>
      </c>
      <c r="I612" s="142">
        <v>4.2879300000000002E-2</v>
      </c>
      <c r="J612" s="142">
        <v>2.3373399999999999E-2</v>
      </c>
      <c r="K612" s="142">
        <v>5.1714499999999997E-2</v>
      </c>
      <c r="L612" s="141">
        <f t="shared" si="161"/>
        <v>2.4052806707976253</v>
      </c>
    </row>
    <row r="613" spans="1:12" ht="15" customHeight="1" x14ac:dyDescent="0.2">
      <c r="A613" s="11"/>
      <c r="C613" s="139">
        <v>2014</v>
      </c>
      <c r="D613" s="156"/>
      <c r="E613" s="142">
        <v>0.29584992526365034</v>
      </c>
      <c r="F613" s="142">
        <v>0.15955317264127306</v>
      </c>
      <c r="G613" s="142">
        <v>0.27951057119358019</v>
      </c>
      <c r="H613" s="142">
        <v>0.1399470514107945</v>
      </c>
      <c r="I613" s="142">
        <v>6.8054271891761664E-2</v>
      </c>
      <c r="J613" s="142">
        <v>2.0402985926856035E-2</v>
      </c>
      <c r="K613" s="142">
        <v>3.6682021672084224E-2</v>
      </c>
      <c r="L613" s="141">
        <f t="shared" si="161"/>
        <v>2.4960336490522836</v>
      </c>
    </row>
    <row r="614" spans="1:12" ht="15" customHeight="1" x14ac:dyDescent="0.2">
      <c r="A614" s="11"/>
      <c r="C614" s="162" t="s">
        <v>40</v>
      </c>
      <c r="D614" s="162"/>
      <c r="E614" s="162"/>
      <c r="F614" s="163"/>
      <c r="G614" s="163"/>
      <c r="H614" s="163"/>
      <c r="I614" s="163"/>
      <c r="J614" s="163"/>
      <c r="K614" s="163"/>
      <c r="L614" s="164"/>
    </row>
    <row r="615" spans="1:12" ht="15" customHeight="1" x14ac:dyDescent="0.2">
      <c r="A615" s="11"/>
      <c r="C615" s="136">
        <v>2024</v>
      </c>
      <c r="D615" s="154"/>
      <c r="E615" s="155">
        <v>0.20255966057822322</v>
      </c>
      <c r="F615" s="155">
        <v>0.13017111855735566</v>
      </c>
      <c r="G615" s="155">
        <v>0.15020546515960512</v>
      </c>
      <c r="H615" s="155">
        <v>6.8139195913858433E-2</v>
      </c>
      <c r="I615" s="155">
        <v>5.2768946327494952E-2</v>
      </c>
      <c r="J615" s="155">
        <v>3.5435792180259877E-2</v>
      </c>
      <c r="K615" s="155">
        <v>0.36071982128320274</v>
      </c>
      <c r="L615" s="138">
        <f t="shared" ref="L615:L618" si="162">(1*E615+2*F615+3*G615+4*H615+5*I615)/SUM(E615:I615)</f>
        <v>2.4011481116533107</v>
      </c>
    </row>
    <row r="616" spans="1:12" ht="15" customHeight="1" x14ac:dyDescent="0.2">
      <c r="A616" s="11"/>
      <c r="C616" s="139">
        <v>2021</v>
      </c>
      <c r="D616" s="156"/>
      <c r="E616" s="142">
        <v>0.200683057</v>
      </c>
      <c r="F616" s="142">
        <v>0.13830087499999999</v>
      </c>
      <c r="G616" s="142">
        <v>0.16731136699999999</v>
      </c>
      <c r="H616" s="142">
        <v>4.53806E-2</v>
      </c>
      <c r="I616" s="142">
        <v>4.08274E-2</v>
      </c>
      <c r="J616" s="142">
        <v>2.6322100000000001E-2</v>
      </c>
      <c r="K616" s="142">
        <v>0.38117456700000002</v>
      </c>
      <c r="L616" s="141">
        <f t="shared" si="162"/>
        <v>2.3035792548388834</v>
      </c>
    </row>
    <row r="617" spans="1:12" ht="15" customHeight="1" x14ac:dyDescent="0.2">
      <c r="A617" s="11"/>
      <c r="C617" s="139">
        <v>2017</v>
      </c>
      <c r="D617" s="156"/>
      <c r="E617" s="142">
        <v>0.230607163</v>
      </c>
      <c r="F617" s="142">
        <v>0.119413012</v>
      </c>
      <c r="G617" s="142">
        <v>0.13719898699999999</v>
      </c>
      <c r="H617" s="142">
        <v>4.76595E-2</v>
      </c>
      <c r="I617" s="142">
        <v>3.8525999999999998E-2</v>
      </c>
      <c r="J617" s="142">
        <v>4.3331000000000001E-2</v>
      </c>
      <c r="K617" s="142">
        <v>0.38326433300000001</v>
      </c>
      <c r="L617" s="141">
        <f t="shared" si="162"/>
        <v>2.2048968761262011</v>
      </c>
    </row>
    <row r="618" spans="1:12" ht="15" customHeight="1" x14ac:dyDescent="0.2">
      <c r="A618" s="11"/>
      <c r="C618" s="139">
        <v>2014</v>
      </c>
      <c r="D618" s="156"/>
      <c r="E618" s="142">
        <v>0.21552969979452763</v>
      </c>
      <c r="F618" s="142">
        <v>0.10544796723994102</v>
      </c>
      <c r="G618" s="142">
        <v>0.15324843986036568</v>
      </c>
      <c r="H618" s="142">
        <v>4.7429313965199144E-2</v>
      </c>
      <c r="I618" s="142">
        <v>4.1961596290504249E-2</v>
      </c>
      <c r="J618" s="142">
        <v>2.9239186846878519E-2</v>
      </c>
      <c r="K618" s="142">
        <v>0.40714379600258371</v>
      </c>
      <c r="L618" s="141">
        <f t="shared" si="162"/>
        <v>2.2811521867612905</v>
      </c>
    </row>
    <row r="619" spans="1:12" ht="15" customHeight="1" x14ac:dyDescent="0.2">
      <c r="A619" s="11"/>
      <c r="C619" s="162" t="s">
        <v>41</v>
      </c>
      <c r="D619" s="162"/>
      <c r="E619" s="162"/>
      <c r="F619" s="163"/>
      <c r="G619" s="163"/>
      <c r="H619" s="163"/>
      <c r="I619" s="163"/>
      <c r="J619" s="163"/>
      <c r="K619" s="163"/>
      <c r="L619" s="164"/>
    </row>
    <row r="620" spans="1:12" ht="15" customHeight="1" x14ac:dyDescent="0.2">
      <c r="A620" s="11"/>
      <c r="C620" s="136">
        <v>2024</v>
      </c>
      <c r="D620" s="154"/>
      <c r="E620" s="155">
        <v>0.19674828520677334</v>
      </c>
      <c r="F620" s="155">
        <v>0.16487379427825027</v>
      </c>
      <c r="G620" s="155">
        <v>0.20439323635250117</v>
      </c>
      <c r="H620" s="155">
        <v>0.10551946211277406</v>
      </c>
      <c r="I620" s="155">
        <v>8.5378720649951043E-2</v>
      </c>
      <c r="J620" s="155">
        <v>3.9032213214876682E-2</v>
      </c>
      <c r="K620" s="155">
        <v>0.20405428818487326</v>
      </c>
      <c r="L620" s="138">
        <f t="shared" ref="L620:L623" si="163">(1*E620+2*F620+3*G620+4*H620+5*I620)/SUM(E620:I620)</f>
        <v>2.6273108330069523</v>
      </c>
    </row>
    <row r="621" spans="1:12" ht="15" customHeight="1" x14ac:dyDescent="0.2">
      <c r="A621" s="11"/>
      <c r="C621" s="139">
        <v>2021</v>
      </c>
      <c r="D621" s="156"/>
      <c r="E621" s="142">
        <v>0.255251803</v>
      </c>
      <c r="F621" s="142">
        <v>0.12591961700000001</v>
      </c>
      <c r="G621" s="142">
        <v>0.20385266899999999</v>
      </c>
      <c r="H621" s="142">
        <v>0.13658466999999999</v>
      </c>
      <c r="I621" s="142">
        <v>7.2899641000000001E-2</v>
      </c>
      <c r="J621" s="142">
        <v>4.5869600000000003E-2</v>
      </c>
      <c r="K621" s="142">
        <v>0.15962200400000001</v>
      </c>
      <c r="L621" s="141">
        <f t="shared" si="163"/>
        <v>2.5543920353768441</v>
      </c>
    </row>
    <row r="622" spans="1:12" ht="15" customHeight="1" x14ac:dyDescent="0.2">
      <c r="A622" s="11"/>
      <c r="C622" s="139">
        <v>2017</v>
      </c>
      <c r="D622" s="156"/>
      <c r="E622" s="142">
        <v>0.24918067999999999</v>
      </c>
      <c r="F622" s="142">
        <v>0.14009603500000001</v>
      </c>
      <c r="G622" s="142">
        <v>0.19665953999999999</v>
      </c>
      <c r="H622" s="142">
        <v>9.6139100000000005E-2</v>
      </c>
      <c r="I622" s="142">
        <v>8.0389843000000002E-2</v>
      </c>
      <c r="J622" s="142">
        <v>2.91878E-2</v>
      </c>
      <c r="K622" s="142">
        <v>0.20834705000000001</v>
      </c>
      <c r="L622" s="141">
        <f t="shared" si="163"/>
        <v>2.4995986570917563</v>
      </c>
    </row>
    <row r="623" spans="1:12" ht="15" customHeight="1" x14ac:dyDescent="0.2">
      <c r="A623" s="11"/>
      <c r="C623" s="139">
        <v>2014</v>
      </c>
      <c r="D623" s="156"/>
      <c r="E623" s="142">
        <v>0.25444977156659321</v>
      </c>
      <c r="F623" s="142">
        <v>0.11746608064592581</v>
      </c>
      <c r="G623" s="142">
        <v>0.19401690174788452</v>
      </c>
      <c r="H623" s="142">
        <v>9.8452936668534011E-2</v>
      </c>
      <c r="I623" s="142">
        <v>8.6613556345170123E-2</v>
      </c>
      <c r="J623" s="142">
        <v>3.1804650813372942E-2</v>
      </c>
      <c r="K623" s="142">
        <v>0.21719610221251939</v>
      </c>
      <c r="L623" s="141">
        <f t="shared" si="163"/>
        <v>2.5277151397297386</v>
      </c>
    </row>
    <row r="624" spans="1:12" ht="15" customHeight="1" x14ac:dyDescent="0.2">
      <c r="A624" s="11"/>
      <c r="C624" s="162" t="s">
        <v>42</v>
      </c>
      <c r="D624" s="162"/>
      <c r="E624" s="162"/>
      <c r="F624" s="163"/>
      <c r="G624" s="163"/>
      <c r="H624" s="163"/>
      <c r="I624" s="163"/>
      <c r="J624" s="163"/>
      <c r="K624" s="163"/>
      <c r="L624" s="164"/>
    </row>
    <row r="625" spans="1:13" ht="15" customHeight="1" x14ac:dyDescent="0.2">
      <c r="A625" s="11"/>
      <c r="C625" s="136">
        <v>2024</v>
      </c>
      <c r="D625" s="154"/>
      <c r="E625" s="155">
        <v>0.19934498892667965</v>
      </c>
      <c r="F625" s="155">
        <v>0.10392348495248988</v>
      </c>
      <c r="G625" s="155">
        <v>0.17567080559669435</v>
      </c>
      <c r="H625" s="155">
        <v>8.9480018335284087E-2</v>
      </c>
      <c r="I625" s="155">
        <v>6.2309527144180289E-2</v>
      </c>
      <c r="J625" s="155">
        <v>4.5718209468425405E-2</v>
      </c>
      <c r="K625" s="155">
        <v>0.32355296557624641</v>
      </c>
      <c r="L625" s="138">
        <f t="shared" ref="L625:L628" si="164">(1*E625+2*F625+3*G625+4*H625+5*I625)/SUM(E625:I625)</f>
        <v>2.5425698354556117</v>
      </c>
    </row>
    <row r="626" spans="1:13" ht="15" customHeight="1" x14ac:dyDescent="0.2">
      <c r="A626" s="93"/>
      <c r="C626" s="139">
        <v>2021</v>
      </c>
      <c r="D626" s="156"/>
      <c r="E626" s="142">
        <v>0.22865099999999999</v>
      </c>
      <c r="F626" s="142">
        <v>9.4904757000000006E-2</v>
      </c>
      <c r="G626" s="142">
        <v>0.221731822</v>
      </c>
      <c r="H626" s="142">
        <v>4.9329199999999997E-2</v>
      </c>
      <c r="I626" s="142">
        <v>5.5431599999999998E-2</v>
      </c>
      <c r="J626" s="142">
        <v>3.2160000000000001E-2</v>
      </c>
      <c r="K626" s="142">
        <v>0.31779164599999998</v>
      </c>
      <c r="L626" s="141">
        <f t="shared" si="164"/>
        <v>2.3969458740854734</v>
      </c>
    </row>
    <row r="627" spans="1:13" ht="15" customHeight="1" x14ac:dyDescent="0.2">
      <c r="A627" s="93"/>
      <c r="C627" s="139">
        <v>2017</v>
      </c>
      <c r="D627" s="156"/>
      <c r="E627" s="142">
        <v>0.23834475999999999</v>
      </c>
      <c r="F627" s="142">
        <v>0.111042551</v>
      </c>
      <c r="G627" s="142">
        <v>0.17236452499999999</v>
      </c>
      <c r="H627" s="142">
        <v>3.8652400000000003E-2</v>
      </c>
      <c r="I627" s="142">
        <v>4.6873600000000001E-2</v>
      </c>
      <c r="J627" s="142">
        <v>4.0985399999999998E-2</v>
      </c>
      <c r="K627" s="142">
        <v>0.35173678000000003</v>
      </c>
      <c r="L627" s="141">
        <f t="shared" si="164"/>
        <v>2.2502073284953545</v>
      </c>
    </row>
    <row r="628" spans="1:13" ht="15" customHeight="1" x14ac:dyDescent="0.2">
      <c r="A628" s="93"/>
      <c r="C628" s="139">
        <v>2014</v>
      </c>
      <c r="D628" s="156"/>
      <c r="E628" s="142">
        <v>0.24211207968825973</v>
      </c>
      <c r="F628" s="142">
        <v>8.5010690167940176E-2</v>
      </c>
      <c r="G628" s="142">
        <v>0.19622434032717248</v>
      </c>
      <c r="H628" s="142">
        <v>3.7155453755384558E-2</v>
      </c>
      <c r="I628" s="142">
        <v>5.1680525100927271E-2</v>
      </c>
      <c r="J628" s="142">
        <v>3.0297451365136042E-2</v>
      </c>
      <c r="K628" s="142">
        <v>0.35751945959517983</v>
      </c>
      <c r="L628" s="141">
        <f t="shared" si="164"/>
        <v>2.2996893359799597</v>
      </c>
    </row>
    <row r="629" spans="1:13" ht="15" customHeight="1" x14ac:dyDescent="0.2">
      <c r="A629" s="93"/>
      <c r="C629" s="100" t="s">
        <v>25</v>
      </c>
      <c r="D629" s="100"/>
      <c r="E629" s="99"/>
      <c r="F629" s="99"/>
      <c r="G629" s="99"/>
      <c r="H629" s="99"/>
      <c r="I629" s="99"/>
      <c r="J629" s="99"/>
      <c r="K629" s="99"/>
      <c r="L629" s="98"/>
    </row>
    <row r="630" spans="1:13" ht="15" customHeight="1" x14ac:dyDescent="0.2">
      <c r="A630" s="93"/>
      <c r="C630" s="160" t="s">
        <v>165</v>
      </c>
      <c r="D630" s="160"/>
      <c r="E630" s="161"/>
      <c r="F630" s="161"/>
      <c r="G630" s="161"/>
      <c r="H630" s="161"/>
      <c r="I630" s="161"/>
      <c r="J630" s="161"/>
      <c r="K630" s="161"/>
      <c r="L630" s="161"/>
    </row>
    <row r="631" spans="1:13" s="90" customFormat="1" ht="15" customHeight="1" x14ac:dyDescent="0.2">
      <c r="A631" s="11"/>
      <c r="C631" s="136">
        <v>2024</v>
      </c>
      <c r="D631" s="154"/>
      <c r="E631" s="155">
        <f>AVERAGE(E636,E641,E646,E651,E656,E661,E666,E671,E676,E681)</f>
        <v>0.24863880784252762</v>
      </c>
      <c r="F631" s="155">
        <f t="shared" ref="F631:K631" si="165">AVERAGE(F636,F641,F646,F651,F656,F661,F666,F671,F676,F681)</f>
        <v>0.10435809331672938</v>
      </c>
      <c r="G631" s="155">
        <f t="shared" si="165"/>
        <v>0.22115173404113095</v>
      </c>
      <c r="H631" s="155">
        <f t="shared" si="165"/>
        <v>0.10038079143856418</v>
      </c>
      <c r="I631" s="155">
        <f t="shared" si="165"/>
        <v>9.6149754583739075E-2</v>
      </c>
      <c r="J631" s="155">
        <f t="shared" si="165"/>
        <v>3.3884115178092582E-2</v>
      </c>
      <c r="K631" s="155">
        <f t="shared" si="165"/>
        <v>0.19543670359921622</v>
      </c>
      <c r="L631" s="138">
        <f t="shared" ref="L631:L634" si="166">(1*E631+2*F631+3*G631+4*H631+5*I631)/SUM(E631:I631)</f>
        <v>2.5991128138357373</v>
      </c>
      <c r="M631" s="2"/>
    </row>
    <row r="632" spans="1:13" ht="15" customHeight="1" x14ac:dyDescent="0.2">
      <c r="A632" s="93"/>
      <c r="C632" s="139">
        <v>2021</v>
      </c>
      <c r="D632" s="156"/>
      <c r="E632" s="142">
        <f t="shared" ref="E632:K632" si="167">AVERAGE(E637,E642,E647,E652,E657,E662,E667,E672,E677,E682)</f>
        <v>0.24022979289999996</v>
      </c>
      <c r="F632" s="142">
        <f t="shared" si="167"/>
        <v>9.2397377000000003E-2</v>
      </c>
      <c r="G632" s="142">
        <f t="shared" si="167"/>
        <v>0.21814818459999996</v>
      </c>
      <c r="H632" s="142">
        <f t="shared" si="167"/>
        <v>0.1157769555</v>
      </c>
      <c r="I632" s="142">
        <f t="shared" si="167"/>
        <v>8.2381284499999999E-2</v>
      </c>
      <c r="J632" s="142">
        <f t="shared" si="167"/>
        <v>5.0017330000000006E-2</v>
      </c>
      <c r="K632" s="142">
        <f t="shared" si="167"/>
        <v>0.20104904730000001</v>
      </c>
      <c r="L632" s="141">
        <f t="shared" si="166"/>
        <v>2.6096884417434154</v>
      </c>
    </row>
    <row r="633" spans="1:13" ht="15" customHeight="1" x14ac:dyDescent="0.2">
      <c r="A633" s="93"/>
      <c r="C633" s="139">
        <v>2017</v>
      </c>
      <c r="D633" s="156"/>
      <c r="E633" s="142">
        <f t="shared" ref="E633:K633" si="168">AVERAGE(E638,E643,E648,E653,E658,E663,E668,E673,E678,E683)</f>
        <v>0.27821950720000005</v>
      </c>
      <c r="F633" s="142">
        <f t="shared" si="168"/>
        <v>8.4650918399999997E-2</v>
      </c>
      <c r="G633" s="142">
        <f t="shared" si="168"/>
        <v>0.20508844499999998</v>
      </c>
      <c r="H633" s="142">
        <f t="shared" si="168"/>
        <v>8.7469746900000006E-2</v>
      </c>
      <c r="I633" s="142">
        <f t="shared" si="168"/>
        <v>6.2227306399999995E-2</v>
      </c>
      <c r="J633" s="142">
        <f t="shared" si="168"/>
        <v>3.9155839999999997E-2</v>
      </c>
      <c r="K633" s="142">
        <f t="shared" si="168"/>
        <v>0.2431882293</v>
      </c>
      <c r="L633" s="141">
        <f t="shared" si="166"/>
        <v>2.4019897853448207</v>
      </c>
    </row>
    <row r="634" spans="1:13" ht="15" customHeight="1" x14ac:dyDescent="0.2">
      <c r="A634" s="93"/>
      <c r="C634" s="139">
        <v>2014</v>
      </c>
      <c r="D634" s="156"/>
      <c r="E634" s="142">
        <f t="shared" ref="E634:K634" si="169">AVERAGE(E639,E644,E649,E654,E659,E664,E669,E674,E679,E684)</f>
        <v>0.27273480395200722</v>
      </c>
      <c r="F634" s="142">
        <f t="shared" si="169"/>
        <v>0.10346083349544</v>
      </c>
      <c r="G634" s="142">
        <f t="shared" si="169"/>
        <v>0.18192440414622052</v>
      </c>
      <c r="H634" s="142">
        <f t="shared" si="169"/>
        <v>0.10456426936730941</v>
      </c>
      <c r="I634" s="142">
        <f t="shared" si="169"/>
        <v>6.2434717455575529E-2</v>
      </c>
      <c r="J634" s="142">
        <f t="shared" si="169"/>
        <v>2.2562419710294178E-2</v>
      </c>
      <c r="K634" s="142">
        <f t="shared" si="169"/>
        <v>0.25231855187315311</v>
      </c>
      <c r="L634" s="141">
        <f t="shared" si="166"/>
        <v>2.42147879081721</v>
      </c>
    </row>
    <row r="635" spans="1:13" ht="15" customHeight="1" x14ac:dyDescent="0.2">
      <c r="A635" s="93"/>
      <c r="C635" s="162" t="s">
        <v>33</v>
      </c>
      <c r="D635" s="162"/>
      <c r="E635" s="162"/>
      <c r="F635" s="163"/>
      <c r="G635" s="163"/>
      <c r="H635" s="163"/>
      <c r="I635" s="163"/>
      <c r="J635" s="163"/>
      <c r="K635" s="163"/>
      <c r="L635" s="163"/>
    </row>
    <row r="636" spans="1:13" ht="15" customHeight="1" x14ac:dyDescent="0.2">
      <c r="A636" s="93"/>
      <c r="C636" s="136">
        <v>2024</v>
      </c>
      <c r="D636" s="154"/>
      <c r="E636" s="155">
        <v>0.23487188221095301</v>
      </c>
      <c r="F636" s="155">
        <v>9.1463179129195812E-2</v>
      </c>
      <c r="G636" s="155">
        <v>0.2585131056723155</v>
      </c>
      <c r="H636" s="155">
        <v>0.13979524417442818</v>
      </c>
      <c r="I636" s="155">
        <v>0.21295599309443575</v>
      </c>
      <c r="J636" s="155">
        <v>2.1520988697325695E-2</v>
      </c>
      <c r="K636" s="155">
        <v>4.0879607021346243E-2</v>
      </c>
      <c r="L636" s="138">
        <f t="shared" ref="L636:L639" si="170">(1*E636+2*F636+3*G636+4*H636+5*I636)/SUM(E636:I636)</f>
        <v>3.0047997970046141</v>
      </c>
    </row>
    <row r="637" spans="1:13" ht="15" customHeight="1" x14ac:dyDescent="0.2">
      <c r="A637" s="93"/>
      <c r="C637" s="139">
        <v>2021</v>
      </c>
      <c r="D637" s="156"/>
      <c r="E637" s="142">
        <v>0.21979849300000001</v>
      </c>
      <c r="F637" s="142">
        <v>8.4612933000000001E-2</v>
      </c>
      <c r="G637" s="142">
        <v>0.24528909600000001</v>
      </c>
      <c r="H637" s="142">
        <v>0.16168772200000001</v>
      </c>
      <c r="I637" s="142">
        <v>0.20829487499999999</v>
      </c>
      <c r="J637" s="142">
        <v>3.7882399999999997E-2</v>
      </c>
      <c r="K637" s="142">
        <v>4.24345E-2</v>
      </c>
      <c r="L637" s="141">
        <f t="shared" si="170"/>
        <v>3.0587893285013092</v>
      </c>
    </row>
    <row r="638" spans="1:13" ht="15" customHeight="1" x14ac:dyDescent="0.2">
      <c r="A638" s="93"/>
      <c r="C638" s="139">
        <v>2017</v>
      </c>
      <c r="D638" s="156"/>
      <c r="E638" s="142">
        <v>0.27988447100000002</v>
      </c>
      <c r="F638" s="142">
        <v>0.101616423</v>
      </c>
      <c r="G638" s="142">
        <v>0.231314143</v>
      </c>
      <c r="H638" s="142">
        <v>0.14705948799999999</v>
      </c>
      <c r="I638" s="142">
        <v>0.140828063</v>
      </c>
      <c r="J638" s="142">
        <v>3.3241600000000003E-2</v>
      </c>
      <c r="K638" s="142">
        <v>6.6055786000000005E-2</v>
      </c>
      <c r="L638" s="141">
        <f t="shared" si="170"/>
        <v>2.741679713037529</v>
      </c>
    </row>
    <row r="639" spans="1:13" ht="15" customHeight="1" x14ac:dyDescent="0.2">
      <c r="A639" s="93"/>
      <c r="C639" s="139">
        <v>2014</v>
      </c>
      <c r="D639" s="156"/>
      <c r="E639" s="142">
        <v>0.2822991015984278</v>
      </c>
      <c r="F639" s="142">
        <v>0.11527757199489265</v>
      </c>
      <c r="G639" s="142">
        <v>0.22386769718632818</v>
      </c>
      <c r="H639" s="142">
        <v>0.17361815088011595</v>
      </c>
      <c r="I639" s="142">
        <v>0.1181820812049416</v>
      </c>
      <c r="J639" s="142">
        <v>1.8892137328538915E-2</v>
      </c>
      <c r="K639" s="142">
        <v>6.7863259806754991E-2</v>
      </c>
      <c r="L639" s="141">
        <f t="shared" si="170"/>
        <v>2.7044674985703332</v>
      </c>
    </row>
    <row r="640" spans="1:13" ht="15" customHeight="1" x14ac:dyDescent="0.2">
      <c r="A640" s="93"/>
      <c r="C640" s="162" t="s">
        <v>34</v>
      </c>
      <c r="D640" s="162"/>
      <c r="E640" s="163"/>
      <c r="F640" s="163"/>
      <c r="G640" s="163"/>
      <c r="H640" s="163"/>
      <c r="I640" s="163"/>
      <c r="J640" s="163"/>
      <c r="K640" s="163"/>
      <c r="L640" s="164"/>
    </row>
    <row r="641" spans="1:12" ht="15" customHeight="1" x14ac:dyDescent="0.2">
      <c r="A641" s="93"/>
      <c r="C641" s="136">
        <v>2024</v>
      </c>
      <c r="D641" s="154"/>
      <c r="E641" s="155">
        <v>0.22778300725775708</v>
      </c>
      <c r="F641" s="155">
        <v>9.7942002284304538E-2</v>
      </c>
      <c r="G641" s="155">
        <v>0.22950452858931505</v>
      </c>
      <c r="H641" s="155">
        <v>0.14463817619882122</v>
      </c>
      <c r="I641" s="155">
        <v>0.23061490591163389</v>
      </c>
      <c r="J641" s="155">
        <v>1.9066946656259659E-2</v>
      </c>
      <c r="K641" s="155">
        <v>5.0450433101908602E-2</v>
      </c>
      <c r="L641" s="138">
        <f t="shared" ref="L641:L644" si="171">(1*E641+2*F641+3*G641+4*H641+5*I641)/SUM(E641:I641)</f>
        <v>3.0562718422496293</v>
      </c>
    </row>
    <row r="642" spans="1:12" ht="15" customHeight="1" x14ac:dyDescent="0.2">
      <c r="A642" s="93"/>
      <c r="C642" s="139">
        <v>2021</v>
      </c>
      <c r="D642" s="156"/>
      <c r="E642" s="142">
        <v>0.218660363</v>
      </c>
      <c r="F642" s="142">
        <v>8.1706795999999998E-2</v>
      </c>
      <c r="G642" s="142">
        <v>0.21946112300000001</v>
      </c>
      <c r="H642" s="142">
        <v>0.15748305800000001</v>
      </c>
      <c r="I642" s="142">
        <v>0.23391162700000001</v>
      </c>
      <c r="J642" s="142">
        <v>3.9173600000000003E-2</v>
      </c>
      <c r="K642" s="142">
        <v>4.9603399999999999E-2</v>
      </c>
      <c r="L642" s="141">
        <f t="shared" si="171"/>
        <v>3.1166331335456783</v>
      </c>
    </row>
    <row r="643" spans="1:12" ht="15" customHeight="1" x14ac:dyDescent="0.2">
      <c r="A643" s="93"/>
      <c r="C643" s="139">
        <v>2017</v>
      </c>
      <c r="D643" s="156"/>
      <c r="E643" s="142">
        <v>0.29254732100000003</v>
      </c>
      <c r="F643" s="142">
        <v>7.8483524999999998E-2</v>
      </c>
      <c r="G643" s="142">
        <v>0.21302812900000001</v>
      </c>
      <c r="H643" s="142">
        <v>0.15420418899999999</v>
      </c>
      <c r="I643" s="142">
        <v>0.142801979</v>
      </c>
      <c r="J643" s="142">
        <v>3.2641900000000001E-2</v>
      </c>
      <c r="K643" s="142">
        <v>8.6292958000000003E-2</v>
      </c>
      <c r="L643" s="141">
        <f t="shared" si="171"/>
        <v>2.7460232971672558</v>
      </c>
    </row>
    <row r="644" spans="1:12" ht="15" customHeight="1" x14ac:dyDescent="0.2">
      <c r="A644" s="93"/>
      <c r="C644" s="139">
        <v>2014</v>
      </c>
      <c r="D644" s="156"/>
      <c r="E644" s="142">
        <v>0.26639664649048383</v>
      </c>
      <c r="F644" s="142">
        <v>9.3663993464189924E-2</v>
      </c>
      <c r="G644" s="142">
        <v>0.20761152783156014</v>
      </c>
      <c r="H644" s="142">
        <v>0.17048930057858461</v>
      </c>
      <c r="I644" s="142">
        <v>0.15665025386041037</v>
      </c>
      <c r="J644" s="142">
        <v>1.9526900212972528E-2</v>
      </c>
      <c r="K644" s="142">
        <v>8.5661377561798452E-2</v>
      </c>
      <c r="L644" s="141">
        <f t="shared" si="171"/>
        <v>2.8405614559999677</v>
      </c>
    </row>
    <row r="645" spans="1:12" ht="15" customHeight="1" x14ac:dyDescent="0.2">
      <c r="A645" s="93"/>
      <c r="C645" s="162" t="s">
        <v>35</v>
      </c>
      <c r="D645" s="162"/>
      <c r="E645" s="162"/>
      <c r="F645" s="163"/>
      <c r="G645" s="163"/>
      <c r="H645" s="163"/>
      <c r="I645" s="163"/>
      <c r="J645" s="163"/>
      <c r="K645" s="163"/>
      <c r="L645" s="164"/>
    </row>
    <row r="646" spans="1:12" ht="15" customHeight="1" x14ac:dyDescent="0.2">
      <c r="A646" s="93"/>
      <c r="C646" s="136">
        <v>2024</v>
      </c>
      <c r="D646" s="154"/>
      <c r="E646" s="155">
        <v>0.29893486016898813</v>
      </c>
      <c r="F646" s="155">
        <v>8.5856363949238221E-2</v>
      </c>
      <c r="G646" s="155">
        <v>0.17184045494111236</v>
      </c>
      <c r="H646" s="155">
        <v>6.7240233485554413E-2</v>
      </c>
      <c r="I646" s="155">
        <v>3.9860208770012569E-2</v>
      </c>
      <c r="J646" s="155">
        <v>2.1428190375801643E-2</v>
      </c>
      <c r="K646" s="155">
        <v>0.31483968830929265</v>
      </c>
      <c r="L646" s="138">
        <f t="shared" ref="L646:L649" si="172">(1*E646+2*F646+3*G646+4*H646+5*I646)/SUM(E646:I646)</f>
        <v>2.191292064939903</v>
      </c>
    </row>
    <row r="647" spans="1:12" ht="15" customHeight="1" x14ac:dyDescent="0.2">
      <c r="A647" s="93"/>
      <c r="C647" s="139">
        <v>2021</v>
      </c>
      <c r="D647" s="156"/>
      <c r="E647" s="142">
        <v>0.28883393499999999</v>
      </c>
      <c r="F647" s="142">
        <v>7.3148100999999993E-2</v>
      </c>
      <c r="G647" s="142">
        <v>0.16062084099999999</v>
      </c>
      <c r="H647" s="142">
        <v>7.8008098999999997E-2</v>
      </c>
      <c r="I647" s="142">
        <v>3.7714200000000003E-2</v>
      </c>
      <c r="J647" s="142">
        <v>4.2421399999999998E-2</v>
      </c>
      <c r="K647" s="142">
        <v>0.31925340000000002</v>
      </c>
      <c r="L647" s="141">
        <f t="shared" si="172"/>
        <v>2.2208054911498585</v>
      </c>
    </row>
    <row r="648" spans="1:12" ht="15" customHeight="1" x14ac:dyDescent="0.2">
      <c r="A648" s="93"/>
      <c r="C648" s="139">
        <v>2017</v>
      </c>
      <c r="D648" s="156"/>
      <c r="E648" s="142">
        <v>0.29650906999999999</v>
      </c>
      <c r="F648" s="142">
        <v>6.9034886000000004E-2</v>
      </c>
      <c r="G648" s="142">
        <v>0.16739499399999999</v>
      </c>
      <c r="H648" s="142">
        <v>4.1748800000000003E-2</v>
      </c>
      <c r="I648" s="142">
        <v>2.3094199999999999E-2</v>
      </c>
      <c r="J648" s="142">
        <v>3.8207199999999997E-2</v>
      </c>
      <c r="K648" s="142">
        <v>0.36401085999999999</v>
      </c>
      <c r="L648" s="141">
        <f t="shared" si="172"/>
        <v>2.0395898939404238</v>
      </c>
    </row>
    <row r="649" spans="1:12" ht="15" customHeight="1" x14ac:dyDescent="0.2">
      <c r="A649" s="93"/>
      <c r="C649" s="139">
        <v>2014</v>
      </c>
      <c r="D649" s="156"/>
      <c r="E649" s="142">
        <v>0.3204014922350954</v>
      </c>
      <c r="F649" s="142">
        <v>0.10229361702334211</v>
      </c>
      <c r="G649" s="142">
        <v>0.1264055918889731</v>
      </c>
      <c r="H649" s="142">
        <v>5.3148827397337603E-2</v>
      </c>
      <c r="I649" s="142">
        <v>3.1214971823560866E-2</v>
      </c>
      <c r="J649" s="142">
        <v>2.1214728254646091E-2</v>
      </c>
      <c r="K649" s="142">
        <v>0.34532077137704487</v>
      </c>
      <c r="L649" s="141">
        <f t="shared" si="172"/>
        <v>2.0093875346065615</v>
      </c>
    </row>
    <row r="650" spans="1:12" ht="15" customHeight="1" x14ac:dyDescent="0.2">
      <c r="A650" s="93"/>
      <c r="C650" s="162" t="s">
        <v>36</v>
      </c>
      <c r="D650" s="162"/>
      <c r="E650" s="162"/>
      <c r="F650" s="163"/>
      <c r="G650" s="163"/>
      <c r="H650" s="163"/>
      <c r="I650" s="163"/>
      <c r="J650" s="163"/>
      <c r="K650" s="163"/>
      <c r="L650" s="164"/>
    </row>
    <row r="651" spans="1:12" ht="15" customHeight="1" x14ac:dyDescent="0.2">
      <c r="A651" s="93"/>
      <c r="C651" s="136">
        <v>2024</v>
      </c>
      <c r="D651" s="154"/>
      <c r="E651" s="155">
        <v>0.24008243693378639</v>
      </c>
      <c r="F651" s="155">
        <v>7.7222312932135662E-2</v>
      </c>
      <c r="G651" s="155">
        <v>0.21736113316215536</v>
      </c>
      <c r="H651" s="155">
        <v>0.11628392954396534</v>
      </c>
      <c r="I651" s="155">
        <v>0.10186919210709594</v>
      </c>
      <c r="J651" s="155">
        <v>3.994154331480182E-2</v>
      </c>
      <c r="K651" s="155">
        <v>0.20723945200605964</v>
      </c>
      <c r="L651" s="138">
        <f t="shared" ref="L651:L654" si="173">(1*E651+2*F651+3*G651+4*H651+5*I651)/SUM(E651:I651)</f>
        <v>2.6846986173752092</v>
      </c>
    </row>
    <row r="652" spans="1:12" ht="15" customHeight="1" x14ac:dyDescent="0.2">
      <c r="A652" s="93"/>
      <c r="C652" s="139">
        <v>2021</v>
      </c>
      <c r="D652" s="156"/>
      <c r="E652" s="142">
        <v>0.221535434</v>
      </c>
      <c r="F652" s="142">
        <v>8.0426536000000007E-2</v>
      </c>
      <c r="G652" s="142">
        <v>0.19474007700000001</v>
      </c>
      <c r="H652" s="142">
        <v>0.14609177600000001</v>
      </c>
      <c r="I652" s="142">
        <v>9.1561467999999993E-2</v>
      </c>
      <c r="J652" s="142">
        <v>5.96058E-2</v>
      </c>
      <c r="K652" s="142">
        <v>0.20603887800000001</v>
      </c>
      <c r="L652" s="141">
        <f t="shared" si="173"/>
        <v>2.7354377446706515</v>
      </c>
    </row>
    <row r="653" spans="1:12" ht="15" customHeight="1" x14ac:dyDescent="0.2">
      <c r="A653" s="93"/>
      <c r="C653" s="139">
        <v>2017</v>
      </c>
      <c r="D653" s="156"/>
      <c r="E653" s="142">
        <v>0.252666589</v>
      </c>
      <c r="F653" s="142">
        <v>8.0264362000000006E-2</v>
      </c>
      <c r="G653" s="142">
        <v>0.19496089</v>
      </c>
      <c r="H653" s="142">
        <v>8.9922710000000003E-2</v>
      </c>
      <c r="I653" s="142">
        <v>7.0079932999999997E-2</v>
      </c>
      <c r="J653" s="142">
        <v>4.04085E-2</v>
      </c>
      <c r="K653" s="142">
        <v>0.271696993</v>
      </c>
      <c r="L653" s="141">
        <f t="shared" si="173"/>
        <v>2.4831838715543477</v>
      </c>
    </row>
    <row r="654" spans="1:12" ht="15" customHeight="1" x14ac:dyDescent="0.2">
      <c r="A654" s="93"/>
      <c r="C654" s="139">
        <v>2014</v>
      </c>
      <c r="D654" s="156"/>
      <c r="E654" s="142">
        <v>0.25341406017032242</v>
      </c>
      <c r="F654" s="142">
        <v>8.8936124226387428E-2</v>
      </c>
      <c r="G654" s="142">
        <v>0.18173073601267456</v>
      </c>
      <c r="H654" s="142">
        <v>0.13648812563189394</v>
      </c>
      <c r="I654" s="142">
        <v>7.183851135172642E-2</v>
      </c>
      <c r="J654" s="142">
        <v>2.4468937858352132E-2</v>
      </c>
      <c r="K654" s="142">
        <v>0.24312350474864314</v>
      </c>
      <c r="L654" s="141">
        <f t="shared" si="173"/>
        <v>2.5690936104550093</v>
      </c>
    </row>
    <row r="655" spans="1:12" ht="15" customHeight="1" x14ac:dyDescent="0.2">
      <c r="A655" s="93"/>
      <c r="C655" s="162" t="s">
        <v>37</v>
      </c>
      <c r="D655" s="162"/>
      <c r="E655" s="162"/>
      <c r="F655" s="163"/>
      <c r="G655" s="163"/>
      <c r="H655" s="163"/>
      <c r="I655" s="163"/>
      <c r="J655" s="163"/>
      <c r="K655" s="163"/>
      <c r="L655" s="164"/>
    </row>
    <row r="656" spans="1:12" ht="15" customHeight="1" x14ac:dyDescent="0.2">
      <c r="A656" s="93"/>
      <c r="C656" s="136">
        <v>2024</v>
      </c>
      <c r="D656" s="154"/>
      <c r="E656" s="155">
        <v>0.26335978214433237</v>
      </c>
      <c r="F656" s="155">
        <v>0.10639457052968729</v>
      </c>
      <c r="G656" s="155">
        <v>0.30003381830539955</v>
      </c>
      <c r="H656" s="155">
        <v>0.13380839050041676</v>
      </c>
      <c r="I656" s="155">
        <v>0.10278475854991242</v>
      </c>
      <c r="J656" s="155">
        <v>1.959965864163556E-2</v>
      </c>
      <c r="K656" s="155">
        <v>7.4019021328616028E-2</v>
      </c>
      <c r="L656" s="138">
        <f t="shared" ref="L656:L659" si="174">(1*E656+2*F656+3*G656+4*H656+5*I656)/SUM(E656:I656)</f>
        <v>2.675924226672644</v>
      </c>
    </row>
    <row r="657" spans="1:12" ht="15" customHeight="1" x14ac:dyDescent="0.2">
      <c r="A657" s="93"/>
      <c r="C657" s="139">
        <v>2021</v>
      </c>
      <c r="D657" s="156"/>
      <c r="E657" s="142">
        <v>0.24344550500000001</v>
      </c>
      <c r="F657" s="142">
        <v>0.110959847</v>
      </c>
      <c r="G657" s="142">
        <v>0.296792901</v>
      </c>
      <c r="H657" s="142">
        <v>0.12776137200000001</v>
      </c>
      <c r="I657" s="142">
        <v>8.1021411000000002E-2</v>
      </c>
      <c r="J657" s="142">
        <v>4.8782499999999999E-2</v>
      </c>
      <c r="K657" s="142">
        <v>9.1236442000000001E-2</v>
      </c>
      <c r="L657" s="141">
        <f t="shared" si="174"/>
        <v>2.6417983070501103</v>
      </c>
    </row>
    <row r="658" spans="1:12" ht="15" customHeight="1" x14ac:dyDescent="0.2">
      <c r="A658" s="93"/>
      <c r="C658" s="139">
        <v>2017</v>
      </c>
      <c r="D658" s="156"/>
      <c r="E658" s="142">
        <v>0.33443532399999998</v>
      </c>
      <c r="F658" s="142">
        <v>8.9766788E-2</v>
      </c>
      <c r="G658" s="142">
        <v>0.25110437000000002</v>
      </c>
      <c r="H658" s="142">
        <v>0.10377172</v>
      </c>
      <c r="I658" s="142">
        <v>7.1256983999999995E-2</v>
      </c>
      <c r="J658" s="142">
        <v>3.3654499999999997E-2</v>
      </c>
      <c r="K658" s="142">
        <v>0.11601030499999999</v>
      </c>
      <c r="L658" s="141">
        <f t="shared" si="174"/>
        <v>2.3974708368706743</v>
      </c>
    </row>
    <row r="659" spans="1:12" ht="15" customHeight="1" x14ac:dyDescent="0.2">
      <c r="A659" s="93"/>
      <c r="C659" s="139">
        <v>2014</v>
      </c>
      <c r="D659" s="156"/>
      <c r="E659" s="142">
        <v>0.31930529342816844</v>
      </c>
      <c r="F659" s="142">
        <v>0.12483511564689943</v>
      </c>
      <c r="G659" s="142">
        <v>0.22381783072413347</v>
      </c>
      <c r="H659" s="142">
        <v>0.11876436806479088</v>
      </c>
      <c r="I659" s="142">
        <v>7.1051192990289058E-2</v>
      </c>
      <c r="J659" s="142">
        <v>2.0531834760198295E-2</v>
      </c>
      <c r="K659" s="142">
        <v>0.12169436438552041</v>
      </c>
      <c r="L659" s="141">
        <f t="shared" si="174"/>
        <v>2.4140891830021687</v>
      </c>
    </row>
    <row r="660" spans="1:12" ht="15" customHeight="1" x14ac:dyDescent="0.2">
      <c r="A660" s="93"/>
      <c r="C660" s="162" t="s">
        <v>38</v>
      </c>
      <c r="D660" s="162"/>
      <c r="E660" s="162"/>
      <c r="F660" s="163"/>
      <c r="G660" s="163"/>
      <c r="H660" s="163"/>
      <c r="I660" s="163"/>
      <c r="J660" s="163"/>
      <c r="K660" s="163"/>
      <c r="L660" s="164"/>
    </row>
    <row r="661" spans="1:12" ht="15" customHeight="1" x14ac:dyDescent="0.2">
      <c r="A661" s="93"/>
      <c r="C661" s="136">
        <v>2024</v>
      </c>
      <c r="D661" s="154"/>
      <c r="E661" s="155">
        <v>0.27908765687166226</v>
      </c>
      <c r="F661" s="155">
        <v>0.1021108524727504</v>
      </c>
      <c r="G661" s="155">
        <v>0.29598623803158064</v>
      </c>
      <c r="H661" s="155">
        <v>0.10047303364748619</v>
      </c>
      <c r="I661" s="155">
        <v>9.4869429282149947E-2</v>
      </c>
      <c r="J661" s="155">
        <v>2.8038037531780167E-2</v>
      </c>
      <c r="K661" s="155">
        <v>9.9434752162590484E-2</v>
      </c>
      <c r="L661" s="138">
        <f t="shared" ref="L661:L664" si="175">(1*E661+2*F661+3*G661+4*H661+5*I661)/SUM(E661:I661)</f>
        <v>2.5758593317970462</v>
      </c>
    </row>
    <row r="662" spans="1:12" ht="15" customHeight="1" x14ac:dyDescent="0.2">
      <c r="A662" s="93"/>
      <c r="C662" s="139">
        <v>2021</v>
      </c>
      <c r="D662" s="156"/>
      <c r="E662" s="142">
        <v>0.25340109</v>
      </c>
      <c r="F662" s="142">
        <v>0.10850134</v>
      </c>
      <c r="G662" s="142">
        <v>0.274867097</v>
      </c>
      <c r="H662" s="142">
        <v>0.12192790000000001</v>
      </c>
      <c r="I662" s="142">
        <v>7.0152264000000006E-2</v>
      </c>
      <c r="J662" s="142">
        <v>5.5164699999999997E-2</v>
      </c>
      <c r="K662" s="142">
        <v>0.115985586</v>
      </c>
      <c r="L662" s="141">
        <f t="shared" si="175"/>
        <v>2.5740227741726938</v>
      </c>
    </row>
    <row r="663" spans="1:12" ht="15" customHeight="1" x14ac:dyDescent="0.2">
      <c r="A663" s="93"/>
      <c r="C663" s="139">
        <v>2017</v>
      </c>
      <c r="D663" s="156"/>
      <c r="E663" s="142">
        <v>0.32210844300000002</v>
      </c>
      <c r="F663" s="142">
        <v>9.7078317999999997E-2</v>
      </c>
      <c r="G663" s="142">
        <v>0.236728781</v>
      </c>
      <c r="H663" s="142">
        <v>9.2937429000000002E-2</v>
      </c>
      <c r="I663" s="142">
        <v>6.7056005000000002E-2</v>
      </c>
      <c r="J663" s="142">
        <v>3.7108599999999999E-2</v>
      </c>
      <c r="K663" s="142">
        <v>0.146982432</v>
      </c>
      <c r="L663" s="141">
        <f t="shared" si="175"/>
        <v>2.3697265502322407</v>
      </c>
    </row>
    <row r="664" spans="1:12" ht="15" customHeight="1" x14ac:dyDescent="0.2">
      <c r="A664" s="93"/>
      <c r="C664" s="139">
        <v>2014</v>
      </c>
      <c r="D664" s="156"/>
      <c r="E664" s="142">
        <v>0.31139355933427915</v>
      </c>
      <c r="F664" s="142">
        <v>0.13780239734386432</v>
      </c>
      <c r="G664" s="142">
        <v>0.20433445722560886</v>
      </c>
      <c r="H664" s="142">
        <v>0.11762278369724703</v>
      </c>
      <c r="I664" s="142">
        <v>6.195625077359327E-2</v>
      </c>
      <c r="J664" s="142">
        <v>2.2767991257336202E-2</v>
      </c>
      <c r="K664" s="142">
        <v>0.14412256036807131</v>
      </c>
      <c r="L664" s="141">
        <f t="shared" si="175"/>
        <v>2.3769675379619444</v>
      </c>
    </row>
    <row r="665" spans="1:12" ht="15" customHeight="1" x14ac:dyDescent="0.2">
      <c r="A665" s="93"/>
      <c r="C665" s="162" t="s">
        <v>39</v>
      </c>
      <c r="D665" s="162"/>
      <c r="E665" s="162"/>
      <c r="F665" s="163"/>
      <c r="G665" s="163"/>
      <c r="H665" s="163"/>
      <c r="I665" s="163"/>
      <c r="J665" s="163"/>
      <c r="K665" s="163"/>
      <c r="L665" s="164"/>
    </row>
    <row r="666" spans="1:12" ht="15" customHeight="1" x14ac:dyDescent="0.2">
      <c r="A666" s="93"/>
      <c r="C666" s="136">
        <v>2024</v>
      </c>
      <c r="D666" s="154"/>
      <c r="E666" s="155">
        <v>0.27235188747707184</v>
      </c>
      <c r="F666" s="155">
        <v>0.1698557831385229</v>
      </c>
      <c r="G666" s="155">
        <v>0.30221134887821866</v>
      </c>
      <c r="H666" s="155">
        <v>9.6554333212147472E-2</v>
      </c>
      <c r="I666" s="155">
        <v>4.1534123455529572E-2</v>
      </c>
      <c r="J666" s="155">
        <v>2.860822524199437E-2</v>
      </c>
      <c r="K666" s="155">
        <v>8.8884298596515351E-2</v>
      </c>
      <c r="L666" s="138">
        <f t="shared" ref="L666:L669" si="176">(1*E666+2*F666+3*G666+4*H666+5*I666)/SUM(E666:I666)</f>
        <v>2.393844253539704</v>
      </c>
    </row>
    <row r="667" spans="1:12" ht="15" customHeight="1" x14ac:dyDescent="0.2">
      <c r="A667" s="93"/>
      <c r="C667" s="139">
        <v>2021</v>
      </c>
      <c r="D667" s="156"/>
      <c r="E667" s="142">
        <v>0.25975890899999998</v>
      </c>
      <c r="F667" s="142">
        <v>0.15540554400000001</v>
      </c>
      <c r="G667" s="142">
        <v>0.30078231599999999</v>
      </c>
      <c r="H667" s="142">
        <v>0.12348867600000001</v>
      </c>
      <c r="I667" s="142">
        <v>3.4442E-2</v>
      </c>
      <c r="J667" s="142">
        <v>4.7884599999999999E-2</v>
      </c>
      <c r="K667" s="142">
        <v>7.8237988999999994E-2</v>
      </c>
      <c r="L667" s="141">
        <f t="shared" si="176"/>
        <v>2.4478050798072721</v>
      </c>
    </row>
    <row r="668" spans="1:12" ht="15" customHeight="1" x14ac:dyDescent="0.2">
      <c r="A668" s="93"/>
      <c r="C668" s="139">
        <v>2017</v>
      </c>
      <c r="D668" s="156"/>
      <c r="E668" s="142">
        <v>0.32049346000000001</v>
      </c>
      <c r="F668" s="142">
        <v>0.118613517</v>
      </c>
      <c r="G668" s="142">
        <v>0.26630018799999999</v>
      </c>
      <c r="H668" s="142">
        <v>0.109870206</v>
      </c>
      <c r="I668" s="142">
        <v>4.3253399999999997E-2</v>
      </c>
      <c r="J668" s="142">
        <v>3.4288800000000001E-2</v>
      </c>
      <c r="K668" s="142">
        <v>0.107180369</v>
      </c>
      <c r="L668" s="141">
        <f t="shared" si="176"/>
        <v>2.3439682652912155</v>
      </c>
    </row>
    <row r="669" spans="1:12" ht="15" customHeight="1" x14ac:dyDescent="0.2">
      <c r="A669" s="93"/>
      <c r="C669" s="139">
        <v>2014</v>
      </c>
      <c r="D669" s="156"/>
      <c r="E669" s="142">
        <v>0.33292946302792581</v>
      </c>
      <c r="F669" s="142">
        <v>0.1412129219721433</v>
      </c>
      <c r="G669" s="142">
        <v>0.26741147004708632</v>
      </c>
      <c r="H669" s="142">
        <v>0.12953421554836547</v>
      </c>
      <c r="I669" s="142">
        <v>3.2421561916551982E-2</v>
      </c>
      <c r="J669" s="142">
        <v>1.9297077766669505E-2</v>
      </c>
      <c r="K669" s="142">
        <v>7.7193289721257552E-2</v>
      </c>
      <c r="L669" s="141">
        <f t="shared" si="176"/>
        <v>2.3218727431349899</v>
      </c>
    </row>
    <row r="670" spans="1:12" ht="15" customHeight="1" x14ac:dyDescent="0.2">
      <c r="A670" s="93"/>
      <c r="C670" s="162" t="s">
        <v>40</v>
      </c>
      <c r="D670" s="162"/>
      <c r="E670" s="162"/>
      <c r="F670" s="163"/>
      <c r="G670" s="163"/>
      <c r="H670" s="163"/>
      <c r="I670" s="163"/>
      <c r="J670" s="163"/>
      <c r="K670" s="163"/>
      <c r="L670" s="164"/>
    </row>
    <row r="671" spans="1:12" ht="15" customHeight="1" x14ac:dyDescent="0.2">
      <c r="A671" s="93"/>
      <c r="C671" s="136">
        <v>2024</v>
      </c>
      <c r="D671" s="154"/>
      <c r="E671" s="155">
        <v>0.23232349455425397</v>
      </c>
      <c r="F671" s="155">
        <v>9.6121978830735685E-2</v>
      </c>
      <c r="G671" s="155">
        <v>0.13294695088067826</v>
      </c>
      <c r="H671" s="155">
        <v>6.5637098723794862E-2</v>
      </c>
      <c r="I671" s="155">
        <v>3.3778572823013969E-2</v>
      </c>
      <c r="J671" s="155">
        <v>5.9496196969157353E-2</v>
      </c>
      <c r="K671" s="155">
        <v>0.37969570721836587</v>
      </c>
      <c r="L671" s="138">
        <f t="shared" ref="L671:L674" si="177">(1*E671+2*F671+3*G671+4*H671+5*I671)/SUM(E671:I671)</f>
        <v>2.2375739102874976</v>
      </c>
    </row>
    <row r="672" spans="1:12" ht="15" customHeight="1" x14ac:dyDescent="0.2">
      <c r="A672" s="93"/>
      <c r="C672" s="139">
        <v>2021</v>
      </c>
      <c r="D672" s="156"/>
      <c r="E672" s="142">
        <v>0.24008347199999999</v>
      </c>
      <c r="F672" s="142">
        <v>7.3333749000000004E-2</v>
      </c>
      <c r="G672" s="142">
        <v>0.14039293799999999</v>
      </c>
      <c r="H672" s="142">
        <v>7.3198752000000006E-2</v>
      </c>
      <c r="I672" s="142">
        <v>1.0994200000000001E-2</v>
      </c>
      <c r="J672" s="142">
        <v>5.79883E-2</v>
      </c>
      <c r="K672" s="142">
        <v>0.40400851100000001</v>
      </c>
      <c r="L672" s="141">
        <f t="shared" si="177"/>
        <v>2.1481210208094881</v>
      </c>
    </row>
    <row r="673" spans="1:12" ht="15" customHeight="1" x14ac:dyDescent="0.2">
      <c r="A673" s="93"/>
      <c r="C673" s="139">
        <v>2017</v>
      </c>
      <c r="D673" s="156"/>
      <c r="E673" s="142">
        <v>0.21588142699999999</v>
      </c>
      <c r="F673" s="142">
        <v>7.2593970999999993E-2</v>
      </c>
      <c r="G673" s="142">
        <v>0.14707962999999999</v>
      </c>
      <c r="H673" s="142">
        <v>3.99669E-2</v>
      </c>
      <c r="I673" s="142">
        <v>1.7969200000000001E-2</v>
      </c>
      <c r="J673" s="142">
        <v>5.2474E-2</v>
      </c>
      <c r="K673" s="142">
        <v>0.45403481299999998</v>
      </c>
      <c r="L673" s="141">
        <f t="shared" si="177"/>
        <v>2.1317948779820814</v>
      </c>
    </row>
    <row r="674" spans="1:12" ht="15" customHeight="1" x14ac:dyDescent="0.2">
      <c r="A674" s="93"/>
      <c r="C674" s="139">
        <v>2014</v>
      </c>
      <c r="D674" s="156"/>
      <c r="E674" s="142">
        <v>0.20943849734815001</v>
      </c>
      <c r="F674" s="142">
        <v>7.8886232706392542E-2</v>
      </c>
      <c r="G674" s="142">
        <v>0.11451946492217648</v>
      </c>
      <c r="H674" s="142">
        <v>4.4964376970489973E-2</v>
      </c>
      <c r="I674" s="142">
        <v>1.5334509839767361E-2</v>
      </c>
      <c r="J674" s="142">
        <v>2.6103296232449977E-2</v>
      </c>
      <c r="K674" s="142">
        <v>0.51075362198057372</v>
      </c>
      <c r="L674" s="141">
        <f t="shared" si="177"/>
        <v>2.0885541696446466</v>
      </c>
    </row>
    <row r="675" spans="1:12" ht="15" customHeight="1" x14ac:dyDescent="0.2">
      <c r="A675" s="93"/>
      <c r="C675" s="162" t="s">
        <v>41</v>
      </c>
      <c r="D675" s="162"/>
      <c r="E675" s="162"/>
      <c r="F675" s="163"/>
      <c r="G675" s="163"/>
      <c r="H675" s="163"/>
      <c r="I675" s="163"/>
      <c r="J675" s="163"/>
      <c r="K675" s="163"/>
      <c r="L675" s="164"/>
    </row>
    <row r="676" spans="1:12" ht="15" customHeight="1" x14ac:dyDescent="0.2">
      <c r="A676" s="93"/>
      <c r="C676" s="136">
        <v>2024</v>
      </c>
      <c r="D676" s="154"/>
      <c r="E676" s="155">
        <v>0.22211958886877053</v>
      </c>
      <c r="F676" s="155">
        <v>0.11889441601141507</v>
      </c>
      <c r="G676" s="155">
        <v>0.18026721855062314</v>
      </c>
      <c r="H676" s="155">
        <v>7.924885705581125E-2</v>
      </c>
      <c r="I676" s="155">
        <v>7.051774376654342E-2</v>
      </c>
      <c r="J676" s="155">
        <v>4.6196544384819294E-2</v>
      </c>
      <c r="K676" s="155">
        <v>0.28275563136201731</v>
      </c>
      <c r="L676" s="138">
        <f t="shared" ref="L676:L679" si="178">(1*E676+2*F676+3*G676+4*H676+5*I676)/SUM(E676:I676)</f>
        <v>2.48908373327694</v>
      </c>
    </row>
    <row r="677" spans="1:12" ht="15" customHeight="1" x14ac:dyDescent="0.2">
      <c r="A677" s="93"/>
      <c r="C677" s="139">
        <v>2021</v>
      </c>
      <c r="D677" s="156"/>
      <c r="E677" s="142">
        <v>0.223212832</v>
      </c>
      <c r="F677" s="142">
        <v>8.5137701999999996E-2</v>
      </c>
      <c r="G677" s="142">
        <v>0.20914782800000001</v>
      </c>
      <c r="H677" s="142">
        <v>0.103913226</v>
      </c>
      <c r="I677" s="142">
        <v>4.08267E-2</v>
      </c>
      <c r="J677" s="142">
        <v>5.0600800000000001E-2</v>
      </c>
      <c r="K677" s="142">
        <v>0.28716082999999998</v>
      </c>
      <c r="L677" s="141">
        <f t="shared" si="178"/>
        <v>2.4775343765686952</v>
      </c>
    </row>
    <row r="678" spans="1:12" ht="15" customHeight="1" x14ac:dyDescent="0.2">
      <c r="A678" s="93"/>
      <c r="C678" s="139">
        <v>2017</v>
      </c>
      <c r="D678" s="156"/>
      <c r="E678" s="142">
        <v>0.249710759</v>
      </c>
      <c r="F678" s="142">
        <v>7.7922694000000001E-2</v>
      </c>
      <c r="G678" s="142">
        <v>0.20184660099999999</v>
      </c>
      <c r="H678" s="142">
        <v>6.4242626999999997E-2</v>
      </c>
      <c r="I678" s="142">
        <v>3.2172899999999997E-2</v>
      </c>
      <c r="J678" s="142">
        <v>4.03723E-2</v>
      </c>
      <c r="K678" s="142">
        <v>0.33373213200000001</v>
      </c>
      <c r="L678" s="141">
        <f t="shared" si="178"/>
        <v>2.2830181285462694</v>
      </c>
    </row>
    <row r="679" spans="1:12" ht="15" customHeight="1" x14ac:dyDescent="0.2">
      <c r="A679" s="93"/>
      <c r="C679" s="139">
        <v>2014</v>
      </c>
      <c r="D679" s="156"/>
      <c r="E679" s="142">
        <v>0.22236459746914317</v>
      </c>
      <c r="F679" s="142">
        <v>8.7027998703252701E-2</v>
      </c>
      <c r="G679" s="142">
        <v>0.1560495275976703</v>
      </c>
      <c r="H679" s="142">
        <v>7.4212798314809328E-2</v>
      </c>
      <c r="I679" s="142">
        <v>4.4300844080620023E-2</v>
      </c>
      <c r="J679" s="142">
        <v>2.3436219533997757E-2</v>
      </c>
      <c r="K679" s="142">
        <v>0.39260801430050657</v>
      </c>
      <c r="L679" s="141">
        <f t="shared" si="178"/>
        <v>2.3682009348274335</v>
      </c>
    </row>
    <row r="680" spans="1:12" ht="15" customHeight="1" x14ac:dyDescent="0.2">
      <c r="A680" s="93"/>
      <c r="C680" s="162" t="s">
        <v>42</v>
      </c>
      <c r="D680" s="162"/>
      <c r="E680" s="162"/>
      <c r="F680" s="163"/>
      <c r="G680" s="163"/>
      <c r="H680" s="163"/>
      <c r="I680" s="163"/>
      <c r="J680" s="163"/>
      <c r="K680" s="163"/>
      <c r="L680" s="164"/>
    </row>
    <row r="681" spans="1:12" ht="15" customHeight="1" x14ac:dyDescent="0.2">
      <c r="A681" s="93"/>
      <c r="C681" s="136">
        <v>2024</v>
      </c>
      <c r="D681" s="154"/>
      <c r="E681" s="155">
        <v>0.21547348193770105</v>
      </c>
      <c r="F681" s="155">
        <v>9.771947388930817E-2</v>
      </c>
      <c r="G681" s="155">
        <v>0.12285254339991106</v>
      </c>
      <c r="H681" s="155">
        <v>6.0128617843215999E-2</v>
      </c>
      <c r="I681" s="155">
        <v>3.2712618077063389E-2</v>
      </c>
      <c r="J681" s="155">
        <v>5.4944819967350254E-2</v>
      </c>
      <c r="K681" s="155">
        <v>0.41616844488545007</v>
      </c>
      <c r="L681" s="138">
        <f t="shared" ref="L681:L684" si="179">(1*E681+2*F681+3*G681+4*H681+5*I681)/SUM(E681:I681)</f>
        <v>2.2378092378225873</v>
      </c>
    </row>
    <row r="682" spans="1:12" ht="15" customHeight="1" x14ac:dyDescent="0.2">
      <c r="A682" s="93"/>
      <c r="C682" s="139">
        <v>2021</v>
      </c>
      <c r="D682" s="156"/>
      <c r="E682" s="142">
        <v>0.233567896</v>
      </c>
      <c r="F682" s="142">
        <v>7.0741222000000006E-2</v>
      </c>
      <c r="G682" s="142">
        <v>0.13938762900000001</v>
      </c>
      <c r="H682" s="142">
        <v>6.4208974000000002E-2</v>
      </c>
      <c r="I682" s="142">
        <v>1.48941E-2</v>
      </c>
      <c r="J682" s="142">
        <v>6.06692E-2</v>
      </c>
      <c r="K682" s="142">
        <v>0.41653093699999999</v>
      </c>
      <c r="L682" s="141">
        <f t="shared" si="179"/>
        <v>2.1509564040191202</v>
      </c>
    </row>
    <row r="683" spans="1:12" ht="15" customHeight="1" x14ac:dyDescent="0.2">
      <c r="A683" s="93"/>
      <c r="C683" s="139">
        <v>2017</v>
      </c>
      <c r="D683" s="156"/>
      <c r="E683" s="142">
        <v>0.21795820799999999</v>
      </c>
      <c r="F683" s="142">
        <v>6.11347E-2</v>
      </c>
      <c r="G683" s="142">
        <v>0.14112672400000001</v>
      </c>
      <c r="H683" s="142">
        <v>3.0973400000000002E-2</v>
      </c>
      <c r="I683" s="142">
        <v>1.3760400000000001E-2</v>
      </c>
      <c r="J683" s="142">
        <v>4.9161000000000003E-2</v>
      </c>
      <c r="K683" s="142">
        <v>0.48588564499999998</v>
      </c>
      <c r="L683" s="141">
        <f t="shared" si="179"/>
        <v>2.0567723866161289</v>
      </c>
    </row>
    <row r="684" spans="1:12" ht="15" customHeight="1" x14ac:dyDescent="0.2">
      <c r="A684" s="93"/>
      <c r="C684" s="139">
        <v>2014</v>
      </c>
      <c r="D684" s="156"/>
      <c r="E684" s="142">
        <v>0.20940532841807649</v>
      </c>
      <c r="F684" s="142">
        <v>6.4672361873035544E-2</v>
      </c>
      <c r="G684" s="142">
        <v>0.11349573802599362</v>
      </c>
      <c r="H684" s="142">
        <v>2.6799746589459369E-2</v>
      </c>
      <c r="I684" s="142">
        <v>2.1396996714294302E-2</v>
      </c>
      <c r="J684" s="142">
        <v>2.9385073897780393E-2</v>
      </c>
      <c r="K684" s="142">
        <v>0.53484475448136037</v>
      </c>
      <c r="L684" s="141">
        <f t="shared" si="179"/>
        <v>2.0502120024606829</v>
      </c>
    </row>
    <row r="685" spans="1:12" ht="15" customHeight="1" x14ac:dyDescent="0.2">
      <c r="A685" s="11"/>
      <c r="C685" s="157" t="s">
        <v>171</v>
      </c>
      <c r="D685" s="157"/>
      <c r="E685" s="158"/>
      <c r="F685" s="158"/>
      <c r="G685" s="158"/>
      <c r="H685" s="158"/>
      <c r="I685" s="158"/>
      <c r="J685" s="158"/>
      <c r="K685" s="158"/>
      <c r="L685" s="159"/>
    </row>
    <row r="686" spans="1:12" ht="15" customHeight="1" x14ac:dyDescent="0.2">
      <c r="A686" s="11"/>
      <c r="C686" s="100" t="s">
        <v>112</v>
      </c>
      <c r="D686" s="100"/>
      <c r="E686" s="99"/>
      <c r="F686" s="99"/>
      <c r="G686" s="99"/>
      <c r="H686" s="99"/>
      <c r="I686" s="99"/>
      <c r="J686" s="99"/>
      <c r="K686" s="99"/>
      <c r="L686" s="98"/>
    </row>
    <row r="687" spans="1:12" ht="15" customHeight="1" x14ac:dyDescent="0.2">
      <c r="A687" s="11"/>
      <c r="C687" s="160" t="s">
        <v>176</v>
      </c>
      <c r="D687" s="160"/>
      <c r="E687" s="161"/>
      <c r="F687" s="161"/>
      <c r="G687" s="161"/>
      <c r="H687" s="161"/>
      <c r="I687" s="161"/>
      <c r="J687" s="161"/>
      <c r="K687" s="161"/>
      <c r="L687" s="161"/>
    </row>
    <row r="688" spans="1:12" ht="15" customHeight="1" x14ac:dyDescent="0.2">
      <c r="A688" s="11"/>
      <c r="C688" s="136">
        <v>2024</v>
      </c>
      <c r="D688" s="154"/>
      <c r="E688" s="155">
        <f>AVERAGE(E693,E698,E703,E708,E713,E718,E723,E728,E733,E738)</f>
        <v>0.22320106156502315</v>
      </c>
      <c r="F688" s="155">
        <f t="shared" ref="F688:K688" si="180">AVERAGE(F693,F698,F703,F708,F713,F718,F723,F728,F733,F738)</f>
        <v>0.12892763320210537</v>
      </c>
      <c r="G688" s="155">
        <f t="shared" si="180"/>
        <v>0.25361567486721087</v>
      </c>
      <c r="H688" s="155">
        <f t="shared" si="180"/>
        <v>0.1300955659845123</v>
      </c>
      <c r="I688" s="155">
        <f t="shared" si="180"/>
        <v>0.10529723573734881</v>
      </c>
      <c r="J688" s="155">
        <f t="shared" si="180"/>
        <v>3.135480467348789E-2</v>
      </c>
      <c r="K688" s="155">
        <f t="shared" si="180"/>
        <v>0.12750802397031152</v>
      </c>
      <c r="L688" s="138">
        <f t="shared" ref="L688:L689" si="181">(1*E688+2*F688+3*G688+4*H688+5*I688)/SUM(E688:I688)</f>
        <v>2.7210446442467613</v>
      </c>
    </row>
    <row r="689" spans="1:12" ht="15" customHeight="1" x14ac:dyDescent="0.2">
      <c r="A689" s="11"/>
      <c r="C689" s="139">
        <v>2021</v>
      </c>
      <c r="D689" s="156"/>
      <c r="E689" s="142">
        <f t="shared" ref="E689:K689" si="182">AVERAGE(E694,E699,E704,E709,E714,E719,E724,E729,E734,E739)</f>
        <v>0.21556514899999998</v>
      </c>
      <c r="F689" s="142">
        <f t="shared" si="182"/>
        <v>0.12182509079999999</v>
      </c>
      <c r="G689" s="142">
        <f t="shared" si="182"/>
        <v>0.24991621720000007</v>
      </c>
      <c r="H689" s="142">
        <f t="shared" si="182"/>
        <v>0.1342040471</v>
      </c>
      <c r="I689" s="142">
        <f t="shared" si="182"/>
        <v>0.1097290334</v>
      </c>
      <c r="J689" s="142">
        <f t="shared" si="182"/>
        <v>3.9769139999999994E-2</v>
      </c>
      <c r="K689" s="142">
        <f t="shared" si="182"/>
        <v>0.12899131629999999</v>
      </c>
      <c r="L689" s="141">
        <f t="shared" si="181"/>
        <v>2.7602456741899144</v>
      </c>
    </row>
    <row r="690" spans="1:12" ht="15" customHeight="1" x14ac:dyDescent="0.2">
      <c r="A690" s="11"/>
      <c r="C690" s="139">
        <v>2017</v>
      </c>
      <c r="D690" s="156"/>
      <c r="E690" s="142" t="s">
        <v>174</v>
      </c>
      <c r="F690" s="142" t="s">
        <v>174</v>
      </c>
      <c r="G690" s="142" t="s">
        <v>174</v>
      </c>
      <c r="H690" s="142" t="s">
        <v>174</v>
      </c>
      <c r="I690" s="142" t="s">
        <v>174</v>
      </c>
      <c r="J690" s="142" t="s">
        <v>174</v>
      </c>
      <c r="K690" s="142" t="s">
        <v>174</v>
      </c>
      <c r="L690" s="141" t="s">
        <v>174</v>
      </c>
    </row>
    <row r="691" spans="1:12" ht="15" customHeight="1" x14ac:dyDescent="0.2">
      <c r="A691" s="11"/>
      <c r="C691" s="139">
        <v>2014</v>
      </c>
      <c r="D691" s="156"/>
      <c r="E691" s="142" t="s">
        <v>174</v>
      </c>
      <c r="F691" s="142" t="s">
        <v>174</v>
      </c>
      <c r="G691" s="142" t="s">
        <v>174</v>
      </c>
      <c r="H691" s="142" t="s">
        <v>174</v>
      </c>
      <c r="I691" s="142" t="s">
        <v>174</v>
      </c>
      <c r="J691" s="142" t="s">
        <v>174</v>
      </c>
      <c r="K691" s="142" t="s">
        <v>174</v>
      </c>
      <c r="L691" s="141" t="s">
        <v>174</v>
      </c>
    </row>
    <row r="692" spans="1:12" ht="15" customHeight="1" x14ac:dyDescent="0.2">
      <c r="A692" s="11"/>
      <c r="C692" s="162" t="s">
        <v>33</v>
      </c>
      <c r="D692" s="162"/>
      <c r="E692" s="162"/>
      <c r="F692" s="163"/>
      <c r="G692" s="163"/>
      <c r="H692" s="163"/>
      <c r="I692" s="163"/>
      <c r="J692" s="163"/>
      <c r="K692" s="163"/>
      <c r="L692" s="163"/>
    </row>
    <row r="693" spans="1:12" ht="15" customHeight="1" x14ac:dyDescent="0.2">
      <c r="A693" s="11"/>
      <c r="C693" s="136">
        <v>2024</v>
      </c>
      <c r="D693" s="154"/>
      <c r="E693" s="155">
        <v>0.22670207030378695</v>
      </c>
      <c r="F693" s="155">
        <v>0.12753121077149235</v>
      </c>
      <c r="G693" s="155">
        <v>0.28054593779733461</v>
      </c>
      <c r="H693" s="155">
        <v>0.1443995724819401</v>
      </c>
      <c r="I693" s="155">
        <v>0.1655459993706892</v>
      </c>
      <c r="J693" s="155">
        <v>2.3212333131113927E-2</v>
      </c>
      <c r="K693" s="155">
        <v>3.2062876143643039E-2</v>
      </c>
      <c r="L693" s="138">
        <f t="shared" ref="L693:L694" si="183">(1*E693+2*F693+3*G693+4*H693+5*I693)/SUM(E693:I693)</f>
        <v>2.8883867755023123</v>
      </c>
    </row>
    <row r="694" spans="1:12" ht="15" customHeight="1" x14ac:dyDescent="0.2">
      <c r="A694" s="11"/>
      <c r="C694" s="139">
        <v>2021</v>
      </c>
      <c r="D694" s="156"/>
      <c r="E694" s="142">
        <v>0.230207882</v>
      </c>
      <c r="F694" s="142">
        <v>0.11660804499999999</v>
      </c>
      <c r="G694" s="142">
        <v>0.29331025300000002</v>
      </c>
      <c r="H694" s="142">
        <v>0.150631772</v>
      </c>
      <c r="I694" s="142">
        <v>0.14321502899999999</v>
      </c>
      <c r="J694" s="142">
        <v>3.1378200000000002E-2</v>
      </c>
      <c r="K694" s="142">
        <v>3.46488E-2</v>
      </c>
      <c r="L694" s="141">
        <f t="shared" si="183"/>
        <v>2.8501434389995484</v>
      </c>
    </row>
    <row r="695" spans="1:12" ht="15" customHeight="1" x14ac:dyDescent="0.2">
      <c r="A695" s="11"/>
      <c r="C695" s="139">
        <v>2017</v>
      </c>
      <c r="D695" s="156"/>
      <c r="E695" s="142" t="s">
        <v>174</v>
      </c>
      <c r="F695" s="142" t="s">
        <v>174</v>
      </c>
      <c r="G695" s="142" t="s">
        <v>174</v>
      </c>
      <c r="H695" s="142" t="s">
        <v>174</v>
      </c>
      <c r="I695" s="142" t="s">
        <v>174</v>
      </c>
      <c r="J695" s="142" t="s">
        <v>174</v>
      </c>
      <c r="K695" s="142" t="s">
        <v>174</v>
      </c>
      <c r="L695" s="141" t="s">
        <v>174</v>
      </c>
    </row>
    <row r="696" spans="1:12" ht="15" customHeight="1" x14ac:dyDescent="0.2">
      <c r="A696" s="11"/>
      <c r="C696" s="139">
        <v>2014</v>
      </c>
      <c r="D696" s="156"/>
      <c r="E696" s="142" t="s">
        <v>174</v>
      </c>
      <c r="F696" s="142" t="s">
        <v>174</v>
      </c>
      <c r="G696" s="142" t="s">
        <v>174</v>
      </c>
      <c r="H696" s="142" t="s">
        <v>174</v>
      </c>
      <c r="I696" s="142" t="s">
        <v>174</v>
      </c>
      <c r="J696" s="142" t="s">
        <v>174</v>
      </c>
      <c r="K696" s="142" t="s">
        <v>174</v>
      </c>
      <c r="L696" s="141" t="s">
        <v>174</v>
      </c>
    </row>
    <row r="697" spans="1:12" ht="15" customHeight="1" x14ac:dyDescent="0.2">
      <c r="A697" s="11"/>
      <c r="C697" s="162" t="s">
        <v>34</v>
      </c>
      <c r="D697" s="162"/>
      <c r="E697" s="163"/>
      <c r="F697" s="163"/>
      <c r="G697" s="163"/>
      <c r="H697" s="163"/>
      <c r="I697" s="163"/>
      <c r="J697" s="163"/>
      <c r="K697" s="163"/>
      <c r="L697" s="164"/>
    </row>
    <row r="698" spans="1:12" ht="15" customHeight="1" x14ac:dyDescent="0.2">
      <c r="A698" s="11"/>
      <c r="C698" s="136">
        <v>2024</v>
      </c>
      <c r="D698" s="154"/>
      <c r="E698" s="155">
        <v>0.203838173530728</v>
      </c>
      <c r="F698" s="155">
        <v>9.5045122866943832E-2</v>
      </c>
      <c r="G698" s="155">
        <v>0.23939905498252204</v>
      </c>
      <c r="H698" s="155">
        <v>0.17489702988745001</v>
      </c>
      <c r="I698" s="155">
        <v>0.22644955556492194</v>
      </c>
      <c r="J698" s="155">
        <v>2.2530379013681781E-2</v>
      </c>
      <c r="K698" s="155">
        <v>3.7840684153752399E-2</v>
      </c>
      <c r="L698" s="138">
        <f t="shared" ref="L698:L699" si="184">(1*E698+2*F698+3*G698+4*H698+5*I698)/SUM(E698:I698)</f>
        <v>3.1331107059245249</v>
      </c>
    </row>
    <row r="699" spans="1:12" ht="15" customHeight="1" x14ac:dyDescent="0.2">
      <c r="A699" s="11"/>
      <c r="C699" s="139">
        <v>2021</v>
      </c>
      <c r="D699" s="156"/>
      <c r="E699" s="142">
        <v>0.19845831899999999</v>
      </c>
      <c r="F699" s="142">
        <v>8.8552949000000006E-2</v>
      </c>
      <c r="G699" s="142">
        <v>0.235575336</v>
      </c>
      <c r="H699" s="142">
        <v>0.18033811499999999</v>
      </c>
      <c r="I699" s="142">
        <v>0.220577471</v>
      </c>
      <c r="J699" s="142">
        <v>2.76145E-2</v>
      </c>
      <c r="K699" s="142">
        <v>4.8883299999999998E-2</v>
      </c>
      <c r="L699" s="141">
        <f t="shared" si="184"/>
        <v>3.1472909013891996</v>
      </c>
    </row>
    <row r="700" spans="1:12" ht="15" customHeight="1" x14ac:dyDescent="0.2">
      <c r="A700" s="11"/>
      <c r="C700" s="139">
        <v>2017</v>
      </c>
      <c r="D700" s="156"/>
      <c r="E700" s="142" t="s">
        <v>174</v>
      </c>
      <c r="F700" s="142" t="s">
        <v>174</v>
      </c>
      <c r="G700" s="142" t="s">
        <v>174</v>
      </c>
      <c r="H700" s="142" t="s">
        <v>174</v>
      </c>
      <c r="I700" s="142" t="s">
        <v>174</v>
      </c>
      <c r="J700" s="142" t="s">
        <v>174</v>
      </c>
      <c r="K700" s="142" t="s">
        <v>174</v>
      </c>
      <c r="L700" s="141" t="s">
        <v>174</v>
      </c>
    </row>
    <row r="701" spans="1:12" ht="15" customHeight="1" x14ac:dyDescent="0.2">
      <c r="A701" s="11"/>
      <c r="C701" s="139">
        <v>2014</v>
      </c>
      <c r="D701" s="156"/>
      <c r="E701" s="142" t="s">
        <v>174</v>
      </c>
      <c r="F701" s="142" t="s">
        <v>174</v>
      </c>
      <c r="G701" s="142" t="s">
        <v>174</v>
      </c>
      <c r="H701" s="142" t="s">
        <v>174</v>
      </c>
      <c r="I701" s="142" t="s">
        <v>174</v>
      </c>
      <c r="J701" s="142" t="s">
        <v>174</v>
      </c>
      <c r="K701" s="142" t="s">
        <v>174</v>
      </c>
      <c r="L701" s="141" t="s">
        <v>174</v>
      </c>
    </row>
    <row r="702" spans="1:12" ht="15" customHeight="1" x14ac:dyDescent="0.2">
      <c r="A702" s="11"/>
      <c r="C702" s="162" t="s">
        <v>35</v>
      </c>
      <c r="D702" s="162"/>
      <c r="E702" s="162"/>
      <c r="F702" s="163"/>
      <c r="G702" s="163"/>
      <c r="H702" s="163"/>
      <c r="I702" s="163"/>
      <c r="J702" s="163"/>
      <c r="K702" s="163"/>
      <c r="L702" s="164"/>
    </row>
    <row r="703" spans="1:12" ht="15" customHeight="1" x14ac:dyDescent="0.2">
      <c r="A703" s="11"/>
      <c r="C703" s="136">
        <v>2024</v>
      </c>
      <c r="D703" s="154"/>
      <c r="E703" s="155">
        <v>0.25939589341671371</v>
      </c>
      <c r="F703" s="155">
        <v>0.11586519876261439</v>
      </c>
      <c r="G703" s="155">
        <v>0.22067262142659855</v>
      </c>
      <c r="H703" s="155">
        <v>9.3251454145159091E-2</v>
      </c>
      <c r="I703" s="155">
        <v>6.3588853305378987E-2</v>
      </c>
      <c r="J703" s="155">
        <v>2.9771200465373487E-2</v>
      </c>
      <c r="K703" s="155">
        <v>0.21745477847816175</v>
      </c>
      <c r="L703" s="138">
        <f t="shared" ref="L703:L704" si="185">(1*E703+2*F703+3*G703+4*H703+5*I703)/SUM(E703:I703)</f>
        <v>2.449731508721853</v>
      </c>
    </row>
    <row r="704" spans="1:12" ht="15" customHeight="1" x14ac:dyDescent="0.2">
      <c r="A704" s="11"/>
      <c r="C704" s="139">
        <v>2021</v>
      </c>
      <c r="D704" s="156"/>
      <c r="E704" s="142">
        <v>0.24200893600000001</v>
      </c>
      <c r="F704" s="142">
        <v>0.112394624</v>
      </c>
      <c r="G704" s="142">
        <v>0.22460493300000001</v>
      </c>
      <c r="H704" s="142">
        <v>8.3203376999999995E-2</v>
      </c>
      <c r="I704" s="142">
        <v>7.7672854E-2</v>
      </c>
      <c r="J704" s="142">
        <v>3.4620499999999998E-2</v>
      </c>
      <c r="K704" s="142">
        <v>0.22549482300000001</v>
      </c>
      <c r="L704" s="141">
        <f t="shared" si="185"/>
        <v>2.5163254499088699</v>
      </c>
    </row>
    <row r="705" spans="1:12" ht="15" customHeight="1" x14ac:dyDescent="0.2">
      <c r="A705" s="11"/>
      <c r="C705" s="139">
        <v>2017</v>
      </c>
      <c r="D705" s="156"/>
      <c r="E705" s="142" t="s">
        <v>174</v>
      </c>
      <c r="F705" s="142" t="s">
        <v>174</v>
      </c>
      <c r="G705" s="142" t="s">
        <v>174</v>
      </c>
      <c r="H705" s="142" t="s">
        <v>174</v>
      </c>
      <c r="I705" s="142" t="s">
        <v>174</v>
      </c>
      <c r="J705" s="142" t="s">
        <v>174</v>
      </c>
      <c r="K705" s="142" t="s">
        <v>174</v>
      </c>
      <c r="L705" s="141" t="s">
        <v>174</v>
      </c>
    </row>
    <row r="706" spans="1:12" ht="15" customHeight="1" x14ac:dyDescent="0.2">
      <c r="A706" s="11"/>
      <c r="C706" s="139">
        <v>2014</v>
      </c>
      <c r="D706" s="156"/>
      <c r="E706" s="142" t="s">
        <v>174</v>
      </c>
      <c r="F706" s="142" t="s">
        <v>174</v>
      </c>
      <c r="G706" s="142" t="s">
        <v>174</v>
      </c>
      <c r="H706" s="142" t="s">
        <v>174</v>
      </c>
      <c r="I706" s="142" t="s">
        <v>174</v>
      </c>
      <c r="J706" s="142" t="s">
        <v>174</v>
      </c>
      <c r="K706" s="142" t="s">
        <v>174</v>
      </c>
      <c r="L706" s="141" t="s">
        <v>174</v>
      </c>
    </row>
    <row r="707" spans="1:12" ht="15" customHeight="1" x14ac:dyDescent="0.2">
      <c r="A707" s="11"/>
      <c r="C707" s="162" t="s">
        <v>36</v>
      </c>
      <c r="D707" s="162"/>
      <c r="E707" s="162"/>
      <c r="F707" s="163"/>
      <c r="G707" s="163"/>
      <c r="H707" s="163"/>
      <c r="I707" s="163"/>
      <c r="J707" s="163"/>
      <c r="K707" s="163"/>
      <c r="L707" s="164"/>
    </row>
    <row r="708" spans="1:12" ht="15" customHeight="1" x14ac:dyDescent="0.2">
      <c r="A708" s="11"/>
      <c r="C708" s="136">
        <v>2024</v>
      </c>
      <c r="D708" s="154"/>
      <c r="E708" s="155">
        <v>0.21045048644982356</v>
      </c>
      <c r="F708" s="155">
        <v>0.10907932882896916</v>
      </c>
      <c r="G708" s="155">
        <v>0.23099104992166244</v>
      </c>
      <c r="H708" s="155">
        <v>0.16266254442402178</v>
      </c>
      <c r="I708" s="155">
        <v>0.12303460986009369</v>
      </c>
      <c r="J708" s="155">
        <v>3.4911024810525861E-2</v>
      </c>
      <c r="K708" s="155">
        <v>0.12887095570490339</v>
      </c>
      <c r="L708" s="138">
        <f t="shared" ref="L708:L709" si="186">(1*E708+2*F708+3*G708+4*H708+5*I708)/SUM(E708:I708)</f>
        <v>2.8550036775587038</v>
      </c>
    </row>
    <row r="709" spans="1:12" ht="15" customHeight="1" x14ac:dyDescent="0.2">
      <c r="A709" s="11"/>
      <c r="C709" s="139">
        <v>2021</v>
      </c>
      <c r="D709" s="156"/>
      <c r="E709" s="142">
        <v>0.19062512100000001</v>
      </c>
      <c r="F709" s="142">
        <v>9.5436926000000005E-2</v>
      </c>
      <c r="G709" s="142">
        <v>0.20212423099999999</v>
      </c>
      <c r="H709" s="142">
        <v>0.176337297</v>
      </c>
      <c r="I709" s="142">
        <v>0.16118628800000001</v>
      </c>
      <c r="J709" s="142">
        <v>4.0217599999999999E-2</v>
      </c>
      <c r="K709" s="142">
        <v>0.13407255800000001</v>
      </c>
      <c r="L709" s="141">
        <f t="shared" si="186"/>
        <v>3.0266712388780075</v>
      </c>
    </row>
    <row r="710" spans="1:12" ht="15" customHeight="1" x14ac:dyDescent="0.2">
      <c r="A710" s="11"/>
      <c r="C710" s="139">
        <v>2017</v>
      </c>
      <c r="D710" s="156"/>
      <c r="E710" s="142" t="s">
        <v>174</v>
      </c>
      <c r="F710" s="142" t="s">
        <v>174</v>
      </c>
      <c r="G710" s="142" t="s">
        <v>174</v>
      </c>
      <c r="H710" s="142" t="s">
        <v>174</v>
      </c>
      <c r="I710" s="142" t="s">
        <v>174</v>
      </c>
      <c r="J710" s="142" t="s">
        <v>174</v>
      </c>
      <c r="K710" s="142" t="s">
        <v>174</v>
      </c>
      <c r="L710" s="141" t="s">
        <v>174</v>
      </c>
    </row>
    <row r="711" spans="1:12" ht="15" customHeight="1" x14ac:dyDescent="0.2">
      <c r="A711" s="11"/>
      <c r="C711" s="139">
        <v>2014</v>
      </c>
      <c r="D711" s="156"/>
      <c r="E711" s="142" t="s">
        <v>174</v>
      </c>
      <c r="F711" s="142" t="s">
        <v>174</v>
      </c>
      <c r="G711" s="142" t="s">
        <v>174</v>
      </c>
      <c r="H711" s="142" t="s">
        <v>174</v>
      </c>
      <c r="I711" s="142" t="s">
        <v>174</v>
      </c>
      <c r="J711" s="142" t="s">
        <v>174</v>
      </c>
      <c r="K711" s="142" t="s">
        <v>174</v>
      </c>
      <c r="L711" s="141" t="s">
        <v>174</v>
      </c>
    </row>
    <row r="712" spans="1:12" ht="15" customHeight="1" x14ac:dyDescent="0.2">
      <c r="A712" s="11"/>
      <c r="C712" s="162" t="s">
        <v>37</v>
      </c>
      <c r="D712" s="162"/>
      <c r="E712" s="162"/>
      <c r="F712" s="163"/>
      <c r="G712" s="163"/>
      <c r="H712" s="163"/>
      <c r="I712" s="163"/>
      <c r="J712" s="163"/>
      <c r="K712" s="163"/>
      <c r="L712" s="164"/>
    </row>
    <row r="713" spans="1:12" ht="15" customHeight="1" x14ac:dyDescent="0.2">
      <c r="A713" s="11"/>
      <c r="C713" s="136">
        <v>2024</v>
      </c>
      <c r="D713" s="154"/>
      <c r="E713" s="155">
        <v>0.24276424336187086</v>
      </c>
      <c r="F713" s="155">
        <v>0.16438844683854906</v>
      </c>
      <c r="G713" s="155">
        <v>0.30914993030715499</v>
      </c>
      <c r="H713" s="155">
        <v>0.12966435967582496</v>
      </c>
      <c r="I713" s="155">
        <v>7.5420282167031047E-2</v>
      </c>
      <c r="J713" s="155">
        <v>2.3508584629421968E-2</v>
      </c>
      <c r="K713" s="155">
        <v>5.510415302014704E-2</v>
      </c>
      <c r="L713" s="138">
        <f t="shared" ref="L713:L714" si="187">(1*E713+2*F713+3*G713+4*H713+5*I713)/SUM(E713:I713)</f>
        <v>2.5990697672441829</v>
      </c>
    </row>
    <row r="714" spans="1:12" ht="15" customHeight="1" x14ac:dyDescent="0.2">
      <c r="A714" s="11"/>
      <c r="C714" s="139">
        <v>2021</v>
      </c>
      <c r="D714" s="156"/>
      <c r="E714" s="142">
        <v>0.23537151000000001</v>
      </c>
      <c r="F714" s="142">
        <v>0.17440008700000001</v>
      </c>
      <c r="G714" s="142">
        <v>0.31219927600000003</v>
      </c>
      <c r="H714" s="142">
        <v>0.11772665</v>
      </c>
      <c r="I714" s="142">
        <v>6.8999975000000005E-2</v>
      </c>
      <c r="J714" s="142">
        <v>3.07102E-2</v>
      </c>
      <c r="K714" s="142">
        <v>6.0592300000000002E-2</v>
      </c>
      <c r="L714" s="141">
        <f t="shared" si="187"/>
        <v>2.5714563891095907</v>
      </c>
    </row>
    <row r="715" spans="1:12" ht="15" customHeight="1" x14ac:dyDescent="0.2">
      <c r="A715" s="11"/>
      <c r="C715" s="139">
        <v>2017</v>
      </c>
      <c r="D715" s="156"/>
      <c r="E715" s="142" t="s">
        <v>174</v>
      </c>
      <c r="F715" s="142" t="s">
        <v>174</v>
      </c>
      <c r="G715" s="142" t="s">
        <v>174</v>
      </c>
      <c r="H715" s="142" t="s">
        <v>174</v>
      </c>
      <c r="I715" s="142" t="s">
        <v>174</v>
      </c>
      <c r="J715" s="142" t="s">
        <v>174</v>
      </c>
      <c r="K715" s="142" t="s">
        <v>174</v>
      </c>
      <c r="L715" s="141" t="s">
        <v>174</v>
      </c>
    </row>
    <row r="716" spans="1:12" ht="15" customHeight="1" x14ac:dyDescent="0.2">
      <c r="A716" s="11"/>
      <c r="C716" s="139">
        <v>2014</v>
      </c>
      <c r="D716" s="156"/>
      <c r="E716" s="142" t="s">
        <v>174</v>
      </c>
      <c r="F716" s="142" t="s">
        <v>174</v>
      </c>
      <c r="G716" s="142" t="s">
        <v>174</v>
      </c>
      <c r="H716" s="142" t="s">
        <v>174</v>
      </c>
      <c r="I716" s="142" t="s">
        <v>174</v>
      </c>
      <c r="J716" s="142" t="s">
        <v>174</v>
      </c>
      <c r="K716" s="142" t="s">
        <v>174</v>
      </c>
      <c r="L716" s="141" t="s">
        <v>174</v>
      </c>
    </row>
    <row r="717" spans="1:12" ht="15" customHeight="1" x14ac:dyDescent="0.2">
      <c r="A717" s="11"/>
      <c r="C717" s="162" t="s">
        <v>38</v>
      </c>
      <c r="D717" s="162"/>
      <c r="E717" s="162"/>
      <c r="F717" s="163"/>
      <c r="G717" s="163"/>
      <c r="H717" s="163"/>
      <c r="I717" s="163"/>
      <c r="J717" s="163"/>
      <c r="K717" s="163"/>
      <c r="L717" s="164"/>
    </row>
    <row r="718" spans="1:12" ht="15" customHeight="1" x14ac:dyDescent="0.2">
      <c r="A718" s="11"/>
      <c r="C718" s="136">
        <v>2024</v>
      </c>
      <c r="D718" s="154"/>
      <c r="E718" s="155">
        <v>0.24981060917860368</v>
      </c>
      <c r="F718" s="155">
        <v>0.16284828368459783</v>
      </c>
      <c r="G718" s="155">
        <v>0.30341588532050795</v>
      </c>
      <c r="H718" s="155">
        <v>0.11944309499295089</v>
      </c>
      <c r="I718" s="155">
        <v>6.5754892264608497E-2</v>
      </c>
      <c r="J718" s="155">
        <v>3.004439659704676E-2</v>
      </c>
      <c r="K718" s="155">
        <v>6.8682837961684381E-2</v>
      </c>
      <c r="L718" s="138">
        <f t="shared" ref="L718:L719" si="188">(1*E718+2*F718+3*G718+4*H718+5*I718)/SUM(E718:I718)</f>
        <v>2.543405017549647</v>
      </c>
    </row>
    <row r="719" spans="1:12" ht="15" customHeight="1" x14ac:dyDescent="0.2">
      <c r="A719" s="11"/>
      <c r="C719" s="139">
        <v>2021</v>
      </c>
      <c r="D719" s="156"/>
      <c r="E719" s="142">
        <v>0.241328443</v>
      </c>
      <c r="F719" s="142">
        <v>0.17091910799999999</v>
      </c>
      <c r="G719" s="142">
        <v>0.30610978599999999</v>
      </c>
      <c r="H719" s="142">
        <v>0.111689602</v>
      </c>
      <c r="I719" s="142">
        <v>5.6459099999999998E-2</v>
      </c>
      <c r="J719" s="142">
        <v>3.4492500000000002E-2</v>
      </c>
      <c r="K719" s="142">
        <v>7.9001413000000006E-2</v>
      </c>
      <c r="L719" s="141">
        <f t="shared" si="188"/>
        <v>2.5161136268356543</v>
      </c>
    </row>
    <row r="720" spans="1:12" ht="15" customHeight="1" x14ac:dyDescent="0.2">
      <c r="A720" s="11"/>
      <c r="C720" s="139">
        <v>2017</v>
      </c>
      <c r="D720" s="156"/>
      <c r="E720" s="142" t="s">
        <v>174</v>
      </c>
      <c r="F720" s="142" t="s">
        <v>174</v>
      </c>
      <c r="G720" s="142" t="s">
        <v>174</v>
      </c>
      <c r="H720" s="142" t="s">
        <v>174</v>
      </c>
      <c r="I720" s="142" t="s">
        <v>174</v>
      </c>
      <c r="J720" s="142" t="s">
        <v>174</v>
      </c>
      <c r="K720" s="142" t="s">
        <v>174</v>
      </c>
      <c r="L720" s="141" t="s">
        <v>174</v>
      </c>
    </row>
    <row r="721" spans="1:12" ht="15" customHeight="1" x14ac:dyDescent="0.2">
      <c r="A721" s="11"/>
      <c r="C721" s="139">
        <v>2014</v>
      </c>
      <c r="D721" s="156"/>
      <c r="E721" s="142" t="s">
        <v>174</v>
      </c>
      <c r="F721" s="142" t="s">
        <v>174</v>
      </c>
      <c r="G721" s="142" t="s">
        <v>174</v>
      </c>
      <c r="H721" s="142" t="s">
        <v>174</v>
      </c>
      <c r="I721" s="142" t="s">
        <v>174</v>
      </c>
      <c r="J721" s="142" t="s">
        <v>174</v>
      </c>
      <c r="K721" s="142" t="s">
        <v>174</v>
      </c>
      <c r="L721" s="141" t="s">
        <v>174</v>
      </c>
    </row>
    <row r="722" spans="1:12" ht="15" customHeight="1" x14ac:dyDescent="0.2">
      <c r="A722" s="11"/>
      <c r="C722" s="162" t="s">
        <v>39</v>
      </c>
      <c r="D722" s="162"/>
      <c r="E722" s="162"/>
      <c r="F722" s="163"/>
      <c r="G722" s="163"/>
      <c r="H722" s="163"/>
      <c r="I722" s="163"/>
      <c r="J722" s="163"/>
      <c r="K722" s="163"/>
      <c r="L722" s="164"/>
    </row>
    <row r="723" spans="1:12" ht="15" customHeight="1" x14ac:dyDescent="0.2">
      <c r="A723" s="11"/>
      <c r="C723" s="136">
        <v>2024</v>
      </c>
      <c r="D723" s="154"/>
      <c r="E723" s="155">
        <v>0.27232744425882044</v>
      </c>
      <c r="F723" s="155">
        <v>0.19454030481051987</v>
      </c>
      <c r="G723" s="155">
        <v>0.33756068477315265</v>
      </c>
      <c r="H723" s="155">
        <v>8.2277879457356165E-2</v>
      </c>
      <c r="I723" s="155">
        <v>2.5389641929881728E-2</v>
      </c>
      <c r="J723" s="155">
        <v>2.5871883591137009E-2</v>
      </c>
      <c r="K723" s="155">
        <v>6.2032161179132211E-2</v>
      </c>
      <c r="L723" s="138">
        <f t="shared" ref="L723:L724" si="189">(1*E723+2*F723+3*G723+4*H723+5*I723)/SUM(E723:I723)</f>
        <v>2.3354448876397305</v>
      </c>
    </row>
    <row r="724" spans="1:12" ht="15" customHeight="1" x14ac:dyDescent="0.2">
      <c r="A724" s="11"/>
      <c r="C724" s="139">
        <v>2021</v>
      </c>
      <c r="D724" s="156"/>
      <c r="E724" s="142">
        <v>0.268441771</v>
      </c>
      <c r="F724" s="142">
        <v>0.17568513399999999</v>
      </c>
      <c r="G724" s="142">
        <v>0.33189894800000003</v>
      </c>
      <c r="H724" s="142">
        <v>0.106551652</v>
      </c>
      <c r="I724" s="142">
        <v>2.7118799999999998E-2</v>
      </c>
      <c r="J724" s="142">
        <v>3.8301200000000001E-2</v>
      </c>
      <c r="K724" s="142">
        <v>5.20025E-2</v>
      </c>
      <c r="L724" s="141">
        <f t="shared" si="189"/>
        <v>2.3934465590689631</v>
      </c>
    </row>
    <row r="725" spans="1:12" ht="15" customHeight="1" x14ac:dyDescent="0.2">
      <c r="A725" s="11"/>
      <c r="C725" s="139">
        <v>2017</v>
      </c>
      <c r="D725" s="156"/>
      <c r="E725" s="142" t="s">
        <v>174</v>
      </c>
      <c r="F725" s="142" t="s">
        <v>174</v>
      </c>
      <c r="G725" s="142" t="s">
        <v>174</v>
      </c>
      <c r="H725" s="142" t="s">
        <v>174</v>
      </c>
      <c r="I725" s="142" t="s">
        <v>174</v>
      </c>
      <c r="J725" s="142" t="s">
        <v>174</v>
      </c>
      <c r="K725" s="142" t="s">
        <v>174</v>
      </c>
      <c r="L725" s="141" t="s">
        <v>174</v>
      </c>
    </row>
    <row r="726" spans="1:12" ht="15" customHeight="1" x14ac:dyDescent="0.2">
      <c r="A726" s="11"/>
      <c r="C726" s="139">
        <v>2014</v>
      </c>
      <c r="D726" s="156"/>
      <c r="E726" s="142" t="s">
        <v>174</v>
      </c>
      <c r="F726" s="142" t="s">
        <v>174</v>
      </c>
      <c r="G726" s="142" t="s">
        <v>174</v>
      </c>
      <c r="H726" s="142" t="s">
        <v>174</v>
      </c>
      <c r="I726" s="142" t="s">
        <v>174</v>
      </c>
      <c r="J726" s="142" t="s">
        <v>174</v>
      </c>
      <c r="K726" s="142" t="s">
        <v>174</v>
      </c>
      <c r="L726" s="141" t="s">
        <v>174</v>
      </c>
    </row>
    <row r="727" spans="1:12" ht="15" customHeight="1" x14ac:dyDescent="0.2">
      <c r="A727" s="11"/>
      <c r="C727" s="162" t="s">
        <v>40</v>
      </c>
      <c r="D727" s="162"/>
      <c r="E727" s="162"/>
      <c r="F727" s="163"/>
      <c r="G727" s="163"/>
      <c r="H727" s="163"/>
      <c r="I727" s="163"/>
      <c r="J727" s="163"/>
      <c r="K727" s="163"/>
      <c r="L727" s="164"/>
    </row>
    <row r="728" spans="1:12" ht="15" customHeight="1" x14ac:dyDescent="0.2">
      <c r="A728" s="11"/>
      <c r="C728" s="136">
        <v>2024</v>
      </c>
      <c r="D728" s="154"/>
      <c r="E728" s="155">
        <v>0.2111691295140144</v>
      </c>
      <c r="F728" s="155">
        <v>0.11019396911153809</v>
      </c>
      <c r="G728" s="155">
        <v>0.19555058319945171</v>
      </c>
      <c r="H728" s="155">
        <v>9.6584176602007701E-2</v>
      </c>
      <c r="I728" s="155">
        <v>5.6002623490962793E-2</v>
      </c>
      <c r="J728" s="155">
        <v>4.3237475169532046E-2</v>
      </c>
      <c r="K728" s="155">
        <v>0.28726204291249335</v>
      </c>
      <c r="L728" s="138">
        <f t="shared" ref="L728:L729" si="190">(1*E728+2*F728+3*G728+4*H728+5*I728)/SUM(E728:I728)</f>
        <v>2.5161425371530619</v>
      </c>
    </row>
    <row r="729" spans="1:12" ht="15" customHeight="1" x14ac:dyDescent="0.2">
      <c r="A729" s="11"/>
      <c r="C729" s="139">
        <v>2021</v>
      </c>
      <c r="D729" s="156"/>
      <c r="E729" s="142">
        <v>0.19952336500000001</v>
      </c>
      <c r="F729" s="142">
        <v>0.10245354199999999</v>
      </c>
      <c r="G729" s="142">
        <v>0.187418477</v>
      </c>
      <c r="H729" s="142">
        <v>0.10013026999999999</v>
      </c>
      <c r="I729" s="142">
        <v>6.4328735999999997E-2</v>
      </c>
      <c r="J729" s="142">
        <v>5.5842799999999998E-2</v>
      </c>
      <c r="K729" s="142">
        <v>0.29030282600000001</v>
      </c>
      <c r="L729" s="141">
        <f t="shared" si="190"/>
        <v>2.5829155020279053</v>
      </c>
    </row>
    <row r="730" spans="1:12" ht="15" customHeight="1" x14ac:dyDescent="0.2">
      <c r="A730" s="11"/>
      <c r="C730" s="139">
        <v>2017</v>
      </c>
      <c r="D730" s="156"/>
      <c r="E730" s="142" t="s">
        <v>174</v>
      </c>
      <c r="F730" s="142" t="s">
        <v>174</v>
      </c>
      <c r="G730" s="142" t="s">
        <v>174</v>
      </c>
      <c r="H730" s="142" t="s">
        <v>174</v>
      </c>
      <c r="I730" s="142" t="s">
        <v>174</v>
      </c>
      <c r="J730" s="142" t="s">
        <v>174</v>
      </c>
      <c r="K730" s="142" t="s">
        <v>174</v>
      </c>
      <c r="L730" s="141" t="s">
        <v>174</v>
      </c>
    </row>
    <row r="731" spans="1:12" ht="15" customHeight="1" x14ac:dyDescent="0.2">
      <c r="A731" s="11"/>
      <c r="C731" s="139">
        <v>2014</v>
      </c>
      <c r="D731" s="156"/>
      <c r="E731" s="142" t="s">
        <v>174</v>
      </c>
      <c r="F731" s="142" t="s">
        <v>174</v>
      </c>
      <c r="G731" s="142" t="s">
        <v>174</v>
      </c>
      <c r="H731" s="142" t="s">
        <v>174</v>
      </c>
      <c r="I731" s="142" t="s">
        <v>174</v>
      </c>
      <c r="J731" s="142" t="s">
        <v>174</v>
      </c>
      <c r="K731" s="142" t="s">
        <v>174</v>
      </c>
      <c r="L731" s="141" t="s">
        <v>174</v>
      </c>
    </row>
    <row r="732" spans="1:12" ht="15" customHeight="1" x14ac:dyDescent="0.2">
      <c r="A732" s="11"/>
      <c r="C732" s="162" t="s">
        <v>41</v>
      </c>
      <c r="D732" s="162"/>
      <c r="E732" s="162"/>
      <c r="F732" s="163"/>
      <c r="G732" s="163"/>
      <c r="H732" s="163"/>
      <c r="I732" s="163"/>
      <c r="J732" s="163"/>
      <c r="K732" s="163"/>
      <c r="L732" s="164"/>
    </row>
    <row r="733" spans="1:12" ht="15" customHeight="1" x14ac:dyDescent="0.2">
      <c r="A733" s="11"/>
      <c r="C733" s="136">
        <v>2024</v>
      </c>
      <c r="D733" s="154"/>
      <c r="E733" s="155">
        <v>0.17870999824070111</v>
      </c>
      <c r="F733" s="155">
        <v>0.11718010159056279</v>
      </c>
      <c r="G733" s="155">
        <v>0.22883465911115375</v>
      </c>
      <c r="H733" s="155">
        <v>0.17146630445154742</v>
      </c>
      <c r="I733" s="155">
        <v>0.15073266141321906</v>
      </c>
      <c r="J733" s="155">
        <v>3.5226631644338251E-2</v>
      </c>
      <c r="K733" s="155">
        <v>0.11784964354847771</v>
      </c>
      <c r="L733" s="138">
        <f t="shared" ref="L733:L734" si="191">(1*E733+2*F733+3*G733+4*H733+5*I733)/SUM(E733:I733)</f>
        <v>2.9980299633306888</v>
      </c>
    </row>
    <row r="734" spans="1:12" ht="15" customHeight="1" x14ac:dyDescent="0.2">
      <c r="A734" s="11"/>
      <c r="C734" s="139">
        <v>2021</v>
      </c>
      <c r="D734" s="156"/>
      <c r="E734" s="142">
        <v>0.17514944399999999</v>
      </c>
      <c r="F734" s="142">
        <v>0.100163317</v>
      </c>
      <c r="G734" s="142">
        <v>0.219766513</v>
      </c>
      <c r="H734" s="142">
        <v>0.19059885900000001</v>
      </c>
      <c r="I734" s="142">
        <v>0.15933018099999999</v>
      </c>
      <c r="J734" s="142">
        <v>4.5727799999999999E-2</v>
      </c>
      <c r="K734" s="142">
        <v>0.109263849</v>
      </c>
      <c r="L734" s="141">
        <f t="shared" si="191"/>
        <v>3.0695815828387221</v>
      </c>
    </row>
    <row r="735" spans="1:12" ht="15" customHeight="1" x14ac:dyDescent="0.2">
      <c r="A735" s="11"/>
      <c r="C735" s="139">
        <v>2017</v>
      </c>
      <c r="D735" s="156"/>
      <c r="E735" s="142" t="s">
        <v>174</v>
      </c>
      <c r="F735" s="142" t="s">
        <v>174</v>
      </c>
      <c r="G735" s="142" t="s">
        <v>174</v>
      </c>
      <c r="H735" s="142" t="s">
        <v>174</v>
      </c>
      <c r="I735" s="142" t="s">
        <v>174</v>
      </c>
      <c r="J735" s="142" t="s">
        <v>174</v>
      </c>
      <c r="K735" s="142" t="s">
        <v>174</v>
      </c>
      <c r="L735" s="141" t="s">
        <v>174</v>
      </c>
    </row>
    <row r="736" spans="1:12" ht="15" customHeight="1" x14ac:dyDescent="0.2">
      <c r="A736" s="11"/>
      <c r="C736" s="139">
        <v>2014</v>
      </c>
      <c r="D736" s="156"/>
      <c r="E736" s="142" t="s">
        <v>174</v>
      </c>
      <c r="F736" s="142" t="s">
        <v>174</v>
      </c>
      <c r="G736" s="142" t="s">
        <v>174</v>
      </c>
      <c r="H736" s="142" t="s">
        <v>174</v>
      </c>
      <c r="I736" s="142" t="s">
        <v>174</v>
      </c>
      <c r="J736" s="142" t="s">
        <v>174</v>
      </c>
      <c r="K736" s="142" t="s">
        <v>174</v>
      </c>
      <c r="L736" s="141" t="s">
        <v>174</v>
      </c>
    </row>
    <row r="737" spans="1:12" ht="15" customHeight="1" x14ac:dyDescent="0.2">
      <c r="A737" s="11"/>
      <c r="C737" s="162" t="s">
        <v>42</v>
      </c>
      <c r="D737" s="162"/>
      <c r="E737" s="162"/>
      <c r="F737" s="163"/>
      <c r="G737" s="163"/>
      <c r="H737" s="163"/>
      <c r="I737" s="163"/>
      <c r="J737" s="163"/>
      <c r="K737" s="163"/>
      <c r="L737" s="164"/>
    </row>
    <row r="738" spans="1:12" ht="15" customHeight="1" x14ac:dyDescent="0.2">
      <c r="A738" s="11"/>
      <c r="C738" s="136">
        <v>2024</v>
      </c>
      <c r="D738" s="154"/>
      <c r="E738" s="155">
        <v>0.17684256739516879</v>
      </c>
      <c r="F738" s="155">
        <v>9.2604364755266497E-2</v>
      </c>
      <c r="G738" s="155">
        <v>0.1900363418325704</v>
      </c>
      <c r="H738" s="155">
        <v>0.12630924372686481</v>
      </c>
      <c r="I738" s="155">
        <v>0.10105323800670139</v>
      </c>
      <c r="J738" s="155">
        <v>4.5234137682707856E-2</v>
      </c>
      <c r="K738" s="155">
        <v>0.26792010660072019</v>
      </c>
      <c r="L738" s="138">
        <f t="shared" ref="L738:L739" si="192">(1*E738+2*F738+3*G738+4*H738+5*I738)/SUM(E738:I738)</f>
        <v>2.8283839146936836</v>
      </c>
    </row>
    <row r="739" spans="1:12" ht="15" customHeight="1" x14ac:dyDescent="0.2">
      <c r="A739" s="11"/>
      <c r="C739" s="139">
        <v>2021</v>
      </c>
      <c r="D739" s="156"/>
      <c r="E739" s="142">
        <v>0.17453669899999999</v>
      </c>
      <c r="F739" s="142">
        <v>8.1637176000000006E-2</v>
      </c>
      <c r="G739" s="142">
        <v>0.18615441899999999</v>
      </c>
      <c r="H739" s="142">
        <v>0.12483287699999999</v>
      </c>
      <c r="I739" s="142">
        <v>0.1184019</v>
      </c>
      <c r="J739" s="142">
        <v>5.8786100000000001E-2</v>
      </c>
      <c r="K739" s="142">
        <v>0.25565079400000001</v>
      </c>
      <c r="L739" s="141">
        <f t="shared" si="192"/>
        <v>2.8992450149054192</v>
      </c>
    </row>
    <row r="740" spans="1:12" ht="15" customHeight="1" x14ac:dyDescent="0.2">
      <c r="A740" s="11"/>
      <c r="C740" s="139">
        <v>2017</v>
      </c>
      <c r="D740" s="156"/>
      <c r="E740" s="142" t="s">
        <v>174</v>
      </c>
      <c r="F740" s="142" t="s">
        <v>174</v>
      </c>
      <c r="G740" s="142" t="s">
        <v>174</v>
      </c>
      <c r="H740" s="142" t="s">
        <v>174</v>
      </c>
      <c r="I740" s="142" t="s">
        <v>174</v>
      </c>
      <c r="J740" s="142" t="s">
        <v>174</v>
      </c>
      <c r="K740" s="142" t="s">
        <v>174</v>
      </c>
      <c r="L740" s="141" t="s">
        <v>174</v>
      </c>
    </row>
    <row r="741" spans="1:12" ht="15" customHeight="1" x14ac:dyDescent="0.2">
      <c r="A741" s="11"/>
      <c r="C741" s="139">
        <v>2014</v>
      </c>
      <c r="D741" s="156"/>
      <c r="E741" s="142" t="s">
        <v>174</v>
      </c>
      <c r="F741" s="142" t="s">
        <v>174</v>
      </c>
      <c r="G741" s="142" t="s">
        <v>174</v>
      </c>
      <c r="H741" s="142" t="s">
        <v>174</v>
      </c>
      <c r="I741" s="142" t="s">
        <v>174</v>
      </c>
      <c r="J741" s="142" t="s">
        <v>174</v>
      </c>
      <c r="K741" s="142" t="s">
        <v>174</v>
      </c>
      <c r="L741" s="141" t="s">
        <v>174</v>
      </c>
    </row>
    <row r="742" spans="1:12" ht="15" customHeight="1" x14ac:dyDescent="0.2">
      <c r="A742" s="11"/>
      <c r="C742" s="100" t="s">
        <v>130</v>
      </c>
      <c r="D742" s="100"/>
      <c r="E742" s="99"/>
      <c r="F742" s="99"/>
      <c r="G742" s="99"/>
      <c r="H742" s="99"/>
      <c r="I742" s="99"/>
      <c r="J742" s="99"/>
      <c r="K742" s="99"/>
      <c r="L742" s="98"/>
    </row>
    <row r="743" spans="1:12" ht="15" customHeight="1" x14ac:dyDescent="0.2">
      <c r="A743" s="11"/>
      <c r="C743" s="160" t="s">
        <v>176</v>
      </c>
      <c r="D743" s="160"/>
      <c r="E743" s="161"/>
      <c r="F743" s="161"/>
      <c r="G743" s="161"/>
      <c r="H743" s="161"/>
      <c r="I743" s="161"/>
      <c r="J743" s="161"/>
      <c r="K743" s="161"/>
      <c r="L743" s="161"/>
    </row>
    <row r="744" spans="1:12" ht="15" customHeight="1" x14ac:dyDescent="0.2">
      <c r="A744" s="11"/>
      <c r="C744" s="136">
        <v>2024</v>
      </c>
      <c r="D744" s="154"/>
      <c r="E744" s="155">
        <f>AVERAGE(E749,E754,E759,E764,E769,E774,E779,E784,E789,E794)</f>
        <v>0.17767070893576381</v>
      </c>
      <c r="F744" s="155">
        <f t="shared" ref="F744:K744" si="193">AVERAGE(F749,F754,F759,F764,F769,F774,F779,F784,F789,F794)</f>
        <v>0.13964301387055794</v>
      </c>
      <c r="G744" s="155">
        <f t="shared" si="193"/>
        <v>0.27644100470652694</v>
      </c>
      <c r="H744" s="155">
        <f t="shared" si="193"/>
        <v>0.1791000140057343</v>
      </c>
      <c r="I744" s="155">
        <f t="shared" si="193"/>
        <v>0.10065429351526589</v>
      </c>
      <c r="J744" s="155">
        <f t="shared" si="193"/>
        <v>4.455764638719021E-2</v>
      </c>
      <c r="K744" s="155">
        <f t="shared" si="193"/>
        <v>8.1933318578960856E-2</v>
      </c>
      <c r="L744" s="138">
        <f t="shared" ref="L744:L745" si="194">(1*E744+2*F744+3*G744+4*H744+5*I744)/SUM(E744:I744)</f>
        <v>2.8688326896339662</v>
      </c>
    </row>
    <row r="745" spans="1:12" ht="15" customHeight="1" x14ac:dyDescent="0.2">
      <c r="A745" s="11"/>
      <c r="C745" s="139">
        <v>2021</v>
      </c>
      <c r="D745" s="156"/>
      <c r="E745" s="142">
        <f t="shared" ref="E745:K745" si="195">AVERAGE(E750,E755,E760,E765,E770,E775,E780,E785,E790,E795)</f>
        <v>0.20774969800000004</v>
      </c>
      <c r="F745" s="142">
        <f t="shared" si="195"/>
        <v>0.15857562339999998</v>
      </c>
      <c r="G745" s="142">
        <f t="shared" si="195"/>
        <v>0.26084229460000002</v>
      </c>
      <c r="H745" s="142">
        <f t="shared" si="195"/>
        <v>0.17307284969999998</v>
      </c>
      <c r="I745" s="142">
        <f t="shared" si="195"/>
        <v>0.11141758210000001</v>
      </c>
      <c r="J745" s="142">
        <f t="shared" si="195"/>
        <v>8.9118270000000006E-3</v>
      </c>
      <c r="K745" s="142">
        <f t="shared" si="195"/>
        <v>7.9430128399999994E-2</v>
      </c>
      <c r="L745" s="141">
        <f t="shared" si="194"/>
        <v>2.8045681646424887</v>
      </c>
    </row>
    <row r="746" spans="1:12" ht="15" customHeight="1" x14ac:dyDescent="0.2">
      <c r="A746" s="11"/>
      <c r="C746" s="139">
        <v>2017</v>
      </c>
      <c r="D746" s="156"/>
      <c r="E746" s="142" t="s">
        <v>174</v>
      </c>
      <c r="F746" s="142" t="s">
        <v>174</v>
      </c>
      <c r="G746" s="142" t="s">
        <v>174</v>
      </c>
      <c r="H746" s="142" t="s">
        <v>174</v>
      </c>
      <c r="I746" s="142" t="s">
        <v>174</v>
      </c>
      <c r="J746" s="142" t="s">
        <v>174</v>
      </c>
      <c r="K746" s="142" t="s">
        <v>174</v>
      </c>
      <c r="L746" s="141" t="s">
        <v>174</v>
      </c>
    </row>
    <row r="747" spans="1:12" ht="15" customHeight="1" x14ac:dyDescent="0.2">
      <c r="A747" s="11"/>
      <c r="C747" s="139">
        <v>2014</v>
      </c>
      <c r="D747" s="156"/>
      <c r="E747" s="142" t="s">
        <v>174</v>
      </c>
      <c r="F747" s="142" t="s">
        <v>174</v>
      </c>
      <c r="G747" s="142" t="s">
        <v>174</v>
      </c>
      <c r="H747" s="142" t="s">
        <v>174</v>
      </c>
      <c r="I747" s="142" t="s">
        <v>174</v>
      </c>
      <c r="J747" s="142" t="s">
        <v>174</v>
      </c>
      <c r="K747" s="142" t="s">
        <v>174</v>
      </c>
      <c r="L747" s="141" t="s">
        <v>174</v>
      </c>
    </row>
    <row r="748" spans="1:12" ht="15" customHeight="1" x14ac:dyDescent="0.2">
      <c r="A748" s="11"/>
      <c r="C748" s="162" t="s">
        <v>33</v>
      </c>
      <c r="D748" s="162"/>
      <c r="E748" s="162"/>
      <c r="F748" s="163"/>
      <c r="G748" s="163"/>
      <c r="H748" s="163"/>
      <c r="I748" s="163"/>
      <c r="J748" s="163"/>
      <c r="K748" s="163"/>
      <c r="L748" s="163"/>
    </row>
    <row r="749" spans="1:12" ht="15" customHeight="1" x14ac:dyDescent="0.2">
      <c r="A749" s="11"/>
      <c r="C749" s="136">
        <v>2024</v>
      </c>
      <c r="D749" s="154"/>
      <c r="E749" s="155">
        <v>0.21523780960464062</v>
      </c>
      <c r="F749" s="155">
        <v>0.13786661127112354</v>
      </c>
      <c r="G749" s="155">
        <v>0.32338604752127503</v>
      </c>
      <c r="H749" s="155">
        <v>0.19606939146994867</v>
      </c>
      <c r="I749" s="155">
        <v>6.3952343199643019E-2</v>
      </c>
      <c r="J749" s="155">
        <v>4.0097633763600371E-2</v>
      </c>
      <c r="K749" s="155">
        <v>2.3390163169768843E-2</v>
      </c>
      <c r="L749" s="138">
        <f t="shared" ref="L749:L750" si="196">(1*E749+2*F749+3*G749+4*H749+5*I749)/SUM(E749:I749)</f>
        <v>2.7390657037772903</v>
      </c>
    </row>
    <row r="750" spans="1:12" ht="15" customHeight="1" x14ac:dyDescent="0.2">
      <c r="A750" s="11"/>
      <c r="C750" s="139">
        <v>2021</v>
      </c>
      <c r="D750" s="156"/>
      <c r="E750" s="142">
        <v>0.288031019</v>
      </c>
      <c r="F750" s="142">
        <v>0.151649173</v>
      </c>
      <c r="G750" s="142">
        <v>0.27489323999999998</v>
      </c>
      <c r="H750" s="142">
        <v>0.155121916</v>
      </c>
      <c r="I750" s="142">
        <v>0.10645587400000001</v>
      </c>
      <c r="J750" s="142">
        <v>4.7562400000000001E-3</v>
      </c>
      <c r="K750" s="142">
        <v>1.9092499999999998E-2</v>
      </c>
      <c r="L750" s="141">
        <f t="shared" si="196"/>
        <v>2.6315350133321864</v>
      </c>
    </row>
    <row r="751" spans="1:12" ht="15" customHeight="1" x14ac:dyDescent="0.2">
      <c r="A751" s="11"/>
      <c r="C751" s="139">
        <v>2017</v>
      </c>
      <c r="D751" s="156"/>
      <c r="E751" s="142" t="s">
        <v>174</v>
      </c>
      <c r="F751" s="142" t="s">
        <v>174</v>
      </c>
      <c r="G751" s="142" t="s">
        <v>174</v>
      </c>
      <c r="H751" s="142" t="s">
        <v>174</v>
      </c>
      <c r="I751" s="142" t="s">
        <v>174</v>
      </c>
      <c r="J751" s="142" t="s">
        <v>174</v>
      </c>
      <c r="K751" s="142" t="s">
        <v>174</v>
      </c>
      <c r="L751" s="141" t="s">
        <v>174</v>
      </c>
    </row>
    <row r="752" spans="1:12" ht="15" customHeight="1" x14ac:dyDescent="0.2">
      <c r="A752" s="11"/>
      <c r="C752" s="139">
        <v>2014</v>
      </c>
      <c r="D752" s="156"/>
      <c r="E752" s="142" t="s">
        <v>174</v>
      </c>
      <c r="F752" s="142" t="s">
        <v>174</v>
      </c>
      <c r="G752" s="142" t="s">
        <v>174</v>
      </c>
      <c r="H752" s="142" t="s">
        <v>174</v>
      </c>
      <c r="I752" s="142" t="s">
        <v>174</v>
      </c>
      <c r="J752" s="142" t="s">
        <v>174</v>
      </c>
      <c r="K752" s="142" t="s">
        <v>174</v>
      </c>
      <c r="L752" s="141" t="s">
        <v>174</v>
      </c>
    </row>
    <row r="753" spans="1:12" ht="15" customHeight="1" x14ac:dyDescent="0.2">
      <c r="A753" s="11"/>
      <c r="C753" s="162" t="s">
        <v>34</v>
      </c>
      <c r="D753" s="162"/>
      <c r="E753" s="163"/>
      <c r="F753" s="163"/>
      <c r="G753" s="163"/>
      <c r="H753" s="163"/>
      <c r="I753" s="163"/>
      <c r="J753" s="163"/>
      <c r="K753" s="163"/>
      <c r="L753" s="164"/>
    </row>
    <row r="754" spans="1:12" ht="15" customHeight="1" x14ac:dyDescent="0.2">
      <c r="A754" s="11"/>
      <c r="C754" s="136">
        <v>2024</v>
      </c>
      <c r="D754" s="154"/>
      <c r="E754" s="155">
        <v>0.19099309519993463</v>
      </c>
      <c r="F754" s="155">
        <v>0.11705234586912631</v>
      </c>
      <c r="G754" s="155">
        <v>0.24568993477310203</v>
      </c>
      <c r="H754" s="155">
        <v>0.26199029175039901</v>
      </c>
      <c r="I754" s="155">
        <v>0.11278216090268556</v>
      </c>
      <c r="J754" s="155">
        <v>4.0097633763600364E-2</v>
      </c>
      <c r="K754" s="155">
        <v>3.139453774115207E-2</v>
      </c>
      <c r="L754" s="138">
        <f t="shared" ref="L754:L755" si="197">(1*E754+2*F754+3*G754+4*H754+5*I754)/SUM(E754:I754)</f>
        <v>2.9876318514924782</v>
      </c>
    </row>
    <row r="755" spans="1:12" ht="15" customHeight="1" x14ac:dyDescent="0.2">
      <c r="A755" s="11"/>
      <c r="C755" s="139">
        <v>2021</v>
      </c>
      <c r="D755" s="156"/>
      <c r="E755" s="142">
        <v>0.25196840999999998</v>
      </c>
      <c r="F755" s="142">
        <v>0.14262875899999999</v>
      </c>
      <c r="G755" s="142">
        <v>0.2364774</v>
      </c>
      <c r="H755" s="142">
        <v>0.23607087199999999</v>
      </c>
      <c r="I755" s="142">
        <v>0.105550459</v>
      </c>
      <c r="J755" s="142">
        <v>6.3854200000000002E-3</v>
      </c>
      <c r="K755" s="142">
        <v>2.0918699999999998E-2</v>
      </c>
      <c r="L755" s="141">
        <f t="shared" si="197"/>
        <v>2.7950091194997326</v>
      </c>
    </row>
    <row r="756" spans="1:12" ht="15" customHeight="1" x14ac:dyDescent="0.2">
      <c r="A756" s="11"/>
      <c r="C756" s="139">
        <v>2017</v>
      </c>
      <c r="D756" s="156"/>
      <c r="E756" s="142" t="s">
        <v>174</v>
      </c>
      <c r="F756" s="142" t="s">
        <v>174</v>
      </c>
      <c r="G756" s="142" t="s">
        <v>174</v>
      </c>
      <c r="H756" s="142" t="s">
        <v>174</v>
      </c>
      <c r="I756" s="142" t="s">
        <v>174</v>
      </c>
      <c r="J756" s="142" t="s">
        <v>174</v>
      </c>
      <c r="K756" s="142" t="s">
        <v>174</v>
      </c>
      <c r="L756" s="141" t="s">
        <v>174</v>
      </c>
    </row>
    <row r="757" spans="1:12" ht="15" customHeight="1" x14ac:dyDescent="0.2">
      <c r="A757" s="11"/>
      <c r="C757" s="139">
        <v>2014</v>
      </c>
      <c r="D757" s="156"/>
      <c r="E757" s="142" t="s">
        <v>174</v>
      </c>
      <c r="F757" s="142" t="s">
        <v>174</v>
      </c>
      <c r="G757" s="142" t="s">
        <v>174</v>
      </c>
      <c r="H757" s="142" t="s">
        <v>174</v>
      </c>
      <c r="I757" s="142" t="s">
        <v>174</v>
      </c>
      <c r="J757" s="142" t="s">
        <v>174</v>
      </c>
      <c r="K757" s="142" t="s">
        <v>174</v>
      </c>
      <c r="L757" s="141" t="s">
        <v>174</v>
      </c>
    </row>
    <row r="758" spans="1:12" ht="15" customHeight="1" x14ac:dyDescent="0.2">
      <c r="A758" s="11"/>
      <c r="C758" s="162" t="s">
        <v>35</v>
      </c>
      <c r="D758" s="162"/>
      <c r="E758" s="162"/>
      <c r="F758" s="163"/>
      <c r="G758" s="163"/>
      <c r="H758" s="163"/>
      <c r="I758" s="163"/>
      <c r="J758" s="163"/>
      <c r="K758" s="163"/>
      <c r="L758" s="164"/>
    </row>
    <row r="759" spans="1:12" ht="15" customHeight="1" x14ac:dyDescent="0.2">
      <c r="A759" s="11"/>
      <c r="C759" s="136">
        <v>2024</v>
      </c>
      <c r="D759" s="154"/>
      <c r="E759" s="155">
        <v>0.23002307341459957</v>
      </c>
      <c r="F759" s="155">
        <v>0.16156015678968699</v>
      </c>
      <c r="G759" s="155">
        <v>0.21952297600319456</v>
      </c>
      <c r="H759" s="155">
        <v>5.6731141062284975E-2</v>
      </c>
      <c r="I759" s="155">
        <v>2.7311015971239548E-2</v>
      </c>
      <c r="J759" s="155">
        <v>4.6170033083090145E-2</v>
      </c>
      <c r="K759" s="155">
        <v>0.25868160367590415</v>
      </c>
      <c r="L759" s="138">
        <f t="shared" ref="L759:L760" si="198">(1*E759+2*F759+3*G759+4*H759+5*I759)/SUM(E759:I759)</f>
        <v>2.2659795266795175</v>
      </c>
    </row>
    <row r="760" spans="1:12" ht="15" customHeight="1" x14ac:dyDescent="0.2">
      <c r="A760" s="11"/>
      <c r="C760" s="139">
        <v>2021</v>
      </c>
      <c r="D760" s="156"/>
      <c r="E760" s="142">
        <v>0.256507657</v>
      </c>
      <c r="F760" s="142">
        <v>0.12450375700000001</v>
      </c>
      <c r="G760" s="142">
        <v>0.18559742300000001</v>
      </c>
      <c r="H760" s="142">
        <v>9.2312274999999999E-2</v>
      </c>
      <c r="I760" s="142">
        <v>4.6792800000000002E-2</v>
      </c>
      <c r="J760" s="142">
        <v>2.38003E-2</v>
      </c>
      <c r="K760" s="142">
        <v>0.27048586099999999</v>
      </c>
      <c r="L760" s="141">
        <f t="shared" si="198"/>
        <v>2.3600505979539199</v>
      </c>
    </row>
    <row r="761" spans="1:12" ht="15" customHeight="1" x14ac:dyDescent="0.2">
      <c r="A761" s="11"/>
      <c r="C761" s="139">
        <v>2017</v>
      </c>
      <c r="D761" s="156"/>
      <c r="E761" s="142" t="s">
        <v>174</v>
      </c>
      <c r="F761" s="142" t="s">
        <v>174</v>
      </c>
      <c r="G761" s="142" t="s">
        <v>174</v>
      </c>
      <c r="H761" s="142" t="s">
        <v>174</v>
      </c>
      <c r="I761" s="142" t="s">
        <v>174</v>
      </c>
      <c r="J761" s="142" t="s">
        <v>174</v>
      </c>
      <c r="K761" s="142" t="s">
        <v>174</v>
      </c>
      <c r="L761" s="141" t="s">
        <v>174</v>
      </c>
    </row>
    <row r="762" spans="1:12" ht="15" customHeight="1" x14ac:dyDescent="0.2">
      <c r="A762" s="11"/>
      <c r="C762" s="139">
        <v>2014</v>
      </c>
      <c r="D762" s="156"/>
      <c r="E762" s="142" t="s">
        <v>174</v>
      </c>
      <c r="F762" s="142" t="s">
        <v>174</v>
      </c>
      <c r="G762" s="142" t="s">
        <v>174</v>
      </c>
      <c r="H762" s="142" t="s">
        <v>174</v>
      </c>
      <c r="I762" s="142" t="s">
        <v>174</v>
      </c>
      <c r="J762" s="142" t="s">
        <v>174</v>
      </c>
      <c r="K762" s="142" t="s">
        <v>174</v>
      </c>
      <c r="L762" s="141" t="s">
        <v>174</v>
      </c>
    </row>
    <row r="763" spans="1:12" ht="15" customHeight="1" x14ac:dyDescent="0.2">
      <c r="A763" s="11"/>
      <c r="C763" s="162" t="s">
        <v>36</v>
      </c>
      <c r="D763" s="162"/>
      <c r="E763" s="162"/>
      <c r="F763" s="163"/>
      <c r="G763" s="163"/>
      <c r="H763" s="163"/>
      <c r="I763" s="163"/>
      <c r="J763" s="163"/>
      <c r="K763" s="163"/>
      <c r="L763" s="164"/>
    </row>
    <row r="764" spans="1:12" ht="15" customHeight="1" x14ac:dyDescent="0.2">
      <c r="A764" s="11"/>
      <c r="C764" s="136">
        <v>2024</v>
      </c>
      <c r="D764" s="154"/>
      <c r="E764" s="155">
        <v>0.17726285189275154</v>
      </c>
      <c r="F764" s="155">
        <v>0.15651631798661936</v>
      </c>
      <c r="G764" s="155">
        <v>0.25076373355902182</v>
      </c>
      <c r="H764" s="155">
        <v>0.25681503052609889</v>
      </c>
      <c r="I764" s="155">
        <v>5.2085373676064792E-2</v>
      </c>
      <c r="J764" s="155">
        <v>4.5280305081942231E-2</v>
      </c>
      <c r="K764" s="155">
        <v>6.1276387277501461E-2</v>
      </c>
      <c r="L764" s="138">
        <f t="shared" ref="L764:L765" si="199">(1*E764+2*F764+3*G764+4*H764+5*I764)/SUM(E764:I764)</f>
        <v>2.8320472685724525</v>
      </c>
    </row>
    <row r="765" spans="1:12" ht="15" customHeight="1" x14ac:dyDescent="0.2">
      <c r="A765" s="11"/>
      <c r="C765" s="139">
        <v>2021</v>
      </c>
      <c r="D765" s="156"/>
      <c r="E765" s="142">
        <v>0.187955556</v>
      </c>
      <c r="F765" s="142">
        <v>0.17960630699999999</v>
      </c>
      <c r="G765" s="142">
        <v>0.18907207000000001</v>
      </c>
      <c r="H765" s="142">
        <v>0.19532886399999999</v>
      </c>
      <c r="I765" s="142">
        <v>0.144968454</v>
      </c>
      <c r="J765" s="142">
        <v>6.5143500000000003E-3</v>
      </c>
      <c r="K765" s="142">
        <v>9.6554402999999997E-2</v>
      </c>
      <c r="L765" s="141">
        <f t="shared" si="199"/>
        <v>2.9216755499134677</v>
      </c>
    </row>
    <row r="766" spans="1:12" ht="15" customHeight="1" x14ac:dyDescent="0.2">
      <c r="A766" s="11"/>
      <c r="C766" s="139">
        <v>2017</v>
      </c>
      <c r="D766" s="156"/>
      <c r="E766" s="142" t="s">
        <v>174</v>
      </c>
      <c r="F766" s="142" t="s">
        <v>174</v>
      </c>
      <c r="G766" s="142" t="s">
        <v>174</v>
      </c>
      <c r="H766" s="142" t="s">
        <v>174</v>
      </c>
      <c r="I766" s="142" t="s">
        <v>174</v>
      </c>
      <c r="J766" s="142" t="s">
        <v>174</v>
      </c>
      <c r="K766" s="142" t="s">
        <v>174</v>
      </c>
      <c r="L766" s="141" t="s">
        <v>174</v>
      </c>
    </row>
    <row r="767" spans="1:12" ht="15" customHeight="1" x14ac:dyDescent="0.2">
      <c r="A767" s="11"/>
      <c r="C767" s="139">
        <v>2014</v>
      </c>
      <c r="D767" s="156"/>
      <c r="E767" s="142" t="s">
        <v>174</v>
      </c>
      <c r="F767" s="142" t="s">
        <v>174</v>
      </c>
      <c r="G767" s="142" t="s">
        <v>174</v>
      </c>
      <c r="H767" s="142" t="s">
        <v>174</v>
      </c>
      <c r="I767" s="142" t="s">
        <v>174</v>
      </c>
      <c r="J767" s="142" t="s">
        <v>174</v>
      </c>
      <c r="K767" s="142" t="s">
        <v>174</v>
      </c>
      <c r="L767" s="141" t="s">
        <v>174</v>
      </c>
    </row>
    <row r="768" spans="1:12" ht="15" customHeight="1" x14ac:dyDescent="0.2">
      <c r="A768" s="11"/>
      <c r="C768" s="162" t="s">
        <v>37</v>
      </c>
      <c r="D768" s="162"/>
      <c r="E768" s="162"/>
      <c r="F768" s="163"/>
      <c r="G768" s="163"/>
      <c r="H768" s="163"/>
      <c r="I768" s="163"/>
      <c r="J768" s="163"/>
      <c r="K768" s="163"/>
      <c r="L768" s="164"/>
    </row>
    <row r="769" spans="1:12" ht="15" customHeight="1" x14ac:dyDescent="0.2">
      <c r="A769" s="11"/>
      <c r="C769" s="136">
        <v>2024</v>
      </c>
      <c r="D769" s="154"/>
      <c r="E769" s="155">
        <v>0.22924209881811028</v>
      </c>
      <c r="F769" s="155">
        <v>0.19332784114334164</v>
      </c>
      <c r="G769" s="155">
        <v>0.28282250834905709</v>
      </c>
      <c r="H769" s="155">
        <v>0.18518753799079563</v>
      </c>
      <c r="I769" s="155">
        <v>3.6639664489045563E-2</v>
      </c>
      <c r="J769" s="155">
        <v>4.1000127812784413E-2</v>
      </c>
      <c r="K769" s="155">
        <v>3.1780221396865316E-2</v>
      </c>
      <c r="L769" s="138">
        <f t="shared" ref="L769:L770" si="200">(1*E769+2*F769+3*G769+4*H769+5*I769)/SUM(E769:I769)</f>
        <v>2.5757799444010994</v>
      </c>
    </row>
    <row r="770" spans="1:12" ht="15" customHeight="1" x14ac:dyDescent="0.2">
      <c r="A770" s="11"/>
      <c r="C770" s="139">
        <v>2021</v>
      </c>
      <c r="D770" s="156"/>
      <c r="E770" s="142">
        <v>0.28445672</v>
      </c>
      <c r="F770" s="142">
        <v>0.199352051</v>
      </c>
      <c r="G770" s="142">
        <v>0.28898133199999998</v>
      </c>
      <c r="H770" s="142">
        <v>0.119255047</v>
      </c>
      <c r="I770" s="142">
        <v>7.8681995000000005E-2</v>
      </c>
      <c r="J770" s="142">
        <v>6.8886900000000003E-3</v>
      </c>
      <c r="K770" s="142">
        <v>2.23842E-2</v>
      </c>
      <c r="L770" s="141">
        <f t="shared" si="200"/>
        <v>2.4935276544677238</v>
      </c>
    </row>
    <row r="771" spans="1:12" ht="15" customHeight="1" x14ac:dyDescent="0.2">
      <c r="A771" s="11"/>
      <c r="C771" s="139">
        <v>2017</v>
      </c>
      <c r="D771" s="156"/>
      <c r="E771" s="142" t="s">
        <v>174</v>
      </c>
      <c r="F771" s="142" t="s">
        <v>174</v>
      </c>
      <c r="G771" s="142" t="s">
        <v>174</v>
      </c>
      <c r="H771" s="142" t="s">
        <v>174</v>
      </c>
      <c r="I771" s="142" t="s">
        <v>174</v>
      </c>
      <c r="J771" s="142" t="s">
        <v>174</v>
      </c>
      <c r="K771" s="142" t="s">
        <v>174</v>
      </c>
      <c r="L771" s="141" t="s">
        <v>174</v>
      </c>
    </row>
    <row r="772" spans="1:12" ht="15" customHeight="1" x14ac:dyDescent="0.2">
      <c r="A772" s="11"/>
      <c r="C772" s="139">
        <v>2014</v>
      </c>
      <c r="D772" s="156"/>
      <c r="E772" s="142" t="s">
        <v>174</v>
      </c>
      <c r="F772" s="142" t="s">
        <v>174</v>
      </c>
      <c r="G772" s="142" t="s">
        <v>174</v>
      </c>
      <c r="H772" s="142" t="s">
        <v>174</v>
      </c>
      <c r="I772" s="142" t="s">
        <v>174</v>
      </c>
      <c r="J772" s="142" t="s">
        <v>174</v>
      </c>
      <c r="K772" s="142" t="s">
        <v>174</v>
      </c>
      <c r="L772" s="141" t="s">
        <v>174</v>
      </c>
    </row>
    <row r="773" spans="1:12" ht="15" customHeight="1" x14ac:dyDescent="0.2">
      <c r="A773" s="11"/>
      <c r="C773" s="162" t="s">
        <v>38</v>
      </c>
      <c r="D773" s="162"/>
      <c r="E773" s="162"/>
      <c r="F773" s="163"/>
      <c r="G773" s="163"/>
      <c r="H773" s="163"/>
      <c r="I773" s="163"/>
      <c r="J773" s="163"/>
      <c r="K773" s="163"/>
      <c r="L773" s="164"/>
    </row>
    <row r="774" spans="1:12" ht="15" customHeight="1" x14ac:dyDescent="0.2">
      <c r="A774" s="11"/>
      <c r="C774" s="136">
        <v>2024</v>
      </c>
      <c r="D774" s="154"/>
      <c r="E774" s="155">
        <v>0.21942188087235565</v>
      </c>
      <c r="F774" s="155">
        <v>0.1439970385842973</v>
      </c>
      <c r="G774" s="155">
        <v>0.32932629959363829</v>
      </c>
      <c r="H774" s="155">
        <v>0.19912812948868058</v>
      </c>
      <c r="I774" s="155">
        <v>1.5526834175961969E-2</v>
      </c>
      <c r="J774" s="155">
        <v>4.390705265469283E-2</v>
      </c>
      <c r="K774" s="155">
        <v>4.8692764630373267E-2</v>
      </c>
      <c r="L774" s="138">
        <f t="shared" ref="L774:L775" si="201">(1*E774+2*F774+3*G774+4*H774+5*I774)/SUM(E774:I774)</f>
        <v>2.6113522906362534</v>
      </c>
    </row>
    <row r="775" spans="1:12" ht="15" customHeight="1" x14ac:dyDescent="0.2">
      <c r="A775" s="11"/>
      <c r="C775" s="139">
        <v>2021</v>
      </c>
      <c r="D775" s="156"/>
      <c r="E775" s="142">
        <v>0.24764561800000001</v>
      </c>
      <c r="F775" s="142">
        <v>0.19552139099999999</v>
      </c>
      <c r="G775" s="142">
        <v>0.25902452500000001</v>
      </c>
      <c r="H775" s="142">
        <v>0.17017602700000001</v>
      </c>
      <c r="I775" s="142">
        <v>3.61748E-2</v>
      </c>
      <c r="J775" s="142">
        <v>1.9175600000000001E-2</v>
      </c>
      <c r="K775" s="142">
        <v>7.2282038000000007E-2</v>
      </c>
      <c r="L775" s="141">
        <f t="shared" si="201"/>
        <v>2.5065865729071937</v>
      </c>
    </row>
    <row r="776" spans="1:12" ht="15" customHeight="1" x14ac:dyDescent="0.2">
      <c r="A776" s="11"/>
      <c r="C776" s="139">
        <v>2017</v>
      </c>
      <c r="D776" s="156"/>
      <c r="E776" s="142" t="s">
        <v>174</v>
      </c>
      <c r="F776" s="142" t="s">
        <v>174</v>
      </c>
      <c r="G776" s="142" t="s">
        <v>174</v>
      </c>
      <c r="H776" s="142" t="s">
        <v>174</v>
      </c>
      <c r="I776" s="142" t="s">
        <v>174</v>
      </c>
      <c r="J776" s="142" t="s">
        <v>174</v>
      </c>
      <c r="K776" s="142" t="s">
        <v>174</v>
      </c>
      <c r="L776" s="141" t="s">
        <v>174</v>
      </c>
    </row>
    <row r="777" spans="1:12" ht="15" customHeight="1" x14ac:dyDescent="0.2">
      <c r="A777" s="11"/>
      <c r="C777" s="139">
        <v>2014</v>
      </c>
      <c r="D777" s="156"/>
      <c r="E777" s="142" t="s">
        <v>174</v>
      </c>
      <c r="F777" s="142" t="s">
        <v>174</v>
      </c>
      <c r="G777" s="142" t="s">
        <v>174</v>
      </c>
      <c r="H777" s="142" t="s">
        <v>174</v>
      </c>
      <c r="I777" s="142" t="s">
        <v>174</v>
      </c>
      <c r="J777" s="142" t="s">
        <v>174</v>
      </c>
      <c r="K777" s="142" t="s">
        <v>174</v>
      </c>
      <c r="L777" s="141" t="s">
        <v>174</v>
      </c>
    </row>
    <row r="778" spans="1:12" ht="15" customHeight="1" x14ac:dyDescent="0.2">
      <c r="A778" s="11"/>
      <c r="C778" s="162" t="s">
        <v>177</v>
      </c>
      <c r="D778" s="162"/>
      <c r="E778" s="162"/>
      <c r="F778" s="163"/>
      <c r="G778" s="163"/>
      <c r="H778" s="163"/>
      <c r="I778" s="163"/>
      <c r="J778" s="163"/>
      <c r="K778" s="163"/>
      <c r="L778" s="164"/>
    </row>
    <row r="779" spans="1:12" ht="15" customHeight="1" x14ac:dyDescent="0.2">
      <c r="A779" s="11"/>
      <c r="C779" s="136">
        <v>2024</v>
      </c>
      <c r="D779" s="154"/>
      <c r="E779" s="155">
        <v>0.21223255497774174</v>
      </c>
      <c r="F779" s="155">
        <v>0.23889978802158132</v>
      </c>
      <c r="G779" s="155">
        <v>0.3100081999201747</v>
      </c>
      <c r="H779" s="155">
        <v>0.10977073248577277</v>
      </c>
      <c r="I779" s="155">
        <v>1.6834952415875019E-2</v>
      </c>
      <c r="J779" s="155">
        <v>4.6354109566513597E-2</v>
      </c>
      <c r="K779" s="155">
        <v>6.5899662612340773E-2</v>
      </c>
      <c r="L779" s="138">
        <f t="shared" ref="L779:L780" si="202">(1*E779+2*F779+3*G779+4*H779+5*I779)/SUM(E779:I779)</f>
        <v>2.4143323346632219</v>
      </c>
    </row>
    <row r="780" spans="1:12" ht="15" customHeight="1" x14ac:dyDescent="0.2">
      <c r="A780" s="11"/>
      <c r="C780" s="139">
        <v>2021</v>
      </c>
      <c r="D780" s="156"/>
      <c r="E780" s="142">
        <v>0.25147841799999998</v>
      </c>
      <c r="F780" s="142">
        <v>0.23823467100000001</v>
      </c>
      <c r="G780" s="142">
        <v>0.35605268400000001</v>
      </c>
      <c r="H780" s="142">
        <v>9.5070180000000004E-2</v>
      </c>
      <c r="I780" s="142">
        <v>2.03389E-2</v>
      </c>
      <c r="J780" s="142">
        <v>1.04917E-2</v>
      </c>
      <c r="K780" s="142">
        <v>2.8333400000000002E-2</v>
      </c>
      <c r="L780" s="141">
        <f t="shared" si="202"/>
        <v>2.3701005336226788</v>
      </c>
    </row>
    <row r="781" spans="1:12" ht="15" customHeight="1" x14ac:dyDescent="0.2">
      <c r="A781" s="11"/>
      <c r="C781" s="139">
        <v>2017</v>
      </c>
      <c r="D781" s="156"/>
      <c r="E781" s="142" t="s">
        <v>174</v>
      </c>
      <c r="F781" s="142" t="s">
        <v>174</v>
      </c>
      <c r="G781" s="142" t="s">
        <v>174</v>
      </c>
      <c r="H781" s="142" t="s">
        <v>174</v>
      </c>
      <c r="I781" s="142" t="s">
        <v>174</v>
      </c>
      <c r="J781" s="142" t="s">
        <v>174</v>
      </c>
      <c r="K781" s="142" t="s">
        <v>174</v>
      </c>
      <c r="L781" s="141" t="s">
        <v>174</v>
      </c>
    </row>
    <row r="782" spans="1:12" ht="15" customHeight="1" x14ac:dyDescent="0.2">
      <c r="A782" s="11"/>
      <c r="C782" s="139">
        <v>2014</v>
      </c>
      <c r="D782" s="156"/>
      <c r="E782" s="142" t="s">
        <v>174</v>
      </c>
      <c r="F782" s="142" t="s">
        <v>174</v>
      </c>
      <c r="G782" s="142" t="s">
        <v>174</v>
      </c>
      <c r="H782" s="142" t="s">
        <v>174</v>
      </c>
      <c r="I782" s="142" t="s">
        <v>174</v>
      </c>
      <c r="J782" s="142" t="s">
        <v>174</v>
      </c>
      <c r="K782" s="142" t="s">
        <v>174</v>
      </c>
      <c r="L782" s="141" t="s">
        <v>174</v>
      </c>
    </row>
    <row r="783" spans="1:12" ht="15" customHeight="1" x14ac:dyDescent="0.2">
      <c r="A783" s="11"/>
      <c r="C783" s="162" t="s">
        <v>40</v>
      </c>
      <c r="D783" s="162"/>
      <c r="E783" s="162"/>
      <c r="F783" s="163"/>
      <c r="G783" s="163"/>
      <c r="H783" s="163"/>
      <c r="I783" s="163"/>
      <c r="J783" s="163"/>
      <c r="K783" s="163"/>
      <c r="L783" s="164"/>
    </row>
    <row r="784" spans="1:12" ht="15" customHeight="1" x14ac:dyDescent="0.2">
      <c r="A784" s="11"/>
      <c r="C784" s="136">
        <v>2024</v>
      </c>
      <c r="D784" s="154"/>
      <c r="E784" s="155">
        <v>8.0809393066481633E-2</v>
      </c>
      <c r="F784" s="155">
        <v>8.0180359946264185E-2</v>
      </c>
      <c r="G784" s="155">
        <v>0.27643262688502024</v>
      </c>
      <c r="H784" s="155">
        <v>0.17339451232048442</v>
      </c>
      <c r="I784" s="155">
        <v>0.21656385162688851</v>
      </c>
      <c r="J784" s="155">
        <v>4.9427210735221321E-2</v>
      </c>
      <c r="K784" s="155">
        <v>0.12319204541963964</v>
      </c>
      <c r="L784" s="138">
        <f t="shared" ref="L784:L785" si="203">(1*E784+2*F784+3*G784+4*H784+5*I784)/SUM(E784:I784)</f>
        <v>3.4408164828686165</v>
      </c>
    </row>
    <row r="785" spans="1:12" ht="15" customHeight="1" x14ac:dyDescent="0.2">
      <c r="A785" s="11"/>
      <c r="C785" s="139">
        <v>2021</v>
      </c>
      <c r="D785" s="156"/>
      <c r="E785" s="142">
        <v>7.2869947000000004E-2</v>
      </c>
      <c r="F785" s="142">
        <v>0.12359675000000001</v>
      </c>
      <c r="G785" s="142">
        <v>0.276977274</v>
      </c>
      <c r="H785" s="142">
        <v>0.21139324800000001</v>
      </c>
      <c r="I785" s="142">
        <v>0.181968465</v>
      </c>
      <c r="J785" s="142">
        <v>3.7019900000000001E-3</v>
      </c>
      <c r="K785" s="142">
        <v>0.12949232099999999</v>
      </c>
      <c r="L785" s="141">
        <f t="shared" si="203"/>
        <v>3.3530128374192802</v>
      </c>
    </row>
    <row r="786" spans="1:12" ht="15" customHeight="1" x14ac:dyDescent="0.2">
      <c r="A786" s="11"/>
      <c r="C786" s="139">
        <v>2017</v>
      </c>
      <c r="D786" s="156"/>
      <c r="E786" s="142" t="s">
        <v>174</v>
      </c>
      <c r="F786" s="142" t="s">
        <v>174</v>
      </c>
      <c r="G786" s="142" t="s">
        <v>174</v>
      </c>
      <c r="H786" s="142" t="s">
        <v>174</v>
      </c>
      <c r="I786" s="142" t="s">
        <v>174</v>
      </c>
      <c r="J786" s="142" t="s">
        <v>174</v>
      </c>
      <c r="K786" s="142" t="s">
        <v>174</v>
      </c>
      <c r="L786" s="141" t="s">
        <v>174</v>
      </c>
    </row>
    <row r="787" spans="1:12" ht="15" customHeight="1" x14ac:dyDescent="0.2">
      <c r="A787" s="11"/>
      <c r="C787" s="139">
        <v>2014</v>
      </c>
      <c r="D787" s="156"/>
      <c r="E787" s="142" t="s">
        <v>174</v>
      </c>
      <c r="F787" s="142" t="s">
        <v>174</v>
      </c>
      <c r="G787" s="142" t="s">
        <v>174</v>
      </c>
      <c r="H787" s="142" t="s">
        <v>174</v>
      </c>
      <c r="I787" s="142" t="s">
        <v>174</v>
      </c>
      <c r="J787" s="142" t="s">
        <v>174</v>
      </c>
      <c r="K787" s="142" t="s">
        <v>174</v>
      </c>
      <c r="L787" s="141" t="s">
        <v>174</v>
      </c>
    </row>
    <row r="788" spans="1:12" ht="15" customHeight="1" x14ac:dyDescent="0.2">
      <c r="A788" s="11"/>
      <c r="C788" s="162" t="s">
        <v>41</v>
      </c>
      <c r="D788" s="162"/>
      <c r="E788" s="162"/>
      <c r="F788" s="163"/>
      <c r="G788" s="163"/>
      <c r="H788" s="163"/>
      <c r="I788" s="163"/>
      <c r="J788" s="163"/>
      <c r="K788" s="163"/>
      <c r="L788" s="164"/>
    </row>
    <row r="789" spans="1:12" ht="15" customHeight="1" x14ac:dyDescent="0.2">
      <c r="A789" s="11"/>
      <c r="C789" s="136">
        <v>2024</v>
      </c>
      <c r="D789" s="154"/>
      <c r="E789" s="155">
        <v>0.14176188753984387</v>
      </c>
      <c r="F789" s="155">
        <v>0.11658044635902629</v>
      </c>
      <c r="G789" s="155">
        <v>0.29291116542586093</v>
      </c>
      <c r="H789" s="155">
        <v>0.14432807139908721</v>
      </c>
      <c r="I789" s="155">
        <v>0.16747211887059149</v>
      </c>
      <c r="J789" s="155">
        <v>4.662117870522841E-2</v>
      </c>
      <c r="K789" s="155">
        <v>9.0325131700361744E-2</v>
      </c>
      <c r="L789" s="138">
        <f t="shared" ref="L789:L790" si="204">(1*E789+2*F789+3*G789+4*H789+5*I789)/SUM(E789:I789)</f>
        <v>3.0917302001672233</v>
      </c>
    </row>
    <row r="790" spans="1:12" ht="15" customHeight="1" x14ac:dyDescent="0.2">
      <c r="A790" s="11"/>
      <c r="C790" s="139">
        <v>2021</v>
      </c>
      <c r="D790" s="156"/>
      <c r="E790" s="142">
        <v>0.14808295499999999</v>
      </c>
      <c r="F790" s="142">
        <v>0.16029707200000001</v>
      </c>
      <c r="G790" s="142">
        <v>0.26193385499999999</v>
      </c>
      <c r="H790" s="142">
        <v>0.18859136700000001</v>
      </c>
      <c r="I790" s="142">
        <v>0.16663534999999999</v>
      </c>
      <c r="J790" s="142">
        <v>3.7019900000000001E-3</v>
      </c>
      <c r="K790" s="142">
        <v>7.0757406999999994E-2</v>
      </c>
      <c r="L790" s="141">
        <f t="shared" si="204"/>
        <v>3.0706604173503145</v>
      </c>
    </row>
    <row r="791" spans="1:12" ht="15" customHeight="1" x14ac:dyDescent="0.2">
      <c r="A791" s="11"/>
      <c r="C791" s="139">
        <v>2017</v>
      </c>
      <c r="D791" s="156"/>
      <c r="E791" s="142" t="s">
        <v>174</v>
      </c>
      <c r="F791" s="142" t="s">
        <v>174</v>
      </c>
      <c r="G791" s="142" t="s">
        <v>174</v>
      </c>
      <c r="H791" s="142" t="s">
        <v>174</v>
      </c>
      <c r="I791" s="142" t="s">
        <v>174</v>
      </c>
      <c r="J791" s="142" t="s">
        <v>174</v>
      </c>
      <c r="K791" s="142" t="s">
        <v>174</v>
      </c>
      <c r="L791" s="141" t="s">
        <v>174</v>
      </c>
    </row>
    <row r="792" spans="1:12" ht="15" customHeight="1" x14ac:dyDescent="0.2">
      <c r="A792" s="11"/>
      <c r="C792" s="139">
        <v>2014</v>
      </c>
      <c r="D792" s="156"/>
      <c r="E792" s="142" t="s">
        <v>174</v>
      </c>
      <c r="F792" s="142" t="s">
        <v>174</v>
      </c>
      <c r="G792" s="142" t="s">
        <v>174</v>
      </c>
      <c r="H792" s="142" t="s">
        <v>174</v>
      </c>
      <c r="I792" s="142" t="s">
        <v>174</v>
      </c>
      <c r="J792" s="142" t="s">
        <v>174</v>
      </c>
      <c r="K792" s="142" t="s">
        <v>174</v>
      </c>
      <c r="L792" s="141" t="s">
        <v>174</v>
      </c>
    </row>
    <row r="793" spans="1:12" ht="15" customHeight="1" x14ac:dyDescent="0.2">
      <c r="A793" s="11"/>
      <c r="C793" s="162" t="s">
        <v>42</v>
      </c>
      <c r="D793" s="162"/>
      <c r="E793" s="162"/>
      <c r="F793" s="163"/>
      <c r="G793" s="163"/>
      <c r="H793" s="163"/>
      <c r="I793" s="163"/>
      <c r="J793" s="163"/>
      <c r="K793" s="163"/>
      <c r="L793" s="164"/>
    </row>
    <row r="794" spans="1:12" ht="15" customHeight="1" x14ac:dyDescent="0.2">
      <c r="A794" s="11"/>
      <c r="C794" s="136">
        <v>2024</v>
      </c>
      <c r="D794" s="154"/>
      <c r="E794" s="155">
        <v>7.9722443971178489E-2</v>
      </c>
      <c r="F794" s="155">
        <v>5.0449232734512447E-2</v>
      </c>
      <c r="G794" s="155">
        <v>0.23354655503492486</v>
      </c>
      <c r="H794" s="155">
        <v>0.20758530156379082</v>
      </c>
      <c r="I794" s="155">
        <v>0.29737461982466346</v>
      </c>
      <c r="J794" s="155">
        <v>4.662117870522841E-2</v>
      </c>
      <c r="K794" s="155">
        <v>8.4700668165701348E-2</v>
      </c>
      <c r="L794" s="138">
        <f t="shared" ref="L794:L795" si="205">(1*E794+2*F794+3*G794+4*H794+5*I794)/SUM(E794:I794)</f>
        <v>3.6820022103724095</v>
      </c>
    </row>
    <row r="795" spans="1:12" ht="15" customHeight="1" x14ac:dyDescent="0.2">
      <c r="A795" s="11"/>
      <c r="C795" s="139">
        <v>2021</v>
      </c>
      <c r="D795" s="156"/>
      <c r="E795" s="142">
        <v>8.8500679999999998E-2</v>
      </c>
      <c r="F795" s="142">
        <v>7.0366303000000005E-2</v>
      </c>
      <c r="G795" s="142">
        <v>0.27941314299999997</v>
      </c>
      <c r="H795" s="142">
        <v>0.26740870100000003</v>
      </c>
      <c r="I795" s="142">
        <v>0.22660872400000001</v>
      </c>
      <c r="J795" s="142">
        <v>3.7019900000000001E-3</v>
      </c>
      <c r="K795" s="142">
        <v>6.4000453999999998E-2</v>
      </c>
      <c r="L795" s="141">
        <f t="shared" si="205"/>
        <v>3.5076260100569541</v>
      </c>
    </row>
    <row r="796" spans="1:12" ht="15" customHeight="1" x14ac:dyDescent="0.2">
      <c r="A796" s="11"/>
      <c r="C796" s="139">
        <v>2017</v>
      </c>
      <c r="D796" s="156"/>
      <c r="E796" s="142" t="s">
        <v>174</v>
      </c>
      <c r="F796" s="142" t="s">
        <v>174</v>
      </c>
      <c r="G796" s="142" t="s">
        <v>174</v>
      </c>
      <c r="H796" s="142" t="s">
        <v>174</v>
      </c>
      <c r="I796" s="142" t="s">
        <v>174</v>
      </c>
      <c r="J796" s="142" t="s">
        <v>174</v>
      </c>
      <c r="K796" s="142" t="s">
        <v>174</v>
      </c>
      <c r="L796" s="141" t="s">
        <v>174</v>
      </c>
    </row>
    <row r="797" spans="1:12" ht="15" customHeight="1" x14ac:dyDescent="0.2">
      <c r="A797" s="11"/>
      <c r="C797" s="139">
        <v>2014</v>
      </c>
      <c r="D797" s="156"/>
      <c r="E797" s="142" t="s">
        <v>174</v>
      </c>
      <c r="F797" s="142" t="s">
        <v>174</v>
      </c>
      <c r="G797" s="142" t="s">
        <v>174</v>
      </c>
      <c r="H797" s="142" t="s">
        <v>174</v>
      </c>
      <c r="I797" s="142" t="s">
        <v>174</v>
      </c>
      <c r="J797" s="142" t="s">
        <v>174</v>
      </c>
      <c r="K797" s="142" t="s">
        <v>174</v>
      </c>
      <c r="L797" s="141" t="s">
        <v>174</v>
      </c>
    </row>
    <row r="798" spans="1:12" ht="15" customHeight="1" x14ac:dyDescent="0.2">
      <c r="A798" s="11"/>
      <c r="C798" s="100" t="s">
        <v>131</v>
      </c>
      <c r="D798" s="100"/>
      <c r="E798" s="99"/>
      <c r="F798" s="99"/>
      <c r="G798" s="99"/>
      <c r="H798" s="99"/>
      <c r="I798" s="99"/>
      <c r="J798" s="99"/>
      <c r="K798" s="99"/>
      <c r="L798" s="98"/>
    </row>
    <row r="799" spans="1:12" ht="15" customHeight="1" x14ac:dyDescent="0.2">
      <c r="A799" s="11"/>
      <c r="C799" s="160" t="s">
        <v>165</v>
      </c>
      <c r="D799" s="160"/>
      <c r="E799" s="161"/>
      <c r="F799" s="161"/>
      <c r="G799" s="161"/>
      <c r="H799" s="161"/>
      <c r="I799" s="161"/>
      <c r="J799" s="161"/>
      <c r="K799" s="161"/>
      <c r="L799" s="161"/>
    </row>
    <row r="800" spans="1:12" ht="15" customHeight="1" x14ac:dyDescent="0.2">
      <c r="A800" s="11"/>
      <c r="C800" s="136">
        <v>2024</v>
      </c>
      <c r="D800" s="154"/>
      <c r="E800" s="155">
        <f>AVERAGE(E805,E810,E815,E820,E825,E830,E835,E840,E845,E850)</f>
        <v>0.25036258710370196</v>
      </c>
      <c r="F800" s="155">
        <f t="shared" ref="F800:K800" si="206">AVERAGE(F805,F810,F815,F820,F825,F830,F835,F840,F845,F850)</f>
        <v>0.10852764569810895</v>
      </c>
      <c r="G800" s="155">
        <f t="shared" si="206"/>
        <v>0.26517948767414273</v>
      </c>
      <c r="H800" s="155">
        <f t="shared" si="206"/>
        <v>0.1394275719999257</v>
      </c>
      <c r="I800" s="155">
        <f t="shared" si="206"/>
        <v>9.0740913511947685E-2</v>
      </c>
      <c r="J800" s="155">
        <f t="shared" si="206"/>
        <v>3.656682799163679E-2</v>
      </c>
      <c r="K800" s="155">
        <f t="shared" si="206"/>
        <v>0.10919496602053613</v>
      </c>
      <c r="L800" s="138">
        <f t="shared" ref="L800:L801" si="207">(1*E800+2*F800+3*G800+4*H800+5*I800)/SUM(E800:I800)</f>
        <v>2.6624554850619728</v>
      </c>
    </row>
    <row r="801" spans="1:12" ht="15" customHeight="1" x14ac:dyDescent="0.2">
      <c r="A801" s="11"/>
      <c r="C801" s="139">
        <v>2021</v>
      </c>
      <c r="D801" s="156"/>
      <c r="E801" s="142">
        <f t="shared" ref="E801:K801" si="208">AVERAGE(E806,E811,E816,E821,E826,E831,E836,E841,E846,E851)</f>
        <v>0.24276866749999998</v>
      </c>
      <c r="F801" s="142">
        <f t="shared" si="208"/>
        <v>0.11586643299999999</v>
      </c>
      <c r="G801" s="142">
        <f t="shared" si="208"/>
        <v>0.26426462880000001</v>
      </c>
      <c r="H801" s="142">
        <f t="shared" si="208"/>
        <v>0.16438683950000002</v>
      </c>
      <c r="I801" s="142">
        <f t="shared" si="208"/>
        <v>9.4368460600000009E-2</v>
      </c>
      <c r="J801" s="142">
        <f t="shared" si="208"/>
        <v>5.2173028699999999E-2</v>
      </c>
      <c r="K801" s="142">
        <f t="shared" si="208"/>
        <v>6.6171922899999999E-2</v>
      </c>
      <c r="L801" s="141">
        <f t="shared" si="207"/>
        <v>2.7183932501706884</v>
      </c>
    </row>
    <row r="802" spans="1:12" ht="15" customHeight="1" x14ac:dyDescent="0.2">
      <c r="A802" s="11"/>
      <c r="C802" s="139">
        <v>2017</v>
      </c>
      <c r="D802" s="156"/>
      <c r="E802" s="142" t="s">
        <v>174</v>
      </c>
      <c r="F802" s="142" t="s">
        <v>174</v>
      </c>
      <c r="G802" s="142" t="s">
        <v>174</v>
      </c>
      <c r="H802" s="142" t="s">
        <v>174</v>
      </c>
      <c r="I802" s="142" t="s">
        <v>174</v>
      </c>
      <c r="J802" s="142" t="s">
        <v>174</v>
      </c>
      <c r="K802" s="142" t="s">
        <v>174</v>
      </c>
      <c r="L802" s="141" t="s">
        <v>174</v>
      </c>
    </row>
    <row r="803" spans="1:12" ht="15" customHeight="1" x14ac:dyDescent="0.2">
      <c r="A803" s="11"/>
      <c r="C803" s="139">
        <v>2014</v>
      </c>
      <c r="D803" s="156"/>
      <c r="E803" s="142" t="s">
        <v>174</v>
      </c>
      <c r="F803" s="142" t="s">
        <v>174</v>
      </c>
      <c r="G803" s="142" t="s">
        <v>174</v>
      </c>
      <c r="H803" s="142" t="s">
        <v>174</v>
      </c>
      <c r="I803" s="142" t="s">
        <v>174</v>
      </c>
      <c r="J803" s="142" t="s">
        <v>174</v>
      </c>
      <c r="K803" s="142" t="s">
        <v>174</v>
      </c>
      <c r="L803" s="141" t="s">
        <v>174</v>
      </c>
    </row>
    <row r="804" spans="1:12" ht="15" customHeight="1" x14ac:dyDescent="0.2">
      <c r="A804" s="11"/>
      <c r="C804" s="162" t="s">
        <v>33</v>
      </c>
      <c r="D804" s="162"/>
      <c r="E804" s="162"/>
      <c r="F804" s="163"/>
      <c r="G804" s="163"/>
      <c r="H804" s="163"/>
      <c r="I804" s="163"/>
      <c r="J804" s="163"/>
      <c r="K804" s="163"/>
      <c r="L804" s="163"/>
    </row>
    <row r="805" spans="1:12" ht="15" customHeight="1" x14ac:dyDescent="0.2">
      <c r="A805" s="11"/>
      <c r="C805" s="136">
        <v>2024</v>
      </c>
      <c r="D805" s="154"/>
      <c r="E805" s="155">
        <v>0.29156971558904615</v>
      </c>
      <c r="F805" s="155">
        <v>0.13242681378628607</v>
      </c>
      <c r="G805" s="155">
        <v>0.27271047190544323</v>
      </c>
      <c r="H805" s="155">
        <v>0.15032662861128407</v>
      </c>
      <c r="I805" s="155">
        <v>0.11277228232288461</v>
      </c>
      <c r="J805" s="155">
        <v>2.0050275409445831E-2</v>
      </c>
      <c r="K805" s="155">
        <v>2.014381237561003E-2</v>
      </c>
      <c r="L805" s="138">
        <f t="shared" ref="L805:L806" si="209">(1*E805+2*F805+3*G805+4*H805+5*I805)/SUM(E805:I805)</f>
        <v>2.6460794339936804</v>
      </c>
    </row>
    <row r="806" spans="1:12" ht="15" customHeight="1" x14ac:dyDescent="0.2">
      <c r="A806" s="11"/>
      <c r="C806" s="139">
        <v>2021</v>
      </c>
      <c r="D806" s="156"/>
      <c r="E806" s="142">
        <v>0.26435736799999998</v>
      </c>
      <c r="F806" s="142">
        <v>0.10632417500000001</v>
      </c>
      <c r="G806" s="142">
        <v>0.30289314099999998</v>
      </c>
      <c r="H806" s="142">
        <v>0.140456848</v>
      </c>
      <c r="I806" s="142">
        <v>0.14593091799999999</v>
      </c>
      <c r="J806" s="142">
        <v>2.8895199999999999E-2</v>
      </c>
      <c r="K806" s="142">
        <v>1.1142300000000001E-2</v>
      </c>
      <c r="L806" s="141">
        <f t="shared" si="209"/>
        <v>2.7888248368464827</v>
      </c>
    </row>
    <row r="807" spans="1:12" ht="15" customHeight="1" x14ac:dyDescent="0.2">
      <c r="A807" s="11"/>
      <c r="C807" s="139">
        <v>2017</v>
      </c>
      <c r="D807" s="156"/>
      <c r="E807" s="142" t="s">
        <v>174</v>
      </c>
      <c r="F807" s="142" t="s">
        <v>174</v>
      </c>
      <c r="G807" s="142" t="s">
        <v>174</v>
      </c>
      <c r="H807" s="142" t="s">
        <v>174</v>
      </c>
      <c r="I807" s="142" t="s">
        <v>174</v>
      </c>
      <c r="J807" s="142" t="s">
        <v>174</v>
      </c>
      <c r="K807" s="142" t="s">
        <v>174</v>
      </c>
      <c r="L807" s="141" t="s">
        <v>174</v>
      </c>
    </row>
    <row r="808" spans="1:12" ht="15" customHeight="1" x14ac:dyDescent="0.2">
      <c r="A808" s="11"/>
      <c r="C808" s="139">
        <v>2014</v>
      </c>
      <c r="D808" s="156"/>
      <c r="E808" s="142" t="s">
        <v>174</v>
      </c>
      <c r="F808" s="142" t="s">
        <v>174</v>
      </c>
      <c r="G808" s="142" t="s">
        <v>174</v>
      </c>
      <c r="H808" s="142" t="s">
        <v>174</v>
      </c>
      <c r="I808" s="142" t="s">
        <v>174</v>
      </c>
      <c r="J808" s="142" t="s">
        <v>174</v>
      </c>
      <c r="K808" s="142" t="s">
        <v>174</v>
      </c>
      <c r="L808" s="141" t="s">
        <v>174</v>
      </c>
    </row>
    <row r="809" spans="1:12" ht="15" customHeight="1" x14ac:dyDescent="0.2">
      <c r="A809" s="11"/>
      <c r="C809" s="162" t="s">
        <v>34</v>
      </c>
      <c r="D809" s="162"/>
      <c r="E809" s="163"/>
      <c r="F809" s="163"/>
      <c r="G809" s="163"/>
      <c r="H809" s="163"/>
      <c r="I809" s="163"/>
      <c r="J809" s="163"/>
      <c r="K809" s="163"/>
      <c r="L809" s="164"/>
    </row>
    <row r="810" spans="1:12" ht="15" customHeight="1" x14ac:dyDescent="0.2">
      <c r="A810" s="11"/>
      <c r="C810" s="136">
        <v>2024</v>
      </c>
      <c r="D810" s="154"/>
      <c r="E810" s="155">
        <v>0.28363770431224833</v>
      </c>
      <c r="F810" s="155">
        <v>9.5059789458218469E-2</v>
      </c>
      <c r="G810" s="155">
        <v>0.27054597487599041</v>
      </c>
      <c r="H810" s="155">
        <v>0.13974107036163977</v>
      </c>
      <c r="I810" s="155">
        <v>0.13202319431524603</v>
      </c>
      <c r="J810" s="155">
        <v>2.0149923667094803E-2</v>
      </c>
      <c r="K810" s="155">
        <v>5.8842343009562037E-2</v>
      </c>
      <c r="L810" s="138">
        <f t="shared" ref="L810:L811" si="210">(1*E810+2*F810+3*G810+4*H810+5*I810)/SUM(E810:I810)</f>
        <v>2.7192773418333358</v>
      </c>
    </row>
    <row r="811" spans="1:12" ht="15" customHeight="1" x14ac:dyDescent="0.2">
      <c r="A811" s="11"/>
      <c r="C811" s="139">
        <v>2021</v>
      </c>
      <c r="D811" s="156"/>
      <c r="E811" s="142">
        <v>0.25561447300000001</v>
      </c>
      <c r="F811" s="142">
        <v>0.14642398600000001</v>
      </c>
      <c r="G811" s="142">
        <v>0.20764137899999999</v>
      </c>
      <c r="H811" s="142">
        <v>0.14448287400000001</v>
      </c>
      <c r="I811" s="142">
        <v>0.19526122900000001</v>
      </c>
      <c r="J811" s="142">
        <v>3.1257399999999998E-2</v>
      </c>
      <c r="K811" s="142">
        <v>1.9318599999999998E-2</v>
      </c>
      <c r="L811" s="141">
        <f t="shared" si="210"/>
        <v>2.8708189306129999</v>
      </c>
    </row>
    <row r="812" spans="1:12" ht="15" customHeight="1" x14ac:dyDescent="0.2">
      <c r="A812" s="11"/>
      <c r="C812" s="139">
        <v>2017</v>
      </c>
      <c r="D812" s="156"/>
      <c r="E812" s="142" t="s">
        <v>174</v>
      </c>
      <c r="F812" s="142" t="s">
        <v>174</v>
      </c>
      <c r="G812" s="142" t="s">
        <v>174</v>
      </c>
      <c r="H812" s="142" t="s">
        <v>174</v>
      </c>
      <c r="I812" s="142" t="s">
        <v>174</v>
      </c>
      <c r="J812" s="142" t="s">
        <v>174</v>
      </c>
      <c r="K812" s="142" t="s">
        <v>174</v>
      </c>
      <c r="L812" s="141" t="s">
        <v>174</v>
      </c>
    </row>
    <row r="813" spans="1:12" ht="15" customHeight="1" x14ac:dyDescent="0.2">
      <c r="A813" s="11"/>
      <c r="C813" s="139">
        <v>2014</v>
      </c>
      <c r="D813" s="156"/>
      <c r="E813" s="142" t="s">
        <v>174</v>
      </c>
      <c r="F813" s="142" t="s">
        <v>174</v>
      </c>
      <c r="G813" s="142" t="s">
        <v>174</v>
      </c>
      <c r="H813" s="142" t="s">
        <v>174</v>
      </c>
      <c r="I813" s="142" t="s">
        <v>174</v>
      </c>
      <c r="J813" s="142" t="s">
        <v>174</v>
      </c>
      <c r="K813" s="142" t="s">
        <v>174</v>
      </c>
      <c r="L813" s="141" t="s">
        <v>174</v>
      </c>
    </row>
    <row r="814" spans="1:12" ht="15" customHeight="1" x14ac:dyDescent="0.2">
      <c r="A814" s="11"/>
      <c r="C814" s="162" t="s">
        <v>35</v>
      </c>
      <c r="D814" s="162"/>
      <c r="E814" s="162"/>
      <c r="F814" s="163"/>
      <c r="G814" s="163"/>
      <c r="H814" s="163"/>
      <c r="I814" s="163"/>
      <c r="J814" s="163"/>
      <c r="K814" s="163"/>
      <c r="L814" s="164"/>
    </row>
    <row r="815" spans="1:12" ht="15" customHeight="1" x14ac:dyDescent="0.2">
      <c r="A815" s="11"/>
      <c r="C815" s="136">
        <v>2024</v>
      </c>
      <c r="D815" s="154"/>
      <c r="E815" s="155">
        <v>0.2872395106769558</v>
      </c>
      <c r="F815" s="155">
        <v>0.11115176184835603</v>
      </c>
      <c r="G815" s="155">
        <v>0.22413118922984987</v>
      </c>
      <c r="H815" s="155">
        <v>9.9467941431175558E-2</v>
      </c>
      <c r="I815" s="155">
        <v>4.3010616908864041E-2</v>
      </c>
      <c r="J815" s="155">
        <v>3.5445255845616586E-2</v>
      </c>
      <c r="K815" s="155">
        <v>0.19955372405918206</v>
      </c>
      <c r="L815" s="138">
        <f t="shared" ref="L815:L816" si="211">(1*E815+2*F815+3*G815+4*H815+5*I815)/SUM(E815:I815)</f>
        <v>2.346220992109104</v>
      </c>
    </row>
    <row r="816" spans="1:12" ht="15" customHeight="1" x14ac:dyDescent="0.2">
      <c r="A816" s="11"/>
      <c r="C816" s="139">
        <v>2021</v>
      </c>
      <c r="D816" s="156"/>
      <c r="E816" s="142">
        <v>0.27873489200000001</v>
      </c>
      <c r="F816" s="142">
        <v>0.103054507</v>
      </c>
      <c r="G816" s="142">
        <v>0.25454168999999999</v>
      </c>
      <c r="H816" s="142">
        <v>0.121092467</v>
      </c>
      <c r="I816" s="142">
        <v>6.17493E-2</v>
      </c>
      <c r="J816" s="142">
        <v>3.5115599999999997E-2</v>
      </c>
      <c r="K816" s="142">
        <v>0.145711493</v>
      </c>
      <c r="L816" s="141">
        <f t="shared" si="211"/>
        <v>2.4922521895671799</v>
      </c>
    </row>
    <row r="817" spans="1:12" ht="15" customHeight="1" x14ac:dyDescent="0.2">
      <c r="A817" s="11"/>
      <c r="C817" s="139">
        <v>2017</v>
      </c>
      <c r="D817" s="156"/>
      <c r="E817" s="142" t="s">
        <v>174</v>
      </c>
      <c r="F817" s="142" t="s">
        <v>174</v>
      </c>
      <c r="G817" s="142" t="s">
        <v>174</v>
      </c>
      <c r="H817" s="142" t="s">
        <v>174</v>
      </c>
      <c r="I817" s="142" t="s">
        <v>174</v>
      </c>
      <c r="J817" s="142" t="s">
        <v>174</v>
      </c>
      <c r="K817" s="142" t="s">
        <v>174</v>
      </c>
      <c r="L817" s="141" t="s">
        <v>174</v>
      </c>
    </row>
    <row r="818" spans="1:12" ht="15" customHeight="1" x14ac:dyDescent="0.2">
      <c r="A818" s="11"/>
      <c r="C818" s="139">
        <v>2014</v>
      </c>
      <c r="D818" s="156"/>
      <c r="E818" s="142" t="s">
        <v>174</v>
      </c>
      <c r="F818" s="142" t="s">
        <v>174</v>
      </c>
      <c r="G818" s="142" t="s">
        <v>174</v>
      </c>
      <c r="H818" s="142" t="s">
        <v>174</v>
      </c>
      <c r="I818" s="142" t="s">
        <v>174</v>
      </c>
      <c r="J818" s="142" t="s">
        <v>174</v>
      </c>
      <c r="K818" s="142" t="s">
        <v>174</v>
      </c>
      <c r="L818" s="141" t="s">
        <v>174</v>
      </c>
    </row>
    <row r="819" spans="1:12" ht="15" customHeight="1" x14ac:dyDescent="0.2">
      <c r="A819" s="11"/>
      <c r="C819" s="162" t="s">
        <v>36</v>
      </c>
      <c r="D819" s="162"/>
      <c r="E819" s="162"/>
      <c r="F819" s="163"/>
      <c r="G819" s="163"/>
      <c r="H819" s="163"/>
      <c r="I819" s="163"/>
      <c r="J819" s="163"/>
      <c r="K819" s="163"/>
      <c r="L819" s="164"/>
    </row>
    <row r="820" spans="1:12" ht="15" customHeight="1" x14ac:dyDescent="0.2">
      <c r="A820" s="11"/>
      <c r="C820" s="136">
        <v>2024</v>
      </c>
      <c r="D820" s="154"/>
      <c r="E820" s="155">
        <v>0.27995761229475485</v>
      </c>
      <c r="F820" s="155">
        <v>0.11167921023377328</v>
      </c>
      <c r="G820" s="155">
        <v>0.23439571279450919</v>
      </c>
      <c r="H820" s="155">
        <v>0.11569108775872756</v>
      </c>
      <c r="I820" s="155">
        <v>9.296593563914797E-2</v>
      </c>
      <c r="J820" s="155">
        <v>3.7623125258614713E-2</v>
      </c>
      <c r="K820" s="155">
        <v>0.12768731602047237</v>
      </c>
      <c r="L820" s="138">
        <f t="shared" ref="L820:L821" si="212">(1*E820+2*F820+3*G820+4*H820+5*I820)/SUM(E820:I820)</f>
        <v>2.5567555962324389</v>
      </c>
    </row>
    <row r="821" spans="1:12" ht="15" customHeight="1" x14ac:dyDescent="0.2">
      <c r="A821" s="11"/>
      <c r="C821" s="139">
        <v>2021</v>
      </c>
      <c r="D821" s="156"/>
      <c r="E821" s="142">
        <v>0.249879605</v>
      </c>
      <c r="F821" s="142">
        <v>0.105688149</v>
      </c>
      <c r="G821" s="142">
        <v>0.219758326</v>
      </c>
      <c r="H821" s="142">
        <v>0.22158725500000001</v>
      </c>
      <c r="I821" s="142">
        <v>8.0460486999999997E-2</v>
      </c>
      <c r="J821" s="142">
        <v>3.7571300000000002E-2</v>
      </c>
      <c r="K821" s="142">
        <v>8.5054845000000004E-2</v>
      </c>
      <c r="L821" s="141">
        <f t="shared" si="212"/>
        <v>2.7459017759479036</v>
      </c>
    </row>
    <row r="822" spans="1:12" ht="15" customHeight="1" x14ac:dyDescent="0.2">
      <c r="A822" s="11"/>
      <c r="C822" s="139">
        <v>2017</v>
      </c>
      <c r="D822" s="156"/>
      <c r="E822" s="142" t="s">
        <v>174</v>
      </c>
      <c r="F822" s="142" t="s">
        <v>174</v>
      </c>
      <c r="G822" s="142" t="s">
        <v>174</v>
      </c>
      <c r="H822" s="142" t="s">
        <v>174</v>
      </c>
      <c r="I822" s="142" t="s">
        <v>174</v>
      </c>
      <c r="J822" s="142" t="s">
        <v>174</v>
      </c>
      <c r="K822" s="142" t="s">
        <v>174</v>
      </c>
      <c r="L822" s="141" t="s">
        <v>174</v>
      </c>
    </row>
    <row r="823" spans="1:12" ht="15" customHeight="1" x14ac:dyDescent="0.2">
      <c r="A823" s="11"/>
      <c r="C823" s="139">
        <v>2014</v>
      </c>
      <c r="D823" s="156"/>
      <c r="E823" s="142" t="s">
        <v>174</v>
      </c>
      <c r="F823" s="142" t="s">
        <v>174</v>
      </c>
      <c r="G823" s="142" t="s">
        <v>174</v>
      </c>
      <c r="H823" s="142" t="s">
        <v>174</v>
      </c>
      <c r="I823" s="142" t="s">
        <v>174</v>
      </c>
      <c r="J823" s="142" t="s">
        <v>174</v>
      </c>
      <c r="K823" s="142" t="s">
        <v>174</v>
      </c>
      <c r="L823" s="141" t="s">
        <v>174</v>
      </c>
    </row>
    <row r="824" spans="1:12" ht="15" customHeight="1" x14ac:dyDescent="0.2">
      <c r="A824" s="11"/>
      <c r="C824" s="162" t="s">
        <v>37</v>
      </c>
      <c r="D824" s="162"/>
      <c r="E824" s="162"/>
      <c r="F824" s="163"/>
      <c r="G824" s="163"/>
      <c r="H824" s="163"/>
      <c r="I824" s="163"/>
      <c r="J824" s="163"/>
      <c r="K824" s="163"/>
      <c r="L824" s="164"/>
    </row>
    <row r="825" spans="1:12" ht="15" customHeight="1" x14ac:dyDescent="0.2">
      <c r="A825" s="11"/>
      <c r="C825" s="136">
        <v>2024</v>
      </c>
      <c r="D825" s="154"/>
      <c r="E825" s="155">
        <v>0.28663607768798255</v>
      </c>
      <c r="F825" s="155">
        <v>0.12821131245425224</v>
      </c>
      <c r="G825" s="155">
        <v>0.30446330474545164</v>
      </c>
      <c r="H825" s="155">
        <v>0.12953289644768828</v>
      </c>
      <c r="I825" s="155">
        <v>7.4974456083073709E-2</v>
      </c>
      <c r="J825" s="155">
        <v>2.0149923667094807E-2</v>
      </c>
      <c r="K825" s="155">
        <v>5.6032028914456786E-2</v>
      </c>
      <c r="L825" s="138">
        <f t="shared" ref="L825:L826" si="213">(1*E825+2*F825+3*G825+4*H825+5*I825)/SUM(E825:I825)</f>
        <v>2.5431982949503547</v>
      </c>
    </row>
    <row r="826" spans="1:12" ht="15" customHeight="1" x14ac:dyDescent="0.2">
      <c r="A826" s="11"/>
      <c r="C826" s="139">
        <v>2021</v>
      </c>
      <c r="D826" s="156"/>
      <c r="E826" s="142">
        <v>0.27844212000000002</v>
      </c>
      <c r="F826" s="142">
        <v>0.12857617299999999</v>
      </c>
      <c r="G826" s="142">
        <v>0.33874394299999999</v>
      </c>
      <c r="H826" s="142">
        <v>0.10820542599999999</v>
      </c>
      <c r="I826" s="142">
        <v>9.0652448999999996E-2</v>
      </c>
      <c r="J826" s="142">
        <v>3.0889400000000001E-2</v>
      </c>
      <c r="K826" s="142">
        <v>2.4490499999999998E-2</v>
      </c>
      <c r="L826" s="141">
        <f t="shared" si="213"/>
        <v>2.5808366936197911</v>
      </c>
    </row>
    <row r="827" spans="1:12" ht="15" customHeight="1" x14ac:dyDescent="0.2">
      <c r="A827" s="11"/>
      <c r="C827" s="139">
        <v>2017</v>
      </c>
      <c r="D827" s="156"/>
      <c r="E827" s="142" t="s">
        <v>174</v>
      </c>
      <c r="F827" s="142" t="s">
        <v>174</v>
      </c>
      <c r="G827" s="142" t="s">
        <v>174</v>
      </c>
      <c r="H827" s="142" t="s">
        <v>174</v>
      </c>
      <c r="I827" s="142" t="s">
        <v>174</v>
      </c>
      <c r="J827" s="142" t="s">
        <v>174</v>
      </c>
      <c r="K827" s="142" t="s">
        <v>174</v>
      </c>
      <c r="L827" s="141" t="s">
        <v>174</v>
      </c>
    </row>
    <row r="828" spans="1:12" ht="15" customHeight="1" x14ac:dyDescent="0.2">
      <c r="A828" s="11"/>
      <c r="C828" s="139">
        <v>2014</v>
      </c>
      <c r="D828" s="156"/>
      <c r="E828" s="142" t="s">
        <v>174</v>
      </c>
      <c r="F828" s="142" t="s">
        <v>174</v>
      </c>
      <c r="G828" s="142" t="s">
        <v>174</v>
      </c>
      <c r="H828" s="142" t="s">
        <v>174</v>
      </c>
      <c r="I828" s="142" t="s">
        <v>174</v>
      </c>
      <c r="J828" s="142" t="s">
        <v>174</v>
      </c>
      <c r="K828" s="142" t="s">
        <v>174</v>
      </c>
      <c r="L828" s="141" t="s">
        <v>174</v>
      </c>
    </row>
    <row r="829" spans="1:12" ht="15" customHeight="1" x14ac:dyDescent="0.2">
      <c r="A829" s="11"/>
      <c r="C829" s="162" t="s">
        <v>38</v>
      </c>
      <c r="D829" s="162"/>
      <c r="E829" s="162"/>
      <c r="F829" s="163"/>
      <c r="G829" s="163"/>
      <c r="H829" s="163"/>
      <c r="I829" s="163"/>
      <c r="J829" s="163"/>
      <c r="K829" s="163"/>
      <c r="L829" s="164"/>
    </row>
    <row r="830" spans="1:12" ht="15" customHeight="1" x14ac:dyDescent="0.2">
      <c r="A830" s="11"/>
      <c r="C830" s="136">
        <v>2024</v>
      </c>
      <c r="D830" s="154"/>
      <c r="E830" s="155">
        <v>0.31938808252857959</v>
      </c>
      <c r="F830" s="155">
        <v>0.14015933433560443</v>
      </c>
      <c r="G830" s="155">
        <v>0.29875185126329584</v>
      </c>
      <c r="H830" s="155">
        <v>8.7360748797578547E-2</v>
      </c>
      <c r="I830" s="155">
        <v>7.4858014228952607E-2</v>
      </c>
      <c r="J830" s="155">
        <v>2.3030532757389574E-2</v>
      </c>
      <c r="K830" s="155">
        <v>5.6451436088599552E-2</v>
      </c>
      <c r="L830" s="138">
        <f t="shared" ref="L830:L831" si="214">(1*E830+2*F830+3*G830+4*H830+5*I830)/SUM(E830:I830)</f>
        <v>2.4113545810091561</v>
      </c>
    </row>
    <row r="831" spans="1:12" ht="15" customHeight="1" x14ac:dyDescent="0.2">
      <c r="A831" s="11"/>
      <c r="C831" s="139">
        <v>2021</v>
      </c>
      <c r="D831" s="156"/>
      <c r="E831" s="142">
        <v>0.25842735999999999</v>
      </c>
      <c r="F831" s="142">
        <v>0.14914982199999999</v>
      </c>
      <c r="G831" s="142">
        <v>0.35009743599999998</v>
      </c>
      <c r="H831" s="142">
        <v>8.9275049999999995E-2</v>
      </c>
      <c r="I831" s="142">
        <v>8.4331267000000001E-2</v>
      </c>
      <c r="J831" s="142">
        <v>3.3705400000000003E-2</v>
      </c>
      <c r="K831" s="142">
        <v>3.5013700000000002E-2</v>
      </c>
      <c r="L831" s="141">
        <f t="shared" si="214"/>
        <v>2.561821849171646</v>
      </c>
    </row>
    <row r="832" spans="1:12" ht="15" customHeight="1" x14ac:dyDescent="0.2">
      <c r="A832" s="11"/>
      <c r="C832" s="139">
        <v>2017</v>
      </c>
      <c r="D832" s="156"/>
      <c r="E832" s="142" t="s">
        <v>174</v>
      </c>
      <c r="F832" s="142" t="s">
        <v>174</v>
      </c>
      <c r="G832" s="142" t="s">
        <v>174</v>
      </c>
      <c r="H832" s="142" t="s">
        <v>174</v>
      </c>
      <c r="I832" s="142" t="s">
        <v>174</v>
      </c>
      <c r="J832" s="142" t="s">
        <v>174</v>
      </c>
      <c r="K832" s="142" t="s">
        <v>174</v>
      </c>
      <c r="L832" s="141" t="s">
        <v>174</v>
      </c>
    </row>
    <row r="833" spans="1:12" ht="15" customHeight="1" x14ac:dyDescent="0.2">
      <c r="A833" s="11"/>
      <c r="C833" s="139">
        <v>2014</v>
      </c>
      <c r="D833" s="156"/>
      <c r="E833" s="142" t="s">
        <v>174</v>
      </c>
      <c r="F833" s="142" t="s">
        <v>174</v>
      </c>
      <c r="G833" s="142" t="s">
        <v>174</v>
      </c>
      <c r="H833" s="142" t="s">
        <v>174</v>
      </c>
      <c r="I833" s="142" t="s">
        <v>174</v>
      </c>
      <c r="J833" s="142" t="s">
        <v>174</v>
      </c>
      <c r="K833" s="142" t="s">
        <v>174</v>
      </c>
      <c r="L833" s="141" t="s">
        <v>174</v>
      </c>
    </row>
    <row r="834" spans="1:12" ht="15" customHeight="1" x14ac:dyDescent="0.2">
      <c r="A834" s="11"/>
      <c r="C834" s="162" t="s">
        <v>39</v>
      </c>
      <c r="D834" s="162"/>
      <c r="E834" s="162"/>
      <c r="F834" s="163"/>
      <c r="G834" s="163"/>
      <c r="H834" s="163"/>
      <c r="I834" s="163"/>
      <c r="J834" s="163"/>
      <c r="K834" s="163"/>
      <c r="L834" s="164"/>
    </row>
    <row r="835" spans="1:12" ht="15" customHeight="1" x14ac:dyDescent="0.2">
      <c r="A835" s="11"/>
      <c r="C835" s="136">
        <v>2024</v>
      </c>
      <c r="D835" s="154"/>
      <c r="E835" s="155">
        <v>0.28259235941116467</v>
      </c>
      <c r="F835" s="155">
        <v>0.11704112680253212</v>
      </c>
      <c r="G835" s="155">
        <v>0.3406736918250628</v>
      </c>
      <c r="H835" s="155">
        <v>9.1551632165999514E-2</v>
      </c>
      <c r="I835" s="155">
        <v>2.5484589708421761E-2</v>
      </c>
      <c r="J835" s="155">
        <v>4.8235979965445486E-2</v>
      </c>
      <c r="K835" s="155">
        <v>9.4420620121373658E-2</v>
      </c>
      <c r="L835" s="138">
        <f t="shared" ref="L835:L836" si="215">(1*E835+2*F835+3*G835+4*H835+5*I835)/SUM(E835:I835)</f>
        <v>2.3704914109134432</v>
      </c>
    </row>
    <row r="836" spans="1:12" ht="15" customHeight="1" x14ac:dyDescent="0.2">
      <c r="A836" s="11"/>
      <c r="C836" s="139">
        <v>2021</v>
      </c>
      <c r="D836" s="156"/>
      <c r="E836" s="142">
        <v>0.31187906900000001</v>
      </c>
      <c r="F836" s="142">
        <v>0.14739940600000001</v>
      </c>
      <c r="G836" s="142">
        <v>0.31972267900000001</v>
      </c>
      <c r="H836" s="142">
        <v>9.4767835999999994E-2</v>
      </c>
      <c r="I836" s="142">
        <v>6.0276399999999999E-3</v>
      </c>
      <c r="J836" s="142">
        <v>7.0951730000000005E-2</v>
      </c>
      <c r="K836" s="142">
        <v>4.92516E-2</v>
      </c>
      <c r="L836" s="141">
        <f t="shared" si="215"/>
        <v>2.2449000083121478</v>
      </c>
    </row>
    <row r="837" spans="1:12" ht="15" customHeight="1" x14ac:dyDescent="0.2">
      <c r="A837" s="11"/>
      <c r="C837" s="139">
        <v>2017</v>
      </c>
      <c r="D837" s="156"/>
      <c r="E837" s="142" t="s">
        <v>174</v>
      </c>
      <c r="F837" s="142" t="s">
        <v>174</v>
      </c>
      <c r="G837" s="142" t="s">
        <v>174</v>
      </c>
      <c r="H837" s="142" t="s">
        <v>174</v>
      </c>
      <c r="I837" s="142" t="s">
        <v>174</v>
      </c>
      <c r="J837" s="142" t="s">
        <v>174</v>
      </c>
      <c r="K837" s="142" t="s">
        <v>174</v>
      </c>
      <c r="L837" s="141" t="s">
        <v>174</v>
      </c>
    </row>
    <row r="838" spans="1:12" ht="15" customHeight="1" x14ac:dyDescent="0.2">
      <c r="A838" s="11"/>
      <c r="C838" s="139">
        <v>2014</v>
      </c>
      <c r="D838" s="156"/>
      <c r="E838" s="142" t="s">
        <v>174</v>
      </c>
      <c r="F838" s="142" t="s">
        <v>174</v>
      </c>
      <c r="G838" s="142" t="s">
        <v>174</v>
      </c>
      <c r="H838" s="142" t="s">
        <v>174</v>
      </c>
      <c r="I838" s="142" t="s">
        <v>174</v>
      </c>
      <c r="J838" s="142" t="s">
        <v>174</v>
      </c>
      <c r="K838" s="142" t="s">
        <v>174</v>
      </c>
      <c r="L838" s="141" t="s">
        <v>174</v>
      </c>
    </row>
    <row r="839" spans="1:12" ht="15" customHeight="1" x14ac:dyDescent="0.2">
      <c r="A839" s="11"/>
      <c r="C839" s="162" t="s">
        <v>40</v>
      </c>
      <c r="D839" s="162"/>
      <c r="E839" s="162"/>
      <c r="F839" s="163"/>
      <c r="G839" s="163"/>
      <c r="H839" s="163"/>
      <c r="I839" s="163"/>
      <c r="J839" s="163"/>
      <c r="K839" s="163"/>
      <c r="L839" s="164"/>
    </row>
    <row r="840" spans="1:12" ht="15" customHeight="1" x14ac:dyDescent="0.2">
      <c r="A840" s="11"/>
      <c r="C840" s="136">
        <v>2024</v>
      </c>
      <c r="D840" s="154"/>
      <c r="E840" s="155">
        <v>0.15082985662217446</v>
      </c>
      <c r="F840" s="155">
        <v>6.560134687682069E-2</v>
      </c>
      <c r="G840" s="155">
        <v>0.22826654005607386</v>
      </c>
      <c r="H840" s="155">
        <v>0.22407565507977348</v>
      </c>
      <c r="I840" s="155">
        <v>9.8815929618338363E-2</v>
      </c>
      <c r="J840" s="155">
        <v>5.6098993594371378E-2</v>
      </c>
      <c r="K840" s="155">
        <v>0.17631167815244764</v>
      </c>
      <c r="L840" s="138">
        <f t="shared" ref="L840:L841" si="216">(1*E840+2*F840+3*G840+4*H840+5*I840)/SUM(E840:I840)</f>
        <v>3.0709317498188593</v>
      </c>
    </row>
    <row r="841" spans="1:12" ht="15" customHeight="1" x14ac:dyDescent="0.2">
      <c r="A841" s="11"/>
      <c r="C841" s="139">
        <v>2021</v>
      </c>
      <c r="D841" s="156"/>
      <c r="E841" s="142">
        <v>0.174031462</v>
      </c>
      <c r="F841" s="142">
        <v>7.7320539999999993E-2</v>
      </c>
      <c r="G841" s="142">
        <v>0.209396572</v>
      </c>
      <c r="H841" s="142">
        <v>0.27719804999999997</v>
      </c>
      <c r="I841" s="142">
        <v>7.7489305999999994E-2</v>
      </c>
      <c r="J841" s="142">
        <v>8.5091922E-2</v>
      </c>
      <c r="K841" s="142">
        <v>9.9472146999999997E-2</v>
      </c>
      <c r="L841" s="141">
        <f t="shared" si="216"/>
        <v>3.0083307562863957</v>
      </c>
    </row>
    <row r="842" spans="1:12" ht="15" customHeight="1" x14ac:dyDescent="0.2">
      <c r="A842" s="11"/>
      <c r="C842" s="139">
        <v>2017</v>
      </c>
      <c r="D842" s="156"/>
      <c r="E842" s="142" t="s">
        <v>174</v>
      </c>
      <c r="F842" s="142" t="s">
        <v>174</v>
      </c>
      <c r="G842" s="142" t="s">
        <v>174</v>
      </c>
      <c r="H842" s="142" t="s">
        <v>174</v>
      </c>
      <c r="I842" s="142" t="s">
        <v>174</v>
      </c>
      <c r="J842" s="142" t="s">
        <v>174</v>
      </c>
      <c r="K842" s="142" t="s">
        <v>174</v>
      </c>
      <c r="L842" s="141" t="s">
        <v>174</v>
      </c>
    </row>
    <row r="843" spans="1:12" ht="15" customHeight="1" x14ac:dyDescent="0.2">
      <c r="A843" s="11"/>
      <c r="C843" s="139">
        <v>2014</v>
      </c>
      <c r="D843" s="156"/>
      <c r="E843" s="142" t="s">
        <v>174</v>
      </c>
      <c r="F843" s="142" t="s">
        <v>174</v>
      </c>
      <c r="G843" s="142" t="s">
        <v>174</v>
      </c>
      <c r="H843" s="142" t="s">
        <v>174</v>
      </c>
      <c r="I843" s="142" t="s">
        <v>174</v>
      </c>
      <c r="J843" s="142" t="s">
        <v>174</v>
      </c>
      <c r="K843" s="142" t="s">
        <v>174</v>
      </c>
      <c r="L843" s="141" t="s">
        <v>174</v>
      </c>
    </row>
    <row r="844" spans="1:12" ht="15" customHeight="1" x14ac:dyDescent="0.2">
      <c r="A844" s="11"/>
      <c r="C844" s="162" t="s">
        <v>41</v>
      </c>
      <c r="D844" s="162"/>
      <c r="E844" s="162"/>
      <c r="F844" s="163"/>
      <c r="G844" s="163"/>
      <c r="H844" s="163"/>
      <c r="I844" s="163"/>
      <c r="J844" s="163"/>
      <c r="K844" s="163"/>
      <c r="L844" s="164"/>
    </row>
    <row r="845" spans="1:12" ht="15" customHeight="1" x14ac:dyDescent="0.2">
      <c r="A845" s="11"/>
      <c r="C845" s="136">
        <v>2024</v>
      </c>
      <c r="D845" s="154"/>
      <c r="E845" s="155">
        <v>0.17892495619999377</v>
      </c>
      <c r="F845" s="155">
        <v>0.1117780809568861</v>
      </c>
      <c r="G845" s="155">
        <v>0.25650511895144135</v>
      </c>
      <c r="H845" s="155">
        <v>0.15283231781349832</v>
      </c>
      <c r="I845" s="155">
        <v>0.11507794803767986</v>
      </c>
      <c r="J845" s="155">
        <v>5.0160893461921444E-2</v>
      </c>
      <c r="K845" s="155">
        <v>0.13472068457857922</v>
      </c>
      <c r="L845" s="138">
        <f t="shared" ref="L845:L846" si="217">(1*E845+2*F845+3*G845+4*H845+5*I845)/SUM(E845:I845)</f>
        <v>2.8937089665330609</v>
      </c>
    </row>
    <row r="846" spans="1:12" ht="15" customHeight="1" x14ac:dyDescent="0.2">
      <c r="A846" s="11"/>
      <c r="C846" s="139">
        <v>2021</v>
      </c>
      <c r="D846" s="156"/>
      <c r="E846" s="142">
        <v>0.20290620100000001</v>
      </c>
      <c r="F846" s="142">
        <v>0.127455549</v>
      </c>
      <c r="G846" s="142">
        <v>0.24888252699999999</v>
      </c>
      <c r="H846" s="142">
        <v>0.17565861299999999</v>
      </c>
      <c r="I846" s="142">
        <v>8.4502122999999998E-2</v>
      </c>
      <c r="J846" s="142">
        <v>8.1462876000000004E-2</v>
      </c>
      <c r="K846" s="142">
        <v>7.9132111000000005E-2</v>
      </c>
      <c r="L846" s="141">
        <f t="shared" si="217"/>
        <v>2.7753109773243629</v>
      </c>
    </row>
    <row r="847" spans="1:12" ht="15" customHeight="1" x14ac:dyDescent="0.2">
      <c r="A847" s="11"/>
      <c r="C847" s="139">
        <v>2017</v>
      </c>
      <c r="D847" s="156"/>
      <c r="E847" s="142" t="s">
        <v>174</v>
      </c>
      <c r="F847" s="142" t="s">
        <v>174</v>
      </c>
      <c r="G847" s="142" t="s">
        <v>174</v>
      </c>
      <c r="H847" s="142" t="s">
        <v>174</v>
      </c>
      <c r="I847" s="142" t="s">
        <v>174</v>
      </c>
      <c r="J847" s="142" t="s">
        <v>174</v>
      </c>
      <c r="K847" s="142" t="s">
        <v>174</v>
      </c>
      <c r="L847" s="141" t="s">
        <v>174</v>
      </c>
    </row>
    <row r="848" spans="1:12" ht="15" customHeight="1" x14ac:dyDescent="0.2">
      <c r="A848" s="11"/>
      <c r="C848" s="139">
        <v>2014</v>
      </c>
      <c r="D848" s="156"/>
      <c r="E848" s="142" t="s">
        <v>174</v>
      </c>
      <c r="F848" s="142" t="s">
        <v>174</v>
      </c>
      <c r="G848" s="142" t="s">
        <v>174</v>
      </c>
      <c r="H848" s="142" t="s">
        <v>174</v>
      </c>
      <c r="I848" s="142" t="s">
        <v>174</v>
      </c>
      <c r="J848" s="142" t="s">
        <v>174</v>
      </c>
      <c r="K848" s="142" t="s">
        <v>174</v>
      </c>
      <c r="L848" s="141" t="s">
        <v>174</v>
      </c>
    </row>
    <row r="849" spans="1:12" ht="15" customHeight="1" x14ac:dyDescent="0.2">
      <c r="A849" s="11"/>
      <c r="C849" s="162" t="s">
        <v>42</v>
      </c>
      <c r="D849" s="162"/>
      <c r="E849" s="162"/>
      <c r="F849" s="163"/>
      <c r="G849" s="163"/>
      <c r="H849" s="163"/>
      <c r="I849" s="163"/>
      <c r="J849" s="163"/>
      <c r="K849" s="163"/>
      <c r="L849" s="164"/>
    </row>
    <row r="850" spans="1:12" ht="15" customHeight="1" x14ac:dyDescent="0.2">
      <c r="A850" s="11"/>
      <c r="C850" s="136">
        <v>2024</v>
      </c>
      <c r="D850" s="154"/>
      <c r="E850" s="155">
        <v>0.14284999571411947</v>
      </c>
      <c r="F850" s="155">
        <v>7.2167680228360093E-2</v>
      </c>
      <c r="G850" s="155">
        <v>0.22135102109430921</v>
      </c>
      <c r="H850" s="155">
        <v>0.20369574153189191</v>
      </c>
      <c r="I850" s="155">
        <v>0.13742616825686796</v>
      </c>
      <c r="J850" s="155">
        <v>5.4723376289373314E-2</v>
      </c>
      <c r="K850" s="155">
        <v>0.16778601688507797</v>
      </c>
      <c r="L850" s="138">
        <f t="shared" ref="L850:L851" si="218">(1*E850+2*F850+3*G850+4*H850+5*I850)/SUM(E850:I850)</f>
        <v>3.1552178319964019</v>
      </c>
    </row>
    <row r="851" spans="1:12" ht="15" customHeight="1" x14ac:dyDescent="0.2">
      <c r="A851" s="93"/>
      <c r="C851" s="139">
        <v>2021</v>
      </c>
      <c r="D851" s="156"/>
      <c r="E851" s="142">
        <v>0.15341412500000001</v>
      </c>
      <c r="F851" s="142">
        <v>6.7272023E-2</v>
      </c>
      <c r="G851" s="142">
        <v>0.19096859499999999</v>
      </c>
      <c r="H851" s="142">
        <v>0.27114397600000001</v>
      </c>
      <c r="I851" s="142">
        <v>0.117279887</v>
      </c>
      <c r="J851" s="142">
        <v>8.6789458999999999E-2</v>
      </c>
      <c r="K851" s="142">
        <v>0.113131933</v>
      </c>
      <c r="L851" s="141">
        <f t="shared" si="218"/>
        <v>3.1644881840522556</v>
      </c>
    </row>
    <row r="852" spans="1:12" ht="15" customHeight="1" x14ac:dyDescent="0.2">
      <c r="A852" s="93"/>
      <c r="C852" s="139">
        <v>2017</v>
      </c>
      <c r="D852" s="156"/>
      <c r="E852" s="142" t="s">
        <v>174</v>
      </c>
      <c r="F852" s="142" t="s">
        <v>174</v>
      </c>
      <c r="G852" s="142" t="s">
        <v>174</v>
      </c>
      <c r="H852" s="142" t="s">
        <v>174</v>
      </c>
      <c r="I852" s="142" t="s">
        <v>174</v>
      </c>
      <c r="J852" s="142" t="s">
        <v>174</v>
      </c>
      <c r="K852" s="142" t="s">
        <v>174</v>
      </c>
      <c r="L852" s="141" t="s">
        <v>174</v>
      </c>
    </row>
    <row r="853" spans="1:12" ht="15" customHeight="1" x14ac:dyDescent="0.2">
      <c r="A853" s="93"/>
      <c r="C853" s="139">
        <v>2014</v>
      </c>
      <c r="D853" s="156"/>
      <c r="E853" s="142" t="s">
        <v>174</v>
      </c>
      <c r="F853" s="142" t="s">
        <v>174</v>
      </c>
      <c r="G853" s="142" t="s">
        <v>174</v>
      </c>
      <c r="H853" s="142" t="s">
        <v>174</v>
      </c>
      <c r="I853" s="142" t="s">
        <v>174</v>
      </c>
      <c r="J853" s="142" t="s">
        <v>174</v>
      </c>
      <c r="K853" s="142" t="s">
        <v>174</v>
      </c>
      <c r="L853" s="141" t="s">
        <v>174</v>
      </c>
    </row>
    <row r="854" spans="1:12" s="2" customFormat="1" ht="5.0999999999999996" customHeight="1" thickBot="1" x14ac:dyDescent="0.25">
      <c r="A854" s="93"/>
      <c r="C854" s="84"/>
      <c r="D854" s="84"/>
      <c r="E854" s="85"/>
      <c r="F854" s="85"/>
      <c r="G854" s="85"/>
      <c r="H854" s="85"/>
      <c r="I854" s="85"/>
      <c r="J854" s="85"/>
      <c r="K854" s="85"/>
      <c r="L854" s="85"/>
    </row>
    <row r="855" spans="1:12" s="2" customFormat="1" ht="5.0999999999999996" customHeight="1" thickTop="1" x14ac:dyDescent="0.2">
      <c r="A855" s="93"/>
      <c r="C855" s="82"/>
      <c r="D855" s="82"/>
      <c r="E855" s="83"/>
      <c r="F855" s="83"/>
      <c r="G855" s="83"/>
      <c r="H855" s="83"/>
      <c r="I855" s="83"/>
      <c r="J855" s="83"/>
      <c r="K855" s="83"/>
      <c r="L855" s="83"/>
    </row>
    <row r="856" spans="1:12" x14ac:dyDescent="0.2">
      <c r="A856" s="93"/>
    </row>
  </sheetData>
  <sheetProtection sheet="1" objects="1" scenarios="1"/>
  <mergeCells count="3">
    <mergeCell ref="C9:D9"/>
    <mergeCell ref="C2:K2"/>
    <mergeCell ref="C7:L7"/>
  </mergeCells>
  <hyperlinks>
    <hyperlink ref="A5" location="Índice!A1" display="&lt;&lt;" xr:uid="{227DE014-5630-486F-B73D-AD6D333BEC47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72" fitToHeight="4" orientation="portrait" r:id="rId1"/>
  <rowBreaks count="1" manualBreakCount="1">
    <brk id="684" min="4" max="13" man="1"/>
  </rowBreaks>
  <ignoredErrors>
    <ignoredError sqref="L13:L85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1F4889"/>
  </sheetPr>
  <dimension ref="A1:H781"/>
  <sheetViews>
    <sheetView showGridLines="0" zoomScaleNormal="100" zoomScaleSheetLayoutView="75" workbookViewId="0">
      <pane ySplit="10" topLeftCell="A11" activePane="bottomLeft" state="frozen"/>
      <selection activeCell="C9" sqref="C9:D9"/>
      <selection pane="bottomLeft" activeCell="C9" sqref="C9:D9"/>
    </sheetView>
  </sheetViews>
  <sheetFormatPr defaultColWidth="0" defaultRowHeight="11.25" zeroHeight="1" x14ac:dyDescent="0.2"/>
  <cols>
    <col min="1" max="1" width="5.83203125" style="2" customWidth="1"/>
    <col min="2" max="2" width="1.83203125" style="2" customWidth="1"/>
    <col min="3" max="3" width="7" style="2" customWidth="1"/>
    <col min="4" max="4" width="3.33203125" style="2" customWidth="1"/>
    <col min="5" max="7" width="28.6640625" style="2" customWidth="1"/>
    <col min="8" max="8" width="1.83203125" style="2" customWidth="1"/>
    <col min="9" max="16384" width="9.33203125" style="2" hidden="1"/>
  </cols>
  <sheetData>
    <row r="1" spans="1:8" ht="6.75" customHeight="1" x14ac:dyDescent="0.2">
      <c r="A1" s="14"/>
    </row>
    <row r="2" spans="1:8" ht="15.75" customHeight="1" x14ac:dyDescent="0.2">
      <c r="A2" s="14"/>
      <c r="C2" s="285" t="s">
        <v>184</v>
      </c>
      <c r="D2" s="285"/>
      <c r="E2" s="285"/>
      <c r="F2" s="285"/>
      <c r="G2" s="285"/>
    </row>
    <row r="3" spans="1:8" ht="8.25" customHeight="1" x14ac:dyDescent="0.2">
      <c r="A3" s="14"/>
      <c r="C3" s="103"/>
      <c r="D3" s="56"/>
      <c r="E3" s="56"/>
      <c r="F3" s="56"/>
      <c r="G3" s="56"/>
    </row>
    <row r="4" spans="1:8" s="1" customFormat="1" ht="5.0999999999999996" customHeight="1" x14ac:dyDescent="0.2">
      <c r="A4" s="14"/>
      <c r="C4" s="56"/>
      <c r="D4" s="56"/>
      <c r="E4" s="56"/>
      <c r="F4" s="56"/>
      <c r="G4" s="56"/>
    </row>
    <row r="5" spans="1:8" s="44" customFormat="1" ht="23.1" customHeight="1" x14ac:dyDescent="0.2">
      <c r="A5" s="65" t="s">
        <v>126</v>
      </c>
      <c r="C5" s="56" t="s">
        <v>146</v>
      </c>
      <c r="D5" s="56"/>
      <c r="E5" s="56"/>
      <c r="F5" s="56"/>
      <c r="G5" s="56"/>
    </row>
    <row r="6" spans="1:8" s="1" customFormat="1" ht="5.0999999999999996" customHeight="1" x14ac:dyDescent="0.2">
      <c r="A6" s="10"/>
      <c r="C6" s="91"/>
      <c r="D6" s="91"/>
      <c r="E6" s="91"/>
      <c r="F6" s="91"/>
      <c r="G6" s="91"/>
    </row>
    <row r="7" spans="1:8" s="1" customFormat="1" ht="30" customHeight="1" x14ac:dyDescent="0.2">
      <c r="A7" s="11"/>
      <c r="C7" s="283" t="s">
        <v>204</v>
      </c>
      <c r="D7" s="283"/>
      <c r="E7" s="283"/>
      <c r="F7" s="283"/>
      <c r="G7" s="283"/>
    </row>
    <row r="8" spans="1:8" s="1" customFormat="1" ht="5.0999999999999996" customHeight="1" x14ac:dyDescent="0.2">
      <c r="A8" s="11"/>
    </row>
    <row r="9" spans="1:8" ht="39.950000000000003" customHeight="1" x14ac:dyDescent="0.2">
      <c r="A9" s="12"/>
      <c r="C9" s="286" t="s">
        <v>167</v>
      </c>
      <c r="D9" s="287"/>
      <c r="E9" s="209" t="s">
        <v>76</v>
      </c>
      <c r="F9" s="209" t="s">
        <v>77</v>
      </c>
      <c r="G9" s="209" t="s">
        <v>78</v>
      </c>
    </row>
    <row r="10" spans="1:8" s="1" customFormat="1" ht="5.0999999999999996" customHeight="1" x14ac:dyDescent="0.2">
      <c r="A10" s="11"/>
    </row>
    <row r="11" spans="1:8" ht="15" customHeight="1" x14ac:dyDescent="0.2">
      <c r="A11" s="12"/>
      <c r="C11" s="145" t="s">
        <v>168</v>
      </c>
      <c r="D11" s="146"/>
      <c r="E11" s="146"/>
      <c r="F11" s="146"/>
      <c r="G11" s="146"/>
    </row>
    <row r="12" spans="1:8" ht="15" customHeight="1" x14ac:dyDescent="0.2">
      <c r="A12" s="12"/>
      <c r="C12" s="133" t="s">
        <v>33</v>
      </c>
      <c r="D12" s="133"/>
      <c r="E12" s="134"/>
      <c r="F12" s="134"/>
      <c r="G12" s="134"/>
    </row>
    <row r="13" spans="1:8" ht="15" customHeight="1" x14ac:dyDescent="0.2">
      <c r="A13" s="12"/>
      <c r="C13" s="136">
        <v>2024</v>
      </c>
      <c r="D13" s="136"/>
      <c r="E13" s="137">
        <v>0.45547621882451239</v>
      </c>
      <c r="F13" s="137">
        <v>0.29561048752970598</v>
      </c>
      <c r="G13" s="137">
        <v>0.2489132936457816</v>
      </c>
      <c r="H13" s="3"/>
    </row>
    <row r="14" spans="1:8" ht="15" customHeight="1" x14ac:dyDescent="0.2">
      <c r="A14" s="12"/>
      <c r="C14" s="139">
        <v>2021</v>
      </c>
      <c r="D14" s="139"/>
      <c r="E14" s="140">
        <v>0.38360224700000001</v>
      </c>
      <c r="F14" s="140">
        <v>0.348917539</v>
      </c>
      <c r="G14" s="140">
        <v>0.26748021399999999</v>
      </c>
      <c r="H14" s="3"/>
    </row>
    <row r="15" spans="1:8" ht="15" customHeight="1" x14ac:dyDescent="0.2">
      <c r="A15" s="12"/>
      <c r="C15" s="139">
        <v>2017</v>
      </c>
      <c r="D15" s="139"/>
      <c r="E15" s="140">
        <v>0.36902963700000002</v>
      </c>
      <c r="F15" s="140">
        <v>0.38010787400000001</v>
      </c>
      <c r="G15" s="140">
        <v>0.25086248900000002</v>
      </c>
      <c r="H15" s="3"/>
    </row>
    <row r="16" spans="1:8" ht="15" customHeight="1" x14ac:dyDescent="0.2">
      <c r="A16" s="12"/>
      <c r="C16" s="139">
        <v>2014</v>
      </c>
      <c r="D16" s="139"/>
      <c r="E16" s="140">
        <v>0.38450287334598099</v>
      </c>
      <c r="F16" s="140">
        <v>0.28538843289927313</v>
      </c>
      <c r="G16" s="140">
        <v>0.33010869375474589</v>
      </c>
      <c r="H16" s="3"/>
    </row>
    <row r="17" spans="1:8" ht="15" customHeight="1" x14ac:dyDescent="0.2">
      <c r="A17" s="12"/>
      <c r="C17" s="133" t="s">
        <v>34</v>
      </c>
      <c r="D17" s="133"/>
      <c r="E17" s="134"/>
      <c r="F17" s="134"/>
      <c r="G17" s="134"/>
    </row>
    <row r="18" spans="1:8" ht="15" customHeight="1" x14ac:dyDescent="0.2">
      <c r="A18" s="12"/>
      <c r="C18" s="136">
        <v>2024</v>
      </c>
      <c r="D18" s="136"/>
      <c r="E18" s="137">
        <v>0.38112293982646389</v>
      </c>
      <c r="F18" s="137">
        <v>3.9626321808097699E-2</v>
      </c>
      <c r="G18" s="137">
        <v>0.57925073836543839</v>
      </c>
      <c r="H18" s="3"/>
    </row>
    <row r="19" spans="1:8" ht="15" customHeight="1" x14ac:dyDescent="0.2">
      <c r="A19" s="12"/>
      <c r="C19" s="139">
        <v>2021</v>
      </c>
      <c r="D19" s="139"/>
      <c r="E19" s="140">
        <v>0.24496399299999999</v>
      </c>
      <c r="F19" s="140">
        <v>1.3559E-2</v>
      </c>
      <c r="G19" s="140">
        <v>0.74147704299999995</v>
      </c>
      <c r="H19" s="3"/>
    </row>
    <row r="20" spans="1:8" ht="15" customHeight="1" x14ac:dyDescent="0.2">
      <c r="A20" s="12"/>
      <c r="C20" s="139">
        <v>2017</v>
      </c>
      <c r="D20" s="139"/>
      <c r="E20" s="140">
        <v>0.33212180800000002</v>
      </c>
      <c r="F20" s="140">
        <v>4.2851800000000002E-2</v>
      </c>
      <c r="G20" s="140">
        <v>0.625026415</v>
      </c>
      <c r="H20" s="3"/>
    </row>
    <row r="21" spans="1:8" ht="15" customHeight="1" x14ac:dyDescent="0.2">
      <c r="A21" s="12"/>
      <c r="C21" s="139">
        <v>2014</v>
      </c>
      <c r="D21" s="139"/>
      <c r="E21" s="140">
        <v>0.27299977703302447</v>
      </c>
      <c r="F21" s="140">
        <v>3.0198140326991991E-2</v>
      </c>
      <c r="G21" s="140">
        <v>0.69680208263998356</v>
      </c>
      <c r="H21" s="3"/>
    </row>
    <row r="22" spans="1:8" ht="15" customHeight="1" x14ac:dyDescent="0.2">
      <c r="A22" s="12"/>
      <c r="C22" s="133" t="s">
        <v>35</v>
      </c>
      <c r="D22" s="133"/>
      <c r="E22" s="134"/>
      <c r="F22" s="134"/>
      <c r="G22" s="134"/>
    </row>
    <row r="23" spans="1:8" ht="15" customHeight="1" x14ac:dyDescent="0.2">
      <c r="A23" s="12"/>
      <c r="C23" s="136">
        <v>2024</v>
      </c>
      <c r="D23" s="136"/>
      <c r="E23" s="137">
        <v>0.23872906702884555</v>
      </c>
      <c r="F23" s="137">
        <v>6.2596297136385898E-2</v>
      </c>
      <c r="G23" s="137">
        <v>0.69867463583476863</v>
      </c>
      <c r="H23" s="3"/>
    </row>
    <row r="24" spans="1:8" ht="15" customHeight="1" x14ac:dyDescent="0.2">
      <c r="A24" s="12"/>
      <c r="C24" s="139">
        <v>2021</v>
      </c>
      <c r="D24" s="139"/>
      <c r="E24" s="140">
        <v>0.17420956400000001</v>
      </c>
      <c r="F24" s="140">
        <v>1.6104799999999999E-2</v>
      </c>
      <c r="G24" s="140">
        <v>0.80968567700000005</v>
      </c>
      <c r="H24" s="3"/>
    </row>
    <row r="25" spans="1:8" ht="15" customHeight="1" x14ac:dyDescent="0.2">
      <c r="A25" s="12"/>
      <c r="C25" s="139">
        <v>2017</v>
      </c>
      <c r="D25" s="139"/>
      <c r="E25" s="140">
        <v>0.282205174</v>
      </c>
      <c r="F25" s="140">
        <v>1.5818200000000001E-2</v>
      </c>
      <c r="G25" s="140">
        <v>0.70197664100000001</v>
      </c>
      <c r="H25" s="3"/>
    </row>
    <row r="26" spans="1:8" ht="15" customHeight="1" x14ac:dyDescent="0.2">
      <c r="A26" s="12"/>
      <c r="C26" s="139">
        <v>2014</v>
      </c>
      <c r="D26" s="139"/>
      <c r="E26" s="140">
        <v>0.2771775059799364</v>
      </c>
      <c r="F26" s="140">
        <v>1.9375352128468779E-2</v>
      </c>
      <c r="G26" s="140">
        <v>0.70344714189159485</v>
      </c>
      <c r="H26" s="3"/>
    </row>
    <row r="27" spans="1:8" ht="15" customHeight="1" x14ac:dyDescent="0.2">
      <c r="A27" s="12"/>
      <c r="C27" s="133" t="s">
        <v>36</v>
      </c>
      <c r="D27" s="133"/>
      <c r="E27" s="134"/>
      <c r="F27" s="134"/>
      <c r="G27" s="134"/>
    </row>
    <row r="28" spans="1:8" ht="15" customHeight="1" x14ac:dyDescent="0.2">
      <c r="A28" s="12"/>
      <c r="C28" s="136">
        <v>2024</v>
      </c>
      <c r="D28" s="136"/>
      <c r="E28" s="137">
        <v>0.21833934672741714</v>
      </c>
      <c r="F28" s="137">
        <v>3.5889811157641581E-2</v>
      </c>
      <c r="G28" s="137">
        <v>0.74577084211494127</v>
      </c>
      <c r="H28" s="3"/>
    </row>
    <row r="29" spans="1:8" ht="15" customHeight="1" x14ac:dyDescent="0.2">
      <c r="A29" s="12"/>
      <c r="C29" s="139">
        <v>2021</v>
      </c>
      <c r="D29" s="139"/>
      <c r="E29" s="140">
        <v>0.113008474</v>
      </c>
      <c r="F29" s="140">
        <v>1.6953000000000001E-3</v>
      </c>
      <c r="G29" s="140">
        <v>0.88529623099999999</v>
      </c>
      <c r="H29" s="3"/>
    </row>
    <row r="30" spans="1:8" ht="15" customHeight="1" x14ac:dyDescent="0.2">
      <c r="A30" s="12"/>
      <c r="C30" s="139">
        <v>2017</v>
      </c>
      <c r="D30" s="139"/>
      <c r="E30" s="140">
        <v>0.19198475800000001</v>
      </c>
      <c r="F30" s="140">
        <v>1.2967299999999999E-2</v>
      </c>
      <c r="G30" s="140">
        <v>0.79504794899999998</v>
      </c>
      <c r="H30" s="3"/>
    </row>
    <row r="31" spans="1:8" ht="15" customHeight="1" x14ac:dyDescent="0.2">
      <c r="A31" s="12"/>
      <c r="C31" s="139">
        <v>2014</v>
      </c>
      <c r="D31" s="139"/>
      <c r="E31" s="140">
        <v>0.18568052217209291</v>
      </c>
      <c r="F31" s="140">
        <v>1.056696140098275E-2</v>
      </c>
      <c r="G31" s="140">
        <v>0.80375251642692436</v>
      </c>
      <c r="H31" s="3"/>
    </row>
    <row r="32" spans="1:8" ht="15" customHeight="1" x14ac:dyDescent="0.2">
      <c r="A32" s="12"/>
      <c r="C32" s="133" t="s">
        <v>37</v>
      </c>
      <c r="D32" s="133"/>
      <c r="E32" s="134"/>
      <c r="F32" s="134"/>
      <c r="G32" s="134"/>
    </row>
    <row r="33" spans="1:8" ht="15" customHeight="1" x14ac:dyDescent="0.2">
      <c r="A33" s="12"/>
      <c r="C33" s="136">
        <v>2024</v>
      </c>
      <c r="D33" s="136"/>
      <c r="E33" s="137">
        <v>0.54400901642616539</v>
      </c>
      <c r="F33" s="137">
        <v>7.916575761651265E-2</v>
      </c>
      <c r="G33" s="137">
        <v>0.37682522595732204</v>
      </c>
      <c r="H33" s="3"/>
    </row>
    <row r="34" spans="1:8" ht="15" customHeight="1" x14ac:dyDescent="0.2">
      <c r="A34" s="12"/>
      <c r="C34" s="139">
        <v>2021</v>
      </c>
      <c r="D34" s="139"/>
      <c r="E34" s="140">
        <v>0.468969319</v>
      </c>
      <c r="F34" s="140">
        <v>5.27479E-2</v>
      </c>
      <c r="G34" s="140">
        <v>0.478282814</v>
      </c>
      <c r="H34" s="3"/>
    </row>
    <row r="35" spans="1:8" ht="15" customHeight="1" x14ac:dyDescent="0.2">
      <c r="A35" s="12"/>
      <c r="C35" s="139">
        <v>2017</v>
      </c>
      <c r="D35" s="139"/>
      <c r="E35" s="140">
        <v>0.46213411599999998</v>
      </c>
      <c r="F35" s="140">
        <v>5.8912399999999997E-2</v>
      </c>
      <c r="G35" s="140">
        <v>0.47895352200000002</v>
      </c>
      <c r="H35" s="3"/>
    </row>
    <row r="36" spans="1:8" ht="15" customHeight="1" x14ac:dyDescent="0.2">
      <c r="A36" s="12"/>
      <c r="C36" s="139">
        <v>2014</v>
      </c>
      <c r="D36" s="139"/>
      <c r="E36" s="140">
        <v>0.3838363809707005</v>
      </c>
      <c r="F36" s="140">
        <v>8.2951497637685695E-2</v>
      </c>
      <c r="G36" s="140">
        <v>0.53321212139161378</v>
      </c>
      <c r="H36" s="3"/>
    </row>
    <row r="37" spans="1:8" ht="15" customHeight="1" x14ac:dyDescent="0.2">
      <c r="A37" s="12"/>
      <c r="C37" s="133" t="s">
        <v>38</v>
      </c>
      <c r="D37" s="133"/>
      <c r="E37" s="134"/>
      <c r="F37" s="134"/>
      <c r="G37" s="134"/>
    </row>
    <row r="38" spans="1:8" ht="15" customHeight="1" x14ac:dyDescent="0.2">
      <c r="A38" s="12"/>
      <c r="C38" s="136">
        <v>2024</v>
      </c>
      <c r="D38" s="136"/>
      <c r="E38" s="137">
        <v>0.48541324361870958</v>
      </c>
      <c r="F38" s="137">
        <v>0.12561527571046077</v>
      </c>
      <c r="G38" s="137">
        <v>0.38897148067082971</v>
      </c>
    </row>
    <row r="39" spans="1:8" ht="15" customHeight="1" x14ac:dyDescent="0.2">
      <c r="A39" s="12"/>
      <c r="C39" s="139">
        <v>2021</v>
      </c>
      <c r="D39" s="139"/>
      <c r="E39" s="140">
        <v>0.43326220300000001</v>
      </c>
      <c r="F39" s="140">
        <v>8.1701688999999994E-2</v>
      </c>
      <c r="G39" s="140">
        <v>0.48503610800000002</v>
      </c>
      <c r="H39" s="3"/>
    </row>
    <row r="40" spans="1:8" ht="15" customHeight="1" x14ac:dyDescent="0.2">
      <c r="A40" s="12"/>
      <c r="C40" s="139">
        <v>2017</v>
      </c>
      <c r="D40" s="139"/>
      <c r="E40" s="140">
        <v>0.46719084399999999</v>
      </c>
      <c r="F40" s="140">
        <v>0.119986804</v>
      </c>
      <c r="G40" s="140">
        <v>0.412822352</v>
      </c>
      <c r="H40" s="3"/>
    </row>
    <row r="41" spans="1:8" ht="15" customHeight="1" x14ac:dyDescent="0.2">
      <c r="A41" s="12"/>
      <c r="C41" s="139">
        <v>2014</v>
      </c>
      <c r="D41" s="139"/>
      <c r="E41" s="140">
        <v>0.40776737251067774</v>
      </c>
      <c r="F41" s="140">
        <v>0.10470405691644255</v>
      </c>
      <c r="G41" s="140">
        <v>0.48752857057287963</v>
      </c>
      <c r="H41" s="3"/>
    </row>
    <row r="42" spans="1:8" ht="15" customHeight="1" x14ac:dyDescent="0.2">
      <c r="A42" s="12"/>
      <c r="C42" s="133" t="s">
        <v>39</v>
      </c>
      <c r="D42" s="133"/>
      <c r="E42" s="134"/>
      <c r="F42" s="134"/>
      <c r="G42" s="134"/>
      <c r="H42" s="3"/>
    </row>
    <row r="43" spans="1:8" ht="15" customHeight="1" x14ac:dyDescent="0.2">
      <c r="A43" s="12"/>
      <c r="C43" s="136">
        <v>2024</v>
      </c>
      <c r="D43" s="136"/>
      <c r="E43" s="137">
        <v>0.43845730400056138</v>
      </c>
      <c r="F43" s="137">
        <v>0.30237829927042625</v>
      </c>
      <c r="G43" s="137">
        <v>0.25916439672901243</v>
      </c>
      <c r="H43" s="3"/>
    </row>
    <row r="44" spans="1:8" ht="15" customHeight="1" x14ac:dyDescent="0.2">
      <c r="A44" s="12"/>
      <c r="C44" s="139">
        <v>2021</v>
      </c>
      <c r="D44" s="139"/>
      <c r="E44" s="140">
        <v>0.293338881</v>
      </c>
      <c r="F44" s="140">
        <v>0.30543976</v>
      </c>
      <c r="G44" s="140">
        <v>0.401221359</v>
      </c>
      <c r="H44" s="3"/>
    </row>
    <row r="45" spans="1:8" ht="15" customHeight="1" x14ac:dyDescent="0.2">
      <c r="A45" s="12"/>
      <c r="C45" s="139">
        <v>2017</v>
      </c>
      <c r="D45" s="139"/>
      <c r="E45" s="140">
        <v>0.37429405599999999</v>
      </c>
      <c r="F45" s="140">
        <v>0.25787032999999998</v>
      </c>
      <c r="G45" s="140">
        <v>0.36783561399999998</v>
      </c>
      <c r="H45" s="3"/>
    </row>
    <row r="46" spans="1:8" ht="15" customHeight="1" x14ac:dyDescent="0.2">
      <c r="A46" s="12"/>
      <c r="C46" s="139">
        <v>2014</v>
      </c>
      <c r="D46" s="139"/>
      <c r="E46" s="140">
        <v>0.31067322721884011</v>
      </c>
      <c r="F46" s="140">
        <v>0.1501476309550798</v>
      </c>
      <c r="G46" s="140">
        <v>0.53917914182608007</v>
      </c>
      <c r="H46" s="3"/>
    </row>
    <row r="47" spans="1:8" ht="15" customHeight="1" x14ac:dyDescent="0.2">
      <c r="A47" s="12"/>
      <c r="C47" s="133" t="s">
        <v>40</v>
      </c>
      <c r="D47" s="133"/>
      <c r="E47" s="134"/>
      <c r="F47" s="134"/>
      <c r="G47" s="134"/>
      <c r="H47" s="3"/>
    </row>
    <row r="48" spans="1:8" ht="15" customHeight="1" x14ac:dyDescent="0.2">
      <c r="A48" s="12"/>
      <c r="C48" s="136">
        <v>2024</v>
      </c>
      <c r="D48" s="136"/>
      <c r="E48" s="137">
        <v>0.31464087342583502</v>
      </c>
      <c r="F48" s="137">
        <v>0.12221995802155367</v>
      </c>
      <c r="G48" s="137">
        <v>0.56313916855261137</v>
      </c>
      <c r="H48" s="3"/>
    </row>
    <row r="49" spans="1:8" ht="15" customHeight="1" x14ac:dyDescent="0.2">
      <c r="A49" s="12"/>
      <c r="C49" s="139">
        <v>2021</v>
      </c>
      <c r="D49" s="139"/>
      <c r="E49" s="140">
        <v>0.244908293</v>
      </c>
      <c r="F49" s="140">
        <v>4.2025199999999999E-2</v>
      </c>
      <c r="G49" s="140">
        <v>0.713066529</v>
      </c>
      <c r="H49" s="3"/>
    </row>
    <row r="50" spans="1:8" ht="15" customHeight="1" x14ac:dyDescent="0.2">
      <c r="A50" s="12"/>
      <c r="C50" s="139">
        <v>2017</v>
      </c>
      <c r="D50" s="139"/>
      <c r="E50" s="140">
        <v>0.28228983899999999</v>
      </c>
      <c r="F50" s="140">
        <v>8.4036110999999997E-2</v>
      </c>
      <c r="G50" s="140">
        <v>0.63367404999999999</v>
      </c>
      <c r="H50" s="3"/>
    </row>
    <row r="51" spans="1:8" ht="15" customHeight="1" x14ac:dyDescent="0.2">
      <c r="A51" s="12"/>
      <c r="C51" s="139">
        <v>2014</v>
      </c>
      <c r="D51" s="139"/>
      <c r="E51" s="140">
        <v>0.24049570082502486</v>
      </c>
      <c r="F51" s="140">
        <v>5.7629435734364361E-2</v>
      </c>
      <c r="G51" s="140">
        <v>0.7018748634406109</v>
      </c>
      <c r="H51" s="3"/>
    </row>
    <row r="52" spans="1:8" ht="15" customHeight="1" x14ac:dyDescent="0.2">
      <c r="A52" s="12"/>
      <c r="C52" s="133" t="s">
        <v>41</v>
      </c>
      <c r="D52" s="133"/>
      <c r="E52" s="134"/>
      <c r="F52" s="134"/>
      <c r="G52" s="134"/>
      <c r="H52" s="3"/>
    </row>
    <row r="53" spans="1:8" ht="15" customHeight="1" x14ac:dyDescent="0.2">
      <c r="A53" s="12"/>
      <c r="C53" s="136">
        <v>2024</v>
      </c>
      <c r="D53" s="136"/>
      <c r="E53" s="137">
        <v>0.33791826818535875</v>
      </c>
      <c r="F53" s="137">
        <v>0.10818829935481522</v>
      </c>
      <c r="G53" s="137">
        <v>0.55389343245982603</v>
      </c>
      <c r="H53" s="3"/>
    </row>
    <row r="54" spans="1:8" ht="15" customHeight="1" x14ac:dyDescent="0.2">
      <c r="A54" s="12"/>
      <c r="C54" s="139">
        <v>2021</v>
      </c>
      <c r="D54" s="139"/>
      <c r="E54" s="140">
        <v>0.27894176199999998</v>
      </c>
      <c r="F54" s="140">
        <v>4.8041899999999998E-2</v>
      </c>
      <c r="G54" s="140">
        <v>0.67301635100000001</v>
      </c>
      <c r="H54" s="3"/>
    </row>
    <row r="55" spans="1:8" ht="15" customHeight="1" x14ac:dyDescent="0.2">
      <c r="A55" s="12"/>
      <c r="C55" s="139">
        <v>2017</v>
      </c>
      <c r="D55" s="139"/>
      <c r="E55" s="140">
        <v>0.31519151000000001</v>
      </c>
      <c r="F55" s="140">
        <v>9.2207510000000006E-2</v>
      </c>
      <c r="G55" s="140">
        <v>0.59260098000000005</v>
      </c>
      <c r="H55" s="3"/>
    </row>
    <row r="56" spans="1:8" ht="15" customHeight="1" x14ac:dyDescent="0.2">
      <c r="A56" s="12"/>
      <c r="C56" s="139">
        <v>2014</v>
      </c>
      <c r="D56" s="139"/>
      <c r="E56" s="140">
        <v>0.20715915543807967</v>
      </c>
      <c r="F56" s="140">
        <v>7.4373819620841955E-2</v>
      </c>
      <c r="G56" s="140">
        <v>0.71846702494107839</v>
      </c>
      <c r="H56" s="3"/>
    </row>
    <row r="57" spans="1:8" ht="15" customHeight="1" x14ac:dyDescent="0.2">
      <c r="A57" s="12"/>
      <c r="C57" s="133" t="s">
        <v>42</v>
      </c>
      <c r="D57" s="133"/>
      <c r="E57" s="134"/>
      <c r="F57" s="134"/>
      <c r="G57" s="134"/>
      <c r="H57" s="3"/>
    </row>
    <row r="58" spans="1:8" ht="15" customHeight="1" x14ac:dyDescent="0.2">
      <c r="A58" s="12"/>
      <c r="C58" s="136">
        <v>2024</v>
      </c>
      <c r="D58" s="136"/>
      <c r="E58" s="137">
        <v>0.3067461750690999</v>
      </c>
      <c r="F58" s="137">
        <v>0.12667732452203162</v>
      </c>
      <c r="G58" s="137">
        <v>0.56657650040886853</v>
      </c>
      <c r="H58" s="3"/>
    </row>
    <row r="59" spans="1:8" ht="15" customHeight="1" x14ac:dyDescent="0.2">
      <c r="A59" s="12"/>
      <c r="C59" s="139">
        <v>2021</v>
      </c>
      <c r="D59" s="139"/>
      <c r="E59" s="140">
        <v>0.24986614600000001</v>
      </c>
      <c r="F59" s="140">
        <v>3.3752799999999999E-2</v>
      </c>
      <c r="G59" s="140">
        <v>0.71638104000000002</v>
      </c>
      <c r="H59" s="3"/>
    </row>
    <row r="60" spans="1:8" ht="15" customHeight="1" x14ac:dyDescent="0.2">
      <c r="A60" s="12"/>
      <c r="C60" s="139">
        <v>2017</v>
      </c>
      <c r="D60" s="139"/>
      <c r="E60" s="140">
        <v>0.33222154500000001</v>
      </c>
      <c r="F60" s="140">
        <v>5.9548999999999998E-2</v>
      </c>
      <c r="G60" s="140">
        <v>0.60822949699999995</v>
      </c>
      <c r="H60" s="3"/>
    </row>
    <row r="61" spans="1:8" ht="15" customHeight="1" x14ac:dyDescent="0.2">
      <c r="A61" s="12"/>
      <c r="C61" s="139">
        <v>2014</v>
      </c>
      <c r="D61" s="139"/>
      <c r="E61" s="140">
        <v>0.23180082970411095</v>
      </c>
      <c r="F61" s="140">
        <v>7.7173834101379304E-2</v>
      </c>
      <c r="G61" s="140">
        <v>0.69102533619450968</v>
      </c>
      <c r="H61" s="3"/>
    </row>
    <row r="62" spans="1:8" ht="15" customHeight="1" x14ac:dyDescent="0.2">
      <c r="A62" s="12"/>
      <c r="C62" s="145" t="s">
        <v>169</v>
      </c>
      <c r="D62" s="146"/>
      <c r="E62" s="146"/>
      <c r="F62" s="146"/>
      <c r="G62" s="146"/>
      <c r="H62" s="3"/>
    </row>
    <row r="63" spans="1:8" ht="15" customHeight="1" x14ac:dyDescent="0.2">
      <c r="A63" s="12"/>
      <c r="C63" s="100" t="s">
        <v>15</v>
      </c>
      <c r="D63" s="100"/>
      <c r="E63" s="99"/>
      <c r="F63" s="99"/>
      <c r="G63" s="99"/>
      <c r="H63" s="3"/>
    </row>
    <row r="64" spans="1:8" ht="15" customHeight="1" x14ac:dyDescent="0.2">
      <c r="A64" s="12"/>
      <c r="C64" s="78" t="s">
        <v>33</v>
      </c>
      <c r="D64" s="78"/>
      <c r="E64" s="79"/>
      <c r="F64" s="79"/>
      <c r="G64" s="79"/>
      <c r="H64" s="3"/>
    </row>
    <row r="65" spans="1:8" ht="15" customHeight="1" x14ac:dyDescent="0.2">
      <c r="A65" s="12"/>
      <c r="C65" s="136">
        <v>2024</v>
      </c>
      <c r="D65" s="136"/>
      <c r="E65" s="137">
        <v>0.56121145412483719</v>
      </c>
      <c r="F65" s="137">
        <v>0.24483123361121037</v>
      </c>
      <c r="G65" s="137">
        <v>0.19395731226395241</v>
      </c>
      <c r="H65" s="3"/>
    </row>
    <row r="66" spans="1:8" ht="15" customHeight="1" x14ac:dyDescent="0.2">
      <c r="A66" s="12"/>
      <c r="C66" s="139">
        <v>2021</v>
      </c>
      <c r="D66" s="139"/>
      <c r="E66" s="140">
        <v>0.47629869200000002</v>
      </c>
      <c r="F66" s="140">
        <v>0.318201862</v>
      </c>
      <c r="G66" s="140">
        <v>0.205499446</v>
      </c>
      <c r="H66" s="3"/>
    </row>
    <row r="67" spans="1:8" ht="15" customHeight="1" x14ac:dyDescent="0.2">
      <c r="A67" s="12"/>
      <c r="C67" s="139">
        <v>2017</v>
      </c>
      <c r="D67" s="139"/>
      <c r="E67" s="140">
        <v>0.46577046999999999</v>
      </c>
      <c r="F67" s="140">
        <v>0.361510673</v>
      </c>
      <c r="G67" s="140">
        <v>0.172718857</v>
      </c>
      <c r="H67" s="3"/>
    </row>
    <row r="68" spans="1:8" ht="15" customHeight="1" x14ac:dyDescent="0.2">
      <c r="A68" s="12"/>
      <c r="C68" s="139">
        <v>2014</v>
      </c>
      <c r="D68" s="139"/>
      <c r="E68" s="140">
        <v>0.51311036714032232</v>
      </c>
      <c r="F68" s="140">
        <v>0.26777980492172238</v>
      </c>
      <c r="G68" s="140">
        <v>0.21910982793795533</v>
      </c>
      <c r="H68" s="3"/>
    </row>
    <row r="69" spans="1:8" ht="15" customHeight="1" x14ac:dyDescent="0.2">
      <c r="A69" s="12"/>
      <c r="C69" s="133" t="s">
        <v>34</v>
      </c>
      <c r="D69" s="133"/>
      <c r="E69" s="134"/>
      <c r="F69" s="134"/>
      <c r="G69" s="134"/>
      <c r="H69" s="3"/>
    </row>
    <row r="70" spans="1:8" ht="15" customHeight="1" x14ac:dyDescent="0.2">
      <c r="A70" s="12"/>
      <c r="C70" s="136">
        <v>2024</v>
      </c>
      <c r="D70" s="136"/>
      <c r="E70" s="137">
        <v>0.46679123974146008</v>
      </c>
      <c r="F70" s="137">
        <v>3.2842960995352041E-2</v>
      </c>
      <c r="G70" s="137">
        <v>0.5003657992631878</v>
      </c>
      <c r="H70" s="3"/>
    </row>
    <row r="71" spans="1:8" ht="15" customHeight="1" x14ac:dyDescent="0.2">
      <c r="A71" s="12"/>
      <c r="C71" s="139">
        <v>2021</v>
      </c>
      <c r="D71" s="139"/>
      <c r="E71" s="140">
        <v>0.32011960900000003</v>
      </c>
      <c r="F71" s="140">
        <v>4.66892E-3</v>
      </c>
      <c r="G71" s="140">
        <v>0.67521146799999998</v>
      </c>
      <c r="H71" s="3"/>
    </row>
    <row r="72" spans="1:8" ht="15" customHeight="1" x14ac:dyDescent="0.2">
      <c r="A72" s="12"/>
      <c r="C72" s="139">
        <v>2017</v>
      </c>
      <c r="D72" s="139"/>
      <c r="E72" s="140">
        <v>0.44341394299999998</v>
      </c>
      <c r="F72" s="140">
        <v>3.3603399999999999E-2</v>
      </c>
      <c r="G72" s="140">
        <v>0.52298266500000001</v>
      </c>
      <c r="H72" s="3"/>
    </row>
    <row r="73" spans="1:8" ht="15" customHeight="1" x14ac:dyDescent="0.2">
      <c r="A73" s="12"/>
      <c r="C73" s="139">
        <v>2014</v>
      </c>
      <c r="D73" s="139"/>
      <c r="E73" s="140">
        <v>0.37255115524067639</v>
      </c>
      <c r="F73" s="140">
        <v>3.5050714309544179E-2</v>
      </c>
      <c r="G73" s="140">
        <v>0.5923981304497794</v>
      </c>
      <c r="H73" s="3"/>
    </row>
    <row r="74" spans="1:8" ht="15" customHeight="1" x14ac:dyDescent="0.2">
      <c r="A74" s="12"/>
      <c r="C74" s="133" t="s">
        <v>35</v>
      </c>
      <c r="D74" s="133"/>
      <c r="E74" s="134"/>
      <c r="F74" s="134"/>
      <c r="G74" s="134"/>
      <c r="H74" s="3"/>
    </row>
    <row r="75" spans="1:8" ht="15" customHeight="1" x14ac:dyDescent="0.2">
      <c r="A75" s="12"/>
      <c r="C75" s="136">
        <v>2024</v>
      </c>
      <c r="D75" s="136"/>
      <c r="E75" s="137">
        <v>0.32207756957949879</v>
      </c>
      <c r="F75" s="137">
        <v>5.0172024747836379E-2</v>
      </c>
      <c r="G75" s="137">
        <v>0.62775040567266482</v>
      </c>
      <c r="H75" s="3"/>
    </row>
    <row r="76" spans="1:8" ht="15" customHeight="1" x14ac:dyDescent="0.2">
      <c r="A76" s="12"/>
      <c r="C76" s="139">
        <v>2021</v>
      </c>
      <c r="D76" s="139"/>
      <c r="E76" s="140">
        <v>0.212432707</v>
      </c>
      <c r="F76" s="140">
        <v>1.11123E-2</v>
      </c>
      <c r="G76" s="140">
        <v>0.77645502499999997</v>
      </c>
      <c r="H76" s="3"/>
    </row>
    <row r="77" spans="1:8" ht="15" customHeight="1" x14ac:dyDescent="0.2">
      <c r="A77" s="12"/>
      <c r="C77" s="139">
        <v>2017</v>
      </c>
      <c r="D77" s="139"/>
      <c r="E77" s="140">
        <v>0.43745657300000002</v>
      </c>
      <c r="F77" s="140">
        <v>1.25065E-2</v>
      </c>
      <c r="G77" s="140">
        <v>0.55003694700000005</v>
      </c>
      <c r="H77" s="3"/>
    </row>
    <row r="78" spans="1:8" ht="15" customHeight="1" x14ac:dyDescent="0.2">
      <c r="A78" s="12"/>
      <c r="C78" s="139">
        <v>2014</v>
      </c>
      <c r="D78" s="139"/>
      <c r="E78" s="140">
        <v>0.42462325976105514</v>
      </c>
      <c r="F78" s="140">
        <v>2.2113016897838449E-2</v>
      </c>
      <c r="G78" s="140">
        <v>0.55326372334110641</v>
      </c>
      <c r="H78" s="3"/>
    </row>
    <row r="79" spans="1:8" ht="15" customHeight="1" x14ac:dyDescent="0.2">
      <c r="A79" s="12"/>
      <c r="C79" s="133" t="s">
        <v>36</v>
      </c>
      <c r="D79" s="133"/>
      <c r="E79" s="134"/>
      <c r="F79" s="134"/>
      <c r="G79" s="134"/>
      <c r="H79" s="3"/>
    </row>
    <row r="80" spans="1:8" ht="15" customHeight="1" x14ac:dyDescent="0.2">
      <c r="A80" s="12"/>
      <c r="C80" s="136">
        <v>2024</v>
      </c>
      <c r="D80" s="136"/>
      <c r="E80" s="137">
        <v>0.30856389039797749</v>
      </c>
      <c r="F80" s="137">
        <v>2.7066404172609779E-2</v>
      </c>
      <c r="G80" s="137">
        <v>0.66436970542941276</v>
      </c>
      <c r="H80" s="3"/>
    </row>
    <row r="81" spans="1:8" ht="15" customHeight="1" x14ac:dyDescent="0.2">
      <c r="A81" s="12"/>
      <c r="C81" s="139">
        <v>2021</v>
      </c>
      <c r="D81" s="139"/>
      <c r="E81" s="140">
        <v>0.15213196500000001</v>
      </c>
      <c r="F81" s="140">
        <v>6.0340100000000005E-4</v>
      </c>
      <c r="G81" s="140">
        <v>0.84726463299999999</v>
      </c>
      <c r="H81" s="3"/>
    </row>
    <row r="82" spans="1:8" ht="15" customHeight="1" x14ac:dyDescent="0.2">
      <c r="A82" s="12"/>
      <c r="C82" s="139">
        <v>2017</v>
      </c>
      <c r="D82" s="139"/>
      <c r="E82" s="140">
        <v>0.33175242399999999</v>
      </c>
      <c r="F82" s="140">
        <v>1.0985399999999999E-2</v>
      </c>
      <c r="G82" s="140">
        <v>0.65726214500000002</v>
      </c>
      <c r="H82" s="3"/>
    </row>
    <row r="83" spans="1:8" ht="15" customHeight="1" x14ac:dyDescent="0.2">
      <c r="A83" s="12"/>
      <c r="C83" s="139">
        <v>2014</v>
      </c>
      <c r="D83" s="139"/>
      <c r="E83" s="140">
        <v>0.31921373225795707</v>
      </c>
      <c r="F83" s="140">
        <v>1.1179972890463697E-2</v>
      </c>
      <c r="G83" s="140">
        <v>0.66960629485157919</v>
      </c>
      <c r="H83" s="3"/>
    </row>
    <row r="84" spans="1:8" ht="15" customHeight="1" x14ac:dyDescent="0.2">
      <c r="A84" s="12"/>
      <c r="C84" s="133" t="s">
        <v>37</v>
      </c>
      <c r="D84" s="133"/>
      <c r="E84" s="134"/>
      <c r="F84" s="134"/>
      <c r="G84" s="134"/>
      <c r="H84" s="3"/>
    </row>
    <row r="85" spans="1:8" ht="15" customHeight="1" x14ac:dyDescent="0.2">
      <c r="A85" s="12"/>
      <c r="C85" s="136">
        <v>2024</v>
      </c>
      <c r="D85" s="136"/>
      <c r="E85" s="137">
        <v>0.61507285333435724</v>
      </c>
      <c r="F85" s="137">
        <v>6.6057422364305576E-2</v>
      </c>
      <c r="G85" s="137">
        <v>0.31886972430133714</v>
      </c>
      <c r="H85" s="3"/>
    </row>
    <row r="86" spans="1:8" ht="15" customHeight="1" x14ac:dyDescent="0.2">
      <c r="A86" s="12"/>
      <c r="C86" s="139">
        <v>2021</v>
      </c>
      <c r="D86" s="139"/>
      <c r="E86" s="140">
        <v>0.65138794899999997</v>
      </c>
      <c r="F86" s="140">
        <v>4.6142900000000001E-2</v>
      </c>
      <c r="G86" s="140">
        <v>0.30246915400000002</v>
      </c>
      <c r="H86" s="3"/>
    </row>
    <row r="87" spans="1:8" ht="15" customHeight="1" x14ac:dyDescent="0.2">
      <c r="A87" s="12"/>
      <c r="C87" s="139">
        <v>2017</v>
      </c>
      <c r="D87" s="139"/>
      <c r="E87" s="140">
        <v>0.64849901700000001</v>
      </c>
      <c r="F87" s="140">
        <v>4.1839099999999997E-2</v>
      </c>
      <c r="G87" s="140">
        <v>0.30966187000000001</v>
      </c>
      <c r="H87" s="3"/>
    </row>
    <row r="88" spans="1:8" ht="15" customHeight="1" x14ac:dyDescent="0.2">
      <c r="A88" s="12"/>
      <c r="C88" s="139">
        <v>2014</v>
      </c>
      <c r="D88" s="139"/>
      <c r="E88" s="140">
        <v>0.57533297388374649</v>
      </c>
      <c r="F88" s="140">
        <v>0.10708160027088087</v>
      </c>
      <c r="G88" s="140">
        <v>0.31758542584537269</v>
      </c>
      <c r="H88" s="3"/>
    </row>
    <row r="89" spans="1:8" ht="15" customHeight="1" x14ac:dyDescent="0.2">
      <c r="A89" s="12"/>
      <c r="C89" s="133" t="s">
        <v>38</v>
      </c>
      <c r="D89" s="133"/>
      <c r="E89" s="134"/>
      <c r="F89" s="134"/>
      <c r="G89" s="134"/>
      <c r="H89" s="3"/>
    </row>
    <row r="90" spans="1:8" ht="15" customHeight="1" x14ac:dyDescent="0.2">
      <c r="A90" s="12"/>
      <c r="C90" s="136">
        <v>2024</v>
      </c>
      <c r="D90" s="136"/>
      <c r="E90" s="137">
        <v>0.56418591725546163</v>
      </c>
      <c r="F90" s="137">
        <v>0.11188962336631256</v>
      </c>
      <c r="G90" s="137">
        <v>0.32392445937822584</v>
      </c>
      <c r="H90" s="3"/>
    </row>
    <row r="91" spans="1:8" ht="15" customHeight="1" x14ac:dyDescent="0.2">
      <c r="A91" s="12"/>
      <c r="C91" s="139">
        <v>2021</v>
      </c>
      <c r="D91" s="139"/>
      <c r="E91" s="140">
        <v>0.59865376000000003</v>
      </c>
      <c r="F91" s="140">
        <v>0.112163498</v>
      </c>
      <c r="G91" s="140">
        <v>0.28918274199999999</v>
      </c>
      <c r="H91" s="3"/>
    </row>
    <row r="92" spans="1:8" ht="15" customHeight="1" x14ac:dyDescent="0.2">
      <c r="A92" s="12"/>
      <c r="C92" s="139">
        <v>2017</v>
      </c>
      <c r="D92" s="139"/>
      <c r="E92" s="140">
        <v>0.65525084700000003</v>
      </c>
      <c r="F92" s="140">
        <v>0.111262871</v>
      </c>
      <c r="G92" s="140">
        <v>0.23348628199999999</v>
      </c>
      <c r="H92" s="3"/>
    </row>
    <row r="93" spans="1:8" ht="15" customHeight="1" x14ac:dyDescent="0.2">
      <c r="A93" s="12"/>
      <c r="C93" s="139">
        <v>2014</v>
      </c>
      <c r="D93" s="139"/>
      <c r="E93" s="140">
        <v>0.59069251627736408</v>
      </c>
      <c r="F93" s="140">
        <v>0.12711153705135661</v>
      </c>
      <c r="G93" s="140">
        <v>0.2821959466712794</v>
      </c>
      <c r="H93" s="3"/>
    </row>
    <row r="94" spans="1:8" ht="15" customHeight="1" x14ac:dyDescent="0.2">
      <c r="A94" s="12"/>
      <c r="C94" s="133" t="s">
        <v>39</v>
      </c>
      <c r="D94" s="133"/>
      <c r="E94" s="134"/>
      <c r="F94" s="134"/>
      <c r="G94" s="134"/>
      <c r="H94" s="3"/>
    </row>
    <row r="95" spans="1:8" ht="15" customHeight="1" x14ac:dyDescent="0.2">
      <c r="A95" s="12"/>
      <c r="C95" s="136">
        <v>2024</v>
      </c>
      <c r="D95" s="136"/>
      <c r="E95" s="137">
        <v>0.47793303277805221</v>
      </c>
      <c r="F95" s="137">
        <v>0.23838564174122354</v>
      </c>
      <c r="G95" s="137">
        <v>0.28368132548072411</v>
      </c>
      <c r="H95" s="3"/>
    </row>
    <row r="96" spans="1:8" ht="15" customHeight="1" x14ac:dyDescent="0.2">
      <c r="A96" s="12"/>
      <c r="C96" s="139">
        <v>2021</v>
      </c>
      <c r="D96" s="139"/>
      <c r="E96" s="140">
        <v>0.37027608299999998</v>
      </c>
      <c r="F96" s="140">
        <v>0.25416998200000002</v>
      </c>
      <c r="G96" s="140">
        <v>0.37555393500000001</v>
      </c>
      <c r="H96" s="3"/>
    </row>
    <row r="97" spans="1:8" ht="15" customHeight="1" x14ac:dyDescent="0.2">
      <c r="A97" s="12"/>
      <c r="C97" s="139">
        <v>2017</v>
      </c>
      <c r="D97" s="139"/>
      <c r="E97" s="140">
        <v>0.44272587899999999</v>
      </c>
      <c r="F97" s="140">
        <v>0.18838650500000001</v>
      </c>
      <c r="G97" s="140">
        <v>0.36888761599999997</v>
      </c>
      <c r="H97" s="3"/>
    </row>
    <row r="98" spans="1:8" ht="15" customHeight="1" x14ac:dyDescent="0.2">
      <c r="A98" s="12"/>
      <c r="C98" s="139">
        <v>2014</v>
      </c>
      <c r="D98" s="139"/>
      <c r="E98" s="140">
        <v>0.36965866648299911</v>
      </c>
      <c r="F98" s="140">
        <v>0.16695010245727934</v>
      </c>
      <c r="G98" s="140">
        <v>0.46339123105972158</v>
      </c>
      <c r="H98" s="3"/>
    </row>
    <row r="99" spans="1:8" ht="15" customHeight="1" x14ac:dyDescent="0.2">
      <c r="A99" s="12"/>
      <c r="C99" s="133" t="s">
        <v>40</v>
      </c>
      <c r="D99" s="133"/>
      <c r="E99" s="134"/>
      <c r="F99" s="134"/>
      <c r="G99" s="134"/>
      <c r="H99" s="3"/>
    </row>
    <row r="100" spans="1:8" ht="15" customHeight="1" x14ac:dyDescent="0.2">
      <c r="A100" s="12"/>
      <c r="C100" s="136">
        <v>2024</v>
      </c>
      <c r="D100" s="136"/>
      <c r="E100" s="137">
        <v>0.34117415044161747</v>
      </c>
      <c r="F100" s="137">
        <v>0.11203308128238686</v>
      </c>
      <c r="G100" s="137">
        <v>0.54679276827599566</v>
      </c>
      <c r="H100" s="3"/>
    </row>
    <row r="101" spans="1:8" ht="15" customHeight="1" x14ac:dyDescent="0.2">
      <c r="A101" s="12"/>
      <c r="C101" s="139">
        <v>2021</v>
      </c>
      <c r="D101" s="139"/>
      <c r="E101" s="140">
        <v>0.30476363200000001</v>
      </c>
      <c r="F101" s="140">
        <v>4.4470200000000001E-2</v>
      </c>
      <c r="G101" s="140">
        <v>0.65076615400000004</v>
      </c>
      <c r="H101" s="3"/>
    </row>
    <row r="102" spans="1:8" ht="15" customHeight="1" x14ac:dyDescent="0.2">
      <c r="A102" s="12"/>
      <c r="C102" s="139">
        <v>2017</v>
      </c>
      <c r="D102" s="139"/>
      <c r="E102" s="140">
        <v>0.312064442</v>
      </c>
      <c r="F102" s="140">
        <v>7.1034819999999999E-2</v>
      </c>
      <c r="G102" s="140">
        <v>0.616900738</v>
      </c>
      <c r="H102" s="3"/>
    </row>
    <row r="103" spans="1:8" ht="15" customHeight="1" x14ac:dyDescent="0.2">
      <c r="A103" s="12"/>
      <c r="C103" s="139">
        <v>2014</v>
      </c>
      <c r="D103" s="139"/>
      <c r="E103" s="140">
        <v>0.37988834693274581</v>
      </c>
      <c r="F103" s="140">
        <v>3.6051263189416802E-2</v>
      </c>
      <c r="G103" s="140">
        <v>0.58406038987783737</v>
      </c>
      <c r="H103" s="3"/>
    </row>
    <row r="104" spans="1:8" ht="15" customHeight="1" x14ac:dyDescent="0.2">
      <c r="A104" s="12"/>
      <c r="C104" s="133" t="s">
        <v>41</v>
      </c>
      <c r="D104" s="133"/>
      <c r="E104" s="134"/>
      <c r="F104" s="134"/>
      <c r="G104" s="134"/>
      <c r="H104" s="3"/>
    </row>
    <row r="105" spans="1:8" ht="15" customHeight="1" x14ac:dyDescent="0.2">
      <c r="A105" s="12"/>
      <c r="C105" s="136">
        <v>2024</v>
      </c>
      <c r="D105" s="136"/>
      <c r="E105" s="137">
        <v>0.39878848014411195</v>
      </c>
      <c r="F105" s="137">
        <v>7.3106271484879234E-2</v>
      </c>
      <c r="G105" s="137">
        <v>0.52810524837100881</v>
      </c>
      <c r="H105" s="3"/>
    </row>
    <row r="106" spans="1:8" ht="15" customHeight="1" x14ac:dyDescent="0.2">
      <c r="A106" s="12"/>
      <c r="C106" s="139">
        <v>2021</v>
      </c>
      <c r="D106" s="139"/>
      <c r="E106" s="140">
        <v>0.37609317399999997</v>
      </c>
      <c r="F106" s="140">
        <v>3.5527000000000003E-2</v>
      </c>
      <c r="G106" s="140">
        <v>0.58837982700000002</v>
      </c>
      <c r="H106" s="3"/>
    </row>
    <row r="107" spans="1:8" ht="15" customHeight="1" x14ac:dyDescent="0.2">
      <c r="A107" s="12"/>
      <c r="C107" s="139">
        <v>2017</v>
      </c>
      <c r="D107" s="139"/>
      <c r="E107" s="140">
        <v>0.36869189400000002</v>
      </c>
      <c r="F107" s="140">
        <v>6.1831900000000002E-2</v>
      </c>
      <c r="G107" s="140">
        <v>0.56947622099999995</v>
      </c>
      <c r="H107" s="3"/>
    </row>
    <row r="108" spans="1:8" ht="15" customHeight="1" x14ac:dyDescent="0.2">
      <c r="A108" s="12"/>
      <c r="C108" s="139">
        <v>2014</v>
      </c>
      <c r="D108" s="139"/>
      <c r="E108" s="140">
        <v>0.24683406230876137</v>
      </c>
      <c r="F108" s="140">
        <v>5.2562446651200793E-2</v>
      </c>
      <c r="G108" s="140">
        <v>0.70060349104003783</v>
      </c>
      <c r="H108" s="3"/>
    </row>
    <row r="109" spans="1:8" ht="15" customHeight="1" x14ac:dyDescent="0.2">
      <c r="A109" s="12"/>
      <c r="C109" s="133" t="s">
        <v>42</v>
      </c>
      <c r="D109" s="133"/>
      <c r="E109" s="134"/>
      <c r="F109" s="134"/>
      <c r="G109" s="134"/>
      <c r="H109" s="3"/>
    </row>
    <row r="110" spans="1:8" ht="15" customHeight="1" x14ac:dyDescent="0.2">
      <c r="A110" s="12"/>
      <c r="C110" s="136">
        <v>2024</v>
      </c>
      <c r="D110" s="136"/>
      <c r="E110" s="137">
        <v>0.39392731815527771</v>
      </c>
      <c r="F110" s="137">
        <v>6.3772082638063804E-2</v>
      </c>
      <c r="G110" s="137">
        <v>0.54230059920665841</v>
      </c>
      <c r="H110" s="3"/>
    </row>
    <row r="111" spans="1:8" ht="15" customHeight="1" x14ac:dyDescent="0.2">
      <c r="A111" s="12"/>
      <c r="C111" s="139">
        <v>2021</v>
      </c>
      <c r="D111" s="139"/>
      <c r="E111" s="140">
        <v>0.32617753100000002</v>
      </c>
      <c r="F111" s="140">
        <v>2.0308199999999998E-2</v>
      </c>
      <c r="G111" s="140">
        <v>0.65351428199999995</v>
      </c>
      <c r="H111" s="3"/>
    </row>
    <row r="112" spans="1:8" ht="15" customHeight="1" x14ac:dyDescent="0.2">
      <c r="A112" s="12"/>
      <c r="C112" s="139">
        <v>2017</v>
      </c>
      <c r="D112" s="139"/>
      <c r="E112" s="140">
        <v>0.38118711700000002</v>
      </c>
      <c r="F112" s="140">
        <v>3.56227E-2</v>
      </c>
      <c r="G112" s="140">
        <v>0.58319015100000005</v>
      </c>
      <c r="H112" s="3"/>
    </row>
    <row r="113" spans="1:8" ht="15" customHeight="1" x14ac:dyDescent="0.2">
      <c r="A113" s="12"/>
      <c r="C113" s="139">
        <v>2014</v>
      </c>
      <c r="D113" s="139"/>
      <c r="E113" s="140">
        <v>0.29353939967979625</v>
      </c>
      <c r="F113" s="140">
        <v>6.0697688212121487E-2</v>
      </c>
      <c r="G113" s="140">
        <v>0.64576291210808223</v>
      </c>
      <c r="H113" s="3"/>
    </row>
    <row r="114" spans="1:8" ht="15" customHeight="1" x14ac:dyDescent="0.2">
      <c r="A114" s="12"/>
      <c r="C114" s="100" t="s">
        <v>17</v>
      </c>
      <c r="D114" s="100"/>
      <c r="E114" s="99"/>
      <c r="F114" s="99"/>
      <c r="G114" s="99"/>
      <c r="H114" s="3"/>
    </row>
    <row r="115" spans="1:8" ht="15" customHeight="1" x14ac:dyDescent="0.2">
      <c r="A115" s="12"/>
      <c r="C115" s="78" t="s">
        <v>33</v>
      </c>
      <c r="D115" s="78"/>
      <c r="E115" s="79"/>
      <c r="F115" s="79"/>
      <c r="G115" s="79"/>
      <c r="H115" s="3"/>
    </row>
    <row r="116" spans="1:8" ht="15" customHeight="1" x14ac:dyDescent="0.2">
      <c r="A116" s="12"/>
      <c r="C116" s="136">
        <v>2024</v>
      </c>
      <c r="D116" s="136"/>
      <c r="E116" s="137">
        <v>0.39386023832182421</v>
      </c>
      <c r="F116" s="137">
        <v>0.35296862312559057</v>
      </c>
      <c r="G116" s="137">
        <v>0.25317113855258527</v>
      </c>
    </row>
    <row r="117" spans="1:8" ht="15" customHeight="1" x14ac:dyDescent="0.2">
      <c r="A117" s="12"/>
      <c r="C117" s="139">
        <v>2021</v>
      </c>
      <c r="D117" s="139"/>
      <c r="E117" s="140">
        <v>0.32497256099999999</v>
      </c>
      <c r="F117" s="140">
        <v>0.38543638400000002</v>
      </c>
      <c r="G117" s="140">
        <v>0.28959105499999999</v>
      </c>
    </row>
    <row r="118" spans="1:8" ht="15" customHeight="1" x14ac:dyDescent="0.2">
      <c r="A118" s="12"/>
      <c r="C118" s="139">
        <v>2017</v>
      </c>
      <c r="D118" s="139"/>
      <c r="E118" s="140">
        <v>0.31348270700000003</v>
      </c>
      <c r="F118" s="140">
        <v>0.43090113800000002</v>
      </c>
      <c r="G118" s="140">
        <v>0.25561615500000001</v>
      </c>
      <c r="H118" s="3"/>
    </row>
    <row r="119" spans="1:8" ht="15" customHeight="1" x14ac:dyDescent="0.2">
      <c r="A119" s="12"/>
      <c r="C119" s="139">
        <v>2014</v>
      </c>
      <c r="D119" s="139"/>
      <c r="E119" s="140">
        <v>0.30532272487579798</v>
      </c>
      <c r="F119" s="140">
        <v>0.33384003323385975</v>
      </c>
      <c r="G119" s="140">
        <v>0.36083724189034233</v>
      </c>
      <c r="H119" s="3"/>
    </row>
    <row r="120" spans="1:8" ht="15" customHeight="1" x14ac:dyDescent="0.2">
      <c r="A120" s="12"/>
      <c r="C120" s="133" t="s">
        <v>34</v>
      </c>
      <c r="D120" s="133"/>
      <c r="E120" s="134"/>
      <c r="F120" s="134"/>
      <c r="G120" s="134"/>
      <c r="H120" s="3"/>
    </row>
    <row r="121" spans="1:8" ht="15" customHeight="1" x14ac:dyDescent="0.2">
      <c r="A121" s="12"/>
      <c r="C121" s="136">
        <v>2024</v>
      </c>
      <c r="D121" s="136"/>
      <c r="E121" s="137">
        <v>0.32589799418480231</v>
      </c>
      <c r="F121" s="137">
        <v>4.9197710528031957E-2</v>
      </c>
      <c r="G121" s="137">
        <v>0.62490429528716573</v>
      </c>
      <c r="H121" s="3"/>
    </row>
    <row r="122" spans="1:8" ht="15" customHeight="1" x14ac:dyDescent="0.2">
      <c r="A122" s="12"/>
      <c r="C122" s="139">
        <v>2021</v>
      </c>
      <c r="D122" s="139"/>
      <c r="E122" s="140">
        <v>0.19002365700000001</v>
      </c>
      <c r="F122" s="140">
        <v>1.5058E-2</v>
      </c>
      <c r="G122" s="140">
        <v>0.79491831300000004</v>
      </c>
      <c r="H122" s="3"/>
    </row>
    <row r="123" spans="1:8" ht="15" customHeight="1" x14ac:dyDescent="0.2">
      <c r="A123" s="12"/>
      <c r="C123" s="139">
        <v>2017</v>
      </c>
      <c r="D123" s="139"/>
      <c r="E123" s="140">
        <v>0.260894968</v>
      </c>
      <c r="F123" s="140">
        <v>6.2978451000000005E-2</v>
      </c>
      <c r="G123" s="140">
        <v>0.676126581</v>
      </c>
    </row>
    <row r="124" spans="1:8" ht="15" customHeight="1" x14ac:dyDescent="0.2">
      <c r="A124" s="12"/>
      <c r="C124" s="139">
        <v>2014</v>
      </c>
      <c r="D124" s="139"/>
      <c r="E124" s="140">
        <v>0.21275735839131293</v>
      </c>
      <c r="F124" s="140">
        <v>1.9621662855709699E-2</v>
      </c>
      <c r="G124" s="140">
        <v>0.76762097875297741</v>
      </c>
      <c r="H124" s="3"/>
    </row>
    <row r="125" spans="1:8" ht="15" customHeight="1" x14ac:dyDescent="0.2">
      <c r="A125" s="12"/>
      <c r="C125" s="133" t="s">
        <v>35</v>
      </c>
      <c r="D125" s="133"/>
      <c r="E125" s="134"/>
      <c r="F125" s="134"/>
      <c r="G125" s="134"/>
      <c r="H125" s="3"/>
    </row>
    <row r="126" spans="1:8" ht="15" customHeight="1" x14ac:dyDescent="0.2">
      <c r="A126" s="12"/>
      <c r="C126" s="136">
        <v>2024</v>
      </c>
      <c r="D126" s="136"/>
      <c r="E126" s="137">
        <v>0.19069857841497373</v>
      </c>
      <c r="F126" s="137">
        <v>8.2541218484607812E-2</v>
      </c>
      <c r="G126" s="137">
        <v>0.72676020310041856</v>
      </c>
      <c r="H126" s="3"/>
    </row>
    <row r="127" spans="1:8" ht="15" customHeight="1" x14ac:dyDescent="0.2">
      <c r="A127" s="12"/>
      <c r="C127" s="139">
        <v>2021</v>
      </c>
      <c r="D127" s="139"/>
      <c r="E127" s="140">
        <v>0.13613642100000001</v>
      </c>
      <c r="F127" s="140">
        <v>6.9488199999999996E-3</v>
      </c>
      <c r="G127" s="140">
        <v>0.856914756</v>
      </c>
      <c r="H127" s="3"/>
    </row>
    <row r="128" spans="1:8" ht="15" customHeight="1" x14ac:dyDescent="0.2">
      <c r="A128" s="12"/>
      <c r="C128" s="139">
        <v>2017</v>
      </c>
      <c r="D128" s="139"/>
      <c r="E128" s="140">
        <v>0.19568244600000001</v>
      </c>
      <c r="F128" s="140">
        <v>2.1421599999999999E-2</v>
      </c>
      <c r="G128" s="140">
        <v>0.78289593999999996</v>
      </c>
      <c r="H128" s="3"/>
    </row>
    <row r="129" spans="1:8" ht="15" customHeight="1" x14ac:dyDescent="0.2">
      <c r="A129" s="12"/>
      <c r="C129" s="139">
        <v>2014</v>
      </c>
      <c r="D129" s="139"/>
      <c r="E129" s="140">
        <v>0.17247495328441464</v>
      </c>
      <c r="F129" s="140">
        <v>8.399907213411965E-3</v>
      </c>
      <c r="G129" s="140">
        <v>0.81912513950217347</v>
      </c>
      <c r="H129" s="3"/>
    </row>
    <row r="130" spans="1:8" ht="15" customHeight="1" x14ac:dyDescent="0.2">
      <c r="A130" s="12"/>
      <c r="C130" s="133" t="s">
        <v>36</v>
      </c>
      <c r="D130" s="133"/>
      <c r="E130" s="134"/>
      <c r="F130" s="134"/>
      <c r="G130" s="134"/>
      <c r="H130" s="3"/>
    </row>
    <row r="131" spans="1:8" ht="15" customHeight="1" x14ac:dyDescent="0.2">
      <c r="A131" s="12"/>
      <c r="C131" s="136">
        <v>2024</v>
      </c>
      <c r="D131" s="136"/>
      <c r="E131" s="137">
        <v>0.17737162001764958</v>
      </c>
      <c r="F131" s="137">
        <v>4.8096746844347407E-2</v>
      </c>
      <c r="G131" s="137">
        <v>0.77453163313800311</v>
      </c>
      <c r="H131" s="3"/>
    </row>
    <row r="132" spans="1:8" ht="15" customHeight="1" x14ac:dyDescent="0.2">
      <c r="A132" s="12"/>
      <c r="C132" s="139">
        <v>2021</v>
      </c>
      <c r="D132" s="139"/>
      <c r="E132" s="140">
        <v>9.5472972000000003E-2</v>
      </c>
      <c r="F132" s="140">
        <v>2.8318000000000002E-3</v>
      </c>
      <c r="G132" s="140">
        <v>0.90169522999999996</v>
      </c>
      <c r="H132" s="3"/>
    </row>
    <row r="133" spans="1:8" ht="15" customHeight="1" x14ac:dyDescent="0.2">
      <c r="A133" s="12"/>
      <c r="C133" s="139">
        <v>2017</v>
      </c>
      <c r="D133" s="139"/>
      <c r="E133" s="140">
        <v>9.6638626000000005E-2</v>
      </c>
      <c r="F133" s="140">
        <v>1.68746E-2</v>
      </c>
      <c r="G133" s="140">
        <v>0.88648677399999998</v>
      </c>
      <c r="H133" s="3"/>
    </row>
    <row r="134" spans="1:8" ht="15" customHeight="1" x14ac:dyDescent="0.2">
      <c r="A134" s="12"/>
      <c r="C134" s="139">
        <v>2014</v>
      </c>
      <c r="D134" s="139"/>
      <c r="E134" s="140">
        <v>8.9258126534211044E-2</v>
      </c>
      <c r="F134" s="140">
        <v>6.3683580765795788E-3</v>
      </c>
      <c r="G134" s="140">
        <v>0.9043735153892094</v>
      </c>
      <c r="H134" s="3"/>
    </row>
    <row r="135" spans="1:8" ht="15" customHeight="1" x14ac:dyDescent="0.2">
      <c r="A135" s="12"/>
      <c r="C135" s="133" t="s">
        <v>37</v>
      </c>
      <c r="D135" s="133"/>
      <c r="E135" s="134"/>
      <c r="F135" s="134"/>
      <c r="G135" s="134"/>
      <c r="H135" s="3"/>
    </row>
    <row r="136" spans="1:8" ht="15" customHeight="1" x14ac:dyDescent="0.2">
      <c r="A136" s="12"/>
      <c r="C136" s="136">
        <v>2024</v>
      </c>
      <c r="D136" s="136"/>
      <c r="E136" s="137">
        <v>0.53022266141612584</v>
      </c>
      <c r="F136" s="137">
        <v>9.0617828575042428E-2</v>
      </c>
      <c r="G136" s="137">
        <v>0.37915951000883175</v>
      </c>
      <c r="H136" s="3"/>
    </row>
    <row r="137" spans="1:8" ht="15" customHeight="1" x14ac:dyDescent="0.2">
      <c r="A137" s="12"/>
      <c r="C137" s="139">
        <v>2021</v>
      </c>
      <c r="D137" s="139"/>
      <c r="E137" s="140">
        <v>0.37805717100000003</v>
      </c>
      <c r="F137" s="140">
        <v>5.7366E-2</v>
      </c>
      <c r="G137" s="140">
        <v>0.56457680099999996</v>
      </c>
      <c r="H137" s="3"/>
    </row>
    <row r="138" spans="1:8" ht="15" customHeight="1" x14ac:dyDescent="0.2">
      <c r="A138" s="12"/>
      <c r="C138" s="139">
        <v>2017</v>
      </c>
      <c r="D138" s="139"/>
      <c r="E138" s="140">
        <v>0.363904587</v>
      </c>
      <c r="F138" s="140">
        <v>6.0832799999999999E-2</v>
      </c>
      <c r="G138" s="140">
        <v>0.57526261599999995</v>
      </c>
      <c r="H138" s="3"/>
    </row>
    <row r="139" spans="1:8" ht="15" customHeight="1" x14ac:dyDescent="0.2">
      <c r="A139" s="12"/>
      <c r="C139" s="139">
        <v>2014</v>
      </c>
      <c r="D139" s="139"/>
      <c r="E139" s="140">
        <v>0.25759884874212241</v>
      </c>
      <c r="F139" s="140">
        <v>6.8407060730350147E-2</v>
      </c>
      <c r="G139" s="140">
        <v>0.67399409052752746</v>
      </c>
      <c r="H139" s="3"/>
    </row>
    <row r="140" spans="1:8" ht="15" customHeight="1" x14ac:dyDescent="0.2">
      <c r="A140" s="12"/>
      <c r="C140" s="133" t="s">
        <v>38</v>
      </c>
      <c r="D140" s="133"/>
      <c r="E140" s="134"/>
      <c r="F140" s="134"/>
      <c r="G140" s="134"/>
      <c r="H140" s="3"/>
    </row>
    <row r="141" spans="1:8" ht="15" customHeight="1" x14ac:dyDescent="0.2">
      <c r="A141" s="12"/>
      <c r="C141" s="136">
        <v>2024</v>
      </c>
      <c r="D141" s="136"/>
      <c r="E141" s="137">
        <v>0.47951001887193495</v>
      </c>
      <c r="F141" s="137">
        <v>0.14636706701081501</v>
      </c>
      <c r="G141" s="137">
        <v>0.37412291411725007</v>
      </c>
      <c r="H141" s="3"/>
    </row>
    <row r="142" spans="1:8" ht="15" customHeight="1" x14ac:dyDescent="0.2">
      <c r="A142" s="12"/>
      <c r="C142" s="139">
        <v>2021</v>
      </c>
      <c r="D142" s="139"/>
      <c r="E142" s="140">
        <v>0.355552641</v>
      </c>
      <c r="F142" s="140">
        <v>7.4297159000000002E-2</v>
      </c>
      <c r="G142" s="140">
        <v>0.57015020000000005</v>
      </c>
      <c r="H142" s="3"/>
    </row>
    <row r="143" spans="1:8" ht="15" customHeight="1" x14ac:dyDescent="0.2">
      <c r="A143" s="12"/>
      <c r="C143" s="139">
        <v>2017</v>
      </c>
      <c r="D143" s="139"/>
      <c r="E143" s="140">
        <v>0.32672467900000002</v>
      </c>
      <c r="F143" s="140">
        <v>0.14167922199999999</v>
      </c>
      <c r="G143" s="140">
        <v>0.53159609900000004</v>
      </c>
      <c r="H143" s="3"/>
    </row>
    <row r="144" spans="1:8" ht="15" customHeight="1" x14ac:dyDescent="0.2">
      <c r="A144" s="12"/>
      <c r="C144" s="139">
        <v>2014</v>
      </c>
      <c r="D144" s="139"/>
      <c r="E144" s="140">
        <v>0.2772987369102618</v>
      </c>
      <c r="F144" s="140">
        <v>9.9979434584557006E-2</v>
      </c>
      <c r="G144" s="140">
        <v>0.62272182850518121</v>
      </c>
      <c r="H144" s="3"/>
    </row>
    <row r="145" spans="1:8" ht="15" customHeight="1" x14ac:dyDescent="0.2">
      <c r="A145" s="12"/>
      <c r="C145" s="133" t="s">
        <v>39</v>
      </c>
      <c r="D145" s="133"/>
      <c r="E145" s="134"/>
      <c r="F145" s="134"/>
      <c r="G145" s="134"/>
      <c r="H145" s="3"/>
    </row>
    <row r="146" spans="1:8" ht="15" customHeight="1" x14ac:dyDescent="0.2">
      <c r="A146" s="12"/>
      <c r="C146" s="136">
        <v>2024</v>
      </c>
      <c r="D146" s="136"/>
      <c r="E146" s="137">
        <v>0.47090327111555758</v>
      </c>
      <c r="F146" s="137">
        <v>0.29927930253534019</v>
      </c>
      <c r="G146" s="137">
        <v>0.22981742634910227</v>
      </c>
      <c r="H146" s="3"/>
    </row>
    <row r="147" spans="1:8" ht="15" customHeight="1" x14ac:dyDescent="0.2">
      <c r="A147" s="12"/>
      <c r="C147" s="139">
        <v>2021</v>
      </c>
      <c r="D147" s="139"/>
      <c r="E147" s="140">
        <v>0.26059601199999999</v>
      </c>
      <c r="F147" s="140">
        <v>0.368685861</v>
      </c>
      <c r="G147" s="140">
        <v>0.37071812700000001</v>
      </c>
      <c r="H147" s="3"/>
    </row>
    <row r="148" spans="1:8" ht="15" customHeight="1" x14ac:dyDescent="0.2">
      <c r="A148" s="12"/>
      <c r="C148" s="139">
        <v>2017</v>
      </c>
      <c r="D148" s="139"/>
      <c r="E148" s="140">
        <v>0.34079687199999997</v>
      </c>
      <c r="F148" s="140">
        <v>0.35967686500000001</v>
      </c>
      <c r="G148" s="140">
        <v>0.29952626300000001</v>
      </c>
      <c r="H148" s="3"/>
    </row>
    <row r="149" spans="1:8" ht="15" customHeight="1" x14ac:dyDescent="0.2">
      <c r="A149" s="12"/>
      <c r="C149" s="139">
        <v>2014</v>
      </c>
      <c r="D149" s="139"/>
      <c r="E149" s="140">
        <v>0.28871115795701741</v>
      </c>
      <c r="F149" s="140">
        <v>0.14877161693240978</v>
      </c>
      <c r="G149" s="140">
        <v>0.56251722511057289</v>
      </c>
      <c r="H149" s="3"/>
    </row>
    <row r="150" spans="1:8" ht="15" customHeight="1" x14ac:dyDescent="0.2">
      <c r="A150" s="12"/>
      <c r="C150" s="133" t="s">
        <v>40</v>
      </c>
      <c r="D150" s="133"/>
      <c r="E150" s="134"/>
      <c r="F150" s="134"/>
      <c r="G150" s="134"/>
      <c r="H150" s="3"/>
    </row>
    <row r="151" spans="1:8" ht="15" customHeight="1" x14ac:dyDescent="0.2">
      <c r="A151" s="12"/>
      <c r="C151" s="136">
        <v>2024</v>
      </c>
      <c r="D151" s="136"/>
      <c r="E151" s="137">
        <v>0.3276497069147124</v>
      </c>
      <c r="F151" s="137">
        <v>0.14595328238618149</v>
      </c>
      <c r="G151" s="137">
        <v>0.52639701069910605</v>
      </c>
      <c r="H151" s="3"/>
    </row>
    <row r="152" spans="1:8" ht="15" customHeight="1" x14ac:dyDescent="0.2">
      <c r="A152" s="12"/>
      <c r="C152" s="139">
        <v>2021</v>
      </c>
      <c r="D152" s="139"/>
      <c r="E152" s="140">
        <v>0.20452072299999999</v>
      </c>
      <c r="F152" s="140">
        <v>2.9574300000000001E-2</v>
      </c>
      <c r="G152" s="140">
        <v>0.76590498500000004</v>
      </c>
      <c r="H152" s="3"/>
    </row>
    <row r="153" spans="1:8" ht="15" customHeight="1" x14ac:dyDescent="0.2">
      <c r="A153" s="12"/>
      <c r="C153" s="139">
        <v>2017</v>
      </c>
      <c r="D153" s="139"/>
      <c r="E153" s="140">
        <v>0.32190422000000002</v>
      </c>
      <c r="F153" s="140">
        <v>6.9112080000000006E-2</v>
      </c>
      <c r="G153" s="140">
        <v>0.60898370000000002</v>
      </c>
      <c r="H153" s="3"/>
    </row>
    <row r="154" spans="1:8" ht="15" customHeight="1" x14ac:dyDescent="0.2">
      <c r="A154" s="12"/>
      <c r="C154" s="139">
        <v>2014</v>
      </c>
      <c r="D154" s="139"/>
      <c r="E154" s="140">
        <v>0.14342453951701711</v>
      </c>
      <c r="F154" s="140">
        <v>5.4316933841605353E-2</v>
      </c>
      <c r="G154" s="140">
        <v>0.80225852664137753</v>
      </c>
      <c r="H154" s="3"/>
    </row>
    <row r="155" spans="1:8" ht="15" customHeight="1" x14ac:dyDescent="0.2">
      <c r="A155" s="12"/>
      <c r="C155" s="133" t="s">
        <v>41</v>
      </c>
      <c r="D155" s="133"/>
      <c r="E155" s="134"/>
      <c r="F155" s="134"/>
      <c r="G155" s="134"/>
      <c r="H155" s="3"/>
    </row>
    <row r="156" spans="1:8" ht="15" customHeight="1" x14ac:dyDescent="0.2">
      <c r="A156" s="12"/>
      <c r="C156" s="136">
        <v>2024</v>
      </c>
      <c r="D156" s="136"/>
      <c r="E156" s="137">
        <v>0.32523794541651868</v>
      </c>
      <c r="F156" s="137">
        <v>0.12877751974557167</v>
      </c>
      <c r="G156" s="137">
        <v>0.54598453483790965</v>
      </c>
      <c r="H156" s="3"/>
    </row>
    <row r="157" spans="1:8" ht="15" customHeight="1" x14ac:dyDescent="0.2">
      <c r="A157" s="12"/>
      <c r="C157" s="139">
        <v>2021</v>
      </c>
      <c r="D157" s="139"/>
      <c r="E157" s="140">
        <v>0.22316819500000001</v>
      </c>
      <c r="F157" s="140">
        <v>4.6164999999999998E-2</v>
      </c>
      <c r="G157" s="140">
        <v>0.730666763</v>
      </c>
      <c r="H157" s="3"/>
    </row>
    <row r="158" spans="1:8" ht="15" customHeight="1" x14ac:dyDescent="0.2">
      <c r="A158" s="12"/>
      <c r="C158" s="139">
        <v>2017</v>
      </c>
      <c r="D158" s="139"/>
      <c r="E158" s="140">
        <v>0.278653606</v>
      </c>
      <c r="F158" s="140">
        <v>0.112436998</v>
      </c>
      <c r="G158" s="140">
        <v>0.60890939600000005</v>
      </c>
      <c r="H158" s="3"/>
    </row>
    <row r="159" spans="1:8" ht="15" customHeight="1" x14ac:dyDescent="0.2">
      <c r="A159" s="12"/>
      <c r="C159" s="139">
        <v>2014</v>
      </c>
      <c r="D159" s="139"/>
      <c r="E159" s="140">
        <v>0.19811950513923951</v>
      </c>
      <c r="F159" s="140">
        <v>0.10102103243120403</v>
      </c>
      <c r="G159" s="140">
        <v>0.70085946242955643</v>
      </c>
      <c r="H159" s="3"/>
    </row>
    <row r="160" spans="1:8" ht="15" customHeight="1" x14ac:dyDescent="0.2">
      <c r="A160" s="12"/>
      <c r="C160" s="133" t="s">
        <v>42</v>
      </c>
      <c r="D160" s="133"/>
      <c r="E160" s="134"/>
      <c r="F160" s="134"/>
      <c r="G160" s="134"/>
      <c r="H160" s="3"/>
    </row>
    <row r="161" spans="1:8" ht="15" customHeight="1" x14ac:dyDescent="0.2">
      <c r="A161" s="12"/>
      <c r="C161" s="136">
        <v>2024</v>
      </c>
      <c r="D161" s="136"/>
      <c r="E161" s="137">
        <v>0.24654270707827011</v>
      </c>
      <c r="F161" s="137">
        <v>0.17538831945129449</v>
      </c>
      <c r="G161" s="137">
        <v>0.5780689734704354</v>
      </c>
      <c r="H161" s="3"/>
    </row>
    <row r="162" spans="1:8" ht="15" customHeight="1" x14ac:dyDescent="0.2">
      <c r="A162" s="12"/>
      <c r="C162" s="139">
        <v>2021</v>
      </c>
      <c r="D162" s="139"/>
      <c r="E162" s="140">
        <v>0.20941037900000001</v>
      </c>
      <c r="F162" s="140">
        <v>2.73668E-2</v>
      </c>
      <c r="G162" s="140">
        <v>0.76322278399999999</v>
      </c>
      <c r="H162" s="3"/>
    </row>
    <row r="163" spans="1:8" ht="15" customHeight="1" x14ac:dyDescent="0.2">
      <c r="A163" s="12"/>
      <c r="C163" s="139">
        <v>2017</v>
      </c>
      <c r="D163" s="139"/>
      <c r="E163" s="140">
        <v>0.28605286200000002</v>
      </c>
      <c r="F163" s="140">
        <v>7.7316733999999998E-2</v>
      </c>
      <c r="G163" s="140">
        <v>0.63663040400000004</v>
      </c>
      <c r="H163" s="3"/>
    </row>
    <row r="164" spans="1:8" ht="15" customHeight="1" x14ac:dyDescent="0.2">
      <c r="A164" s="12"/>
      <c r="C164" s="139">
        <v>2014</v>
      </c>
      <c r="D164" s="139"/>
      <c r="E164" s="140">
        <v>0.21923198121784016</v>
      </c>
      <c r="F164" s="140">
        <v>4.1647535797212372E-2</v>
      </c>
      <c r="G164" s="140">
        <v>0.73912048298494748</v>
      </c>
      <c r="H164" s="3"/>
    </row>
    <row r="165" spans="1:8" ht="15" customHeight="1" x14ac:dyDescent="0.2">
      <c r="A165" s="12"/>
      <c r="C165" s="100" t="s">
        <v>16</v>
      </c>
      <c r="D165" s="100"/>
      <c r="E165" s="99"/>
      <c r="F165" s="99"/>
      <c r="G165" s="99"/>
      <c r="H165" s="3"/>
    </row>
    <row r="166" spans="1:8" ht="15" customHeight="1" x14ac:dyDescent="0.2">
      <c r="A166" s="12"/>
      <c r="C166" s="78" t="s">
        <v>33</v>
      </c>
      <c r="D166" s="78"/>
      <c r="E166" s="79"/>
      <c r="F166" s="79"/>
      <c r="G166" s="79"/>
      <c r="H166" s="3"/>
    </row>
    <row r="167" spans="1:8" ht="15" customHeight="1" x14ac:dyDescent="0.2">
      <c r="A167" s="12"/>
      <c r="C167" s="136">
        <v>2024</v>
      </c>
      <c r="D167" s="136"/>
      <c r="E167" s="137">
        <v>0.28539383153121894</v>
      </c>
      <c r="F167" s="137">
        <v>0.30936698141666591</v>
      </c>
      <c r="G167" s="137">
        <v>0.40523918705211515</v>
      </c>
      <c r="H167" s="3"/>
    </row>
    <row r="168" spans="1:8" ht="15" customHeight="1" x14ac:dyDescent="0.2">
      <c r="A168" s="12"/>
      <c r="C168" s="139">
        <v>2021</v>
      </c>
      <c r="D168" s="139"/>
      <c r="E168" s="140">
        <v>0.28319677399999998</v>
      </c>
      <c r="F168" s="140">
        <v>0.340424489</v>
      </c>
      <c r="G168" s="140">
        <v>0.37637873700000002</v>
      </c>
      <c r="H168" s="3"/>
    </row>
    <row r="169" spans="1:8" ht="15" customHeight="1" x14ac:dyDescent="0.2">
      <c r="A169" s="12"/>
      <c r="C169" s="139">
        <v>2017</v>
      </c>
      <c r="D169" s="139"/>
      <c r="E169" s="140">
        <v>0.23050857799999999</v>
      </c>
      <c r="F169" s="140">
        <v>0.30321743200000001</v>
      </c>
      <c r="G169" s="140">
        <v>0.466273991</v>
      </c>
      <c r="H169" s="3"/>
    </row>
    <row r="170" spans="1:8" ht="15" customHeight="1" x14ac:dyDescent="0.2">
      <c r="A170" s="12"/>
      <c r="C170" s="139">
        <v>2014</v>
      </c>
      <c r="D170" s="139"/>
      <c r="E170" s="140">
        <v>0.18451818975852602</v>
      </c>
      <c r="F170" s="140">
        <v>0.21025627851157436</v>
      </c>
      <c r="G170" s="140">
        <v>0.60522553172989968</v>
      </c>
      <c r="H170" s="3"/>
    </row>
    <row r="171" spans="1:8" ht="15" customHeight="1" x14ac:dyDescent="0.2">
      <c r="A171" s="12"/>
      <c r="C171" s="133" t="s">
        <v>34</v>
      </c>
      <c r="D171" s="133"/>
      <c r="E171" s="134"/>
      <c r="F171" s="134"/>
      <c r="G171" s="134"/>
      <c r="H171" s="3"/>
    </row>
    <row r="172" spans="1:8" ht="15" customHeight="1" x14ac:dyDescent="0.2">
      <c r="A172" s="12"/>
      <c r="C172" s="136">
        <v>2024</v>
      </c>
      <c r="D172" s="136"/>
      <c r="E172" s="137">
        <v>0.25622937351326514</v>
      </c>
      <c r="F172" s="137">
        <v>3.8323684172251668E-2</v>
      </c>
      <c r="G172" s="137">
        <v>0.70544694231448313</v>
      </c>
      <c r="H172" s="3"/>
    </row>
    <row r="173" spans="1:8" ht="15" customHeight="1" x14ac:dyDescent="0.2">
      <c r="A173" s="12"/>
      <c r="C173" s="139">
        <v>2021</v>
      </c>
      <c r="D173" s="139"/>
      <c r="E173" s="140">
        <v>0.18204791200000001</v>
      </c>
      <c r="F173" s="140">
        <v>3.3152000000000001E-2</v>
      </c>
      <c r="G173" s="140">
        <v>0.78480006000000002</v>
      </c>
      <c r="H173" s="3"/>
    </row>
    <row r="174" spans="1:8" ht="15" customHeight="1" x14ac:dyDescent="0.2">
      <c r="A174" s="12"/>
      <c r="C174" s="139">
        <v>2017</v>
      </c>
      <c r="D174" s="139"/>
      <c r="E174" s="140">
        <v>0.18934611500000001</v>
      </c>
      <c r="F174" s="140">
        <v>1.8052599999999999E-2</v>
      </c>
      <c r="G174" s="140">
        <v>0.792601318</v>
      </c>
      <c r="H174" s="3"/>
    </row>
    <row r="175" spans="1:8" ht="15" customHeight="1" x14ac:dyDescent="0.2">
      <c r="A175" s="12"/>
      <c r="C175" s="139">
        <v>2014</v>
      </c>
      <c r="D175" s="139"/>
      <c r="E175" s="140">
        <v>0.11200458275112214</v>
      </c>
      <c r="F175" s="140">
        <v>4.3607816056256271E-2</v>
      </c>
      <c r="G175" s="140">
        <v>0.84438760119262157</v>
      </c>
      <c r="H175" s="3"/>
    </row>
    <row r="176" spans="1:8" ht="15" customHeight="1" x14ac:dyDescent="0.2">
      <c r="A176" s="12"/>
      <c r="C176" s="133" t="s">
        <v>35</v>
      </c>
      <c r="D176" s="133"/>
      <c r="E176" s="134"/>
      <c r="F176" s="134"/>
      <c r="G176" s="134"/>
      <c r="H176" s="3"/>
    </row>
    <row r="177" spans="1:8" ht="15" customHeight="1" x14ac:dyDescent="0.2">
      <c r="A177" s="12"/>
      <c r="C177" s="136">
        <v>2024</v>
      </c>
      <c r="D177" s="136"/>
      <c r="E177" s="137">
        <v>8.9461449630382731E-2</v>
      </c>
      <c r="F177" s="137">
        <v>5.926332193932108E-2</v>
      </c>
      <c r="G177" s="137">
        <v>0.85127522843029613</v>
      </c>
      <c r="H177" s="3"/>
    </row>
    <row r="178" spans="1:8" ht="15" customHeight="1" x14ac:dyDescent="0.2">
      <c r="A178" s="12"/>
      <c r="C178" s="139">
        <v>2021</v>
      </c>
      <c r="D178" s="139"/>
      <c r="E178" s="140">
        <v>0.17426586099999999</v>
      </c>
      <c r="F178" s="140">
        <v>5.0653499999999997E-2</v>
      </c>
      <c r="G178" s="140">
        <v>0.77508061500000003</v>
      </c>
      <c r="H178" s="3"/>
    </row>
    <row r="179" spans="1:8" ht="15" customHeight="1" x14ac:dyDescent="0.2">
      <c r="A179" s="12"/>
      <c r="C179" s="139">
        <v>2017</v>
      </c>
      <c r="D179" s="139"/>
      <c r="E179" s="140">
        <v>6.17464E-2</v>
      </c>
      <c r="F179" s="140">
        <v>1.01228E-2</v>
      </c>
      <c r="G179" s="140">
        <v>0.928130809</v>
      </c>
      <c r="H179" s="3"/>
    </row>
    <row r="180" spans="1:8" ht="15" customHeight="1" x14ac:dyDescent="0.2">
      <c r="A180" s="12"/>
      <c r="C180" s="139">
        <v>2014</v>
      </c>
      <c r="D180" s="139"/>
      <c r="E180" s="140">
        <v>6.1843187235561287E-2</v>
      </c>
      <c r="F180" s="140">
        <v>4.3507722096397319E-2</v>
      </c>
      <c r="G180" s="140">
        <v>0.89464909066804144</v>
      </c>
      <c r="H180" s="3"/>
    </row>
    <row r="181" spans="1:8" ht="15" customHeight="1" x14ac:dyDescent="0.2">
      <c r="A181" s="12"/>
      <c r="C181" s="133" t="s">
        <v>36</v>
      </c>
      <c r="D181" s="133"/>
      <c r="E181" s="134"/>
      <c r="F181" s="134"/>
      <c r="G181" s="134"/>
      <c r="H181" s="3"/>
    </row>
    <row r="182" spans="1:8" ht="15" customHeight="1" x14ac:dyDescent="0.2">
      <c r="A182" s="12"/>
      <c r="C182" s="136">
        <v>2024</v>
      </c>
      <c r="D182" s="136"/>
      <c r="E182" s="137">
        <v>4.4906205832561781E-2</v>
      </c>
      <c r="F182" s="137">
        <v>3.2875195210054803E-2</v>
      </c>
      <c r="G182" s="137">
        <v>0.92221859895738334</v>
      </c>
      <c r="H182" s="3"/>
    </row>
    <row r="183" spans="1:8" ht="15" customHeight="1" x14ac:dyDescent="0.2">
      <c r="A183" s="12"/>
      <c r="C183" s="139">
        <v>2021</v>
      </c>
      <c r="D183" s="139"/>
      <c r="E183" s="140">
        <v>5.57905E-2</v>
      </c>
      <c r="F183" s="140">
        <v>1.72609E-3</v>
      </c>
      <c r="G183" s="140">
        <v>0.94248337299999996</v>
      </c>
      <c r="H183" s="3"/>
    </row>
    <row r="184" spans="1:8" ht="15" customHeight="1" x14ac:dyDescent="0.2">
      <c r="A184" s="12"/>
      <c r="C184" s="139">
        <v>2017</v>
      </c>
      <c r="D184" s="139"/>
      <c r="E184" s="140">
        <v>5.3881499999999999E-2</v>
      </c>
      <c r="F184" s="140">
        <v>8.0669999999999995E-3</v>
      </c>
      <c r="G184" s="140">
        <v>0.93805147700000002</v>
      </c>
      <c r="H184" s="3"/>
    </row>
    <row r="185" spans="1:8" ht="15" customHeight="1" x14ac:dyDescent="0.2">
      <c r="A185" s="12"/>
      <c r="C185" s="139">
        <v>2014</v>
      </c>
      <c r="D185" s="139"/>
      <c r="E185" s="140">
        <v>1.3873123848176525E-2</v>
      </c>
      <c r="F185" s="140">
        <v>1.9984207279971706E-2</v>
      </c>
      <c r="G185" s="140">
        <v>0.96614266887185174</v>
      </c>
      <c r="H185" s="3"/>
    </row>
    <row r="186" spans="1:8" ht="15" customHeight="1" x14ac:dyDescent="0.2">
      <c r="A186" s="12"/>
      <c r="C186" s="133" t="s">
        <v>37</v>
      </c>
      <c r="D186" s="133"/>
      <c r="E186" s="134"/>
      <c r="F186" s="134"/>
      <c r="G186" s="134"/>
      <c r="H186" s="3"/>
    </row>
    <row r="187" spans="1:8" ht="15" customHeight="1" x14ac:dyDescent="0.2">
      <c r="A187" s="12"/>
      <c r="C187" s="136">
        <v>2024</v>
      </c>
      <c r="D187" s="136"/>
      <c r="E187" s="137">
        <v>0.36895765198939895</v>
      </c>
      <c r="F187" s="137">
        <v>8.9488675679563437E-2</v>
      </c>
      <c r="G187" s="137">
        <v>0.54155367233103757</v>
      </c>
      <c r="H187" s="3"/>
    </row>
    <row r="188" spans="1:8" ht="15" customHeight="1" x14ac:dyDescent="0.2">
      <c r="A188" s="12"/>
      <c r="C188" s="139">
        <v>2021</v>
      </c>
      <c r="D188" s="139"/>
      <c r="E188" s="140">
        <v>0.23968447700000001</v>
      </c>
      <c r="F188" s="140">
        <v>5.7872399999999997E-2</v>
      </c>
      <c r="G188" s="140">
        <v>0.70244316100000004</v>
      </c>
      <c r="H188" s="3"/>
    </row>
    <row r="189" spans="1:8" ht="15" customHeight="1" x14ac:dyDescent="0.2">
      <c r="A189" s="12"/>
      <c r="C189" s="139">
        <v>2017</v>
      </c>
      <c r="D189" s="139"/>
      <c r="E189" s="140">
        <v>0.21158248299999999</v>
      </c>
      <c r="F189" s="140">
        <v>0.100013185</v>
      </c>
      <c r="G189" s="140">
        <v>0.68840433199999995</v>
      </c>
      <c r="H189" s="3"/>
    </row>
    <row r="190" spans="1:8" ht="15" customHeight="1" x14ac:dyDescent="0.2">
      <c r="A190" s="12"/>
      <c r="C190" s="139">
        <v>2014</v>
      </c>
      <c r="D190" s="139"/>
      <c r="E190" s="140">
        <v>0.11573830014076608</v>
      </c>
      <c r="F190" s="140">
        <v>4.5457328071907444E-2</v>
      </c>
      <c r="G190" s="140">
        <v>0.83880437178732647</v>
      </c>
      <c r="H190" s="3"/>
    </row>
    <row r="191" spans="1:8" ht="15" customHeight="1" x14ac:dyDescent="0.2">
      <c r="A191" s="12"/>
      <c r="C191" s="133" t="s">
        <v>38</v>
      </c>
      <c r="D191" s="133"/>
      <c r="E191" s="134"/>
      <c r="F191" s="134"/>
      <c r="G191" s="134"/>
      <c r="H191" s="3"/>
    </row>
    <row r="192" spans="1:8" ht="15" customHeight="1" x14ac:dyDescent="0.2">
      <c r="A192" s="12"/>
      <c r="C192" s="136">
        <v>2024</v>
      </c>
      <c r="D192" s="136"/>
      <c r="E192" s="137">
        <v>0.28751701562203374</v>
      </c>
      <c r="F192" s="137">
        <v>0.11168512687583548</v>
      </c>
      <c r="G192" s="137">
        <v>0.60079785750213077</v>
      </c>
      <c r="H192" s="3"/>
    </row>
    <row r="193" spans="1:8" ht="15" customHeight="1" x14ac:dyDescent="0.2">
      <c r="A193" s="12"/>
      <c r="C193" s="139">
        <v>2021</v>
      </c>
      <c r="D193" s="139"/>
      <c r="E193" s="140">
        <v>0.24452491400000001</v>
      </c>
      <c r="F193" s="140">
        <v>2.96288E-2</v>
      </c>
      <c r="G193" s="140">
        <v>0.72584632299999996</v>
      </c>
      <c r="H193" s="3"/>
    </row>
    <row r="194" spans="1:8" ht="15" customHeight="1" x14ac:dyDescent="0.2">
      <c r="A194" s="12"/>
      <c r="C194" s="139">
        <v>2017</v>
      </c>
      <c r="D194" s="139"/>
      <c r="E194" s="140">
        <v>0.31562093099999999</v>
      </c>
      <c r="F194" s="140">
        <v>8.7174489999999993E-2</v>
      </c>
      <c r="G194" s="140">
        <v>0.59720457900000001</v>
      </c>
      <c r="H194" s="3"/>
    </row>
    <row r="195" spans="1:8" ht="15" customHeight="1" x14ac:dyDescent="0.2">
      <c r="A195" s="12"/>
      <c r="C195" s="139">
        <v>2014</v>
      </c>
      <c r="D195" s="139"/>
      <c r="E195" s="140">
        <v>0.16314508169119021</v>
      </c>
      <c r="F195" s="140">
        <v>4.4453071788445001E-2</v>
      </c>
      <c r="G195" s="140">
        <v>0.79240184652036483</v>
      </c>
      <c r="H195" s="3"/>
    </row>
    <row r="196" spans="1:8" ht="15" customHeight="1" x14ac:dyDescent="0.2">
      <c r="A196" s="12"/>
      <c r="C196" s="133" t="s">
        <v>39</v>
      </c>
      <c r="D196" s="133"/>
      <c r="E196" s="134"/>
      <c r="F196" s="134"/>
      <c r="G196" s="134"/>
      <c r="H196" s="3"/>
    </row>
    <row r="197" spans="1:8" ht="15" customHeight="1" x14ac:dyDescent="0.2">
      <c r="A197" s="12"/>
      <c r="C197" s="136">
        <v>2024</v>
      </c>
      <c r="D197" s="136"/>
      <c r="E197" s="137">
        <v>0.23165447173375037</v>
      </c>
      <c r="F197" s="137">
        <v>0.51195153147467876</v>
      </c>
      <c r="G197" s="137">
        <v>0.25639399679157088</v>
      </c>
      <c r="H197" s="3"/>
    </row>
    <row r="198" spans="1:8" ht="15" customHeight="1" x14ac:dyDescent="0.2">
      <c r="A198" s="12"/>
      <c r="C198" s="139">
        <v>2021</v>
      </c>
      <c r="D198" s="139"/>
      <c r="E198" s="140">
        <v>0.154978739</v>
      </c>
      <c r="F198" s="140">
        <v>0.29552243099999997</v>
      </c>
      <c r="G198" s="140">
        <v>0.54949882999999999</v>
      </c>
      <c r="H198" s="3"/>
    </row>
    <row r="199" spans="1:8" ht="15" customHeight="1" x14ac:dyDescent="0.2">
      <c r="A199" s="12"/>
      <c r="C199" s="139">
        <v>2017</v>
      </c>
      <c r="D199" s="139"/>
      <c r="E199" s="140">
        <v>0.255002707</v>
      </c>
      <c r="F199" s="140">
        <v>0.19667606700000001</v>
      </c>
      <c r="G199" s="140">
        <v>0.54832122500000002</v>
      </c>
      <c r="H199" s="3"/>
    </row>
    <row r="200" spans="1:8" ht="15" customHeight="1" x14ac:dyDescent="0.2">
      <c r="A200" s="12"/>
      <c r="C200" s="139">
        <v>2014</v>
      </c>
      <c r="D200" s="139"/>
      <c r="E200" s="140">
        <v>0.17872822021569254</v>
      </c>
      <c r="F200" s="140">
        <v>9.9119441627162436E-2</v>
      </c>
      <c r="G200" s="140">
        <v>0.72215233815714497</v>
      </c>
      <c r="H200" s="3"/>
    </row>
    <row r="201" spans="1:8" ht="15" customHeight="1" x14ac:dyDescent="0.2">
      <c r="A201" s="12"/>
      <c r="C201" s="133" t="s">
        <v>40</v>
      </c>
      <c r="D201" s="133"/>
      <c r="E201" s="134"/>
      <c r="F201" s="134"/>
      <c r="G201" s="134"/>
      <c r="H201" s="3"/>
    </row>
    <row r="202" spans="1:8" ht="15" customHeight="1" x14ac:dyDescent="0.2">
      <c r="A202" s="12"/>
      <c r="C202" s="136">
        <v>2024</v>
      </c>
      <c r="D202" s="136"/>
      <c r="E202" s="137">
        <v>0.20534157581373569</v>
      </c>
      <c r="F202" s="137">
        <v>8.9078914149912966E-2</v>
      </c>
      <c r="G202" s="137">
        <v>0.70557951003635133</v>
      </c>
      <c r="H202" s="3"/>
    </row>
    <row r="203" spans="1:8" ht="15" customHeight="1" x14ac:dyDescent="0.2">
      <c r="A203" s="12"/>
      <c r="C203" s="139">
        <v>2021</v>
      </c>
      <c r="D203" s="139"/>
      <c r="E203" s="140">
        <v>0.19919461299999999</v>
      </c>
      <c r="F203" s="140">
        <v>6.5349909999999997E-2</v>
      </c>
      <c r="G203" s="140">
        <v>0.73545547700000002</v>
      </c>
      <c r="H203" s="3"/>
    </row>
    <row r="204" spans="1:8" ht="15" customHeight="1" x14ac:dyDescent="0.2">
      <c r="A204" s="12"/>
      <c r="C204" s="139">
        <v>2017</v>
      </c>
      <c r="D204" s="139"/>
      <c r="E204" s="140">
        <v>0.107530021</v>
      </c>
      <c r="F204" s="140">
        <v>0.15437910599999999</v>
      </c>
      <c r="G204" s="140">
        <v>0.73809087299999998</v>
      </c>
      <c r="H204" s="3"/>
    </row>
    <row r="205" spans="1:8" ht="15" customHeight="1" x14ac:dyDescent="0.2">
      <c r="A205" s="12"/>
      <c r="C205" s="139">
        <v>2014</v>
      </c>
      <c r="D205" s="139"/>
      <c r="E205" s="140">
        <v>4.1782095064400733E-2</v>
      </c>
      <c r="F205" s="140">
        <v>0.13809098737788433</v>
      </c>
      <c r="G205" s="140">
        <v>0.82012691755771494</v>
      </c>
      <c r="H205" s="3"/>
    </row>
    <row r="206" spans="1:8" ht="15" customHeight="1" x14ac:dyDescent="0.2">
      <c r="A206" s="12"/>
      <c r="C206" s="133" t="s">
        <v>41</v>
      </c>
      <c r="D206" s="133"/>
      <c r="E206" s="134"/>
      <c r="F206" s="134"/>
      <c r="G206" s="134"/>
      <c r="H206" s="3"/>
    </row>
    <row r="207" spans="1:8" ht="15" customHeight="1" x14ac:dyDescent="0.2">
      <c r="A207" s="12"/>
      <c r="C207" s="136">
        <v>2024</v>
      </c>
      <c r="D207" s="136"/>
      <c r="E207" s="137">
        <v>0.17168529443756594</v>
      </c>
      <c r="F207" s="137">
        <v>0.16965554310997297</v>
      </c>
      <c r="G207" s="137">
        <v>0.65865916245246114</v>
      </c>
      <c r="H207" s="3"/>
    </row>
    <row r="208" spans="1:8" ht="15" customHeight="1" x14ac:dyDescent="0.2">
      <c r="A208" s="12"/>
      <c r="C208" s="139">
        <v>2021</v>
      </c>
      <c r="D208" s="139"/>
      <c r="E208" s="140">
        <v>0.156673655</v>
      </c>
      <c r="F208" s="140">
        <v>8.5799487999999993E-2</v>
      </c>
      <c r="G208" s="140">
        <v>0.757526857</v>
      </c>
      <c r="H208" s="3"/>
    </row>
    <row r="209" spans="1:8" ht="15" customHeight="1" x14ac:dyDescent="0.2">
      <c r="A209" s="12"/>
      <c r="C209" s="139">
        <v>2017</v>
      </c>
      <c r="D209" s="139"/>
      <c r="E209" s="140">
        <v>0.25376448000000001</v>
      </c>
      <c r="F209" s="140">
        <v>0.12851563899999999</v>
      </c>
      <c r="G209" s="140">
        <v>0.61771988099999997</v>
      </c>
      <c r="H209" s="3"/>
    </row>
    <row r="210" spans="1:8" ht="15" customHeight="1" x14ac:dyDescent="0.2">
      <c r="A210" s="12"/>
      <c r="C210" s="139">
        <v>2014</v>
      </c>
      <c r="D210" s="139"/>
      <c r="E210" s="140">
        <v>0.10538532630423668</v>
      </c>
      <c r="F210" s="140">
        <v>7.1457593652663645E-2</v>
      </c>
      <c r="G210" s="140">
        <v>0.82315708004309962</v>
      </c>
      <c r="H210" s="3"/>
    </row>
    <row r="211" spans="1:8" ht="15" customHeight="1" x14ac:dyDescent="0.2">
      <c r="A211" s="12"/>
      <c r="C211" s="133" t="s">
        <v>42</v>
      </c>
      <c r="D211" s="133"/>
      <c r="E211" s="134"/>
      <c r="F211" s="134"/>
      <c r="G211" s="134"/>
      <c r="H211" s="3"/>
    </row>
    <row r="212" spans="1:8" ht="15" customHeight="1" x14ac:dyDescent="0.2">
      <c r="A212" s="12"/>
      <c r="C212" s="136">
        <v>2024</v>
      </c>
      <c r="D212" s="136"/>
      <c r="E212" s="137">
        <v>0.16903856684822458</v>
      </c>
      <c r="F212" s="137">
        <v>0.21197234147335733</v>
      </c>
      <c r="G212" s="137">
        <v>0.61898909167841809</v>
      </c>
      <c r="H212" s="3"/>
    </row>
    <row r="213" spans="1:8" ht="15" customHeight="1" x14ac:dyDescent="0.2">
      <c r="A213" s="12"/>
      <c r="C213" s="139">
        <v>2021</v>
      </c>
      <c r="D213" s="139"/>
      <c r="E213" s="140">
        <v>0.140679529</v>
      </c>
      <c r="F213" s="140">
        <v>8.4337293999999993E-2</v>
      </c>
      <c r="G213" s="140">
        <v>0.774983176</v>
      </c>
      <c r="H213" s="3"/>
    </row>
    <row r="214" spans="1:8" ht="15" customHeight="1" x14ac:dyDescent="0.2">
      <c r="A214" s="12"/>
      <c r="C214" s="139">
        <v>2017</v>
      </c>
      <c r="D214" s="139"/>
      <c r="E214" s="140">
        <v>0.29925081100000001</v>
      </c>
      <c r="F214" s="140">
        <v>8.8718967999999995E-2</v>
      </c>
      <c r="G214" s="140">
        <v>0.61203022100000004</v>
      </c>
      <c r="H214" s="3"/>
    </row>
    <row r="215" spans="1:8" ht="15" customHeight="1" x14ac:dyDescent="0.2">
      <c r="A215" s="12"/>
      <c r="C215" s="139">
        <v>2014</v>
      </c>
      <c r="D215" s="139"/>
      <c r="E215" s="140">
        <v>5.6249748653855666E-2</v>
      </c>
      <c r="F215" s="140">
        <v>0.23265324913349852</v>
      </c>
      <c r="G215" s="140">
        <v>0.71109700221264582</v>
      </c>
      <c r="H215" s="3"/>
    </row>
    <row r="216" spans="1:8" ht="15" customHeight="1" x14ac:dyDescent="0.2">
      <c r="A216" s="12"/>
      <c r="C216" s="157" t="s">
        <v>170</v>
      </c>
      <c r="D216" s="157"/>
      <c r="E216" s="158"/>
      <c r="F216" s="158"/>
      <c r="G216" s="158"/>
      <c r="H216" s="3"/>
    </row>
    <row r="217" spans="1:8" ht="15" customHeight="1" x14ac:dyDescent="0.2">
      <c r="A217" s="12"/>
      <c r="C217" s="100" t="s">
        <v>18</v>
      </c>
      <c r="D217" s="100"/>
      <c r="E217" s="99"/>
      <c r="F217" s="99"/>
      <c r="G217" s="99"/>
      <c r="H217" s="3"/>
    </row>
    <row r="218" spans="1:8" ht="15" customHeight="1" x14ac:dyDescent="0.2">
      <c r="A218" s="12"/>
      <c r="C218" s="78" t="s">
        <v>33</v>
      </c>
      <c r="D218" s="78"/>
      <c r="E218" s="79"/>
      <c r="F218" s="79"/>
      <c r="G218" s="79"/>
      <c r="H218" s="3"/>
    </row>
    <row r="219" spans="1:8" ht="15" customHeight="1" x14ac:dyDescent="0.2">
      <c r="A219" s="12"/>
      <c r="C219" s="136">
        <v>2024</v>
      </c>
      <c r="D219" s="136"/>
      <c r="E219" s="137">
        <v>0.22341690473978204</v>
      </c>
      <c r="F219" s="137">
        <v>0.39291230581018027</v>
      </c>
      <c r="G219" s="137">
        <v>0.38367078945003774</v>
      </c>
      <c r="H219" s="3"/>
    </row>
    <row r="220" spans="1:8" ht="15" customHeight="1" x14ac:dyDescent="0.2">
      <c r="A220" s="12"/>
      <c r="C220" s="139">
        <v>2021</v>
      </c>
      <c r="D220" s="139"/>
      <c r="E220" s="140">
        <v>0.30164761400000001</v>
      </c>
      <c r="F220" s="140">
        <v>0.39920467599999998</v>
      </c>
      <c r="G220" s="140">
        <v>0.29914771000000001</v>
      </c>
      <c r="H220" s="3"/>
    </row>
    <row r="221" spans="1:8" ht="15" customHeight="1" x14ac:dyDescent="0.2">
      <c r="A221" s="12"/>
      <c r="C221" s="139">
        <v>2017</v>
      </c>
      <c r="D221" s="139"/>
      <c r="E221" s="140">
        <v>0.25637099699999999</v>
      </c>
      <c r="F221" s="140">
        <v>0.42510739199999997</v>
      </c>
      <c r="G221" s="140">
        <v>0.31852161099999998</v>
      </c>
      <c r="H221" s="3"/>
    </row>
    <row r="222" spans="1:8" ht="15" customHeight="1" x14ac:dyDescent="0.2">
      <c r="A222" s="12"/>
      <c r="C222" s="139">
        <v>2014</v>
      </c>
      <c r="D222" s="139"/>
      <c r="E222" s="140">
        <v>0.39161737567249028</v>
      </c>
      <c r="F222" s="140">
        <v>0.36116418588711674</v>
      </c>
      <c r="G222" s="140">
        <v>0.24721843844039307</v>
      </c>
      <c r="H222" s="3"/>
    </row>
    <row r="223" spans="1:8" ht="15" customHeight="1" x14ac:dyDescent="0.2">
      <c r="A223" s="12"/>
      <c r="C223" s="133" t="s">
        <v>34</v>
      </c>
      <c r="D223" s="133"/>
      <c r="E223" s="134"/>
      <c r="F223" s="134"/>
      <c r="G223" s="134"/>
      <c r="H223" s="3"/>
    </row>
    <row r="224" spans="1:8" ht="15" customHeight="1" x14ac:dyDescent="0.2">
      <c r="A224" s="12"/>
      <c r="C224" s="136">
        <v>2024</v>
      </c>
      <c r="D224" s="136"/>
      <c r="E224" s="137">
        <v>0.16215774966325641</v>
      </c>
      <c r="F224" s="137">
        <v>2.2015423199654452E-2</v>
      </c>
      <c r="G224" s="137">
        <v>0.81582682713708909</v>
      </c>
      <c r="H224" s="3"/>
    </row>
    <row r="225" spans="1:8" ht="15" customHeight="1" x14ac:dyDescent="0.2">
      <c r="A225" s="12"/>
      <c r="C225" s="139">
        <v>2021</v>
      </c>
      <c r="D225" s="139"/>
      <c r="E225" s="140">
        <v>9.1055110999999994E-2</v>
      </c>
      <c r="F225" s="140">
        <v>2.0213200000000001E-2</v>
      </c>
      <c r="G225" s="140">
        <v>0.88873167200000003</v>
      </c>
      <c r="H225" s="3"/>
    </row>
    <row r="226" spans="1:8" ht="15" customHeight="1" x14ac:dyDescent="0.2">
      <c r="A226" s="12"/>
      <c r="C226" s="139">
        <v>2017</v>
      </c>
      <c r="D226" s="139"/>
      <c r="E226" s="140">
        <v>0.112063001</v>
      </c>
      <c r="F226" s="140">
        <v>4.7212200000000003E-2</v>
      </c>
      <c r="G226" s="140">
        <v>0.84072479300000003</v>
      </c>
      <c r="H226" s="3"/>
    </row>
    <row r="227" spans="1:8" ht="15" customHeight="1" x14ac:dyDescent="0.2">
      <c r="A227" s="12"/>
      <c r="C227" s="139">
        <v>2014</v>
      </c>
      <c r="D227" s="139"/>
      <c r="E227" s="140">
        <v>0.1705787886448637</v>
      </c>
      <c r="F227" s="140">
        <v>2.5676834427087659E-2</v>
      </c>
      <c r="G227" s="140">
        <v>0.80374437692804868</v>
      </c>
      <c r="H227" s="3"/>
    </row>
    <row r="228" spans="1:8" ht="15" customHeight="1" x14ac:dyDescent="0.2">
      <c r="A228" s="12"/>
      <c r="C228" s="133" t="s">
        <v>35</v>
      </c>
      <c r="D228" s="133"/>
      <c r="E228" s="134"/>
      <c r="F228" s="134"/>
      <c r="G228" s="134"/>
      <c r="H228" s="3"/>
    </row>
    <row r="229" spans="1:8" ht="15" customHeight="1" x14ac:dyDescent="0.2">
      <c r="A229" s="12"/>
      <c r="C229" s="136">
        <v>2024</v>
      </c>
      <c r="D229" s="136"/>
      <c r="E229" s="137">
        <v>9.4418559425690579E-2</v>
      </c>
      <c r="F229" s="137">
        <v>2.9789551476840301E-2</v>
      </c>
      <c r="G229" s="137">
        <v>0.87579188909746908</v>
      </c>
      <c r="H229" s="3"/>
    </row>
    <row r="230" spans="1:8" ht="15" customHeight="1" x14ac:dyDescent="0.2">
      <c r="A230" s="12"/>
      <c r="C230" s="139">
        <v>2021</v>
      </c>
      <c r="D230" s="139"/>
      <c r="E230" s="140">
        <v>5.8847099999999999E-2</v>
      </c>
      <c r="F230" s="140">
        <v>0</v>
      </c>
      <c r="G230" s="140">
        <v>0.94115285100000001</v>
      </c>
      <c r="H230" s="3"/>
    </row>
    <row r="231" spans="1:8" ht="15" customHeight="1" x14ac:dyDescent="0.2">
      <c r="A231" s="12"/>
      <c r="C231" s="139">
        <v>2017</v>
      </c>
      <c r="D231" s="139"/>
      <c r="E231" s="140">
        <v>9.3439969999999997E-2</v>
      </c>
      <c r="F231" s="140">
        <v>8.4150010999999997E-2</v>
      </c>
      <c r="G231" s="140">
        <v>0.82241001899999999</v>
      </c>
      <c r="H231" s="3"/>
    </row>
    <row r="232" spans="1:8" ht="15" customHeight="1" x14ac:dyDescent="0.2">
      <c r="A232" s="12"/>
      <c r="C232" s="139">
        <v>2014</v>
      </c>
      <c r="D232" s="139"/>
      <c r="E232" s="140">
        <v>3.0909472069692426E-2</v>
      </c>
      <c r="F232" s="140">
        <v>0</v>
      </c>
      <c r="G232" s="140">
        <v>0.96909052793030759</v>
      </c>
      <c r="H232" s="3"/>
    </row>
    <row r="233" spans="1:8" ht="15" customHeight="1" x14ac:dyDescent="0.2">
      <c r="A233" s="12"/>
      <c r="C233" s="133" t="s">
        <v>36</v>
      </c>
      <c r="D233" s="133"/>
      <c r="E233" s="134"/>
      <c r="F233" s="134"/>
      <c r="G233" s="134"/>
      <c r="H233" s="3"/>
    </row>
    <row r="234" spans="1:8" ht="15" customHeight="1" x14ac:dyDescent="0.2">
      <c r="A234" s="12"/>
      <c r="C234" s="136">
        <v>2024</v>
      </c>
      <c r="D234" s="136"/>
      <c r="E234" s="137">
        <v>6.7744934279286129E-2</v>
      </c>
      <c r="F234" s="137">
        <v>9.1596709321110168E-3</v>
      </c>
      <c r="G234" s="137">
        <v>0.92309539478860292</v>
      </c>
      <c r="H234" s="3"/>
    </row>
    <row r="235" spans="1:8" ht="15" customHeight="1" x14ac:dyDescent="0.2">
      <c r="A235" s="12"/>
      <c r="C235" s="139">
        <v>2021</v>
      </c>
      <c r="D235" s="139"/>
      <c r="E235" s="140">
        <v>3.1462799999999999E-2</v>
      </c>
      <c r="F235" s="140">
        <v>0</v>
      </c>
      <c r="G235" s="140">
        <v>0.96853717399999995</v>
      </c>
      <c r="H235" s="3"/>
    </row>
    <row r="236" spans="1:8" ht="15" customHeight="1" x14ac:dyDescent="0.2">
      <c r="A236" s="12"/>
      <c r="C236" s="139">
        <v>2017</v>
      </c>
      <c r="D236" s="139"/>
      <c r="E236" s="140">
        <v>6.7630633999999995E-2</v>
      </c>
      <c r="F236" s="140">
        <v>1.7945300000000001E-2</v>
      </c>
      <c r="G236" s="140">
        <v>0.91442405800000004</v>
      </c>
      <c r="H236" s="3"/>
    </row>
    <row r="237" spans="1:8" ht="15" customHeight="1" x14ac:dyDescent="0.2">
      <c r="A237" s="12"/>
      <c r="C237" s="139">
        <v>2014</v>
      </c>
      <c r="D237" s="139"/>
      <c r="E237" s="140">
        <v>4.7898804930588255E-2</v>
      </c>
      <c r="F237" s="140">
        <v>0</v>
      </c>
      <c r="G237" s="140">
        <v>0.95210119506941171</v>
      </c>
      <c r="H237" s="3"/>
    </row>
    <row r="238" spans="1:8" ht="15" customHeight="1" x14ac:dyDescent="0.2">
      <c r="A238" s="12"/>
      <c r="C238" s="133" t="s">
        <v>37</v>
      </c>
      <c r="D238" s="133"/>
      <c r="E238" s="134"/>
      <c r="F238" s="134"/>
      <c r="G238" s="134"/>
      <c r="H238" s="3"/>
    </row>
    <row r="239" spans="1:8" ht="15" customHeight="1" x14ac:dyDescent="0.2">
      <c r="A239" s="12"/>
      <c r="C239" s="136">
        <v>2024</v>
      </c>
      <c r="D239" s="136"/>
      <c r="E239" s="137">
        <v>0.46852693759632491</v>
      </c>
      <c r="F239" s="137">
        <v>9.0476084776431209E-2</v>
      </c>
      <c r="G239" s="137">
        <v>0.44099697762724394</v>
      </c>
      <c r="H239" s="3"/>
    </row>
    <row r="240" spans="1:8" ht="15" customHeight="1" x14ac:dyDescent="0.2">
      <c r="A240" s="12"/>
      <c r="C240" s="139">
        <v>2021</v>
      </c>
      <c r="D240" s="139"/>
      <c r="E240" s="140">
        <v>0.48990336899999998</v>
      </c>
      <c r="F240" s="140">
        <v>8.2795212000000007E-2</v>
      </c>
      <c r="G240" s="140">
        <v>0.42730141999999999</v>
      </c>
      <c r="H240" s="3"/>
    </row>
    <row r="241" spans="1:8" ht="15" customHeight="1" x14ac:dyDescent="0.2">
      <c r="A241" s="12"/>
      <c r="C241" s="139">
        <v>2017</v>
      </c>
      <c r="D241" s="139"/>
      <c r="E241" s="140">
        <v>0.34006034600000001</v>
      </c>
      <c r="F241" s="140">
        <v>6.7530540999999999E-2</v>
      </c>
      <c r="G241" s="140">
        <v>0.59240911399999996</v>
      </c>
      <c r="H241" s="3"/>
    </row>
    <row r="242" spans="1:8" ht="15" customHeight="1" x14ac:dyDescent="0.2">
      <c r="A242" s="12"/>
      <c r="C242" s="139">
        <v>2014</v>
      </c>
      <c r="D242" s="139"/>
      <c r="E242" s="140">
        <v>0.34703661357292176</v>
      </c>
      <c r="F242" s="140">
        <v>8.0280457555508361E-2</v>
      </c>
      <c r="G242" s="140">
        <v>0.57268292887157002</v>
      </c>
      <c r="H242" s="3"/>
    </row>
    <row r="243" spans="1:8" ht="15" customHeight="1" x14ac:dyDescent="0.2">
      <c r="A243" s="12"/>
      <c r="C243" s="133" t="s">
        <v>38</v>
      </c>
      <c r="D243" s="133"/>
      <c r="E243" s="134"/>
      <c r="F243" s="134"/>
      <c r="G243" s="134"/>
      <c r="H243" s="3"/>
    </row>
    <row r="244" spans="1:8" ht="15" customHeight="1" x14ac:dyDescent="0.2">
      <c r="A244" s="12"/>
      <c r="C244" s="136">
        <v>2024</v>
      </c>
      <c r="D244" s="136"/>
      <c r="E244" s="137">
        <v>0.43429142889043126</v>
      </c>
      <c r="F244" s="137">
        <v>0.11074075311968944</v>
      </c>
      <c r="G244" s="137">
        <v>0.45496781798987934</v>
      </c>
      <c r="H244" s="3"/>
    </row>
    <row r="245" spans="1:8" ht="15" customHeight="1" x14ac:dyDescent="0.2">
      <c r="A245" s="12"/>
      <c r="C245" s="139">
        <v>2021</v>
      </c>
      <c r="D245" s="139"/>
      <c r="E245" s="140">
        <v>0.39035971800000002</v>
      </c>
      <c r="F245" s="140">
        <v>7.0579164E-2</v>
      </c>
      <c r="G245" s="140">
        <v>0.53906111800000001</v>
      </c>
      <c r="H245" s="3"/>
    </row>
    <row r="246" spans="1:8" ht="15" customHeight="1" x14ac:dyDescent="0.2">
      <c r="A246" s="12"/>
      <c r="C246" s="139">
        <v>2017</v>
      </c>
      <c r="D246" s="139"/>
      <c r="E246" s="140">
        <v>0.39245148800000001</v>
      </c>
      <c r="F246" s="140">
        <v>0.112838203</v>
      </c>
      <c r="G246" s="140">
        <v>0.49471030900000001</v>
      </c>
      <c r="H246" s="3"/>
    </row>
    <row r="247" spans="1:8" ht="15" customHeight="1" x14ac:dyDescent="0.2">
      <c r="A247" s="12"/>
      <c r="C247" s="139">
        <v>2014</v>
      </c>
      <c r="D247" s="139"/>
      <c r="E247" s="140">
        <v>0.35997793561781338</v>
      </c>
      <c r="F247" s="140">
        <v>5.064474869776639E-2</v>
      </c>
      <c r="G247" s="140">
        <v>0.58937731568442031</v>
      </c>
      <c r="H247" s="3"/>
    </row>
    <row r="248" spans="1:8" ht="15" customHeight="1" x14ac:dyDescent="0.2">
      <c r="A248" s="12"/>
      <c r="C248" s="133" t="s">
        <v>39</v>
      </c>
      <c r="D248" s="133"/>
      <c r="E248" s="134"/>
      <c r="F248" s="134"/>
      <c r="G248" s="134"/>
      <c r="H248" s="3"/>
    </row>
    <row r="249" spans="1:8" ht="15" customHeight="1" x14ac:dyDescent="0.2">
      <c r="A249" s="12"/>
      <c r="C249" s="136">
        <v>2024</v>
      </c>
      <c r="D249" s="136"/>
      <c r="E249" s="137">
        <v>0.20840340535289059</v>
      </c>
      <c r="F249" s="137">
        <v>0.51609393503992018</v>
      </c>
      <c r="G249" s="137">
        <v>0.27550265960718934</v>
      </c>
      <c r="H249" s="3"/>
    </row>
    <row r="250" spans="1:8" ht="15" customHeight="1" x14ac:dyDescent="0.2">
      <c r="A250" s="12"/>
      <c r="C250" s="139">
        <v>2021</v>
      </c>
      <c r="D250" s="139"/>
      <c r="E250" s="140">
        <v>0.41051780900000001</v>
      </c>
      <c r="F250" s="140">
        <v>0.45071340599999998</v>
      </c>
      <c r="G250" s="140">
        <v>0.13876878500000001</v>
      </c>
      <c r="H250" s="3"/>
    </row>
    <row r="251" spans="1:8" ht="15" customHeight="1" x14ac:dyDescent="0.2">
      <c r="A251" s="12"/>
      <c r="C251" s="139">
        <v>2017</v>
      </c>
      <c r="D251" s="139"/>
      <c r="E251" s="140">
        <v>0.31319277499999998</v>
      </c>
      <c r="F251" s="140">
        <v>0.45667220200000003</v>
      </c>
      <c r="G251" s="140">
        <v>0.23013502299999999</v>
      </c>
      <c r="H251" s="3"/>
    </row>
    <row r="252" spans="1:8" ht="15" customHeight="1" x14ac:dyDescent="0.2">
      <c r="A252" s="12"/>
      <c r="C252" s="139">
        <v>2014</v>
      </c>
      <c r="D252" s="139"/>
      <c r="E252" s="140">
        <v>0.30785248125333803</v>
      </c>
      <c r="F252" s="140">
        <v>0.17431092096820722</v>
      </c>
      <c r="G252" s="140">
        <v>0.51783659777845481</v>
      </c>
      <c r="H252" s="3"/>
    </row>
    <row r="253" spans="1:8" ht="15" customHeight="1" x14ac:dyDescent="0.2">
      <c r="A253" s="12"/>
      <c r="C253" s="133" t="s">
        <v>40</v>
      </c>
      <c r="D253" s="133"/>
      <c r="E253" s="134"/>
      <c r="F253" s="134"/>
      <c r="G253" s="134"/>
      <c r="H253" s="3"/>
    </row>
    <row r="254" spans="1:8" ht="15" customHeight="1" x14ac:dyDescent="0.2">
      <c r="A254" s="12"/>
      <c r="C254" s="136">
        <v>2024</v>
      </c>
      <c r="D254" s="136"/>
      <c r="E254" s="137">
        <v>8.2424689578670537E-2</v>
      </c>
      <c r="F254" s="137">
        <v>6.9082006194751161E-2</v>
      </c>
      <c r="G254" s="137">
        <v>0.84849330422657832</v>
      </c>
      <c r="H254" s="3"/>
    </row>
    <row r="255" spans="1:8" ht="15" customHeight="1" x14ac:dyDescent="0.2">
      <c r="A255" s="12"/>
      <c r="C255" s="139">
        <v>2021</v>
      </c>
      <c r="D255" s="139"/>
      <c r="E255" s="140">
        <v>0.124046931</v>
      </c>
      <c r="F255" s="140">
        <v>6.5734977999999999E-2</v>
      </c>
      <c r="G255" s="140">
        <v>0.81021809099999997</v>
      </c>
      <c r="H255" s="3"/>
    </row>
    <row r="256" spans="1:8" ht="15" customHeight="1" x14ac:dyDescent="0.2">
      <c r="A256" s="12"/>
      <c r="C256" s="139">
        <v>2017</v>
      </c>
      <c r="D256" s="139"/>
      <c r="E256" s="140">
        <v>0.22009192699999999</v>
      </c>
      <c r="F256" s="140">
        <v>6.3028504999999999E-2</v>
      </c>
      <c r="G256" s="140">
        <v>0.71687956900000005</v>
      </c>
      <c r="H256" s="3"/>
    </row>
    <row r="257" spans="1:8" ht="15" customHeight="1" x14ac:dyDescent="0.2">
      <c r="A257" s="12"/>
      <c r="C257" s="139">
        <v>2014</v>
      </c>
      <c r="D257" s="139"/>
      <c r="E257" s="140">
        <v>0</v>
      </c>
      <c r="F257" s="140">
        <v>0</v>
      </c>
      <c r="G257" s="140">
        <v>1</v>
      </c>
      <c r="H257" s="3"/>
    </row>
    <row r="258" spans="1:8" ht="15" customHeight="1" x14ac:dyDescent="0.2">
      <c r="A258" s="12"/>
      <c r="C258" s="133" t="s">
        <v>41</v>
      </c>
      <c r="D258" s="133"/>
      <c r="E258" s="134"/>
      <c r="F258" s="134"/>
      <c r="G258" s="134"/>
      <c r="H258" s="3"/>
    </row>
    <row r="259" spans="1:8" ht="15" customHeight="1" x14ac:dyDescent="0.2">
      <c r="A259" s="12"/>
      <c r="C259" s="136">
        <v>2024</v>
      </c>
      <c r="D259" s="136"/>
      <c r="E259" s="137">
        <v>0.19611024775039013</v>
      </c>
      <c r="F259" s="137">
        <v>5.9182588880824276E-2</v>
      </c>
      <c r="G259" s="137">
        <v>0.74470716336878562</v>
      </c>
      <c r="H259" s="3"/>
    </row>
    <row r="260" spans="1:8" ht="15" customHeight="1" x14ac:dyDescent="0.2">
      <c r="A260" s="12"/>
      <c r="C260" s="139">
        <v>2021</v>
      </c>
      <c r="D260" s="139"/>
      <c r="E260" s="140">
        <v>0.14020798900000001</v>
      </c>
      <c r="F260" s="140">
        <v>4.3493999999999998E-2</v>
      </c>
      <c r="G260" s="140">
        <v>0.81629797000000004</v>
      </c>
      <c r="H260" s="3"/>
    </row>
    <row r="261" spans="1:8" ht="15" customHeight="1" x14ac:dyDescent="0.2">
      <c r="A261" s="12"/>
      <c r="C261" s="139">
        <v>2017</v>
      </c>
      <c r="D261" s="139"/>
      <c r="E261" s="140">
        <v>0.14343252300000001</v>
      </c>
      <c r="F261" s="140">
        <v>0.103332777</v>
      </c>
      <c r="G261" s="140">
        <v>0.75323469899999995</v>
      </c>
      <c r="H261" s="3"/>
    </row>
    <row r="262" spans="1:8" ht="15" customHeight="1" x14ac:dyDescent="0.2">
      <c r="A262" s="12"/>
      <c r="C262" s="139">
        <v>2014</v>
      </c>
      <c r="D262" s="139"/>
      <c r="E262" s="140">
        <v>0.13725912383718436</v>
      </c>
      <c r="F262" s="140">
        <v>1.7844652817277977E-2</v>
      </c>
      <c r="G262" s="140">
        <v>0.8448962233455376</v>
      </c>
      <c r="H262" s="3"/>
    </row>
    <row r="263" spans="1:8" ht="15" customHeight="1" x14ac:dyDescent="0.2">
      <c r="A263" s="12"/>
      <c r="C263" s="133" t="s">
        <v>42</v>
      </c>
      <c r="D263" s="133"/>
      <c r="E263" s="134"/>
      <c r="F263" s="134"/>
      <c r="G263" s="134"/>
      <c r="H263" s="3"/>
    </row>
    <row r="264" spans="1:8" ht="15" customHeight="1" x14ac:dyDescent="0.2">
      <c r="A264" s="12"/>
      <c r="C264" s="136">
        <v>2024</v>
      </c>
      <c r="D264" s="136"/>
      <c r="E264" s="137">
        <v>0.14475989624856697</v>
      </c>
      <c r="F264" s="137">
        <v>0.18717544094650709</v>
      </c>
      <c r="G264" s="137">
        <v>0.66806466280492594</v>
      </c>
      <c r="H264" s="3"/>
    </row>
    <row r="265" spans="1:8" ht="15" customHeight="1" x14ac:dyDescent="0.2">
      <c r="A265" s="12"/>
      <c r="C265" s="139">
        <v>2021</v>
      </c>
      <c r="D265" s="139"/>
      <c r="E265" s="140">
        <v>0.16109926499999999</v>
      </c>
      <c r="F265" s="140">
        <v>1.5123000000000001E-3</v>
      </c>
      <c r="G265" s="140">
        <v>0.83738843799999996</v>
      </c>
      <c r="H265" s="3"/>
    </row>
    <row r="266" spans="1:8" ht="15" customHeight="1" x14ac:dyDescent="0.2">
      <c r="A266" s="12"/>
      <c r="C266" s="139">
        <v>2017</v>
      </c>
      <c r="D266" s="139"/>
      <c r="E266" s="140">
        <v>0.15218485300000001</v>
      </c>
      <c r="F266" s="140">
        <v>6.3028504999999999E-2</v>
      </c>
      <c r="G266" s="140">
        <v>0.78478664300000001</v>
      </c>
      <c r="H266" s="3"/>
    </row>
    <row r="267" spans="1:8" ht="15" customHeight="1" x14ac:dyDescent="0.2">
      <c r="A267" s="12"/>
      <c r="C267" s="139">
        <v>2014</v>
      </c>
      <c r="D267" s="139"/>
      <c r="E267" s="140">
        <v>0</v>
      </c>
      <c r="F267" s="140">
        <v>0</v>
      </c>
      <c r="G267" s="140">
        <v>1</v>
      </c>
      <c r="H267" s="3"/>
    </row>
    <row r="268" spans="1:8" ht="15" customHeight="1" x14ac:dyDescent="0.2">
      <c r="A268" s="12"/>
      <c r="C268" s="100" t="s">
        <v>19</v>
      </c>
      <c r="D268" s="100"/>
      <c r="E268" s="99"/>
      <c r="F268" s="99"/>
      <c r="G268" s="99"/>
      <c r="H268" s="3"/>
    </row>
    <row r="269" spans="1:8" ht="15" customHeight="1" x14ac:dyDescent="0.2">
      <c r="A269" s="12"/>
      <c r="C269" s="78" t="s">
        <v>33</v>
      </c>
      <c r="D269" s="78"/>
      <c r="E269" s="79"/>
      <c r="F269" s="79"/>
      <c r="G269" s="79"/>
      <c r="H269" s="3"/>
    </row>
    <row r="270" spans="1:8" ht="15" customHeight="1" x14ac:dyDescent="0.2">
      <c r="A270" s="12"/>
      <c r="C270" s="136">
        <v>2024</v>
      </c>
      <c r="D270" s="136"/>
      <c r="E270" s="137">
        <v>0.43266626824682658</v>
      </c>
      <c r="F270" s="137">
        <v>0.28485516641524289</v>
      </c>
      <c r="G270" s="137">
        <v>0.28247856533793059</v>
      </c>
      <c r="H270" s="3"/>
    </row>
    <row r="271" spans="1:8" ht="15" customHeight="1" x14ac:dyDescent="0.2">
      <c r="A271" s="12"/>
      <c r="C271" s="139">
        <v>2021</v>
      </c>
      <c r="D271" s="139"/>
      <c r="E271" s="140">
        <v>0.39576809099999999</v>
      </c>
      <c r="F271" s="140">
        <v>0.33828595500000003</v>
      </c>
      <c r="G271" s="140">
        <v>0.26594595399999998</v>
      </c>
      <c r="H271" s="3"/>
    </row>
    <row r="272" spans="1:8" ht="15" customHeight="1" x14ac:dyDescent="0.2">
      <c r="A272" s="12"/>
      <c r="C272" s="139">
        <v>2017</v>
      </c>
      <c r="D272" s="139"/>
      <c r="E272" s="140">
        <v>0.37055404199999997</v>
      </c>
      <c r="F272" s="140">
        <v>0.461548289</v>
      </c>
      <c r="G272" s="140">
        <v>0.167897668</v>
      </c>
      <c r="H272" s="3"/>
    </row>
    <row r="273" spans="1:8" ht="15" customHeight="1" x14ac:dyDescent="0.2">
      <c r="A273" s="12"/>
      <c r="C273" s="139">
        <v>2014</v>
      </c>
      <c r="D273" s="139"/>
      <c r="E273" s="140">
        <v>0.4887079807821596</v>
      </c>
      <c r="F273" s="140">
        <v>0.26565260988803813</v>
      </c>
      <c r="G273" s="140">
        <v>0.24563940932980224</v>
      </c>
      <c r="H273" s="3"/>
    </row>
    <row r="274" spans="1:8" ht="15" customHeight="1" x14ac:dyDescent="0.2">
      <c r="A274" s="12"/>
      <c r="C274" s="133" t="s">
        <v>34</v>
      </c>
      <c r="D274" s="133"/>
      <c r="E274" s="134"/>
      <c r="F274" s="134"/>
      <c r="G274" s="134"/>
      <c r="H274" s="3"/>
    </row>
    <row r="275" spans="1:8" ht="15" customHeight="1" x14ac:dyDescent="0.2">
      <c r="A275" s="12"/>
      <c r="C275" s="136">
        <v>2024</v>
      </c>
      <c r="D275" s="136"/>
      <c r="E275" s="137">
        <v>0.26417458624465573</v>
      </c>
      <c r="F275" s="137">
        <v>4.6442168797607652E-2</v>
      </c>
      <c r="G275" s="137">
        <v>0.68938324495773662</v>
      </c>
      <c r="H275" s="3"/>
    </row>
    <row r="276" spans="1:8" ht="15" customHeight="1" x14ac:dyDescent="0.2">
      <c r="A276" s="12"/>
      <c r="C276" s="139">
        <v>2021</v>
      </c>
      <c r="D276" s="139"/>
      <c r="E276" s="140">
        <v>0.12618732999999999</v>
      </c>
      <c r="F276" s="140">
        <v>1.1048499999999999E-2</v>
      </c>
      <c r="G276" s="140">
        <v>0.86276418700000002</v>
      </c>
      <c r="H276" s="3"/>
    </row>
    <row r="277" spans="1:8" ht="15" customHeight="1" x14ac:dyDescent="0.2">
      <c r="A277" s="12"/>
      <c r="C277" s="139">
        <v>2017</v>
      </c>
      <c r="D277" s="139"/>
      <c r="E277" s="140">
        <v>0.276694563</v>
      </c>
      <c r="F277" s="140">
        <v>3.3832300000000003E-2</v>
      </c>
      <c r="G277" s="140">
        <v>0.68947318400000002</v>
      </c>
      <c r="H277" s="3"/>
    </row>
    <row r="278" spans="1:8" ht="15" customHeight="1" x14ac:dyDescent="0.2">
      <c r="A278" s="12"/>
      <c r="C278" s="139">
        <v>2014</v>
      </c>
      <c r="D278" s="139"/>
      <c r="E278" s="140">
        <v>0.27660177923254642</v>
      </c>
      <c r="F278" s="140">
        <v>2.6252004734973657E-2</v>
      </c>
      <c r="G278" s="140">
        <v>0.69714621603247995</v>
      </c>
      <c r="H278" s="3"/>
    </row>
    <row r="279" spans="1:8" ht="15" customHeight="1" x14ac:dyDescent="0.2">
      <c r="A279" s="12"/>
      <c r="C279" s="133" t="s">
        <v>35</v>
      </c>
      <c r="D279" s="133"/>
      <c r="E279" s="134"/>
      <c r="F279" s="134"/>
      <c r="G279" s="134"/>
      <c r="H279" s="3"/>
    </row>
    <row r="280" spans="1:8" ht="15" customHeight="1" x14ac:dyDescent="0.2">
      <c r="A280" s="12"/>
      <c r="C280" s="136">
        <v>2024</v>
      </c>
      <c r="D280" s="136"/>
      <c r="E280" s="137">
        <v>0.27045151183331062</v>
      </c>
      <c r="F280" s="137">
        <v>4.1657368975712511E-2</v>
      </c>
      <c r="G280" s="137">
        <v>0.68789111919097679</v>
      </c>
      <c r="H280" s="3"/>
    </row>
    <row r="281" spans="1:8" ht="15" customHeight="1" x14ac:dyDescent="0.2">
      <c r="A281" s="12"/>
      <c r="C281" s="139">
        <v>2021</v>
      </c>
      <c r="D281" s="139"/>
      <c r="E281" s="140">
        <v>0.11480875</v>
      </c>
      <c r="F281" s="140">
        <v>3.43802E-3</v>
      </c>
      <c r="G281" s="140">
        <v>0.88175322599999995</v>
      </c>
      <c r="H281" s="3"/>
    </row>
    <row r="282" spans="1:8" ht="15" customHeight="1" x14ac:dyDescent="0.2">
      <c r="A282" s="12"/>
      <c r="C282" s="139">
        <v>2017</v>
      </c>
      <c r="D282" s="139"/>
      <c r="E282" s="140">
        <v>0.24346479400000001</v>
      </c>
      <c r="F282" s="140">
        <v>1.19559E-2</v>
      </c>
      <c r="G282" s="140">
        <v>0.74457927800000001</v>
      </c>
      <c r="H282" s="3"/>
    </row>
    <row r="283" spans="1:8" ht="15" customHeight="1" x14ac:dyDescent="0.2">
      <c r="A283" s="12"/>
      <c r="C283" s="139">
        <v>2014</v>
      </c>
      <c r="D283" s="139"/>
      <c r="E283" s="140">
        <v>0.13735010741426532</v>
      </c>
      <c r="F283" s="140">
        <v>8.1486836247590122E-3</v>
      </c>
      <c r="G283" s="140">
        <v>0.8545012089609757</v>
      </c>
      <c r="H283" s="3"/>
    </row>
    <row r="284" spans="1:8" ht="15" customHeight="1" x14ac:dyDescent="0.2">
      <c r="A284" s="12"/>
      <c r="C284" s="133" t="s">
        <v>36</v>
      </c>
      <c r="D284" s="133"/>
      <c r="E284" s="134"/>
      <c r="F284" s="134"/>
      <c r="G284" s="134"/>
      <c r="H284" s="3"/>
    </row>
    <row r="285" spans="1:8" ht="15" customHeight="1" x14ac:dyDescent="0.2">
      <c r="A285" s="12"/>
      <c r="C285" s="136">
        <v>2024</v>
      </c>
      <c r="D285" s="136"/>
      <c r="E285" s="137">
        <v>0.21067517837202349</v>
      </c>
      <c r="F285" s="137">
        <v>5.0096131380059868E-2</v>
      </c>
      <c r="G285" s="137">
        <v>0.73922869024791671</v>
      </c>
      <c r="H285" s="3"/>
    </row>
    <row r="286" spans="1:8" ht="15" customHeight="1" x14ac:dyDescent="0.2">
      <c r="A286" s="12"/>
      <c r="C286" s="139">
        <v>2021</v>
      </c>
      <c r="D286" s="139"/>
      <c r="E286" s="140">
        <v>8.5651158000000005E-2</v>
      </c>
      <c r="F286" s="140">
        <v>2.69886E-3</v>
      </c>
      <c r="G286" s="140">
        <v>0.91164998399999997</v>
      </c>
      <c r="H286" s="3"/>
    </row>
    <row r="287" spans="1:8" ht="15" customHeight="1" x14ac:dyDescent="0.2">
      <c r="A287" s="12"/>
      <c r="C287" s="139">
        <v>2017</v>
      </c>
      <c r="D287" s="139"/>
      <c r="E287" s="140">
        <v>0.135498602</v>
      </c>
      <c r="F287" s="140">
        <v>9.7018E-3</v>
      </c>
      <c r="G287" s="140">
        <v>0.85479960700000002</v>
      </c>
      <c r="H287" s="3"/>
    </row>
    <row r="288" spans="1:8" ht="15" customHeight="1" x14ac:dyDescent="0.2">
      <c r="A288" s="12"/>
      <c r="C288" s="139">
        <v>2014</v>
      </c>
      <c r="D288" s="139"/>
      <c r="E288" s="140">
        <v>0.14904010693251027</v>
      </c>
      <c r="F288" s="140">
        <v>3.7720294172795513E-3</v>
      </c>
      <c r="G288" s="140">
        <v>0.84718786365021015</v>
      </c>
      <c r="H288" s="3"/>
    </row>
    <row r="289" spans="1:8" ht="15" customHeight="1" x14ac:dyDescent="0.2">
      <c r="A289" s="12"/>
      <c r="C289" s="133" t="s">
        <v>37</v>
      </c>
      <c r="D289" s="133"/>
      <c r="E289" s="134"/>
      <c r="F289" s="134"/>
      <c r="G289" s="134"/>
      <c r="H289" s="3"/>
    </row>
    <row r="290" spans="1:8" ht="15" customHeight="1" x14ac:dyDescent="0.2">
      <c r="A290" s="12"/>
      <c r="C290" s="136">
        <v>2024</v>
      </c>
      <c r="D290" s="136"/>
      <c r="E290" s="137">
        <v>0.53652566978347105</v>
      </c>
      <c r="F290" s="137">
        <v>7.4130677790628985E-2</v>
      </c>
      <c r="G290" s="137">
        <v>0.38934365242590002</v>
      </c>
      <c r="H290" s="3"/>
    </row>
    <row r="291" spans="1:8" ht="15" customHeight="1" x14ac:dyDescent="0.2">
      <c r="A291" s="12"/>
      <c r="C291" s="139">
        <v>2021</v>
      </c>
      <c r="D291" s="139"/>
      <c r="E291" s="140">
        <v>0.39974398</v>
      </c>
      <c r="F291" s="140">
        <v>4.36198E-2</v>
      </c>
      <c r="G291" s="140">
        <v>0.55663624</v>
      </c>
      <c r="H291" s="3"/>
    </row>
    <row r="292" spans="1:8" ht="15" customHeight="1" x14ac:dyDescent="0.2">
      <c r="A292" s="12"/>
      <c r="C292" s="139">
        <v>2017</v>
      </c>
      <c r="D292" s="139"/>
      <c r="E292" s="140">
        <v>0.50385893000000004</v>
      </c>
      <c r="F292" s="140">
        <v>5.0285299999999998E-2</v>
      </c>
      <c r="G292" s="140">
        <v>0.44585581899999999</v>
      </c>
      <c r="H292" s="3"/>
    </row>
    <row r="293" spans="1:8" ht="15" customHeight="1" x14ac:dyDescent="0.2">
      <c r="A293" s="12"/>
      <c r="C293" s="139">
        <v>2014</v>
      </c>
      <c r="D293" s="139"/>
      <c r="E293" s="140">
        <v>0.45066279221048322</v>
      </c>
      <c r="F293" s="140">
        <v>6.0303806647523037E-2</v>
      </c>
      <c r="G293" s="140">
        <v>0.48903340114199373</v>
      </c>
      <c r="H293" s="3"/>
    </row>
    <row r="294" spans="1:8" ht="15" customHeight="1" x14ac:dyDescent="0.2">
      <c r="A294" s="12"/>
      <c r="C294" s="133" t="s">
        <v>38</v>
      </c>
      <c r="D294" s="133"/>
      <c r="E294" s="134"/>
      <c r="F294" s="134"/>
      <c r="G294" s="134"/>
      <c r="H294" s="3"/>
    </row>
    <row r="295" spans="1:8" ht="15" customHeight="1" x14ac:dyDescent="0.2">
      <c r="A295" s="12"/>
      <c r="C295" s="136">
        <v>2024</v>
      </c>
      <c r="D295" s="136"/>
      <c r="E295" s="137">
        <v>0.46549518758382663</v>
      </c>
      <c r="F295" s="137">
        <v>0.12677128271943947</v>
      </c>
      <c r="G295" s="137">
        <v>0.40773352969673377</v>
      </c>
      <c r="H295" s="3"/>
    </row>
    <row r="296" spans="1:8" ht="15" customHeight="1" x14ac:dyDescent="0.2">
      <c r="A296" s="12"/>
      <c r="C296" s="139">
        <v>2021</v>
      </c>
      <c r="D296" s="139"/>
      <c r="E296" s="140">
        <v>0.37951457999999999</v>
      </c>
      <c r="F296" s="140">
        <v>7.9757942999999998E-2</v>
      </c>
      <c r="G296" s="140">
        <v>0.54072747700000001</v>
      </c>
      <c r="H296" s="3"/>
    </row>
    <row r="297" spans="1:8" ht="15" customHeight="1" x14ac:dyDescent="0.2">
      <c r="A297" s="12"/>
      <c r="C297" s="139">
        <v>2017</v>
      </c>
      <c r="D297" s="139"/>
      <c r="E297" s="140">
        <v>0.49430718899999998</v>
      </c>
      <c r="F297" s="140">
        <v>9.6393989999999999E-2</v>
      </c>
      <c r="G297" s="140">
        <v>0.40929882099999998</v>
      </c>
      <c r="H297" s="3"/>
    </row>
    <row r="298" spans="1:8" ht="15" customHeight="1" x14ac:dyDescent="0.2">
      <c r="A298" s="12"/>
      <c r="C298" s="139">
        <v>2014</v>
      </c>
      <c r="D298" s="139"/>
      <c r="E298" s="140">
        <v>0.43151755381009915</v>
      </c>
      <c r="F298" s="140">
        <v>7.5697070848053022E-2</v>
      </c>
      <c r="G298" s="140">
        <v>0.4927853753418478</v>
      </c>
      <c r="H298" s="3"/>
    </row>
    <row r="299" spans="1:8" ht="15" customHeight="1" x14ac:dyDescent="0.2">
      <c r="A299" s="12"/>
      <c r="C299" s="133" t="s">
        <v>39</v>
      </c>
      <c r="D299" s="133"/>
      <c r="E299" s="134"/>
      <c r="F299" s="134"/>
      <c r="G299" s="134"/>
      <c r="H299" s="3"/>
    </row>
    <row r="300" spans="1:8" ht="15" customHeight="1" x14ac:dyDescent="0.2">
      <c r="A300" s="12"/>
      <c r="C300" s="136">
        <v>2024</v>
      </c>
      <c r="D300" s="136"/>
      <c r="E300" s="137">
        <v>0.3229034531715077</v>
      </c>
      <c r="F300" s="137">
        <v>0.3386740540154764</v>
      </c>
      <c r="G300" s="137">
        <v>0.3384224928130159</v>
      </c>
      <c r="H300" s="3"/>
    </row>
    <row r="301" spans="1:8" ht="15" customHeight="1" x14ac:dyDescent="0.2">
      <c r="A301" s="12"/>
      <c r="C301" s="139">
        <v>2021</v>
      </c>
      <c r="D301" s="139"/>
      <c r="E301" s="140">
        <v>0.20847149800000001</v>
      </c>
      <c r="F301" s="140">
        <v>0.36922698399999998</v>
      </c>
      <c r="G301" s="140">
        <v>0.42230151799999999</v>
      </c>
      <c r="H301" s="3"/>
    </row>
    <row r="302" spans="1:8" ht="15" customHeight="1" x14ac:dyDescent="0.2">
      <c r="A302" s="12"/>
      <c r="C302" s="139">
        <v>2017</v>
      </c>
      <c r="D302" s="139"/>
      <c r="E302" s="140">
        <v>0.38952530200000002</v>
      </c>
      <c r="F302" s="140">
        <v>0.222962677</v>
      </c>
      <c r="G302" s="140">
        <v>0.38751202000000001</v>
      </c>
      <c r="H302" s="3"/>
    </row>
    <row r="303" spans="1:8" ht="15" customHeight="1" x14ac:dyDescent="0.2">
      <c r="A303" s="12"/>
      <c r="C303" s="139">
        <v>2014</v>
      </c>
      <c r="D303" s="139"/>
      <c r="E303" s="140">
        <v>0.32004023119533698</v>
      </c>
      <c r="F303" s="140">
        <v>0.17282353664704195</v>
      </c>
      <c r="G303" s="140">
        <v>0.50713623215762116</v>
      </c>
      <c r="H303" s="3"/>
    </row>
    <row r="304" spans="1:8" ht="15" customHeight="1" x14ac:dyDescent="0.2">
      <c r="A304" s="12"/>
      <c r="C304" s="133" t="s">
        <v>40</v>
      </c>
      <c r="D304" s="133"/>
      <c r="E304" s="134"/>
      <c r="F304" s="134"/>
      <c r="G304" s="134"/>
      <c r="H304" s="3"/>
    </row>
    <row r="305" spans="1:8" ht="15" customHeight="1" x14ac:dyDescent="0.2">
      <c r="A305" s="12"/>
      <c r="C305" s="136">
        <v>2024</v>
      </c>
      <c r="D305" s="136"/>
      <c r="E305" s="137">
        <v>0.27146830738246264</v>
      </c>
      <c r="F305" s="137">
        <v>7.7801172470286326E-2</v>
      </c>
      <c r="G305" s="137">
        <v>0.65073052014725108</v>
      </c>
      <c r="H305" s="3"/>
    </row>
    <row r="306" spans="1:8" ht="15" customHeight="1" x14ac:dyDescent="0.2">
      <c r="A306" s="12"/>
      <c r="C306" s="139">
        <v>2021</v>
      </c>
      <c r="D306" s="139"/>
      <c r="E306" s="140">
        <v>0.14988348400000001</v>
      </c>
      <c r="F306" s="140">
        <v>2.6752999999999999E-2</v>
      </c>
      <c r="G306" s="140">
        <v>0.82336354899999997</v>
      </c>
      <c r="H306" s="3"/>
    </row>
    <row r="307" spans="1:8" ht="15" customHeight="1" x14ac:dyDescent="0.2">
      <c r="A307" s="12"/>
      <c r="C307" s="139">
        <v>2017</v>
      </c>
      <c r="D307" s="139"/>
      <c r="E307" s="140">
        <v>0.18428225400000001</v>
      </c>
      <c r="F307" s="140">
        <v>3.1102999999999999E-2</v>
      </c>
      <c r="G307" s="140">
        <v>0.78461474399999998</v>
      </c>
      <c r="H307" s="3"/>
    </row>
    <row r="308" spans="1:8" ht="15" customHeight="1" x14ac:dyDescent="0.2">
      <c r="A308" s="12"/>
      <c r="C308" s="139">
        <v>2014</v>
      </c>
      <c r="D308" s="139"/>
      <c r="E308" s="140">
        <v>0.30932355710571247</v>
      </c>
      <c r="F308" s="140">
        <v>1.7254192089086136E-2</v>
      </c>
      <c r="G308" s="140">
        <v>0.67342225080520135</v>
      </c>
      <c r="H308" s="3"/>
    </row>
    <row r="309" spans="1:8" ht="15" customHeight="1" x14ac:dyDescent="0.2">
      <c r="A309" s="12"/>
      <c r="C309" s="133" t="s">
        <v>41</v>
      </c>
      <c r="D309" s="133"/>
      <c r="E309" s="134"/>
      <c r="F309" s="134"/>
      <c r="G309" s="134"/>
      <c r="H309" s="3"/>
    </row>
    <row r="310" spans="1:8" ht="15" customHeight="1" x14ac:dyDescent="0.2">
      <c r="A310" s="12"/>
      <c r="C310" s="136">
        <v>2024</v>
      </c>
      <c r="D310" s="136"/>
      <c r="E310" s="137">
        <v>0.23877302295374386</v>
      </c>
      <c r="F310" s="137">
        <v>9.8365588628363795E-2</v>
      </c>
      <c r="G310" s="137">
        <v>0.66286138841789233</v>
      </c>
      <c r="H310" s="3"/>
    </row>
    <row r="311" spans="1:8" ht="15" customHeight="1" x14ac:dyDescent="0.2">
      <c r="A311" s="12"/>
      <c r="C311" s="139">
        <v>2021</v>
      </c>
      <c r="D311" s="139"/>
      <c r="E311" s="140">
        <v>0.17994242199999999</v>
      </c>
      <c r="F311" s="140">
        <v>1.88913E-2</v>
      </c>
      <c r="G311" s="140">
        <v>0.80116630700000002</v>
      </c>
      <c r="H311" s="3"/>
    </row>
    <row r="312" spans="1:8" ht="15" customHeight="1" x14ac:dyDescent="0.2">
      <c r="A312" s="12"/>
      <c r="C312" s="139">
        <v>2017</v>
      </c>
      <c r="D312" s="139"/>
      <c r="E312" s="140">
        <v>0.29668401300000002</v>
      </c>
      <c r="F312" s="140">
        <v>6.2595187999999996E-2</v>
      </c>
      <c r="G312" s="140">
        <v>0.64072079800000004</v>
      </c>
      <c r="H312" s="3"/>
    </row>
    <row r="313" spans="1:8" ht="15" customHeight="1" x14ac:dyDescent="0.2">
      <c r="A313" s="12"/>
      <c r="C313" s="139">
        <v>2014</v>
      </c>
      <c r="D313" s="139"/>
      <c r="E313" s="140">
        <v>0.1783672556050562</v>
      </c>
      <c r="F313" s="140">
        <v>4.9075588882522336E-2</v>
      </c>
      <c r="G313" s="140">
        <v>0.77255715551242143</v>
      </c>
      <c r="H313" s="3"/>
    </row>
    <row r="314" spans="1:8" ht="15" customHeight="1" x14ac:dyDescent="0.2">
      <c r="A314" s="12"/>
      <c r="C314" s="133" t="s">
        <v>42</v>
      </c>
      <c r="D314" s="133"/>
      <c r="E314" s="134"/>
      <c r="F314" s="134"/>
      <c r="G314" s="134"/>
      <c r="H314" s="3"/>
    </row>
    <row r="315" spans="1:8" ht="15" customHeight="1" x14ac:dyDescent="0.2">
      <c r="A315" s="12"/>
      <c r="C315" s="136">
        <v>2024</v>
      </c>
      <c r="D315" s="136"/>
      <c r="E315" s="137">
        <v>0.26807779425216927</v>
      </c>
      <c r="F315" s="137">
        <v>7.1164605567008196E-2</v>
      </c>
      <c r="G315" s="137">
        <v>0.66075760018082264</v>
      </c>
      <c r="H315" s="3"/>
    </row>
    <row r="316" spans="1:8" ht="15" customHeight="1" x14ac:dyDescent="0.2">
      <c r="A316" s="12"/>
      <c r="C316" s="139">
        <v>2021</v>
      </c>
      <c r="D316" s="139"/>
      <c r="E316" s="140">
        <v>0.207873583</v>
      </c>
      <c r="F316" s="140">
        <v>1.27514E-2</v>
      </c>
      <c r="G316" s="140">
        <v>0.77937499200000004</v>
      </c>
      <c r="H316" s="3"/>
    </row>
    <row r="317" spans="1:8" ht="15" customHeight="1" x14ac:dyDescent="0.2">
      <c r="A317" s="12"/>
      <c r="C317" s="139">
        <v>2017</v>
      </c>
      <c r="D317" s="139"/>
      <c r="E317" s="140">
        <v>0.286770829</v>
      </c>
      <c r="F317" s="140">
        <v>6.2389500000000001E-2</v>
      </c>
      <c r="G317" s="140">
        <v>0.65083968199999997</v>
      </c>
      <c r="H317" s="3"/>
    </row>
    <row r="318" spans="1:8" ht="15" customHeight="1" x14ac:dyDescent="0.2">
      <c r="A318" s="12"/>
      <c r="C318" s="139">
        <v>2014</v>
      </c>
      <c r="D318" s="139"/>
      <c r="E318" s="140">
        <v>0.35613798857501849</v>
      </c>
      <c r="F318" s="140">
        <v>1.7115953048193567E-2</v>
      </c>
      <c r="G318" s="140">
        <v>0.62674605837678798</v>
      </c>
      <c r="H318" s="3"/>
    </row>
    <row r="319" spans="1:8" ht="15" customHeight="1" x14ac:dyDescent="0.2">
      <c r="A319" s="12"/>
      <c r="C319" s="100" t="s">
        <v>20</v>
      </c>
      <c r="D319" s="100"/>
      <c r="E319" s="99"/>
      <c r="F319" s="99"/>
      <c r="G319" s="99"/>
      <c r="H319" s="3"/>
    </row>
    <row r="320" spans="1:8" ht="15" customHeight="1" x14ac:dyDescent="0.2">
      <c r="A320" s="12"/>
      <c r="C320" s="78" t="s">
        <v>33</v>
      </c>
      <c r="D320" s="78"/>
      <c r="E320" s="79"/>
      <c r="F320" s="79"/>
      <c r="G320" s="79"/>
      <c r="H320" s="3"/>
    </row>
    <row r="321" spans="1:8" ht="15" customHeight="1" x14ac:dyDescent="0.2">
      <c r="A321" s="12"/>
      <c r="C321" s="136">
        <v>2024</v>
      </c>
      <c r="D321" s="136"/>
      <c r="E321" s="137">
        <v>0.65086095343669048</v>
      </c>
      <c r="F321" s="137">
        <v>0.33495734827682333</v>
      </c>
      <c r="G321" s="137">
        <v>1.4181698286486341E-2</v>
      </c>
      <c r="H321" s="3"/>
    </row>
    <row r="322" spans="1:8" ht="15" customHeight="1" x14ac:dyDescent="0.2">
      <c r="A322" s="12"/>
      <c r="C322" s="139">
        <v>2021</v>
      </c>
      <c r="D322" s="139"/>
      <c r="E322" s="140">
        <v>0.71512148600000003</v>
      </c>
      <c r="F322" s="140">
        <v>0.23201896799999999</v>
      </c>
      <c r="G322" s="140">
        <v>5.2859499999999997E-2</v>
      </c>
      <c r="H322" s="3"/>
    </row>
    <row r="323" spans="1:8" ht="15" customHeight="1" x14ac:dyDescent="0.2">
      <c r="A323" s="12"/>
      <c r="C323" s="139">
        <v>2017</v>
      </c>
      <c r="D323" s="139"/>
      <c r="E323" s="140">
        <v>0.83618564200000001</v>
      </c>
      <c r="F323" s="140">
        <v>0.12866271900000001</v>
      </c>
      <c r="G323" s="140">
        <v>3.5151599999999998E-2</v>
      </c>
      <c r="H323" s="3"/>
    </row>
    <row r="324" spans="1:8" ht="15" customHeight="1" x14ac:dyDescent="0.2">
      <c r="A324" s="12"/>
      <c r="C324" s="139">
        <v>2014</v>
      </c>
      <c r="D324" s="139"/>
      <c r="E324" s="140">
        <v>0.63538852160360426</v>
      </c>
      <c r="F324" s="140">
        <v>6.07837733974688E-2</v>
      </c>
      <c r="G324" s="140">
        <v>0.30382770499892697</v>
      </c>
      <c r="H324" s="3"/>
    </row>
    <row r="325" spans="1:8" ht="15" customHeight="1" x14ac:dyDescent="0.2">
      <c r="A325" s="12"/>
      <c r="C325" s="133" t="s">
        <v>34</v>
      </c>
      <c r="D325" s="133"/>
      <c r="E325" s="134"/>
      <c r="F325" s="134"/>
      <c r="G325" s="134"/>
    </row>
    <row r="326" spans="1:8" ht="15" customHeight="1" x14ac:dyDescent="0.2">
      <c r="A326" s="12"/>
      <c r="C326" s="136">
        <v>2024</v>
      </c>
      <c r="D326" s="136"/>
      <c r="E326" s="137">
        <v>0.6584717821675794</v>
      </c>
      <c r="F326" s="137">
        <v>8.7286164150233957E-3</v>
      </c>
      <c r="G326" s="137">
        <v>0.33279960141739723</v>
      </c>
      <c r="H326" s="3"/>
    </row>
    <row r="327" spans="1:8" ht="15" customHeight="1" x14ac:dyDescent="0.2">
      <c r="A327" s="12"/>
      <c r="C327" s="139">
        <v>2021</v>
      </c>
      <c r="D327" s="139"/>
      <c r="E327" s="140">
        <v>0.403686659</v>
      </c>
      <c r="F327" s="140">
        <v>4.9313400000000002E-3</v>
      </c>
      <c r="G327" s="140">
        <v>0.59138199700000005</v>
      </c>
    </row>
    <row r="328" spans="1:8" ht="15" customHeight="1" x14ac:dyDescent="0.2">
      <c r="A328" s="12"/>
      <c r="C328" s="139">
        <v>2017</v>
      </c>
      <c r="D328" s="139"/>
      <c r="E328" s="140">
        <v>0.78442457700000001</v>
      </c>
      <c r="F328" s="140">
        <v>0</v>
      </c>
      <c r="G328" s="140">
        <v>0.21557542299999999</v>
      </c>
      <c r="H328" s="3"/>
    </row>
    <row r="329" spans="1:8" ht="15" customHeight="1" x14ac:dyDescent="0.2">
      <c r="A329" s="12"/>
      <c r="C329" s="139">
        <v>2014</v>
      </c>
      <c r="D329" s="139"/>
      <c r="E329" s="140">
        <v>0.61492270635081625</v>
      </c>
      <c r="F329" s="140">
        <v>0</v>
      </c>
      <c r="G329" s="140">
        <v>0.38507729364918369</v>
      </c>
      <c r="H329" s="3"/>
    </row>
    <row r="330" spans="1:8" ht="15" customHeight="1" x14ac:dyDescent="0.2">
      <c r="A330" s="12"/>
      <c r="C330" s="133" t="s">
        <v>35</v>
      </c>
      <c r="D330" s="133"/>
      <c r="E330" s="134"/>
      <c r="F330" s="134"/>
      <c r="G330" s="134"/>
      <c r="H330" s="3"/>
    </row>
    <row r="331" spans="1:8" ht="15" customHeight="1" x14ac:dyDescent="0.2">
      <c r="A331" s="12"/>
      <c r="C331" s="136">
        <v>2024</v>
      </c>
      <c r="D331" s="136"/>
      <c r="E331" s="137">
        <v>0.56265877353647253</v>
      </c>
      <c r="F331" s="137">
        <v>2.4373220576051791E-2</v>
      </c>
      <c r="G331" s="137">
        <v>0.41296800588747579</v>
      </c>
      <c r="H331" s="3"/>
    </row>
    <row r="332" spans="1:8" ht="15" customHeight="1" x14ac:dyDescent="0.2">
      <c r="A332" s="12"/>
      <c r="C332" s="139">
        <v>2021</v>
      </c>
      <c r="D332" s="139"/>
      <c r="E332" s="140">
        <v>0.43751884400000002</v>
      </c>
      <c r="F332" s="140">
        <v>1.50581E-2</v>
      </c>
      <c r="G332" s="140">
        <v>0.54742306600000001</v>
      </c>
      <c r="H332" s="3"/>
    </row>
    <row r="333" spans="1:8" ht="15" customHeight="1" x14ac:dyDescent="0.2">
      <c r="A333" s="12"/>
      <c r="C333" s="139">
        <v>2017</v>
      </c>
      <c r="D333" s="139"/>
      <c r="E333" s="140">
        <v>0.80276322200000005</v>
      </c>
      <c r="F333" s="140">
        <v>0</v>
      </c>
      <c r="G333" s="140">
        <v>0.197236778</v>
      </c>
    </row>
    <row r="334" spans="1:8" ht="15" customHeight="1" x14ac:dyDescent="0.2">
      <c r="A334" s="12"/>
      <c r="C334" s="139">
        <v>2014</v>
      </c>
      <c r="D334" s="139"/>
      <c r="E334" s="140">
        <v>0.89231159943288596</v>
      </c>
      <c r="F334" s="140">
        <v>0</v>
      </c>
      <c r="G334" s="140">
        <v>0.10768840056711411</v>
      </c>
    </row>
    <row r="335" spans="1:8" ht="15" customHeight="1" x14ac:dyDescent="0.2">
      <c r="A335" s="12"/>
      <c r="C335" s="133" t="s">
        <v>36</v>
      </c>
      <c r="D335" s="133"/>
      <c r="E335" s="134"/>
      <c r="F335" s="134"/>
      <c r="G335" s="134"/>
    </row>
    <row r="336" spans="1:8" ht="15" customHeight="1" x14ac:dyDescent="0.2">
      <c r="A336" s="12"/>
      <c r="C336" s="136">
        <v>2024</v>
      </c>
      <c r="D336" s="136"/>
      <c r="E336" s="137">
        <v>0.58824384954318198</v>
      </c>
      <c r="F336" s="137">
        <v>9.7542436633228334E-3</v>
      </c>
      <c r="G336" s="137">
        <v>0.40200190679349529</v>
      </c>
    </row>
    <row r="337" spans="1:8" ht="15" customHeight="1" x14ac:dyDescent="0.2">
      <c r="A337" s="12"/>
      <c r="C337" s="139">
        <v>2021</v>
      </c>
      <c r="D337" s="139"/>
      <c r="E337" s="140">
        <v>5.8018899999999998E-2</v>
      </c>
      <c r="F337" s="140">
        <v>4.9313400000000002E-3</v>
      </c>
      <c r="G337" s="140">
        <v>0.93704977099999998</v>
      </c>
    </row>
    <row r="338" spans="1:8" ht="15" customHeight="1" x14ac:dyDescent="0.2">
      <c r="A338" s="12"/>
      <c r="C338" s="139">
        <v>2017</v>
      </c>
      <c r="D338" s="139"/>
      <c r="E338" s="140">
        <v>0.82791490199999995</v>
      </c>
      <c r="F338" s="140">
        <v>0</v>
      </c>
      <c r="G338" s="140">
        <v>0.17208509799999999</v>
      </c>
    </row>
    <row r="339" spans="1:8" ht="15" customHeight="1" x14ac:dyDescent="0.2">
      <c r="A339" s="12"/>
      <c r="C339" s="139">
        <v>2014</v>
      </c>
      <c r="D339" s="139"/>
      <c r="E339" s="140">
        <v>0.86763875872046103</v>
      </c>
      <c r="F339" s="140">
        <v>0</v>
      </c>
      <c r="G339" s="140">
        <v>0.13236124127953899</v>
      </c>
    </row>
    <row r="340" spans="1:8" ht="15" customHeight="1" x14ac:dyDescent="0.2">
      <c r="A340" s="12"/>
      <c r="C340" s="133" t="s">
        <v>37</v>
      </c>
      <c r="D340" s="133"/>
      <c r="E340" s="134"/>
      <c r="F340" s="134"/>
      <c r="G340" s="134"/>
    </row>
    <row r="341" spans="1:8" ht="15" customHeight="1" x14ac:dyDescent="0.2">
      <c r="A341" s="12"/>
      <c r="C341" s="136">
        <v>2024</v>
      </c>
      <c r="D341" s="136"/>
      <c r="E341" s="137">
        <v>0.9071995402524845</v>
      </c>
      <c r="F341" s="137">
        <v>2.0429122635042481E-2</v>
      </c>
      <c r="G341" s="137">
        <v>7.2371337112473039E-2</v>
      </c>
    </row>
    <row r="342" spans="1:8" ht="15" customHeight="1" x14ac:dyDescent="0.2">
      <c r="A342" s="12"/>
      <c r="C342" s="139">
        <v>2021</v>
      </c>
      <c r="D342" s="139"/>
      <c r="E342" s="140">
        <v>0.862133873</v>
      </c>
      <c r="F342" s="140">
        <v>2.8447099999999999E-2</v>
      </c>
      <c r="G342" s="140">
        <v>0.109418985</v>
      </c>
    </row>
    <row r="343" spans="1:8" ht="15" customHeight="1" x14ac:dyDescent="0.2">
      <c r="A343" s="12"/>
      <c r="C343" s="139">
        <v>2017</v>
      </c>
      <c r="D343" s="139"/>
      <c r="E343" s="140">
        <v>0.91022157199999998</v>
      </c>
      <c r="F343" s="140">
        <v>2.64373E-2</v>
      </c>
      <c r="G343" s="140">
        <v>6.3341089000000003E-2</v>
      </c>
    </row>
    <row r="344" spans="1:8" ht="15" customHeight="1" x14ac:dyDescent="0.2">
      <c r="A344" s="12"/>
      <c r="C344" s="139">
        <v>2014</v>
      </c>
      <c r="D344" s="139"/>
      <c r="E344" s="140">
        <v>0.92402675495255437</v>
      </c>
      <c r="F344" s="140">
        <v>1.876435840982911E-3</v>
      </c>
      <c r="G344" s="140">
        <v>7.409680920646268E-2</v>
      </c>
    </row>
    <row r="345" spans="1:8" ht="15" customHeight="1" x14ac:dyDescent="0.2">
      <c r="A345" s="12"/>
      <c r="C345" s="133" t="s">
        <v>38</v>
      </c>
      <c r="D345" s="133"/>
      <c r="E345" s="134"/>
      <c r="F345" s="134"/>
      <c r="G345" s="134"/>
    </row>
    <row r="346" spans="1:8" ht="15" customHeight="1" x14ac:dyDescent="0.2">
      <c r="A346" s="12"/>
      <c r="C346" s="136">
        <v>2024</v>
      </c>
      <c r="D346" s="136"/>
      <c r="E346" s="137">
        <v>0.3374690690250956</v>
      </c>
      <c r="F346" s="137">
        <v>0.38929276727870649</v>
      </c>
      <c r="G346" s="137">
        <v>0.27323816369619791</v>
      </c>
    </row>
    <row r="347" spans="1:8" ht="15" customHeight="1" x14ac:dyDescent="0.2">
      <c r="A347" s="12"/>
      <c r="C347" s="139">
        <v>2021</v>
      </c>
      <c r="D347" s="139"/>
      <c r="E347" s="140">
        <v>0.38362464699999999</v>
      </c>
      <c r="F347" s="140">
        <v>0.331102536</v>
      </c>
      <c r="G347" s="140">
        <v>0.28527281700000001</v>
      </c>
    </row>
    <row r="348" spans="1:8" ht="15" customHeight="1" x14ac:dyDescent="0.2">
      <c r="A348" s="12"/>
      <c r="C348" s="139">
        <v>2017</v>
      </c>
      <c r="D348" s="139"/>
      <c r="E348" s="140">
        <v>0.89216148299999998</v>
      </c>
      <c r="F348" s="140">
        <v>4.3087300000000002E-2</v>
      </c>
      <c r="G348" s="140">
        <v>6.4751228999999993E-2</v>
      </c>
    </row>
    <row r="349" spans="1:8" ht="15" customHeight="1" x14ac:dyDescent="0.2">
      <c r="A349" s="12"/>
      <c r="C349" s="139">
        <v>2014</v>
      </c>
      <c r="D349" s="139"/>
      <c r="E349" s="140">
        <v>0.88840271703823248</v>
      </c>
      <c r="F349" s="140">
        <v>1.4151381178515972E-2</v>
      </c>
      <c r="G349" s="140">
        <v>9.7445901783251562E-2</v>
      </c>
    </row>
    <row r="350" spans="1:8" ht="15" customHeight="1" x14ac:dyDescent="0.2">
      <c r="A350" s="12"/>
      <c r="C350" s="133" t="s">
        <v>39</v>
      </c>
      <c r="D350" s="133"/>
      <c r="E350" s="134"/>
      <c r="F350" s="134"/>
      <c r="G350" s="134"/>
    </row>
    <row r="351" spans="1:8" ht="15" customHeight="1" x14ac:dyDescent="0.2">
      <c r="A351" s="12"/>
      <c r="C351" s="136">
        <v>2024</v>
      </c>
      <c r="D351" s="136"/>
      <c r="E351" s="137">
        <v>0.46874095413972061</v>
      </c>
      <c r="F351" s="137">
        <v>0.27317424663873113</v>
      </c>
      <c r="G351" s="137">
        <v>0.25808479922154826</v>
      </c>
    </row>
    <row r="352" spans="1:8" ht="15" customHeight="1" x14ac:dyDescent="0.2">
      <c r="A352" s="12"/>
      <c r="C352" s="139">
        <v>2021</v>
      </c>
      <c r="D352" s="139"/>
      <c r="E352" s="140">
        <v>0.45744453200000001</v>
      </c>
      <c r="F352" s="140">
        <v>7.5532865000000005E-2</v>
      </c>
      <c r="G352" s="140">
        <v>0.46702260400000001</v>
      </c>
      <c r="H352" s="3"/>
    </row>
    <row r="353" spans="1:8" ht="15" customHeight="1" x14ac:dyDescent="0.2">
      <c r="A353" s="12"/>
      <c r="C353" s="139">
        <v>2017</v>
      </c>
      <c r="D353" s="139"/>
      <c r="E353" s="140">
        <v>0.53765887000000001</v>
      </c>
      <c r="F353" s="140">
        <v>3.6081599999999998E-2</v>
      </c>
      <c r="G353" s="140">
        <v>0.42625955700000001</v>
      </c>
    </row>
    <row r="354" spans="1:8" ht="15" customHeight="1" x14ac:dyDescent="0.2">
      <c r="A354" s="12"/>
      <c r="C354" s="139">
        <v>2014</v>
      </c>
      <c r="D354" s="139"/>
      <c r="E354" s="140">
        <v>0.25128883421495518</v>
      </c>
      <c r="F354" s="140">
        <v>2.1541389292962083E-2</v>
      </c>
      <c r="G354" s="140">
        <v>0.72716977649208281</v>
      </c>
      <c r="H354" s="3"/>
    </row>
    <row r="355" spans="1:8" ht="15" customHeight="1" x14ac:dyDescent="0.2">
      <c r="A355" s="12"/>
      <c r="C355" s="133" t="s">
        <v>40</v>
      </c>
      <c r="D355" s="133"/>
      <c r="E355" s="134"/>
      <c r="F355" s="134"/>
      <c r="G355" s="134"/>
      <c r="H355" s="3"/>
    </row>
    <row r="356" spans="1:8" ht="15" customHeight="1" x14ac:dyDescent="0.2">
      <c r="A356" s="12"/>
      <c r="C356" s="136">
        <v>2024</v>
      </c>
      <c r="D356" s="136"/>
      <c r="E356" s="137">
        <v>0.57317736550569065</v>
      </c>
      <c r="F356" s="137">
        <v>8.6858454401742224E-2</v>
      </c>
      <c r="G356" s="137">
        <v>0.33996418009256707</v>
      </c>
      <c r="H356" s="3"/>
    </row>
    <row r="357" spans="1:8" ht="15" customHeight="1" x14ac:dyDescent="0.2">
      <c r="A357" s="12"/>
      <c r="C357" s="139">
        <v>2021</v>
      </c>
      <c r="D357" s="139"/>
      <c r="E357" s="140">
        <v>0.11735294</v>
      </c>
      <c r="F357" s="140">
        <v>0</v>
      </c>
      <c r="G357" s="140">
        <v>0.88264706000000004</v>
      </c>
      <c r="H357" s="3"/>
    </row>
    <row r="358" spans="1:8" ht="15" customHeight="1" x14ac:dyDescent="0.2">
      <c r="A358" s="12"/>
      <c r="C358" s="139">
        <v>2017</v>
      </c>
      <c r="D358" s="139"/>
      <c r="E358" s="140">
        <v>0.374978111</v>
      </c>
      <c r="F358" s="140">
        <v>0</v>
      </c>
      <c r="G358" s="140">
        <v>0.625021889</v>
      </c>
      <c r="H358" s="3"/>
    </row>
    <row r="359" spans="1:8" ht="15" customHeight="1" x14ac:dyDescent="0.2">
      <c r="A359" s="12"/>
      <c r="C359" s="139">
        <v>2014</v>
      </c>
      <c r="D359" s="139"/>
      <c r="E359" s="140">
        <v>0.89538829030006029</v>
      </c>
      <c r="F359" s="140">
        <v>0</v>
      </c>
      <c r="G359" s="140">
        <v>0.10461170969993978</v>
      </c>
    </row>
    <row r="360" spans="1:8" ht="15" customHeight="1" x14ac:dyDescent="0.2">
      <c r="A360" s="12"/>
      <c r="C360" s="133" t="s">
        <v>41</v>
      </c>
      <c r="D360" s="133"/>
      <c r="E360" s="134"/>
      <c r="F360" s="134"/>
      <c r="G360" s="134"/>
    </row>
    <row r="361" spans="1:8" ht="15" customHeight="1" x14ac:dyDescent="0.2">
      <c r="A361" s="12"/>
      <c r="C361" s="136">
        <v>2024</v>
      </c>
      <c r="D361" s="136"/>
      <c r="E361" s="137">
        <v>0.56508155791021064</v>
      </c>
      <c r="F361" s="137">
        <v>1.958291223120695E-2</v>
      </c>
      <c r="G361" s="137">
        <v>0.41533552985858246</v>
      </c>
    </row>
    <row r="362" spans="1:8" ht="15" customHeight="1" x14ac:dyDescent="0.2">
      <c r="A362" s="12"/>
      <c r="C362" s="139">
        <v>2021</v>
      </c>
      <c r="D362" s="139"/>
      <c r="E362" s="140">
        <v>0.42683845999999998</v>
      </c>
      <c r="F362" s="140">
        <v>8.9245999999999995E-3</v>
      </c>
      <c r="G362" s="140">
        <v>0.56423694099999999</v>
      </c>
    </row>
    <row r="363" spans="1:8" ht="15" customHeight="1" x14ac:dyDescent="0.2">
      <c r="A363" s="12"/>
      <c r="C363" s="139">
        <v>2017</v>
      </c>
      <c r="D363" s="139"/>
      <c r="E363" s="140">
        <v>0.38275552099999999</v>
      </c>
      <c r="F363" s="140">
        <v>8.3861999999999999E-3</v>
      </c>
      <c r="G363" s="140">
        <v>0.60885824499999996</v>
      </c>
    </row>
    <row r="364" spans="1:8" ht="15" customHeight="1" x14ac:dyDescent="0.2">
      <c r="A364" s="12"/>
      <c r="C364" s="139">
        <v>2014</v>
      </c>
      <c r="D364" s="139"/>
      <c r="E364" s="140">
        <v>9.8664495722568371E-2</v>
      </c>
      <c r="F364" s="140">
        <v>6.9114611789476421E-2</v>
      </c>
      <c r="G364" s="140">
        <v>0.83222089248795517</v>
      </c>
    </row>
    <row r="365" spans="1:8" ht="15" customHeight="1" x14ac:dyDescent="0.2">
      <c r="A365" s="12"/>
      <c r="C365" s="133" t="s">
        <v>42</v>
      </c>
      <c r="D365" s="133"/>
      <c r="E365" s="134"/>
      <c r="F365" s="134"/>
      <c r="G365" s="134"/>
    </row>
    <row r="366" spans="1:8" ht="15" customHeight="1" x14ac:dyDescent="0.2">
      <c r="A366" s="12"/>
      <c r="C366" s="136">
        <v>2024</v>
      </c>
      <c r="D366" s="136"/>
      <c r="E366" s="137">
        <v>0.34015533334626857</v>
      </c>
      <c r="F366" s="137">
        <v>4.3100253221943031E-2</v>
      </c>
      <c r="G366" s="137">
        <v>0.61674441343178832</v>
      </c>
    </row>
    <row r="367" spans="1:8" ht="15" customHeight="1" x14ac:dyDescent="0.2">
      <c r="A367" s="12"/>
      <c r="C367" s="139">
        <v>2021</v>
      </c>
      <c r="D367" s="139"/>
      <c r="E367" s="140">
        <v>0.40706047699999998</v>
      </c>
      <c r="F367" s="140">
        <v>0</v>
      </c>
      <c r="G367" s="140">
        <v>0.59293952299999997</v>
      </c>
    </row>
    <row r="368" spans="1:8" ht="15" customHeight="1" x14ac:dyDescent="0.2">
      <c r="A368" s="12"/>
      <c r="C368" s="139">
        <v>2017</v>
      </c>
      <c r="D368" s="139"/>
      <c r="E368" s="140">
        <v>7.5477778999999995E-2</v>
      </c>
      <c r="F368" s="140">
        <v>3.06898E-2</v>
      </c>
      <c r="G368" s="140">
        <v>0.89383242200000002</v>
      </c>
    </row>
    <row r="369" spans="1:8" ht="15" customHeight="1" x14ac:dyDescent="0.2">
      <c r="A369" s="12"/>
      <c r="C369" s="139">
        <v>2014</v>
      </c>
      <c r="D369" s="139"/>
      <c r="E369" s="140">
        <v>0.28887994191139971</v>
      </c>
      <c r="F369" s="140">
        <v>0</v>
      </c>
      <c r="G369" s="140">
        <v>0.71112005808860024</v>
      </c>
    </row>
    <row r="370" spans="1:8" ht="15" customHeight="1" x14ac:dyDescent="0.2">
      <c r="A370" s="12"/>
      <c r="C370" s="100" t="s">
        <v>21</v>
      </c>
      <c r="D370" s="100"/>
      <c r="E370" s="99"/>
      <c r="F370" s="99"/>
      <c r="G370" s="99"/>
    </row>
    <row r="371" spans="1:8" ht="15" customHeight="1" x14ac:dyDescent="0.2">
      <c r="A371" s="12"/>
      <c r="C371" s="78" t="s">
        <v>33</v>
      </c>
      <c r="D371" s="78"/>
      <c r="E371" s="79"/>
      <c r="F371" s="79"/>
      <c r="G371" s="79"/>
    </row>
    <row r="372" spans="1:8" ht="15" customHeight="1" x14ac:dyDescent="0.2">
      <c r="A372" s="12"/>
      <c r="C372" s="136">
        <v>2024</v>
      </c>
      <c r="D372" s="136"/>
      <c r="E372" s="137">
        <v>0.34711455087019683</v>
      </c>
      <c r="F372" s="137">
        <v>0.31038038103086441</v>
      </c>
      <c r="G372" s="137">
        <v>0.34250506809893883</v>
      </c>
    </row>
    <row r="373" spans="1:8" ht="15" customHeight="1" x14ac:dyDescent="0.2">
      <c r="A373" s="12"/>
      <c r="C373" s="139">
        <v>2021</v>
      </c>
      <c r="D373" s="139"/>
      <c r="E373" s="140">
        <v>0.28019620000000001</v>
      </c>
      <c r="F373" s="140">
        <v>0.30894242300000002</v>
      </c>
      <c r="G373" s="140">
        <v>0.41086137700000003</v>
      </c>
    </row>
    <row r="374" spans="1:8" ht="15" customHeight="1" x14ac:dyDescent="0.2">
      <c r="A374" s="12"/>
      <c r="C374" s="139">
        <v>2017</v>
      </c>
      <c r="D374" s="139"/>
      <c r="E374" s="140">
        <v>0.23272411600000001</v>
      </c>
      <c r="F374" s="140">
        <v>0.30017556299999998</v>
      </c>
      <c r="G374" s="140">
        <v>0.46710032200000001</v>
      </c>
    </row>
    <row r="375" spans="1:8" ht="15" customHeight="1" x14ac:dyDescent="0.2">
      <c r="A375" s="12"/>
      <c r="C375" s="139">
        <v>2014</v>
      </c>
      <c r="D375" s="139"/>
      <c r="E375" s="140">
        <v>0.32306404743278172</v>
      </c>
      <c r="F375" s="140">
        <v>0.30143305772758139</v>
      </c>
      <c r="G375" s="140">
        <v>0.37550289483963689</v>
      </c>
    </row>
    <row r="376" spans="1:8" ht="15" customHeight="1" x14ac:dyDescent="0.2">
      <c r="A376" s="12"/>
      <c r="C376" s="133" t="s">
        <v>34</v>
      </c>
      <c r="D376" s="133"/>
      <c r="E376" s="134"/>
      <c r="F376" s="134"/>
      <c r="G376" s="134"/>
    </row>
    <row r="377" spans="1:8" ht="15" customHeight="1" x14ac:dyDescent="0.2">
      <c r="A377" s="12"/>
      <c r="C377" s="136">
        <v>2024</v>
      </c>
      <c r="D377" s="136"/>
      <c r="E377" s="137">
        <v>0.3803538795768876</v>
      </c>
      <c r="F377" s="137">
        <v>6.8065902206463691E-2</v>
      </c>
      <c r="G377" s="137">
        <v>0.55158021821664871</v>
      </c>
    </row>
    <row r="378" spans="1:8" ht="15" customHeight="1" x14ac:dyDescent="0.2">
      <c r="A378" s="12"/>
      <c r="C378" s="139">
        <v>2021</v>
      </c>
      <c r="D378" s="139"/>
      <c r="E378" s="140">
        <v>0.21341105099999999</v>
      </c>
      <c r="F378" s="140">
        <v>1.51389E-2</v>
      </c>
      <c r="G378" s="140">
        <v>0.77145007499999996</v>
      </c>
      <c r="H378" s="3"/>
    </row>
    <row r="379" spans="1:8" ht="15" customHeight="1" x14ac:dyDescent="0.2">
      <c r="A379" s="12"/>
      <c r="C379" s="139">
        <v>2017</v>
      </c>
      <c r="D379" s="139"/>
      <c r="E379" s="140">
        <v>0.25119459700000002</v>
      </c>
      <c r="F379" s="140">
        <v>2.50031E-2</v>
      </c>
      <c r="G379" s="140">
        <v>0.72380233500000002</v>
      </c>
    </row>
    <row r="380" spans="1:8" ht="15" customHeight="1" x14ac:dyDescent="0.2">
      <c r="A380" s="12"/>
      <c r="C380" s="139">
        <v>2014</v>
      </c>
      <c r="D380" s="139"/>
      <c r="E380" s="140">
        <v>0.30269079227514728</v>
      </c>
      <c r="F380" s="140">
        <v>8.9396746107301868E-3</v>
      </c>
      <c r="G380" s="140">
        <v>0.68836953311412263</v>
      </c>
      <c r="H380" s="3"/>
    </row>
    <row r="381" spans="1:8" ht="15" customHeight="1" x14ac:dyDescent="0.2">
      <c r="A381" s="12"/>
      <c r="C381" s="133" t="s">
        <v>35</v>
      </c>
      <c r="D381" s="133"/>
      <c r="E381" s="134"/>
      <c r="F381" s="134"/>
      <c r="G381" s="134"/>
      <c r="H381" s="3"/>
    </row>
    <row r="382" spans="1:8" ht="15" customHeight="1" x14ac:dyDescent="0.2">
      <c r="A382" s="12"/>
      <c r="C382" s="136">
        <v>2024</v>
      </c>
      <c r="D382" s="136"/>
      <c r="E382" s="137">
        <v>0.25589445363786933</v>
      </c>
      <c r="F382" s="137">
        <v>7.0612284193658378E-2</v>
      </c>
      <c r="G382" s="137">
        <v>0.67349326216847227</v>
      </c>
      <c r="H382" s="3"/>
    </row>
    <row r="383" spans="1:8" ht="15" customHeight="1" x14ac:dyDescent="0.2">
      <c r="A383" s="12"/>
      <c r="C383" s="139">
        <v>2021</v>
      </c>
      <c r="D383" s="139"/>
      <c r="E383" s="140">
        <v>0.17424835299999999</v>
      </c>
      <c r="F383" s="140">
        <v>1.7376200000000001E-2</v>
      </c>
      <c r="G383" s="140">
        <v>0.80837544299999997</v>
      </c>
      <c r="H383" s="3"/>
    </row>
    <row r="384" spans="1:8" ht="15" customHeight="1" x14ac:dyDescent="0.2">
      <c r="A384" s="12"/>
      <c r="C384" s="139">
        <v>2017</v>
      </c>
      <c r="D384" s="139"/>
      <c r="E384" s="140">
        <v>0.19139558700000001</v>
      </c>
      <c r="F384" s="140">
        <v>9.7827000000000001E-3</v>
      </c>
      <c r="G384" s="140">
        <v>0.79882172100000004</v>
      </c>
      <c r="H384" s="3"/>
    </row>
    <row r="385" spans="1:7" ht="15" customHeight="1" x14ac:dyDescent="0.2">
      <c r="A385" s="12"/>
      <c r="C385" s="139">
        <v>2014</v>
      </c>
      <c r="D385" s="139"/>
      <c r="E385" s="140">
        <v>0.20129296812996586</v>
      </c>
      <c r="F385" s="140">
        <v>9.1168008265179928E-2</v>
      </c>
      <c r="G385" s="140">
        <v>0.70753902360485421</v>
      </c>
    </row>
    <row r="386" spans="1:7" ht="15" customHeight="1" x14ac:dyDescent="0.2">
      <c r="A386" s="12"/>
      <c r="C386" s="133" t="s">
        <v>36</v>
      </c>
      <c r="D386" s="133"/>
      <c r="E386" s="134"/>
      <c r="F386" s="134"/>
      <c r="G386" s="134"/>
    </row>
    <row r="387" spans="1:7" ht="15" customHeight="1" x14ac:dyDescent="0.2">
      <c r="A387" s="12"/>
      <c r="C387" s="136">
        <v>2024</v>
      </c>
      <c r="D387" s="136"/>
      <c r="E387" s="137">
        <v>0.12706995857804035</v>
      </c>
      <c r="F387" s="137">
        <v>3.7981213664279402E-2</v>
      </c>
      <c r="G387" s="137">
        <v>0.83494882775768031</v>
      </c>
    </row>
    <row r="388" spans="1:7" ht="15" customHeight="1" x14ac:dyDescent="0.2">
      <c r="A388" s="12"/>
      <c r="C388" s="139">
        <v>2021</v>
      </c>
      <c r="D388" s="139"/>
      <c r="E388" s="140">
        <v>9.3536562000000004E-2</v>
      </c>
      <c r="F388" s="140">
        <v>4.5679900000000001E-3</v>
      </c>
      <c r="G388" s="140">
        <v>0.90189545199999999</v>
      </c>
    </row>
    <row r="389" spans="1:7" ht="15" customHeight="1" x14ac:dyDescent="0.2">
      <c r="A389" s="12"/>
      <c r="C389" s="139">
        <v>2017</v>
      </c>
      <c r="D389" s="139"/>
      <c r="E389" s="140">
        <v>5.6857400000000002E-2</v>
      </c>
      <c r="F389" s="140">
        <v>1.07972E-2</v>
      </c>
      <c r="G389" s="140">
        <v>0.93234535600000001</v>
      </c>
    </row>
    <row r="390" spans="1:7" ht="15" customHeight="1" x14ac:dyDescent="0.2">
      <c r="A390" s="12"/>
      <c r="C390" s="139">
        <v>2014</v>
      </c>
      <c r="D390" s="139"/>
      <c r="E390" s="140">
        <v>0.12972301650293921</v>
      </c>
      <c r="F390" s="140">
        <v>1.4091602201285532E-2</v>
      </c>
      <c r="G390" s="140">
        <v>0.85618538129577526</v>
      </c>
    </row>
    <row r="391" spans="1:7" ht="15" customHeight="1" x14ac:dyDescent="0.2">
      <c r="A391" s="12"/>
      <c r="C391" s="133" t="s">
        <v>37</v>
      </c>
      <c r="D391" s="133"/>
      <c r="E391" s="134"/>
      <c r="F391" s="134"/>
      <c r="G391" s="134"/>
    </row>
    <row r="392" spans="1:7" ht="15" customHeight="1" x14ac:dyDescent="0.2">
      <c r="A392" s="12"/>
      <c r="C392" s="136">
        <v>2024</v>
      </c>
      <c r="D392" s="136"/>
      <c r="E392" s="137">
        <v>0.53659737668855212</v>
      </c>
      <c r="F392" s="137">
        <v>0.11312246691343793</v>
      </c>
      <c r="G392" s="137">
        <v>0.35028015639801002</v>
      </c>
    </row>
    <row r="393" spans="1:7" ht="15" customHeight="1" x14ac:dyDescent="0.2">
      <c r="A393" s="12"/>
      <c r="C393" s="139">
        <v>2021</v>
      </c>
      <c r="D393" s="139"/>
      <c r="E393" s="140">
        <v>0.40097828600000002</v>
      </c>
      <c r="F393" s="140">
        <v>2.19735E-2</v>
      </c>
      <c r="G393" s="140">
        <v>0.577048177</v>
      </c>
    </row>
    <row r="394" spans="1:7" ht="15" customHeight="1" x14ac:dyDescent="0.2">
      <c r="A394" s="12"/>
      <c r="C394" s="139">
        <v>2017</v>
      </c>
      <c r="D394" s="139"/>
      <c r="E394" s="140">
        <v>0.25573782499999997</v>
      </c>
      <c r="F394" s="140">
        <v>5.0803599999999997E-2</v>
      </c>
      <c r="G394" s="140">
        <v>0.69345857</v>
      </c>
    </row>
    <row r="395" spans="1:7" ht="15" customHeight="1" x14ac:dyDescent="0.2">
      <c r="A395" s="12"/>
      <c r="C395" s="139">
        <v>2014</v>
      </c>
      <c r="D395" s="139"/>
      <c r="E395" s="140">
        <v>0.35551046974428568</v>
      </c>
      <c r="F395" s="140">
        <v>1.0005288281963579E-2</v>
      </c>
      <c r="G395" s="140">
        <v>0.63448424197375075</v>
      </c>
    </row>
    <row r="396" spans="1:7" ht="15" customHeight="1" x14ac:dyDescent="0.2">
      <c r="A396" s="12"/>
      <c r="C396" s="133" t="s">
        <v>38</v>
      </c>
      <c r="D396" s="133"/>
      <c r="E396" s="134"/>
      <c r="F396" s="134"/>
      <c r="G396" s="134"/>
    </row>
    <row r="397" spans="1:7" ht="15" customHeight="1" x14ac:dyDescent="0.2">
      <c r="A397" s="12"/>
      <c r="C397" s="136">
        <v>2024</v>
      </c>
      <c r="D397" s="136"/>
      <c r="E397" s="137">
        <v>0.46435156577423931</v>
      </c>
      <c r="F397" s="137">
        <v>0.15245411219232285</v>
      </c>
      <c r="G397" s="137">
        <v>0.38319432203343784</v>
      </c>
    </row>
    <row r="398" spans="1:7" ht="15" customHeight="1" x14ac:dyDescent="0.2">
      <c r="A398" s="12"/>
      <c r="C398" s="139">
        <v>2021</v>
      </c>
      <c r="D398" s="139"/>
      <c r="E398" s="140">
        <v>0.31551398600000002</v>
      </c>
      <c r="F398" s="140">
        <v>7.5898526999999993E-2</v>
      </c>
      <c r="G398" s="140">
        <v>0.60858748699999998</v>
      </c>
    </row>
    <row r="399" spans="1:7" ht="15" customHeight="1" x14ac:dyDescent="0.2">
      <c r="A399" s="12"/>
      <c r="C399" s="139">
        <v>2017</v>
      </c>
      <c r="D399" s="139"/>
      <c r="E399" s="140">
        <v>0.23589200599999999</v>
      </c>
      <c r="F399" s="140">
        <v>0.119111228</v>
      </c>
      <c r="G399" s="140">
        <v>0.64499676699999997</v>
      </c>
    </row>
    <row r="400" spans="1:7" ht="15" customHeight="1" x14ac:dyDescent="0.2">
      <c r="A400" s="12"/>
      <c r="C400" s="139">
        <v>2014</v>
      </c>
      <c r="D400" s="139"/>
      <c r="E400" s="140">
        <v>0.46510678746881839</v>
      </c>
      <c r="F400" s="140">
        <v>0.10128772220762293</v>
      </c>
      <c r="G400" s="140">
        <v>0.43360549032355866</v>
      </c>
    </row>
    <row r="401" spans="1:7" ht="15" customHeight="1" x14ac:dyDescent="0.2">
      <c r="A401" s="12"/>
      <c r="C401" s="133" t="s">
        <v>39</v>
      </c>
      <c r="D401" s="133"/>
      <c r="E401" s="134"/>
      <c r="F401" s="134"/>
      <c r="G401" s="134"/>
    </row>
    <row r="402" spans="1:7" ht="15" customHeight="1" x14ac:dyDescent="0.2">
      <c r="A402" s="12"/>
      <c r="C402" s="136">
        <v>2024</v>
      </c>
      <c r="D402" s="136"/>
      <c r="E402" s="137">
        <v>0.42758276954008834</v>
      </c>
      <c r="F402" s="137">
        <v>0.37063990986894885</v>
      </c>
      <c r="G402" s="137">
        <v>0.20177732059096287</v>
      </c>
    </row>
    <row r="403" spans="1:7" ht="15" customHeight="1" x14ac:dyDescent="0.2">
      <c r="A403" s="12"/>
      <c r="C403" s="139">
        <v>2021</v>
      </c>
      <c r="D403" s="139"/>
      <c r="E403" s="140">
        <v>0.20468820700000001</v>
      </c>
      <c r="F403" s="140">
        <v>0.460480844</v>
      </c>
      <c r="G403" s="140">
        <v>0.33483094800000002</v>
      </c>
    </row>
    <row r="404" spans="1:7" ht="15" customHeight="1" x14ac:dyDescent="0.2">
      <c r="A404" s="12"/>
      <c r="C404" s="139">
        <v>2017</v>
      </c>
      <c r="D404" s="139"/>
      <c r="E404" s="140">
        <v>0.27899220499999999</v>
      </c>
      <c r="F404" s="140">
        <v>0.36481032800000002</v>
      </c>
      <c r="G404" s="140">
        <v>0.35619746699999999</v>
      </c>
    </row>
    <row r="405" spans="1:7" ht="15" customHeight="1" x14ac:dyDescent="0.2">
      <c r="A405" s="12"/>
      <c r="C405" s="139">
        <v>2014</v>
      </c>
      <c r="D405" s="139"/>
      <c r="E405" s="140">
        <v>0.38374254138915614</v>
      </c>
      <c r="F405" s="140">
        <v>0.15366575557850554</v>
      </c>
      <c r="G405" s="140">
        <v>0.46259170303233832</v>
      </c>
    </row>
    <row r="406" spans="1:7" ht="15" customHeight="1" x14ac:dyDescent="0.2">
      <c r="A406" s="12"/>
      <c r="C406" s="133" t="s">
        <v>40</v>
      </c>
      <c r="D406" s="133"/>
      <c r="E406" s="134"/>
      <c r="F406" s="134"/>
      <c r="G406" s="134"/>
    </row>
    <row r="407" spans="1:7" ht="15" customHeight="1" x14ac:dyDescent="0.2">
      <c r="A407" s="12"/>
      <c r="C407" s="136">
        <v>2024</v>
      </c>
      <c r="D407" s="136"/>
      <c r="E407" s="137">
        <v>0.2550356282179132</v>
      </c>
      <c r="F407" s="137">
        <v>0.25107610955994836</v>
      </c>
      <c r="G407" s="137">
        <v>0.49388826222213844</v>
      </c>
    </row>
    <row r="408" spans="1:7" ht="15" customHeight="1" x14ac:dyDescent="0.2">
      <c r="A408" s="12"/>
      <c r="C408" s="139">
        <v>2021</v>
      </c>
      <c r="D408" s="139"/>
      <c r="E408" s="140">
        <v>0.237844583</v>
      </c>
      <c r="F408" s="140">
        <v>7.5830568000000001E-2</v>
      </c>
      <c r="G408" s="140">
        <v>0.68632484900000001</v>
      </c>
    </row>
    <row r="409" spans="1:7" ht="15" customHeight="1" x14ac:dyDescent="0.2">
      <c r="A409" s="12"/>
      <c r="C409" s="139">
        <v>2017</v>
      </c>
      <c r="D409" s="139"/>
      <c r="E409" s="140">
        <v>7.7857253000000001E-2</v>
      </c>
      <c r="F409" s="140">
        <v>0.13647371999999999</v>
      </c>
      <c r="G409" s="140">
        <v>0.78566902599999999</v>
      </c>
    </row>
    <row r="410" spans="1:7" ht="15" customHeight="1" x14ac:dyDescent="0.2">
      <c r="A410" s="12"/>
      <c r="C410" s="139">
        <v>2014</v>
      </c>
      <c r="D410" s="139"/>
      <c r="E410" s="140">
        <v>6.8131905774102497E-2</v>
      </c>
      <c r="F410" s="140">
        <v>1.9812834922366265E-2</v>
      </c>
      <c r="G410" s="140">
        <v>0.91205525930353126</v>
      </c>
    </row>
    <row r="411" spans="1:7" ht="15" customHeight="1" x14ac:dyDescent="0.2">
      <c r="A411" s="12"/>
      <c r="C411" s="133" t="s">
        <v>41</v>
      </c>
      <c r="D411" s="133"/>
      <c r="E411" s="134"/>
      <c r="F411" s="134"/>
      <c r="G411" s="134"/>
    </row>
    <row r="412" spans="1:7" ht="15" customHeight="1" x14ac:dyDescent="0.2">
      <c r="A412" s="12"/>
      <c r="C412" s="136">
        <v>2024</v>
      </c>
      <c r="D412" s="136"/>
      <c r="E412" s="137">
        <v>0.29008222637024961</v>
      </c>
      <c r="F412" s="137">
        <v>0.20280173045940714</v>
      </c>
      <c r="G412" s="137">
        <v>0.5071160431703432</v>
      </c>
    </row>
    <row r="413" spans="1:7" ht="15" customHeight="1" x14ac:dyDescent="0.2">
      <c r="A413" s="12"/>
      <c r="C413" s="139">
        <v>2021</v>
      </c>
      <c r="D413" s="139"/>
      <c r="E413" s="140">
        <v>0.18163739400000001</v>
      </c>
      <c r="F413" s="140">
        <v>2.1142000000000001E-2</v>
      </c>
      <c r="G413" s="140">
        <v>0.79722057099999999</v>
      </c>
    </row>
    <row r="414" spans="1:7" ht="15" customHeight="1" x14ac:dyDescent="0.2">
      <c r="A414" s="12"/>
      <c r="C414" s="139">
        <v>2017</v>
      </c>
      <c r="D414" s="139"/>
      <c r="E414" s="140">
        <v>0.10188602200000001</v>
      </c>
      <c r="F414" s="140">
        <v>0.18782972100000001</v>
      </c>
      <c r="G414" s="140">
        <v>0.710284256</v>
      </c>
    </row>
    <row r="415" spans="1:7" ht="15" customHeight="1" x14ac:dyDescent="0.2">
      <c r="A415" s="12"/>
      <c r="C415" s="139">
        <v>2014</v>
      </c>
      <c r="D415" s="139"/>
      <c r="E415" s="140">
        <v>0.1028716750509439</v>
      </c>
      <c r="F415" s="140">
        <v>2.875214577746716E-2</v>
      </c>
      <c r="G415" s="140">
        <v>0.86837617917158882</v>
      </c>
    </row>
    <row r="416" spans="1:7" ht="15" customHeight="1" x14ac:dyDescent="0.2">
      <c r="A416" s="12"/>
      <c r="C416" s="133" t="s">
        <v>42</v>
      </c>
      <c r="D416" s="133"/>
      <c r="E416" s="134"/>
      <c r="F416" s="134"/>
      <c r="G416" s="134"/>
    </row>
    <row r="417" spans="1:7" ht="15" customHeight="1" x14ac:dyDescent="0.2">
      <c r="A417" s="12"/>
      <c r="C417" s="136">
        <v>2024</v>
      </c>
      <c r="D417" s="136"/>
      <c r="E417" s="137">
        <v>0.25252901479888473</v>
      </c>
      <c r="F417" s="137">
        <v>0.32978671690247841</v>
      </c>
      <c r="G417" s="137">
        <v>0.41768426829863686</v>
      </c>
    </row>
    <row r="418" spans="1:7" ht="15" customHeight="1" x14ac:dyDescent="0.2">
      <c r="A418" s="12"/>
      <c r="C418" s="139">
        <v>2021</v>
      </c>
      <c r="D418" s="139"/>
      <c r="E418" s="140">
        <v>0.23750607200000001</v>
      </c>
      <c r="F418" s="140">
        <v>3.6460699999999999E-2</v>
      </c>
      <c r="G418" s="140">
        <v>0.72603321700000001</v>
      </c>
    </row>
    <row r="419" spans="1:7" ht="15" customHeight="1" x14ac:dyDescent="0.2">
      <c r="A419" s="12"/>
      <c r="C419" s="139">
        <v>2017</v>
      </c>
      <c r="D419" s="139"/>
      <c r="E419" s="140">
        <v>0.10998685800000001</v>
      </c>
      <c r="F419" s="140">
        <v>0.20418972799999999</v>
      </c>
      <c r="G419" s="140">
        <v>0.68582341300000005</v>
      </c>
    </row>
    <row r="420" spans="1:7" ht="15" customHeight="1" x14ac:dyDescent="0.2">
      <c r="A420" s="12"/>
      <c r="C420" s="139">
        <v>2014</v>
      </c>
      <c r="D420" s="139"/>
      <c r="E420" s="140">
        <v>8.7232076606620371E-2</v>
      </c>
      <c r="F420" s="140">
        <v>0.11863706631246616</v>
      </c>
      <c r="G420" s="140">
        <v>0.79413085708091335</v>
      </c>
    </row>
    <row r="421" spans="1:7" ht="15" customHeight="1" x14ac:dyDescent="0.2">
      <c r="A421" s="12"/>
      <c r="C421" s="100" t="s">
        <v>22</v>
      </c>
      <c r="D421" s="100"/>
      <c r="E421" s="99"/>
      <c r="F421" s="99"/>
      <c r="G421" s="99"/>
    </row>
    <row r="422" spans="1:7" ht="15" customHeight="1" x14ac:dyDescent="0.2">
      <c r="A422" s="12"/>
      <c r="C422" s="78" t="s">
        <v>33</v>
      </c>
      <c r="D422" s="78"/>
      <c r="E422" s="79"/>
      <c r="F422" s="79"/>
      <c r="G422" s="79"/>
    </row>
    <row r="423" spans="1:7" ht="15" customHeight="1" x14ac:dyDescent="0.2">
      <c r="A423" s="12"/>
      <c r="C423" s="136">
        <v>2024</v>
      </c>
      <c r="D423" s="136"/>
      <c r="E423" s="137">
        <v>0.47664057970927431</v>
      </c>
      <c r="F423" s="137">
        <v>0.27378949647794332</v>
      </c>
      <c r="G423" s="137">
        <v>0.2495699238127824</v>
      </c>
    </row>
    <row r="424" spans="1:7" ht="15" customHeight="1" x14ac:dyDescent="0.2">
      <c r="A424" s="12"/>
      <c r="C424" s="139">
        <v>2021</v>
      </c>
      <c r="D424" s="139"/>
      <c r="E424" s="140">
        <v>0.37503547199999998</v>
      </c>
      <c r="F424" s="140">
        <v>0.37463253600000002</v>
      </c>
      <c r="G424" s="140">
        <v>0.250331992</v>
      </c>
    </row>
    <row r="425" spans="1:7" ht="15" customHeight="1" x14ac:dyDescent="0.2">
      <c r="A425" s="12"/>
      <c r="C425" s="139">
        <v>2017</v>
      </c>
      <c r="D425" s="139"/>
      <c r="E425" s="140">
        <v>0.36864853600000003</v>
      </c>
      <c r="F425" s="140">
        <v>0.37064326600000003</v>
      </c>
      <c r="G425" s="140">
        <v>0.260708198</v>
      </c>
    </row>
    <row r="426" spans="1:7" ht="15" customHeight="1" x14ac:dyDescent="0.2">
      <c r="A426" s="12"/>
      <c r="C426" s="139">
        <v>2014</v>
      </c>
      <c r="D426" s="139"/>
      <c r="E426" s="140">
        <v>0.31600930127763099</v>
      </c>
      <c r="F426" s="140">
        <v>0.33303869997449481</v>
      </c>
      <c r="G426" s="140">
        <v>0.35095199874787419</v>
      </c>
    </row>
    <row r="427" spans="1:7" ht="15" customHeight="1" x14ac:dyDescent="0.2">
      <c r="A427" s="12"/>
      <c r="C427" s="133" t="s">
        <v>34</v>
      </c>
      <c r="D427" s="133"/>
      <c r="E427" s="134"/>
      <c r="F427" s="134"/>
      <c r="G427" s="134"/>
    </row>
    <row r="428" spans="1:7" ht="15" customHeight="1" x14ac:dyDescent="0.2">
      <c r="A428" s="12"/>
      <c r="C428" s="136">
        <v>2024</v>
      </c>
      <c r="D428" s="136"/>
      <c r="E428" s="137">
        <v>0.38054073440086111</v>
      </c>
      <c r="F428" s="137">
        <v>3.5317524395651653E-2</v>
      </c>
      <c r="G428" s="137">
        <v>0.58414174120348727</v>
      </c>
    </row>
    <row r="429" spans="1:7" ht="15" customHeight="1" x14ac:dyDescent="0.2">
      <c r="A429" s="12"/>
      <c r="C429" s="139">
        <v>2021</v>
      </c>
      <c r="D429" s="139"/>
      <c r="E429" s="140">
        <v>0.26816426199999999</v>
      </c>
      <c r="F429" s="140">
        <v>1.5714800000000001E-2</v>
      </c>
      <c r="G429" s="140">
        <v>0.71612097699999999</v>
      </c>
    </row>
    <row r="430" spans="1:7" ht="15" customHeight="1" x14ac:dyDescent="0.2">
      <c r="A430" s="12"/>
      <c r="C430" s="139">
        <v>2017</v>
      </c>
      <c r="D430" s="139"/>
      <c r="E430" s="140">
        <v>0.35834625799999997</v>
      </c>
      <c r="F430" s="140">
        <v>5.5865199999999997E-2</v>
      </c>
      <c r="G430" s="140">
        <v>0.58578853900000005</v>
      </c>
    </row>
    <row r="431" spans="1:7" ht="15" customHeight="1" x14ac:dyDescent="0.2">
      <c r="A431" s="12"/>
      <c r="C431" s="139">
        <v>2014</v>
      </c>
      <c r="D431" s="139"/>
      <c r="E431" s="140">
        <v>0.24666149048317065</v>
      </c>
      <c r="F431" s="140">
        <v>4.2743308174113516E-2</v>
      </c>
      <c r="G431" s="140">
        <v>0.71059520134271581</v>
      </c>
    </row>
    <row r="432" spans="1:7" ht="15" customHeight="1" x14ac:dyDescent="0.2">
      <c r="A432" s="12"/>
      <c r="C432" s="133" t="s">
        <v>35</v>
      </c>
      <c r="D432" s="133"/>
      <c r="E432" s="134"/>
      <c r="F432" s="134"/>
      <c r="G432" s="134"/>
    </row>
    <row r="433" spans="1:7" ht="15" customHeight="1" x14ac:dyDescent="0.2">
      <c r="A433" s="12"/>
      <c r="C433" s="136">
        <v>2024</v>
      </c>
      <c r="D433" s="136"/>
      <c r="E433" s="137">
        <v>0.15353472057447523</v>
      </c>
      <c r="F433" s="137">
        <v>6.9131753719981842E-2</v>
      </c>
      <c r="G433" s="137">
        <v>0.77733352570554293</v>
      </c>
    </row>
    <row r="434" spans="1:7" ht="15" customHeight="1" x14ac:dyDescent="0.2">
      <c r="A434" s="12"/>
      <c r="C434" s="139">
        <v>2021</v>
      </c>
      <c r="D434" s="139"/>
      <c r="E434" s="140">
        <v>0.16136594600000001</v>
      </c>
      <c r="F434" s="140">
        <v>2.1734900000000001E-2</v>
      </c>
      <c r="G434" s="140">
        <v>0.81689911999999998</v>
      </c>
    </row>
    <row r="435" spans="1:7" ht="15" customHeight="1" x14ac:dyDescent="0.2">
      <c r="A435" s="12"/>
      <c r="C435" s="139">
        <v>2017</v>
      </c>
      <c r="D435" s="139"/>
      <c r="E435" s="140">
        <v>0.29538833199999998</v>
      </c>
      <c r="F435" s="140">
        <v>4.3612399999999997E-3</v>
      </c>
      <c r="G435" s="140">
        <v>0.70025042500000001</v>
      </c>
    </row>
    <row r="436" spans="1:7" ht="15" customHeight="1" x14ac:dyDescent="0.2">
      <c r="A436" s="12"/>
      <c r="C436" s="139">
        <v>2014</v>
      </c>
      <c r="D436" s="139"/>
      <c r="E436" s="140">
        <v>0.28485673420303514</v>
      </c>
      <c r="F436" s="140">
        <v>1.377000265926915E-2</v>
      </c>
      <c r="G436" s="140">
        <v>0.70137326313769577</v>
      </c>
    </row>
    <row r="437" spans="1:7" ht="15" customHeight="1" x14ac:dyDescent="0.2">
      <c r="A437" s="12"/>
      <c r="C437" s="133" t="s">
        <v>36</v>
      </c>
      <c r="D437" s="133"/>
      <c r="E437" s="134"/>
      <c r="F437" s="134"/>
      <c r="G437" s="134"/>
    </row>
    <row r="438" spans="1:7" ht="15" customHeight="1" x14ac:dyDescent="0.2">
      <c r="A438" s="12"/>
      <c r="C438" s="136">
        <v>2024</v>
      </c>
      <c r="D438" s="136"/>
      <c r="E438" s="137">
        <v>0.17251938279396214</v>
      </c>
      <c r="F438" s="137">
        <v>2.3828282274812162E-2</v>
      </c>
      <c r="G438" s="137">
        <v>0.80365233493122568</v>
      </c>
    </row>
    <row r="439" spans="1:7" ht="15" customHeight="1" x14ac:dyDescent="0.2">
      <c r="A439" s="12"/>
      <c r="C439" s="139">
        <v>2021</v>
      </c>
      <c r="D439" s="139"/>
      <c r="E439" s="140">
        <v>0.13126616999999999</v>
      </c>
      <c r="F439" s="140">
        <v>6.9331600000000003E-4</v>
      </c>
      <c r="G439" s="140">
        <v>0.86804051299999996</v>
      </c>
    </row>
    <row r="440" spans="1:7" ht="15" customHeight="1" x14ac:dyDescent="0.2">
      <c r="A440" s="12"/>
      <c r="C440" s="139">
        <v>2017</v>
      </c>
      <c r="D440" s="139"/>
      <c r="E440" s="140">
        <v>0.17674503599999999</v>
      </c>
      <c r="F440" s="140">
        <v>1.56157E-2</v>
      </c>
      <c r="G440" s="140">
        <v>0.80763922899999996</v>
      </c>
    </row>
    <row r="441" spans="1:7" ht="15" customHeight="1" x14ac:dyDescent="0.2">
      <c r="A441" s="12"/>
      <c r="C441" s="139">
        <v>2014</v>
      </c>
      <c r="D441" s="139"/>
      <c r="E441" s="140">
        <v>0.11324475662129535</v>
      </c>
      <c r="F441" s="140">
        <v>1.5644812462719065E-2</v>
      </c>
      <c r="G441" s="140">
        <v>0.87111043091598561</v>
      </c>
    </row>
    <row r="442" spans="1:7" ht="15" customHeight="1" x14ac:dyDescent="0.2">
      <c r="A442" s="12"/>
      <c r="C442" s="133" t="s">
        <v>37</v>
      </c>
      <c r="D442" s="133"/>
      <c r="E442" s="134"/>
      <c r="F442" s="134"/>
      <c r="G442" s="134"/>
    </row>
    <row r="443" spans="1:7" ht="15" customHeight="1" x14ac:dyDescent="0.2">
      <c r="A443" s="12"/>
      <c r="C443" s="136">
        <v>2024</v>
      </c>
      <c r="D443" s="136"/>
      <c r="E443" s="137">
        <v>0.54054944673362959</v>
      </c>
      <c r="F443" s="137">
        <v>8.9281304236630651E-2</v>
      </c>
      <c r="G443" s="137">
        <v>0.3701692490297398</v>
      </c>
    </row>
    <row r="444" spans="1:7" ht="15" customHeight="1" x14ac:dyDescent="0.2">
      <c r="A444" s="12"/>
      <c r="C444" s="139">
        <v>2021</v>
      </c>
      <c r="D444" s="139"/>
      <c r="E444" s="140">
        <v>0.49460873500000002</v>
      </c>
      <c r="F444" s="140">
        <v>8.4371673999999994E-2</v>
      </c>
      <c r="G444" s="140">
        <v>0.42101959</v>
      </c>
    </row>
    <row r="445" spans="1:7" ht="15" customHeight="1" x14ac:dyDescent="0.2">
      <c r="A445" s="12"/>
      <c r="C445" s="139">
        <v>2017</v>
      </c>
      <c r="D445" s="139"/>
      <c r="E445" s="140">
        <v>0.47510151699999997</v>
      </c>
      <c r="F445" s="140">
        <v>5.9822899999999998E-2</v>
      </c>
      <c r="G445" s="140">
        <v>0.46507554299999998</v>
      </c>
    </row>
    <row r="446" spans="1:7" ht="15" customHeight="1" x14ac:dyDescent="0.2">
      <c r="A446" s="12"/>
      <c r="C446" s="139">
        <v>2014</v>
      </c>
      <c r="D446" s="139"/>
      <c r="E446" s="140">
        <v>0.33355657567677682</v>
      </c>
      <c r="F446" s="140">
        <v>0.12295949505219027</v>
      </c>
      <c r="G446" s="140">
        <v>0.54348392927103284</v>
      </c>
    </row>
    <row r="447" spans="1:7" ht="15" customHeight="1" x14ac:dyDescent="0.2">
      <c r="A447" s="12"/>
      <c r="C447" s="133" t="s">
        <v>38</v>
      </c>
      <c r="D447" s="133"/>
      <c r="E447" s="134"/>
      <c r="F447" s="134"/>
      <c r="G447" s="134"/>
    </row>
    <row r="448" spans="1:7" ht="15" customHeight="1" x14ac:dyDescent="0.2">
      <c r="A448" s="12"/>
      <c r="C448" s="136">
        <v>2024</v>
      </c>
      <c r="D448" s="136"/>
      <c r="E448" s="137">
        <v>0.47260557107442347</v>
      </c>
      <c r="F448" s="137">
        <v>0.12359222846443764</v>
      </c>
      <c r="G448" s="137">
        <v>0.4038022004611389</v>
      </c>
    </row>
    <row r="449" spans="1:7" ht="15" customHeight="1" x14ac:dyDescent="0.2">
      <c r="A449" s="12"/>
      <c r="C449" s="139">
        <v>2021</v>
      </c>
      <c r="D449" s="139"/>
      <c r="E449" s="140">
        <v>0.46622112100000002</v>
      </c>
      <c r="F449" s="140">
        <v>8.5675675000000007E-2</v>
      </c>
      <c r="G449" s="140">
        <v>0.44810320399999998</v>
      </c>
    </row>
    <row r="450" spans="1:7" ht="15" customHeight="1" x14ac:dyDescent="0.2">
      <c r="A450" s="12"/>
      <c r="C450" s="139">
        <v>2017</v>
      </c>
      <c r="D450" s="139"/>
      <c r="E450" s="140">
        <v>0.50116852999999995</v>
      </c>
      <c r="F450" s="140">
        <v>0.150449268</v>
      </c>
      <c r="G450" s="140">
        <v>0.348382203</v>
      </c>
    </row>
    <row r="451" spans="1:7" ht="15" customHeight="1" x14ac:dyDescent="0.2">
      <c r="A451" s="12"/>
      <c r="C451" s="139">
        <v>2014</v>
      </c>
      <c r="D451" s="139"/>
      <c r="E451" s="140">
        <v>0.38633276202358258</v>
      </c>
      <c r="F451" s="140">
        <v>0.13223887051960448</v>
      </c>
      <c r="G451" s="140">
        <v>0.48142836745681294</v>
      </c>
    </row>
    <row r="452" spans="1:7" ht="15" customHeight="1" x14ac:dyDescent="0.2">
      <c r="A452" s="12"/>
      <c r="C452" s="133" t="s">
        <v>39</v>
      </c>
      <c r="D452" s="133"/>
      <c r="E452" s="134"/>
      <c r="F452" s="134"/>
      <c r="G452" s="134"/>
    </row>
    <row r="453" spans="1:7" ht="15" customHeight="1" x14ac:dyDescent="0.2">
      <c r="A453" s="12"/>
      <c r="C453" s="136">
        <v>2024</v>
      </c>
      <c r="D453" s="136"/>
      <c r="E453" s="137">
        <v>0.47422729649254763</v>
      </c>
      <c r="F453" s="137">
        <v>0.31476564874930574</v>
      </c>
      <c r="G453" s="137">
        <v>0.21100705475814663</v>
      </c>
    </row>
    <row r="454" spans="1:7" ht="15" customHeight="1" x14ac:dyDescent="0.2">
      <c r="A454" s="12"/>
      <c r="C454" s="139">
        <v>2021</v>
      </c>
      <c r="D454" s="139"/>
      <c r="E454" s="140">
        <v>0.33794624400000001</v>
      </c>
      <c r="F454" s="140">
        <v>0.29585798899999999</v>
      </c>
      <c r="G454" s="140">
        <v>0.36619576700000001</v>
      </c>
    </row>
    <row r="455" spans="1:7" ht="15" customHeight="1" x14ac:dyDescent="0.2">
      <c r="A455" s="12"/>
      <c r="C455" s="139">
        <v>2017</v>
      </c>
      <c r="D455" s="139"/>
      <c r="E455" s="140">
        <v>0.43685201200000001</v>
      </c>
      <c r="F455" s="140">
        <v>0.26577337099999998</v>
      </c>
      <c r="G455" s="140">
        <v>0.29737461700000001</v>
      </c>
    </row>
    <row r="456" spans="1:7" ht="15" customHeight="1" x14ac:dyDescent="0.2">
      <c r="A456" s="12"/>
      <c r="C456" s="139">
        <v>2014</v>
      </c>
      <c r="D456" s="139"/>
      <c r="E456" s="140">
        <v>0.31457173290448698</v>
      </c>
      <c r="F456" s="140">
        <v>0.16653027087968517</v>
      </c>
      <c r="G456" s="140">
        <v>0.51889799621582777</v>
      </c>
    </row>
    <row r="457" spans="1:7" ht="15" customHeight="1" x14ac:dyDescent="0.2">
      <c r="A457" s="12"/>
      <c r="C457" s="133" t="s">
        <v>40</v>
      </c>
      <c r="D457" s="133"/>
      <c r="E457" s="134"/>
      <c r="F457" s="134"/>
      <c r="G457" s="134"/>
    </row>
    <row r="458" spans="1:7" ht="15" customHeight="1" x14ac:dyDescent="0.2">
      <c r="A458" s="12"/>
      <c r="C458" s="136">
        <v>2024</v>
      </c>
      <c r="D458" s="136"/>
      <c r="E458" s="137">
        <v>0.33150606778646036</v>
      </c>
      <c r="F458" s="137">
        <v>0.11984140436366401</v>
      </c>
      <c r="G458" s="137">
        <v>0.54865252784987573</v>
      </c>
    </row>
    <row r="459" spans="1:7" ht="15" customHeight="1" x14ac:dyDescent="0.2">
      <c r="A459" s="12"/>
      <c r="C459" s="139">
        <v>2021</v>
      </c>
      <c r="D459" s="139"/>
      <c r="E459" s="140">
        <v>0.24277195400000001</v>
      </c>
      <c r="F459" s="140">
        <v>2.63415E-2</v>
      </c>
      <c r="G459" s="140">
        <v>0.73088652300000001</v>
      </c>
    </row>
    <row r="460" spans="1:7" ht="15" customHeight="1" x14ac:dyDescent="0.2">
      <c r="A460" s="12"/>
      <c r="C460" s="139">
        <v>2017</v>
      </c>
      <c r="D460" s="139"/>
      <c r="E460" s="140">
        <v>0.339991453</v>
      </c>
      <c r="F460" s="140">
        <v>9.1530498000000002E-2</v>
      </c>
      <c r="G460" s="140">
        <v>0.56847804899999999</v>
      </c>
    </row>
    <row r="461" spans="1:7" ht="15" customHeight="1" x14ac:dyDescent="0.2">
      <c r="A461" s="12"/>
      <c r="C461" s="139">
        <v>2014</v>
      </c>
      <c r="D461" s="139"/>
      <c r="E461" s="140">
        <v>0.18670113276820238</v>
      </c>
      <c r="F461" s="140">
        <v>7.6638463612228314E-2</v>
      </c>
      <c r="G461" s="140">
        <v>0.7366604036195693</v>
      </c>
    </row>
    <row r="462" spans="1:7" ht="15" customHeight="1" x14ac:dyDescent="0.2">
      <c r="A462" s="12"/>
      <c r="C462" s="133" t="s">
        <v>41</v>
      </c>
      <c r="D462" s="133"/>
      <c r="E462" s="134"/>
      <c r="F462" s="134"/>
      <c r="G462" s="134"/>
    </row>
    <row r="463" spans="1:7" ht="15" customHeight="1" x14ac:dyDescent="0.2">
      <c r="A463" s="12"/>
      <c r="C463" s="136">
        <v>2024</v>
      </c>
      <c r="D463" s="136"/>
      <c r="E463" s="137">
        <v>0.32887113118948902</v>
      </c>
      <c r="F463" s="137">
        <v>0.12207114762411578</v>
      </c>
      <c r="G463" s="137">
        <v>0.54905772118639518</v>
      </c>
    </row>
    <row r="464" spans="1:7" ht="15" customHeight="1" x14ac:dyDescent="0.2">
      <c r="A464" s="12"/>
      <c r="C464" s="139">
        <v>2021</v>
      </c>
      <c r="D464" s="139"/>
      <c r="E464" s="140">
        <v>0.297020016</v>
      </c>
      <c r="F464" s="140">
        <v>3.6466600000000002E-2</v>
      </c>
      <c r="G464" s="140">
        <v>0.66651342300000005</v>
      </c>
    </row>
    <row r="465" spans="1:7" ht="15" customHeight="1" x14ac:dyDescent="0.2">
      <c r="A465" s="12"/>
      <c r="C465" s="139">
        <v>2017</v>
      </c>
      <c r="D465" s="139"/>
      <c r="E465" s="140">
        <v>0.33748902600000003</v>
      </c>
      <c r="F465" s="140">
        <v>8.6577486999999995E-2</v>
      </c>
      <c r="G465" s="140">
        <v>0.57593348700000002</v>
      </c>
    </row>
    <row r="466" spans="1:7" ht="15" customHeight="1" x14ac:dyDescent="0.2">
      <c r="A466" s="12"/>
      <c r="C466" s="139">
        <v>2014</v>
      </c>
      <c r="D466" s="139"/>
      <c r="E466" s="140">
        <v>0.20439299767043051</v>
      </c>
      <c r="F466" s="140">
        <v>8.3765582285083975E-2</v>
      </c>
      <c r="G466" s="140">
        <v>0.71184142004448547</v>
      </c>
    </row>
    <row r="467" spans="1:7" ht="15" customHeight="1" x14ac:dyDescent="0.2">
      <c r="A467" s="12"/>
      <c r="C467" s="133" t="s">
        <v>42</v>
      </c>
      <c r="D467" s="133"/>
      <c r="E467" s="134"/>
      <c r="F467" s="134"/>
      <c r="G467" s="134"/>
    </row>
    <row r="468" spans="1:7" ht="15" customHeight="1" x14ac:dyDescent="0.2">
      <c r="A468" s="12"/>
      <c r="C468" s="136">
        <v>2024</v>
      </c>
      <c r="D468" s="136"/>
      <c r="E468" s="137">
        <v>0.32266822328486916</v>
      </c>
      <c r="F468" s="137">
        <v>0.14014577181410337</v>
      </c>
      <c r="G468" s="137">
        <v>0.53718600490102741</v>
      </c>
    </row>
    <row r="469" spans="1:7" ht="15" customHeight="1" x14ac:dyDescent="0.2">
      <c r="A469" s="12"/>
      <c r="C469" s="139">
        <v>2021</v>
      </c>
      <c r="D469" s="139"/>
      <c r="E469" s="140">
        <v>0.24086919400000001</v>
      </c>
      <c r="F469" s="140">
        <v>3.2998600000000003E-2</v>
      </c>
      <c r="G469" s="140">
        <v>0.72613222499999996</v>
      </c>
    </row>
    <row r="470" spans="1:7" ht="15" customHeight="1" x14ac:dyDescent="0.2">
      <c r="A470" s="12"/>
      <c r="C470" s="139">
        <v>2017</v>
      </c>
      <c r="D470" s="139"/>
      <c r="E470" s="140">
        <v>0.38964141800000002</v>
      </c>
      <c r="F470" s="140">
        <v>5.84632E-2</v>
      </c>
      <c r="G470" s="140">
        <v>0.55189534299999998</v>
      </c>
    </row>
    <row r="471" spans="1:7" ht="15" customHeight="1" x14ac:dyDescent="0.2">
      <c r="A471" s="12"/>
      <c r="C471" s="139">
        <v>2014</v>
      </c>
      <c r="D471" s="139"/>
      <c r="E471" s="140">
        <v>0.21716054289974038</v>
      </c>
      <c r="F471" s="140">
        <v>7.2031418119512219E-2</v>
      </c>
      <c r="G471" s="140">
        <v>0.7108080389807474</v>
      </c>
    </row>
    <row r="472" spans="1:7" ht="15" customHeight="1" x14ac:dyDescent="0.2">
      <c r="A472" s="12"/>
      <c r="C472" s="100" t="s">
        <v>23</v>
      </c>
      <c r="D472" s="100"/>
      <c r="E472" s="99"/>
      <c r="F472" s="99"/>
      <c r="G472" s="99"/>
    </row>
    <row r="473" spans="1:7" ht="15" customHeight="1" x14ac:dyDescent="0.2">
      <c r="A473" s="12"/>
      <c r="C473" s="78" t="s">
        <v>33</v>
      </c>
      <c r="D473" s="78"/>
      <c r="E473" s="79"/>
      <c r="F473" s="79"/>
      <c r="G473" s="79"/>
    </row>
    <row r="474" spans="1:7" ht="15" customHeight="1" x14ac:dyDescent="0.2">
      <c r="A474" s="12"/>
      <c r="C474" s="136">
        <v>2024</v>
      </c>
      <c r="D474" s="136"/>
      <c r="E474" s="137">
        <v>0.25024141337507749</v>
      </c>
      <c r="F474" s="137">
        <v>0.46142382034666801</v>
      </c>
      <c r="G474" s="137">
        <v>0.28833476627825455</v>
      </c>
    </row>
    <row r="475" spans="1:7" ht="15" customHeight="1" x14ac:dyDescent="0.2">
      <c r="A475" s="12"/>
      <c r="C475" s="139">
        <v>2021</v>
      </c>
      <c r="D475" s="139"/>
      <c r="E475" s="140">
        <v>0.185555479</v>
      </c>
      <c r="F475" s="140">
        <v>0.302006989</v>
      </c>
      <c r="G475" s="140">
        <v>0.51243753199999997</v>
      </c>
    </row>
    <row r="476" spans="1:7" ht="15" customHeight="1" x14ac:dyDescent="0.2">
      <c r="A476" s="12"/>
      <c r="C476" s="139">
        <v>2017</v>
      </c>
      <c r="D476" s="139"/>
      <c r="E476" s="140">
        <v>8.7788670999999999E-2</v>
      </c>
      <c r="F476" s="140">
        <v>0.444239934</v>
      </c>
      <c r="G476" s="140">
        <v>0.46797139599999998</v>
      </c>
    </row>
    <row r="477" spans="1:7" ht="15" customHeight="1" x14ac:dyDescent="0.2">
      <c r="A477" s="12"/>
      <c r="C477" s="139">
        <v>2014</v>
      </c>
      <c r="D477" s="139"/>
      <c r="E477" s="140">
        <v>0.23011388313134348</v>
      </c>
      <c r="F477" s="140">
        <v>0.27807822192661252</v>
      </c>
      <c r="G477" s="140">
        <v>0.49180789494204397</v>
      </c>
    </row>
    <row r="478" spans="1:7" ht="15" customHeight="1" x14ac:dyDescent="0.2">
      <c r="A478" s="12"/>
      <c r="C478" s="133" t="s">
        <v>34</v>
      </c>
      <c r="D478" s="133"/>
      <c r="E478" s="134"/>
      <c r="F478" s="134"/>
      <c r="G478" s="134"/>
    </row>
    <row r="479" spans="1:7" ht="15" customHeight="1" x14ac:dyDescent="0.2">
      <c r="A479" s="12"/>
      <c r="C479" s="136">
        <v>2024</v>
      </c>
      <c r="D479" s="136"/>
      <c r="E479" s="137">
        <v>0.20065347121408172</v>
      </c>
      <c r="F479" s="137">
        <v>2.8123877686925269E-2</v>
      </c>
      <c r="G479" s="137">
        <v>0.77122265109899302</v>
      </c>
    </row>
    <row r="480" spans="1:7" ht="15" customHeight="1" x14ac:dyDescent="0.2">
      <c r="A480" s="12"/>
      <c r="C480" s="139">
        <v>2021</v>
      </c>
      <c r="D480" s="139"/>
      <c r="E480" s="140">
        <v>0.102223155</v>
      </c>
      <c r="F480" s="140">
        <v>1.01136E-2</v>
      </c>
      <c r="G480" s="140">
        <v>0.88766320899999995</v>
      </c>
    </row>
    <row r="481" spans="1:7" ht="15" customHeight="1" x14ac:dyDescent="0.2">
      <c r="A481" s="12"/>
      <c r="C481" s="139">
        <v>2017</v>
      </c>
      <c r="D481" s="139"/>
      <c r="E481" s="140">
        <v>0.10614900100000001</v>
      </c>
      <c r="F481" s="140">
        <v>0</v>
      </c>
      <c r="G481" s="140">
        <v>0.89385099899999998</v>
      </c>
    </row>
    <row r="482" spans="1:7" ht="15" customHeight="1" x14ac:dyDescent="0.2">
      <c r="A482" s="12"/>
      <c r="C482" s="139">
        <v>2014</v>
      </c>
      <c r="D482" s="139"/>
      <c r="E482" s="140">
        <v>0.13999599809321708</v>
      </c>
      <c r="F482" s="140">
        <v>2.7421062689067494E-2</v>
      </c>
      <c r="G482" s="140">
        <v>0.83258293921771542</v>
      </c>
    </row>
    <row r="483" spans="1:7" ht="15" customHeight="1" x14ac:dyDescent="0.2">
      <c r="A483" s="12"/>
      <c r="C483" s="133" t="s">
        <v>35</v>
      </c>
      <c r="D483" s="133"/>
      <c r="E483" s="134"/>
      <c r="F483" s="134"/>
      <c r="G483" s="134"/>
    </row>
    <row r="484" spans="1:7" ht="15" customHeight="1" x14ac:dyDescent="0.2">
      <c r="A484" s="12"/>
      <c r="C484" s="136">
        <v>2024</v>
      </c>
      <c r="D484" s="136"/>
      <c r="E484" s="137">
        <v>0.21594148947368469</v>
      </c>
      <c r="F484" s="137">
        <v>2.5971523262234199E-2</v>
      </c>
      <c r="G484" s="137">
        <v>0.75808698726408108</v>
      </c>
    </row>
    <row r="485" spans="1:7" ht="15" customHeight="1" x14ac:dyDescent="0.2">
      <c r="A485" s="12"/>
      <c r="C485" s="139">
        <v>2021</v>
      </c>
      <c r="D485" s="139"/>
      <c r="E485" s="140">
        <v>0.104907209</v>
      </c>
      <c r="F485" s="140">
        <v>0</v>
      </c>
      <c r="G485" s="140">
        <v>0.89509279100000005</v>
      </c>
    </row>
    <row r="486" spans="1:7" ht="15" customHeight="1" x14ac:dyDescent="0.2">
      <c r="A486" s="12"/>
      <c r="C486" s="139">
        <v>2017</v>
      </c>
      <c r="D486" s="139"/>
      <c r="E486" s="140">
        <v>0.108617012</v>
      </c>
      <c r="F486" s="140">
        <v>1.13946E-2</v>
      </c>
      <c r="G486" s="140">
        <v>0.87998838999999995</v>
      </c>
    </row>
    <row r="487" spans="1:7" ht="15" customHeight="1" x14ac:dyDescent="0.2">
      <c r="A487" s="12"/>
      <c r="C487" s="139">
        <v>2014</v>
      </c>
      <c r="D487" s="139"/>
      <c r="E487" s="140">
        <v>0.15058083815260445</v>
      </c>
      <c r="F487" s="140">
        <v>2.3216136841188874E-2</v>
      </c>
      <c r="G487" s="140">
        <v>0.82620302500620668</v>
      </c>
    </row>
    <row r="488" spans="1:7" ht="15" customHeight="1" x14ac:dyDescent="0.2">
      <c r="A488" s="12"/>
      <c r="C488" s="133" t="s">
        <v>36</v>
      </c>
      <c r="D488" s="133"/>
      <c r="E488" s="134"/>
      <c r="F488" s="134"/>
      <c r="G488" s="134"/>
    </row>
    <row r="489" spans="1:7" ht="15" customHeight="1" x14ac:dyDescent="0.2">
      <c r="A489" s="12"/>
      <c r="C489" s="136">
        <v>2024</v>
      </c>
      <c r="D489" s="136"/>
      <c r="E489" s="137">
        <v>6.8059943182595867E-2</v>
      </c>
      <c r="F489" s="137">
        <v>0.12613524214725061</v>
      </c>
      <c r="G489" s="137">
        <v>0.80580481467015352</v>
      </c>
    </row>
    <row r="490" spans="1:7" ht="15" customHeight="1" x14ac:dyDescent="0.2">
      <c r="A490" s="12"/>
      <c r="C490" s="139">
        <v>2021</v>
      </c>
      <c r="D490" s="139"/>
      <c r="E490" s="140">
        <v>5.8634899999999997E-2</v>
      </c>
      <c r="F490" s="140">
        <v>5.6851000000000004E-4</v>
      </c>
      <c r="G490" s="140">
        <v>0.94079659500000001</v>
      </c>
    </row>
    <row r="491" spans="1:7" ht="15" customHeight="1" x14ac:dyDescent="0.2">
      <c r="A491" s="12"/>
      <c r="C491" s="139">
        <v>2017</v>
      </c>
      <c r="D491" s="139"/>
      <c r="E491" s="140">
        <v>4.4969599999999998E-2</v>
      </c>
      <c r="F491" s="140">
        <v>2.7602600000000001E-2</v>
      </c>
      <c r="G491" s="140">
        <v>0.92742782899999998</v>
      </c>
    </row>
    <row r="492" spans="1:7" ht="15" customHeight="1" x14ac:dyDescent="0.2">
      <c r="A492" s="12"/>
      <c r="C492" s="139">
        <v>2014</v>
      </c>
      <c r="D492" s="139"/>
      <c r="E492" s="140">
        <v>0.10280829231708112</v>
      </c>
      <c r="F492" s="140">
        <v>1.472392077065896E-2</v>
      </c>
      <c r="G492" s="140">
        <v>0.88246778691225991</v>
      </c>
    </row>
    <row r="493" spans="1:7" ht="15" customHeight="1" x14ac:dyDescent="0.2">
      <c r="A493" s="12"/>
      <c r="C493" s="133" t="s">
        <v>37</v>
      </c>
      <c r="D493" s="133"/>
      <c r="E493" s="134"/>
      <c r="F493" s="134"/>
      <c r="G493" s="134"/>
    </row>
    <row r="494" spans="1:7" ht="15" customHeight="1" x14ac:dyDescent="0.2">
      <c r="A494" s="12"/>
      <c r="C494" s="136">
        <v>2024</v>
      </c>
      <c r="D494" s="136"/>
      <c r="E494" s="137">
        <v>0.27599017946839238</v>
      </c>
      <c r="F494" s="137">
        <v>7.8948619916072563E-2</v>
      </c>
      <c r="G494" s="137">
        <v>0.64506120061553507</v>
      </c>
    </row>
    <row r="495" spans="1:7" ht="15" customHeight="1" x14ac:dyDescent="0.2">
      <c r="A495" s="12"/>
      <c r="C495" s="139">
        <v>2021</v>
      </c>
      <c r="D495" s="139"/>
      <c r="E495" s="140">
        <v>0.197659425</v>
      </c>
      <c r="F495" s="140">
        <v>1.37553E-2</v>
      </c>
      <c r="G495" s="140">
        <v>0.78858523999999997</v>
      </c>
    </row>
    <row r="496" spans="1:7" ht="15" customHeight="1" x14ac:dyDescent="0.2">
      <c r="A496" s="12"/>
      <c r="C496" s="139">
        <v>2017</v>
      </c>
      <c r="D496" s="139"/>
      <c r="E496" s="140">
        <v>8.5910184000000001E-2</v>
      </c>
      <c r="F496" s="140">
        <v>3.30038E-2</v>
      </c>
      <c r="G496" s="140">
        <v>0.88108599600000004</v>
      </c>
    </row>
    <row r="497" spans="1:7" ht="15" customHeight="1" x14ac:dyDescent="0.2">
      <c r="A497" s="12"/>
      <c r="C497" s="139">
        <v>2014</v>
      </c>
      <c r="D497" s="139"/>
      <c r="E497" s="140">
        <v>0.17228704221073779</v>
      </c>
      <c r="F497" s="140">
        <v>1.9707688923059838E-2</v>
      </c>
      <c r="G497" s="140">
        <v>0.80800526886620228</v>
      </c>
    </row>
    <row r="498" spans="1:7" ht="15" customHeight="1" x14ac:dyDescent="0.2">
      <c r="A498" s="12"/>
      <c r="C498" s="133" t="s">
        <v>38</v>
      </c>
      <c r="D498" s="133"/>
      <c r="E498" s="134"/>
      <c r="F498" s="134"/>
      <c r="G498" s="134"/>
    </row>
    <row r="499" spans="1:7" ht="15" customHeight="1" x14ac:dyDescent="0.2">
      <c r="A499" s="12"/>
      <c r="C499" s="136">
        <v>2024</v>
      </c>
      <c r="D499" s="136"/>
      <c r="E499" s="137">
        <v>0.27643677002933792</v>
      </c>
      <c r="F499" s="137">
        <v>0.21968398108422141</v>
      </c>
      <c r="G499" s="137">
        <v>0.50387924888644076</v>
      </c>
    </row>
    <row r="500" spans="1:7" ht="15" customHeight="1" x14ac:dyDescent="0.2">
      <c r="A500" s="12"/>
      <c r="C500" s="139">
        <v>2021</v>
      </c>
      <c r="D500" s="139"/>
      <c r="E500" s="140">
        <v>0.16464416000000001</v>
      </c>
      <c r="F500" s="140">
        <v>0.13946651600000001</v>
      </c>
      <c r="G500" s="140">
        <v>0.69588932400000003</v>
      </c>
    </row>
    <row r="501" spans="1:7" ht="15" customHeight="1" x14ac:dyDescent="0.2">
      <c r="A501" s="12"/>
      <c r="C501" s="139">
        <v>2017</v>
      </c>
      <c r="D501" s="139"/>
      <c r="E501" s="140">
        <v>9.1303305000000001E-2</v>
      </c>
      <c r="F501" s="140">
        <v>0.14534048099999999</v>
      </c>
      <c r="G501" s="140">
        <v>0.76335621399999998</v>
      </c>
    </row>
    <row r="502" spans="1:7" ht="15" customHeight="1" x14ac:dyDescent="0.2">
      <c r="A502" s="12"/>
      <c r="C502" s="139">
        <v>2014</v>
      </c>
      <c r="D502" s="139"/>
      <c r="E502" s="140">
        <v>0.22729364420092898</v>
      </c>
      <c r="F502" s="140">
        <v>1.4503140367834132E-2</v>
      </c>
      <c r="G502" s="140">
        <v>0.75820321543123681</v>
      </c>
    </row>
    <row r="503" spans="1:7" ht="15" customHeight="1" x14ac:dyDescent="0.2">
      <c r="A503" s="12"/>
      <c r="C503" s="133" t="s">
        <v>39</v>
      </c>
      <c r="D503" s="133"/>
      <c r="E503" s="134"/>
      <c r="F503" s="134"/>
      <c r="G503" s="134"/>
    </row>
    <row r="504" spans="1:7" ht="15" customHeight="1" x14ac:dyDescent="0.2">
      <c r="A504" s="12"/>
      <c r="C504" s="136">
        <v>2024</v>
      </c>
      <c r="D504" s="136"/>
      <c r="E504" s="137">
        <v>0.42930232907467486</v>
      </c>
      <c r="F504" s="137">
        <v>0.3854414540952758</v>
      </c>
      <c r="G504" s="137">
        <v>0.18525621683004939</v>
      </c>
    </row>
    <row r="505" spans="1:7" ht="15" customHeight="1" x14ac:dyDescent="0.2">
      <c r="A505" s="12"/>
      <c r="C505" s="139">
        <v>2021</v>
      </c>
      <c r="D505" s="139"/>
      <c r="E505" s="140">
        <v>0.12546075400000001</v>
      </c>
      <c r="F505" s="140">
        <v>0.153777104</v>
      </c>
      <c r="G505" s="140">
        <v>0.72076214299999997</v>
      </c>
    </row>
    <row r="506" spans="1:7" ht="15" customHeight="1" x14ac:dyDescent="0.2">
      <c r="A506" s="12"/>
      <c r="C506" s="139">
        <v>2017</v>
      </c>
      <c r="D506" s="139"/>
      <c r="E506" s="140">
        <v>0.189161468</v>
      </c>
      <c r="F506" s="140">
        <v>0.25843756800000001</v>
      </c>
      <c r="G506" s="140">
        <v>0.55240096400000005</v>
      </c>
    </row>
    <row r="507" spans="1:7" ht="15" customHeight="1" x14ac:dyDescent="0.2">
      <c r="A507" s="12"/>
      <c r="C507" s="139">
        <v>2014</v>
      </c>
      <c r="D507" s="139"/>
      <c r="E507" s="140">
        <v>0.14301453786976479</v>
      </c>
      <c r="F507" s="140">
        <v>0.20844422635808285</v>
      </c>
      <c r="G507" s="140">
        <v>0.64854123577215239</v>
      </c>
    </row>
    <row r="508" spans="1:7" ht="15" customHeight="1" x14ac:dyDescent="0.2">
      <c r="A508" s="12"/>
      <c r="C508" s="133" t="s">
        <v>40</v>
      </c>
      <c r="D508" s="133"/>
      <c r="E508" s="134"/>
      <c r="F508" s="134"/>
      <c r="G508" s="134"/>
    </row>
    <row r="509" spans="1:7" ht="15" customHeight="1" x14ac:dyDescent="0.2">
      <c r="A509" s="12"/>
      <c r="C509" s="136">
        <v>2024</v>
      </c>
      <c r="D509" s="136"/>
      <c r="E509" s="137">
        <v>0.18016889815109829</v>
      </c>
      <c r="F509" s="137">
        <v>0.2334556423806167</v>
      </c>
      <c r="G509" s="137">
        <v>0.58637545946828507</v>
      </c>
    </row>
    <row r="510" spans="1:7" ht="15" customHeight="1" x14ac:dyDescent="0.2">
      <c r="A510" s="12"/>
      <c r="C510" s="139">
        <v>2021</v>
      </c>
      <c r="D510" s="139"/>
      <c r="E510" s="140">
        <v>0.46778525900000001</v>
      </c>
      <c r="F510" s="140">
        <v>2.53285E-2</v>
      </c>
      <c r="G510" s="140">
        <v>0.50688624000000004</v>
      </c>
    </row>
    <row r="511" spans="1:7" ht="15" customHeight="1" x14ac:dyDescent="0.2">
      <c r="A511" s="12"/>
      <c r="C511" s="139">
        <v>2017</v>
      </c>
      <c r="D511" s="139"/>
      <c r="E511" s="140">
        <v>0.106981164</v>
      </c>
      <c r="F511" s="140">
        <v>0.245133411</v>
      </c>
      <c r="G511" s="140">
        <v>0.64788542500000001</v>
      </c>
    </row>
    <row r="512" spans="1:7" ht="15" customHeight="1" x14ac:dyDescent="0.2">
      <c r="A512" s="12"/>
      <c r="C512" s="139">
        <v>2014</v>
      </c>
      <c r="D512" s="139"/>
      <c r="E512" s="140">
        <v>8.0645202378631473E-2</v>
      </c>
      <c r="F512" s="140">
        <v>0</v>
      </c>
      <c r="G512" s="140">
        <v>0.91935479762136851</v>
      </c>
    </row>
    <row r="513" spans="1:7" ht="15" customHeight="1" x14ac:dyDescent="0.2">
      <c r="A513" s="12"/>
      <c r="C513" s="133" t="s">
        <v>41</v>
      </c>
      <c r="D513" s="133"/>
      <c r="E513" s="134"/>
      <c r="F513" s="134"/>
      <c r="G513" s="134"/>
    </row>
    <row r="514" spans="1:7" ht="15" customHeight="1" x14ac:dyDescent="0.2">
      <c r="A514" s="12"/>
      <c r="C514" s="136">
        <v>2024</v>
      </c>
      <c r="D514" s="136"/>
      <c r="E514" s="137">
        <v>0.26364183411074937</v>
      </c>
      <c r="F514" s="137">
        <v>0.19268894656273095</v>
      </c>
      <c r="G514" s="137">
        <v>0.54366921932651968</v>
      </c>
    </row>
    <row r="515" spans="1:7" ht="15" customHeight="1" x14ac:dyDescent="0.2">
      <c r="A515" s="12"/>
      <c r="C515" s="139">
        <v>2021</v>
      </c>
      <c r="D515" s="139"/>
      <c r="E515" s="140">
        <v>0.37399317700000001</v>
      </c>
      <c r="F515" s="140">
        <v>0.18125396299999999</v>
      </c>
      <c r="G515" s="140">
        <v>0.44475286000000003</v>
      </c>
    </row>
    <row r="516" spans="1:7" ht="15" customHeight="1" x14ac:dyDescent="0.2">
      <c r="A516" s="12"/>
      <c r="C516" s="139">
        <v>2017</v>
      </c>
      <c r="D516" s="139"/>
      <c r="E516" s="140">
        <v>7.7043136999999998E-2</v>
      </c>
      <c r="F516" s="140">
        <v>0.22477059399999999</v>
      </c>
      <c r="G516" s="140">
        <v>0.69818626900000003</v>
      </c>
    </row>
    <row r="517" spans="1:7" ht="15" customHeight="1" x14ac:dyDescent="0.2">
      <c r="A517" s="12"/>
      <c r="C517" s="139">
        <v>2014</v>
      </c>
      <c r="D517" s="139"/>
      <c r="E517" s="140">
        <v>0.32974749226345396</v>
      </c>
      <c r="F517" s="140">
        <v>3.9211884878852438E-2</v>
      </c>
      <c r="G517" s="140">
        <v>0.63104062285769358</v>
      </c>
    </row>
    <row r="518" spans="1:7" ht="15" customHeight="1" x14ac:dyDescent="0.2">
      <c r="A518" s="12"/>
      <c r="C518" s="133" t="s">
        <v>42</v>
      </c>
      <c r="D518" s="133"/>
      <c r="E518" s="134"/>
      <c r="F518" s="134"/>
      <c r="G518" s="134"/>
    </row>
    <row r="519" spans="1:7" ht="15" customHeight="1" x14ac:dyDescent="0.2">
      <c r="A519" s="12"/>
      <c r="C519" s="136">
        <v>2024</v>
      </c>
      <c r="D519" s="136"/>
      <c r="E519" s="137">
        <v>8.8752901782015309E-2</v>
      </c>
      <c r="F519" s="137">
        <v>0.326954079648067</v>
      </c>
      <c r="G519" s="137">
        <v>0.58429301856991767</v>
      </c>
    </row>
    <row r="520" spans="1:7" ht="15" customHeight="1" x14ac:dyDescent="0.2">
      <c r="A520" s="12"/>
      <c r="C520" s="139">
        <v>2021</v>
      </c>
      <c r="D520" s="139"/>
      <c r="E520" s="140">
        <v>0.25311930799999999</v>
      </c>
      <c r="F520" s="140">
        <v>0.10763956099999999</v>
      </c>
      <c r="G520" s="140">
        <v>0.63924113199999999</v>
      </c>
    </row>
    <row r="521" spans="1:7" ht="15" customHeight="1" x14ac:dyDescent="0.2">
      <c r="A521" s="12"/>
      <c r="C521" s="139">
        <v>2017</v>
      </c>
      <c r="D521" s="139"/>
      <c r="E521" s="140">
        <v>0.106981164</v>
      </c>
      <c r="F521" s="140">
        <v>5.3490599999999999E-2</v>
      </c>
      <c r="G521" s="140">
        <v>0.83952825399999997</v>
      </c>
    </row>
    <row r="522" spans="1:7" ht="15" customHeight="1" x14ac:dyDescent="0.2">
      <c r="A522" s="12"/>
      <c r="C522" s="139">
        <v>2014</v>
      </c>
      <c r="D522" s="139"/>
      <c r="E522" s="140">
        <v>0.16797328397753755</v>
      </c>
      <c r="F522" s="140">
        <v>0.18942605808721819</v>
      </c>
      <c r="G522" s="140">
        <v>0.64260065793524435</v>
      </c>
    </row>
    <row r="523" spans="1:7" ht="15" customHeight="1" x14ac:dyDescent="0.2">
      <c r="A523" s="12"/>
      <c r="C523" s="100" t="s">
        <v>114</v>
      </c>
      <c r="D523" s="100"/>
      <c r="E523" s="99"/>
      <c r="F523" s="99"/>
      <c r="G523" s="99"/>
    </row>
    <row r="524" spans="1:7" ht="15" customHeight="1" x14ac:dyDescent="0.2">
      <c r="A524" s="12"/>
      <c r="C524" s="78" t="s">
        <v>33</v>
      </c>
      <c r="D524" s="78"/>
      <c r="E524" s="79"/>
      <c r="F524" s="79"/>
      <c r="G524" s="79"/>
    </row>
    <row r="525" spans="1:7" ht="15" customHeight="1" x14ac:dyDescent="0.2">
      <c r="A525" s="12"/>
      <c r="C525" s="136">
        <v>2024</v>
      </c>
      <c r="D525" s="136"/>
      <c r="E525" s="137">
        <v>0.45594673449357759</v>
      </c>
      <c r="F525" s="137">
        <v>0.34905340715947164</v>
      </c>
      <c r="G525" s="137">
        <v>0.1949998583469508</v>
      </c>
    </row>
    <row r="526" spans="1:7" ht="15" customHeight="1" x14ac:dyDescent="0.2">
      <c r="A526" s="12"/>
      <c r="C526" s="139">
        <v>2021</v>
      </c>
      <c r="D526" s="139"/>
      <c r="E526" s="140">
        <v>0.34796574299999999</v>
      </c>
      <c r="F526" s="140">
        <v>0.41585007299999999</v>
      </c>
      <c r="G526" s="140">
        <v>0.23618418399999999</v>
      </c>
    </row>
    <row r="527" spans="1:7" ht="15" customHeight="1" x14ac:dyDescent="0.2">
      <c r="A527" s="12"/>
      <c r="C527" s="139">
        <v>2017</v>
      </c>
      <c r="D527" s="139"/>
      <c r="E527" s="140">
        <v>0.26525697500000001</v>
      </c>
      <c r="F527" s="140">
        <v>0.421679201</v>
      </c>
      <c r="G527" s="140">
        <v>0.31306382399999999</v>
      </c>
    </row>
    <row r="528" spans="1:7" ht="15" customHeight="1" x14ac:dyDescent="0.2">
      <c r="A528" s="12"/>
      <c r="C528" s="139">
        <v>2014</v>
      </c>
      <c r="D528" s="139"/>
      <c r="E528" s="140">
        <v>0.47311184036473164</v>
      </c>
      <c r="F528" s="140">
        <v>0.2268707706207429</v>
      </c>
      <c r="G528" s="140">
        <v>0.30001738901452546</v>
      </c>
    </row>
    <row r="529" spans="1:7" ht="15" customHeight="1" x14ac:dyDescent="0.2">
      <c r="A529" s="12"/>
      <c r="C529" s="133" t="s">
        <v>34</v>
      </c>
      <c r="D529" s="133"/>
      <c r="E529" s="134"/>
      <c r="F529" s="134"/>
      <c r="G529" s="134"/>
    </row>
    <row r="530" spans="1:7" ht="15" customHeight="1" x14ac:dyDescent="0.2">
      <c r="A530" s="12"/>
      <c r="C530" s="136">
        <v>2024</v>
      </c>
      <c r="D530" s="136"/>
      <c r="E530" s="137">
        <v>0.40624001436134194</v>
      </c>
      <c r="F530" s="137">
        <v>5.2329416552533994E-2</v>
      </c>
      <c r="G530" s="137">
        <v>0.54143056908612419</v>
      </c>
    </row>
    <row r="531" spans="1:7" ht="15" customHeight="1" x14ac:dyDescent="0.2">
      <c r="A531" s="12"/>
      <c r="C531" s="139">
        <v>2021</v>
      </c>
      <c r="D531" s="139"/>
      <c r="E531" s="140">
        <v>0.31161581799999999</v>
      </c>
      <c r="F531" s="140">
        <v>6.3162000000000001E-3</v>
      </c>
      <c r="G531" s="140">
        <v>0.68206798599999996</v>
      </c>
    </row>
    <row r="532" spans="1:7" ht="15" customHeight="1" x14ac:dyDescent="0.2">
      <c r="A532" s="12"/>
      <c r="C532" s="139">
        <v>2017</v>
      </c>
      <c r="D532" s="139"/>
      <c r="E532" s="140">
        <v>0.21411570399999999</v>
      </c>
      <c r="F532" s="140">
        <v>4.9981499999999998E-2</v>
      </c>
      <c r="G532" s="140">
        <v>0.73590282299999998</v>
      </c>
    </row>
    <row r="533" spans="1:7" ht="15" customHeight="1" x14ac:dyDescent="0.2">
      <c r="A533" s="12"/>
      <c r="C533" s="139">
        <v>2014</v>
      </c>
      <c r="D533" s="139"/>
      <c r="E533" s="140">
        <v>0.35332525828404004</v>
      </c>
      <c r="F533" s="140">
        <v>1.4077109239249E-2</v>
      </c>
      <c r="G533" s="140">
        <v>0.63259763247671097</v>
      </c>
    </row>
    <row r="534" spans="1:7" ht="15" customHeight="1" x14ac:dyDescent="0.2">
      <c r="A534" s="12"/>
      <c r="C534" s="133" t="s">
        <v>35</v>
      </c>
      <c r="D534" s="133"/>
      <c r="E534" s="134"/>
      <c r="F534" s="134"/>
      <c r="G534" s="134"/>
    </row>
    <row r="535" spans="1:7" ht="15" customHeight="1" x14ac:dyDescent="0.2">
      <c r="A535" s="12"/>
      <c r="C535" s="136">
        <v>2024</v>
      </c>
      <c r="D535" s="136"/>
      <c r="E535" s="137">
        <v>0.33064724371409876</v>
      </c>
      <c r="F535" s="137">
        <v>0.15073967353370274</v>
      </c>
      <c r="G535" s="137">
        <v>0.51861308275219864</v>
      </c>
    </row>
    <row r="536" spans="1:7" ht="15" customHeight="1" x14ac:dyDescent="0.2">
      <c r="A536" s="12"/>
      <c r="C536" s="139">
        <v>2021</v>
      </c>
      <c r="D536" s="139"/>
      <c r="E536" s="140">
        <v>0.29354062199999997</v>
      </c>
      <c r="F536" s="140">
        <v>0.18185167799999999</v>
      </c>
      <c r="G536" s="140">
        <v>0.52460770000000001</v>
      </c>
    </row>
    <row r="537" spans="1:7" ht="15" customHeight="1" x14ac:dyDescent="0.2">
      <c r="A537" s="12"/>
      <c r="C537" s="139">
        <v>2017</v>
      </c>
      <c r="D537" s="139"/>
      <c r="E537" s="140">
        <v>0.136005706</v>
      </c>
      <c r="F537" s="140">
        <v>3.3258000000000003E-2</v>
      </c>
      <c r="G537" s="140">
        <v>0.830736264</v>
      </c>
    </row>
    <row r="538" spans="1:7" ht="15" customHeight="1" x14ac:dyDescent="0.2">
      <c r="A538" s="12"/>
      <c r="C538" s="139">
        <v>2014</v>
      </c>
      <c r="D538" s="139"/>
      <c r="E538" s="140">
        <v>0.28649324350874417</v>
      </c>
      <c r="F538" s="140">
        <v>3.8048375683990318E-2</v>
      </c>
      <c r="G538" s="140">
        <v>0.6754583808072655</v>
      </c>
    </row>
    <row r="539" spans="1:7" ht="15" customHeight="1" x14ac:dyDescent="0.2">
      <c r="A539" s="12"/>
      <c r="C539" s="133" t="s">
        <v>36</v>
      </c>
      <c r="D539" s="133"/>
      <c r="E539" s="134"/>
      <c r="F539" s="134"/>
      <c r="G539" s="134"/>
    </row>
    <row r="540" spans="1:7" ht="15" customHeight="1" x14ac:dyDescent="0.2">
      <c r="A540" s="12"/>
      <c r="C540" s="136">
        <v>2024</v>
      </c>
      <c r="D540" s="136"/>
      <c r="E540" s="137">
        <v>0.24656514587507392</v>
      </c>
      <c r="F540" s="137">
        <v>4.0544975019175582E-2</v>
      </c>
      <c r="G540" s="137">
        <v>0.71288987910575063</v>
      </c>
    </row>
    <row r="541" spans="1:7" ht="15" customHeight="1" x14ac:dyDescent="0.2">
      <c r="A541" s="12"/>
      <c r="C541" s="139">
        <v>2021</v>
      </c>
      <c r="D541" s="139"/>
      <c r="E541" s="140">
        <v>8.0927164999999995E-2</v>
      </c>
      <c r="F541" s="140">
        <v>8.7998999999999996E-5</v>
      </c>
      <c r="G541" s="140">
        <v>0.91898483600000003</v>
      </c>
    </row>
    <row r="542" spans="1:7" ht="15" customHeight="1" x14ac:dyDescent="0.2">
      <c r="A542" s="12"/>
      <c r="C542" s="139">
        <v>2017</v>
      </c>
      <c r="D542" s="139"/>
      <c r="E542" s="140">
        <v>6.7910654000000001E-2</v>
      </c>
      <c r="F542" s="140">
        <v>1.7060199999999999E-3</v>
      </c>
      <c r="G542" s="140">
        <v>0.93038332800000001</v>
      </c>
    </row>
    <row r="543" spans="1:7" ht="15" customHeight="1" x14ac:dyDescent="0.2">
      <c r="A543" s="12"/>
      <c r="C543" s="139">
        <v>2014</v>
      </c>
      <c r="D543" s="139"/>
      <c r="E543" s="140">
        <v>0.13604602555485365</v>
      </c>
      <c r="F543" s="140">
        <v>1.241366406707764E-2</v>
      </c>
      <c r="G543" s="140">
        <v>0.85154031037806865</v>
      </c>
    </row>
    <row r="544" spans="1:7" ht="15" customHeight="1" x14ac:dyDescent="0.2">
      <c r="A544" s="12"/>
      <c r="C544" s="133" t="s">
        <v>37</v>
      </c>
      <c r="D544" s="133"/>
      <c r="E544" s="134"/>
      <c r="F544" s="134"/>
      <c r="G544" s="134"/>
    </row>
    <row r="545" spans="1:7" ht="15" customHeight="1" x14ac:dyDescent="0.2">
      <c r="A545" s="12"/>
      <c r="C545" s="136">
        <v>2024</v>
      </c>
      <c r="D545" s="136"/>
      <c r="E545" s="137">
        <v>0.48790057070331921</v>
      </c>
      <c r="F545" s="137">
        <v>5.2710943926668495E-2</v>
      </c>
      <c r="G545" s="137">
        <v>0.45938848537001231</v>
      </c>
    </row>
    <row r="546" spans="1:7" ht="15" customHeight="1" x14ac:dyDescent="0.2">
      <c r="A546" s="12"/>
      <c r="C546" s="139">
        <v>2021</v>
      </c>
      <c r="D546" s="139"/>
      <c r="E546" s="140">
        <v>0.61361761599999998</v>
      </c>
      <c r="F546" s="140">
        <v>1.03725E-3</v>
      </c>
      <c r="G546" s="140">
        <v>0.38534513300000001</v>
      </c>
    </row>
    <row r="547" spans="1:7" ht="15" customHeight="1" x14ac:dyDescent="0.2">
      <c r="A547" s="12"/>
      <c r="C547" s="139">
        <v>2017</v>
      </c>
      <c r="D547" s="139"/>
      <c r="E547" s="140">
        <v>0.322529607</v>
      </c>
      <c r="F547" s="140">
        <v>2.2355E-2</v>
      </c>
      <c r="G547" s="140">
        <v>0.65511536999999997</v>
      </c>
    </row>
    <row r="548" spans="1:7" ht="15" customHeight="1" x14ac:dyDescent="0.2">
      <c r="A548" s="12"/>
      <c r="C548" s="139">
        <v>2014</v>
      </c>
      <c r="D548" s="139"/>
      <c r="E548" s="140">
        <v>0.25046858359059299</v>
      </c>
      <c r="F548" s="140">
        <v>0.26667524279409122</v>
      </c>
      <c r="G548" s="140">
        <v>0.4828561736153158</v>
      </c>
    </row>
    <row r="549" spans="1:7" ht="15" customHeight="1" x14ac:dyDescent="0.2">
      <c r="A549" s="12"/>
      <c r="C549" s="133" t="s">
        <v>38</v>
      </c>
      <c r="D549" s="133"/>
      <c r="E549" s="134"/>
      <c r="F549" s="134"/>
      <c r="G549" s="134"/>
    </row>
    <row r="550" spans="1:7" ht="15" customHeight="1" x14ac:dyDescent="0.2">
      <c r="A550" s="12"/>
      <c r="C550" s="136">
        <v>2024</v>
      </c>
      <c r="D550" s="136"/>
      <c r="E550" s="137">
        <v>0.52750515664082154</v>
      </c>
      <c r="F550" s="137">
        <v>7.8709245580805956E-2</v>
      </c>
      <c r="G550" s="137">
        <v>0.39378559777837252</v>
      </c>
    </row>
    <row r="551" spans="1:7" ht="15" customHeight="1" x14ac:dyDescent="0.2">
      <c r="A551" s="12"/>
      <c r="C551" s="139">
        <v>2021</v>
      </c>
      <c r="D551" s="139"/>
      <c r="E551" s="140">
        <v>0.65112604600000001</v>
      </c>
      <c r="F551" s="140">
        <v>4.5015399999999997E-2</v>
      </c>
      <c r="G551" s="140">
        <v>0.303858507</v>
      </c>
    </row>
    <row r="552" spans="1:7" ht="15" customHeight="1" x14ac:dyDescent="0.2">
      <c r="A552" s="12"/>
      <c r="C552" s="139">
        <v>2017</v>
      </c>
      <c r="D552" s="139"/>
      <c r="E552" s="140">
        <v>0.43308504599999997</v>
      </c>
      <c r="F552" s="140">
        <v>8.2760564999999994E-2</v>
      </c>
      <c r="G552" s="140">
        <v>0.48415438900000002</v>
      </c>
    </row>
    <row r="553" spans="1:7" ht="15" customHeight="1" x14ac:dyDescent="0.2">
      <c r="A553" s="12"/>
      <c r="C553" s="139">
        <v>2014</v>
      </c>
      <c r="D553" s="139"/>
      <c r="E553" s="140">
        <v>0.25406859202615889</v>
      </c>
      <c r="F553" s="140">
        <v>0.27432099198494309</v>
      </c>
      <c r="G553" s="140">
        <v>0.47161041598889797</v>
      </c>
    </row>
    <row r="554" spans="1:7" ht="15" customHeight="1" x14ac:dyDescent="0.2">
      <c r="A554" s="12"/>
      <c r="C554" s="133" t="s">
        <v>39</v>
      </c>
      <c r="D554" s="133"/>
      <c r="E554" s="134"/>
      <c r="F554" s="134"/>
      <c r="G554" s="134"/>
    </row>
    <row r="555" spans="1:7" ht="15" customHeight="1" x14ac:dyDescent="0.2">
      <c r="A555" s="12"/>
      <c r="C555" s="136">
        <v>2024</v>
      </c>
      <c r="D555" s="136"/>
      <c r="E555" s="137">
        <v>0.38419635353443271</v>
      </c>
      <c r="F555" s="137">
        <v>0.27552795731254764</v>
      </c>
      <c r="G555" s="137">
        <v>0.34027568915301976</v>
      </c>
    </row>
    <row r="556" spans="1:7" ht="15" customHeight="1" x14ac:dyDescent="0.2">
      <c r="A556" s="12"/>
      <c r="C556" s="139">
        <v>2021</v>
      </c>
      <c r="D556" s="139"/>
      <c r="E556" s="140">
        <v>0.27544628399999999</v>
      </c>
      <c r="F556" s="140">
        <v>0.27384643800000003</v>
      </c>
      <c r="G556" s="140">
        <v>0.45070727799999999</v>
      </c>
    </row>
    <row r="557" spans="1:7" ht="15" customHeight="1" x14ac:dyDescent="0.2">
      <c r="A557" s="12"/>
      <c r="C557" s="139">
        <v>2017</v>
      </c>
      <c r="D557" s="139"/>
      <c r="E557" s="140">
        <v>0.18080901799999999</v>
      </c>
      <c r="F557" s="140">
        <v>0.248386933</v>
      </c>
      <c r="G557" s="140">
        <v>0.57080404900000004</v>
      </c>
    </row>
    <row r="558" spans="1:7" ht="15" customHeight="1" x14ac:dyDescent="0.2">
      <c r="A558" s="12"/>
      <c r="C558" s="139">
        <v>2014</v>
      </c>
      <c r="D558" s="139"/>
      <c r="E558" s="140">
        <v>0.22198542944050986</v>
      </c>
      <c r="F558" s="140">
        <v>0.10069934186893199</v>
      </c>
      <c r="G558" s="140">
        <v>0.67731522869055816</v>
      </c>
    </row>
    <row r="559" spans="1:7" ht="15" customHeight="1" x14ac:dyDescent="0.2">
      <c r="A559" s="12"/>
      <c r="C559" s="133" t="s">
        <v>40</v>
      </c>
      <c r="D559" s="133"/>
      <c r="E559" s="134"/>
      <c r="F559" s="134"/>
      <c r="G559" s="134"/>
    </row>
    <row r="560" spans="1:7" ht="15" customHeight="1" x14ac:dyDescent="0.2">
      <c r="A560" s="12"/>
      <c r="C560" s="136">
        <v>2024</v>
      </c>
      <c r="D560" s="136"/>
      <c r="E560" s="137">
        <v>0.38120535496155067</v>
      </c>
      <c r="F560" s="137">
        <v>0.15733364601632926</v>
      </c>
      <c r="G560" s="137">
        <v>0.46146099902212012</v>
      </c>
    </row>
    <row r="561" spans="1:7" ht="15" customHeight="1" x14ac:dyDescent="0.2">
      <c r="A561" s="12"/>
      <c r="C561" s="139">
        <v>2021</v>
      </c>
      <c r="D561" s="139"/>
      <c r="E561" s="140">
        <v>0.67792359700000004</v>
      </c>
      <c r="F561" s="140">
        <v>5.8577999999999998E-2</v>
      </c>
      <c r="G561" s="140">
        <v>0.26349835599999999</v>
      </c>
    </row>
    <row r="562" spans="1:7" ht="15" customHeight="1" x14ac:dyDescent="0.2">
      <c r="A562" s="12"/>
      <c r="C562" s="139">
        <v>2017</v>
      </c>
      <c r="D562" s="139"/>
      <c r="E562" s="140">
        <v>0.18571268099999999</v>
      </c>
      <c r="F562" s="140">
        <v>0.12909662699999999</v>
      </c>
      <c r="G562" s="140">
        <v>0.68519069200000005</v>
      </c>
    </row>
    <row r="563" spans="1:7" ht="15" customHeight="1" x14ac:dyDescent="0.2">
      <c r="A563" s="12"/>
      <c r="C563" s="139">
        <v>2014</v>
      </c>
      <c r="D563" s="139"/>
      <c r="E563" s="140">
        <v>0.39366901568282503</v>
      </c>
      <c r="F563" s="140">
        <v>5.7339807885355032E-2</v>
      </c>
      <c r="G563" s="140">
        <v>0.54899117643181994</v>
      </c>
    </row>
    <row r="564" spans="1:7" ht="15" customHeight="1" x14ac:dyDescent="0.2">
      <c r="A564" s="12"/>
      <c r="C564" s="133" t="s">
        <v>41</v>
      </c>
      <c r="D564" s="133"/>
      <c r="E564" s="134"/>
      <c r="F564" s="134"/>
      <c r="G564" s="134"/>
    </row>
    <row r="565" spans="1:7" ht="15" customHeight="1" x14ac:dyDescent="0.2">
      <c r="A565" s="12"/>
      <c r="C565" s="136">
        <v>2024</v>
      </c>
      <c r="D565" s="136"/>
      <c r="E565" s="137">
        <v>0.48819072591274881</v>
      </c>
      <c r="F565" s="137">
        <v>0.10267217953200511</v>
      </c>
      <c r="G565" s="137">
        <v>0.40913709455524611</v>
      </c>
    </row>
    <row r="566" spans="1:7" ht="15" customHeight="1" x14ac:dyDescent="0.2">
      <c r="A566" s="12"/>
      <c r="C566" s="139">
        <v>2021</v>
      </c>
      <c r="D566" s="139"/>
      <c r="E566" s="140">
        <v>0.52368843799999998</v>
      </c>
      <c r="F566" s="140">
        <v>0.103081292</v>
      </c>
      <c r="G566" s="140">
        <v>0.37323026999999998</v>
      </c>
    </row>
    <row r="567" spans="1:7" ht="15" customHeight="1" x14ac:dyDescent="0.2">
      <c r="A567" s="12"/>
      <c r="C567" s="139">
        <v>2017</v>
      </c>
      <c r="D567" s="139"/>
      <c r="E567" s="140">
        <v>0.318814875</v>
      </c>
      <c r="F567" s="140">
        <v>9.1200377999999999E-2</v>
      </c>
      <c r="G567" s="140">
        <v>0.58998474700000003</v>
      </c>
    </row>
    <row r="568" spans="1:7" ht="15" customHeight="1" x14ac:dyDescent="0.2">
      <c r="A568" s="12"/>
      <c r="C568" s="139">
        <v>2014</v>
      </c>
      <c r="D568" s="139"/>
      <c r="E568" s="140">
        <v>0.2702571641092778</v>
      </c>
      <c r="F568" s="140">
        <v>9.0325584834688069E-2</v>
      </c>
      <c r="G568" s="140">
        <v>0.6394172510560342</v>
      </c>
    </row>
    <row r="569" spans="1:7" ht="15" customHeight="1" x14ac:dyDescent="0.2">
      <c r="A569" s="12"/>
      <c r="C569" s="133" t="s">
        <v>42</v>
      </c>
      <c r="D569" s="133"/>
      <c r="E569" s="134"/>
      <c r="F569" s="134"/>
      <c r="G569" s="134"/>
    </row>
    <row r="570" spans="1:7" ht="15" customHeight="1" x14ac:dyDescent="0.2">
      <c r="A570" s="12"/>
      <c r="C570" s="136">
        <v>2024</v>
      </c>
      <c r="D570" s="136"/>
      <c r="E570" s="137">
        <v>0.47420627943011168</v>
      </c>
      <c r="F570" s="137">
        <v>9.1789693551337259E-2</v>
      </c>
      <c r="G570" s="137">
        <v>0.43400402701855112</v>
      </c>
    </row>
    <row r="571" spans="1:7" ht="15" customHeight="1" x14ac:dyDescent="0.2">
      <c r="A571" s="12"/>
      <c r="C571" s="139">
        <v>2021</v>
      </c>
      <c r="D571" s="139"/>
      <c r="E571" s="140">
        <v>0.51124645499999999</v>
      </c>
      <c r="F571" s="140">
        <v>1.63213E-2</v>
      </c>
      <c r="G571" s="140">
        <v>0.47243228500000001</v>
      </c>
    </row>
    <row r="572" spans="1:7" ht="15" customHeight="1" x14ac:dyDescent="0.2">
      <c r="A572" s="12"/>
      <c r="C572" s="139">
        <v>2017</v>
      </c>
      <c r="D572" s="139"/>
      <c r="E572" s="140">
        <v>0.30778712600000002</v>
      </c>
      <c r="F572" s="140">
        <v>3.11302E-2</v>
      </c>
      <c r="G572" s="140">
        <v>0.66108270800000002</v>
      </c>
    </row>
    <row r="573" spans="1:7" ht="15" customHeight="1" x14ac:dyDescent="0.2">
      <c r="A573" s="12"/>
      <c r="C573" s="139">
        <v>2014</v>
      </c>
      <c r="D573" s="139"/>
      <c r="E573" s="140">
        <v>0.43645139171900438</v>
      </c>
      <c r="F573" s="140">
        <v>4.6058724817064127E-2</v>
      </c>
      <c r="G573" s="140">
        <v>0.51748988346393143</v>
      </c>
    </row>
    <row r="574" spans="1:7" ht="15" customHeight="1" x14ac:dyDescent="0.2">
      <c r="A574" s="12"/>
      <c r="C574" s="100" t="s">
        <v>25</v>
      </c>
      <c r="D574" s="100"/>
      <c r="E574" s="99"/>
      <c r="F574" s="99"/>
      <c r="G574" s="99"/>
    </row>
    <row r="575" spans="1:7" ht="15" customHeight="1" x14ac:dyDescent="0.2">
      <c r="A575" s="12"/>
      <c r="C575" s="78" t="s">
        <v>33</v>
      </c>
      <c r="D575" s="78"/>
      <c r="E575" s="79"/>
      <c r="F575" s="79"/>
      <c r="G575" s="79"/>
    </row>
    <row r="576" spans="1:7" ht="15" customHeight="1" x14ac:dyDescent="0.2">
      <c r="A576" s="12"/>
      <c r="C576" s="136">
        <v>2024</v>
      </c>
      <c r="D576" s="136"/>
      <c r="E576" s="137">
        <v>0.54532132770923358</v>
      </c>
      <c r="F576" s="137">
        <v>0.23820817929269786</v>
      </c>
      <c r="G576" s="137">
        <v>0.21647049299806853</v>
      </c>
    </row>
    <row r="577" spans="1:7" ht="15" customHeight="1" x14ac:dyDescent="0.2">
      <c r="A577" s="12"/>
      <c r="C577" s="139">
        <v>2021</v>
      </c>
      <c r="D577" s="139"/>
      <c r="E577" s="140">
        <v>0.40930039000000001</v>
      </c>
      <c r="F577" s="140">
        <v>0.32227257100000001</v>
      </c>
      <c r="G577" s="140">
        <v>0.26842704000000001</v>
      </c>
    </row>
    <row r="578" spans="1:7" ht="15" customHeight="1" x14ac:dyDescent="0.2">
      <c r="A578" s="12"/>
      <c r="C578" s="139">
        <v>2017</v>
      </c>
      <c r="D578" s="139"/>
      <c r="E578" s="140">
        <v>0.37350850099999999</v>
      </c>
      <c r="F578" s="140">
        <v>0.351894451</v>
      </c>
      <c r="G578" s="140">
        <v>0.27459704800000001</v>
      </c>
    </row>
    <row r="579" spans="1:7" ht="15" customHeight="1" x14ac:dyDescent="0.2">
      <c r="A579" s="12"/>
      <c r="C579" s="139">
        <v>2014</v>
      </c>
      <c r="D579" s="139"/>
      <c r="E579" s="140">
        <v>0.37961094682870666</v>
      </c>
      <c r="F579" s="140">
        <v>0.24055271476788448</v>
      </c>
      <c r="G579" s="140">
        <v>0.37983633840340886</v>
      </c>
    </row>
    <row r="580" spans="1:7" ht="15" customHeight="1" x14ac:dyDescent="0.2">
      <c r="A580" s="12"/>
      <c r="C580" s="133" t="s">
        <v>34</v>
      </c>
      <c r="D580" s="133"/>
      <c r="E580" s="134"/>
      <c r="F580" s="134"/>
      <c r="G580" s="134"/>
    </row>
    <row r="581" spans="1:7" ht="15" customHeight="1" x14ac:dyDescent="0.2">
      <c r="A581" s="12"/>
      <c r="C581" s="136">
        <v>2024</v>
      </c>
      <c r="D581" s="136"/>
      <c r="E581" s="137">
        <v>0.572785456320268</v>
      </c>
      <c r="F581" s="137">
        <v>2.6997892952218286E-2</v>
      </c>
      <c r="G581" s="137">
        <v>0.40021665072751372</v>
      </c>
    </row>
    <row r="582" spans="1:7" ht="15" customHeight="1" x14ac:dyDescent="0.2">
      <c r="A582" s="12"/>
      <c r="C582" s="139">
        <v>2021</v>
      </c>
      <c r="D582" s="139"/>
      <c r="E582" s="140">
        <v>0.39542744699999999</v>
      </c>
      <c r="F582" s="140">
        <v>2.0205899999999999E-2</v>
      </c>
      <c r="G582" s="140">
        <v>0.58436664100000002</v>
      </c>
    </row>
    <row r="583" spans="1:7" ht="15" customHeight="1" x14ac:dyDescent="0.2">
      <c r="A583" s="12"/>
      <c r="C583" s="139">
        <v>2017</v>
      </c>
      <c r="D583" s="139"/>
      <c r="E583" s="140">
        <v>0.37121971999999998</v>
      </c>
      <c r="F583" s="140">
        <v>6.0845299999999998E-2</v>
      </c>
      <c r="G583" s="140">
        <v>0.56793495400000005</v>
      </c>
    </row>
    <row r="584" spans="1:7" ht="15" customHeight="1" x14ac:dyDescent="0.2">
      <c r="A584" s="12"/>
      <c r="C584" s="139">
        <v>2014</v>
      </c>
      <c r="D584" s="139"/>
      <c r="E584" s="140">
        <v>0.30943727077162997</v>
      </c>
      <c r="F584" s="140">
        <v>3.1847212891611895E-2</v>
      </c>
      <c r="G584" s="140">
        <v>0.65871551633675807</v>
      </c>
    </row>
    <row r="585" spans="1:7" ht="15" customHeight="1" x14ac:dyDescent="0.2">
      <c r="A585" s="12"/>
      <c r="C585" s="133" t="s">
        <v>35</v>
      </c>
      <c r="D585" s="133"/>
      <c r="E585" s="134"/>
      <c r="F585" s="134"/>
      <c r="G585" s="134"/>
    </row>
    <row r="586" spans="1:7" ht="15" customHeight="1" x14ac:dyDescent="0.2">
      <c r="A586" s="12"/>
      <c r="C586" s="136">
        <v>2024</v>
      </c>
      <c r="D586" s="136"/>
      <c r="E586" s="137">
        <v>0.25860590615975521</v>
      </c>
      <c r="F586" s="137">
        <v>2.3217640794283779E-2</v>
      </c>
      <c r="G586" s="137">
        <v>0.71817645304596112</v>
      </c>
    </row>
    <row r="587" spans="1:7" ht="15" customHeight="1" x14ac:dyDescent="0.2">
      <c r="A587" s="12"/>
      <c r="C587" s="139">
        <v>2021</v>
      </c>
      <c r="D587" s="139"/>
      <c r="E587" s="140">
        <v>0.16936664500000001</v>
      </c>
      <c r="F587" s="140">
        <v>3.7533400000000001E-2</v>
      </c>
      <c r="G587" s="140">
        <v>0.79310000400000003</v>
      </c>
    </row>
    <row r="588" spans="1:7" ht="15" customHeight="1" x14ac:dyDescent="0.2">
      <c r="A588" s="12"/>
      <c r="C588" s="139">
        <v>2017</v>
      </c>
      <c r="D588" s="139"/>
      <c r="E588" s="140">
        <v>0.23605211800000001</v>
      </c>
      <c r="F588" s="140">
        <v>5.7192699999999999E-2</v>
      </c>
      <c r="G588" s="140">
        <v>0.70675514500000003</v>
      </c>
    </row>
    <row r="589" spans="1:7" ht="15" customHeight="1" x14ac:dyDescent="0.2">
      <c r="A589" s="12"/>
      <c r="C589" s="139">
        <v>2014</v>
      </c>
      <c r="D589" s="139"/>
      <c r="E589" s="140">
        <v>0.1738204915211789</v>
      </c>
      <c r="F589" s="140">
        <v>0</v>
      </c>
      <c r="G589" s="140">
        <v>0.82617950847882105</v>
      </c>
    </row>
    <row r="590" spans="1:7" ht="15" customHeight="1" x14ac:dyDescent="0.2">
      <c r="A590" s="12"/>
      <c r="C590" s="133" t="s">
        <v>36</v>
      </c>
      <c r="D590" s="133"/>
      <c r="E590" s="134"/>
      <c r="F590" s="134"/>
      <c r="G590" s="134"/>
    </row>
    <row r="591" spans="1:7" ht="15" customHeight="1" x14ac:dyDescent="0.2">
      <c r="A591" s="12"/>
      <c r="C591" s="136">
        <v>2024</v>
      </c>
      <c r="D591" s="136"/>
      <c r="E591" s="137">
        <v>0.34369800504951348</v>
      </c>
      <c r="F591" s="137">
        <v>2.2601799520680439E-2</v>
      </c>
      <c r="G591" s="137">
        <v>0.63370019542980605</v>
      </c>
    </row>
    <row r="592" spans="1:7" ht="15" customHeight="1" x14ac:dyDescent="0.2">
      <c r="A592" s="12"/>
      <c r="C592" s="139">
        <v>2021</v>
      </c>
      <c r="D592" s="139"/>
      <c r="E592" s="140">
        <v>0.19082802700000001</v>
      </c>
      <c r="F592" s="140">
        <v>2.92551E-4</v>
      </c>
      <c r="G592" s="140">
        <v>0.80887942199999996</v>
      </c>
    </row>
    <row r="593" spans="1:7" ht="15" customHeight="1" x14ac:dyDescent="0.2">
      <c r="A593" s="12"/>
      <c r="C593" s="139">
        <v>2017</v>
      </c>
      <c r="D593" s="139"/>
      <c r="E593" s="140">
        <v>0.257669486</v>
      </c>
      <c r="F593" s="140">
        <v>2.0070000000000001E-2</v>
      </c>
      <c r="G593" s="140">
        <v>0.72226054799999995</v>
      </c>
    </row>
    <row r="594" spans="1:7" ht="15" customHeight="1" x14ac:dyDescent="0.2">
      <c r="A594" s="12"/>
      <c r="C594" s="139">
        <v>2014</v>
      </c>
      <c r="D594" s="139"/>
      <c r="E594" s="140">
        <v>0.14085372284802969</v>
      </c>
      <c r="F594" s="140">
        <v>5.9735228953422571E-3</v>
      </c>
      <c r="G594" s="140">
        <v>0.85317275425662809</v>
      </c>
    </row>
    <row r="595" spans="1:7" ht="15" customHeight="1" x14ac:dyDescent="0.2">
      <c r="A595" s="12"/>
      <c r="C595" s="133" t="s">
        <v>37</v>
      </c>
      <c r="D595" s="133"/>
      <c r="E595" s="134"/>
      <c r="F595" s="134"/>
      <c r="G595" s="134"/>
    </row>
    <row r="596" spans="1:7" ht="15" customHeight="1" x14ac:dyDescent="0.2">
      <c r="A596" s="12"/>
      <c r="C596" s="136">
        <v>2024</v>
      </c>
      <c r="D596" s="136"/>
      <c r="E596" s="137">
        <v>0.62010321150217651</v>
      </c>
      <c r="F596" s="137">
        <v>5.7207094781918391E-2</v>
      </c>
      <c r="G596" s="137">
        <v>0.32268969371590517</v>
      </c>
    </row>
    <row r="597" spans="1:7" ht="15" customHeight="1" x14ac:dyDescent="0.2">
      <c r="A597" s="12"/>
      <c r="C597" s="139">
        <v>2021</v>
      </c>
      <c r="D597" s="139"/>
      <c r="E597" s="140">
        <v>0.42669547000000002</v>
      </c>
      <c r="F597" s="140">
        <v>3.9314599999999998E-2</v>
      </c>
      <c r="G597" s="140">
        <v>0.53398994899999996</v>
      </c>
    </row>
    <row r="598" spans="1:7" ht="15" customHeight="1" x14ac:dyDescent="0.2">
      <c r="A598" s="12"/>
      <c r="C598" s="139">
        <v>2017</v>
      </c>
      <c r="D598" s="139"/>
      <c r="E598" s="140">
        <v>0.44577088399999998</v>
      </c>
      <c r="F598" s="140">
        <v>0.11828305</v>
      </c>
      <c r="G598" s="140">
        <v>0.43594606600000002</v>
      </c>
    </row>
    <row r="599" spans="1:7" ht="15" customHeight="1" x14ac:dyDescent="0.2">
      <c r="A599" s="12"/>
      <c r="C599" s="139">
        <v>2014</v>
      </c>
      <c r="D599" s="139"/>
      <c r="E599" s="140">
        <v>0.35320003530319111</v>
      </c>
      <c r="F599" s="140">
        <v>3.4346847435797086E-2</v>
      </c>
      <c r="G599" s="140">
        <v>0.61245311726101181</v>
      </c>
    </row>
    <row r="600" spans="1:7" ht="15" customHeight="1" x14ac:dyDescent="0.2">
      <c r="A600" s="12"/>
      <c r="C600" s="133" t="s">
        <v>38</v>
      </c>
      <c r="D600" s="133"/>
      <c r="E600" s="134"/>
      <c r="F600" s="134"/>
      <c r="G600" s="134"/>
    </row>
    <row r="601" spans="1:7" ht="15" customHeight="1" x14ac:dyDescent="0.2">
      <c r="A601" s="12"/>
      <c r="C601" s="136">
        <v>2024</v>
      </c>
      <c r="D601" s="136"/>
      <c r="E601" s="137">
        <v>0.62673474089729553</v>
      </c>
      <c r="F601" s="137">
        <v>7.4546632175247207E-2</v>
      </c>
      <c r="G601" s="137">
        <v>0.29871862692745732</v>
      </c>
    </row>
    <row r="602" spans="1:7" ht="15" customHeight="1" x14ac:dyDescent="0.2">
      <c r="A602" s="12"/>
      <c r="C602" s="139">
        <v>2021</v>
      </c>
      <c r="D602" s="139"/>
      <c r="E602" s="140">
        <v>0.49793499800000002</v>
      </c>
      <c r="F602" s="140">
        <v>5.9849699999999999E-2</v>
      </c>
      <c r="G602" s="140">
        <v>0.44221534299999998</v>
      </c>
    </row>
    <row r="603" spans="1:7" ht="15" customHeight="1" x14ac:dyDescent="0.2">
      <c r="A603" s="12"/>
      <c r="C603" s="139">
        <v>2017</v>
      </c>
      <c r="D603" s="139"/>
      <c r="E603" s="140">
        <v>0.47670472699999999</v>
      </c>
      <c r="F603" s="140">
        <v>9.3941257E-2</v>
      </c>
      <c r="G603" s="140">
        <v>0.429354016</v>
      </c>
    </row>
    <row r="604" spans="1:7" ht="15" customHeight="1" x14ac:dyDescent="0.2">
      <c r="A604" s="12"/>
      <c r="C604" s="139">
        <v>2014</v>
      </c>
      <c r="D604" s="139"/>
      <c r="E604" s="140">
        <v>0.36742779108450863</v>
      </c>
      <c r="F604" s="140">
        <v>8.6719978154513946E-2</v>
      </c>
      <c r="G604" s="140">
        <v>0.54585223076097744</v>
      </c>
    </row>
    <row r="605" spans="1:7" ht="15" customHeight="1" x14ac:dyDescent="0.2">
      <c r="A605" s="12"/>
      <c r="C605" s="133" t="s">
        <v>39</v>
      </c>
      <c r="D605" s="133"/>
      <c r="E605" s="134"/>
      <c r="F605" s="134"/>
      <c r="G605" s="134"/>
    </row>
    <row r="606" spans="1:7" ht="15" customHeight="1" x14ac:dyDescent="0.2">
      <c r="A606" s="12"/>
      <c r="C606" s="136">
        <v>2024</v>
      </c>
      <c r="D606" s="136"/>
      <c r="E606" s="137">
        <v>0.53655462592986014</v>
      </c>
      <c r="F606" s="137">
        <v>0.2367001633616575</v>
      </c>
      <c r="G606" s="137">
        <v>0.22674521070848244</v>
      </c>
    </row>
    <row r="607" spans="1:7" ht="15" customHeight="1" x14ac:dyDescent="0.2">
      <c r="A607" s="12"/>
      <c r="C607" s="139">
        <v>2021</v>
      </c>
      <c r="D607" s="139"/>
      <c r="E607" s="140">
        <v>0.37860758300000003</v>
      </c>
      <c r="F607" s="140">
        <v>0.196476972</v>
      </c>
      <c r="G607" s="140">
        <v>0.424915445</v>
      </c>
    </row>
    <row r="608" spans="1:7" ht="15" customHeight="1" x14ac:dyDescent="0.2">
      <c r="A608" s="12"/>
      <c r="C608" s="139">
        <v>2017</v>
      </c>
      <c r="D608" s="139"/>
      <c r="E608" s="140">
        <v>0.30200608800000001</v>
      </c>
      <c r="F608" s="140">
        <v>0.35665871500000002</v>
      </c>
      <c r="G608" s="140">
        <v>0.34133519699999998</v>
      </c>
    </row>
    <row r="609" spans="1:7" ht="15" customHeight="1" x14ac:dyDescent="0.2">
      <c r="A609" s="12"/>
      <c r="C609" s="139">
        <v>2014</v>
      </c>
      <c r="D609" s="139"/>
      <c r="E609" s="140">
        <v>0.35794935626594415</v>
      </c>
      <c r="F609" s="140">
        <v>0.14381531384046703</v>
      </c>
      <c r="G609" s="140">
        <v>0.49823532989358882</v>
      </c>
    </row>
    <row r="610" spans="1:7" ht="15" customHeight="1" x14ac:dyDescent="0.2">
      <c r="A610" s="12"/>
      <c r="C610" s="133" t="s">
        <v>40</v>
      </c>
      <c r="D610" s="133"/>
      <c r="E610" s="134"/>
      <c r="F610" s="134"/>
      <c r="G610" s="134"/>
    </row>
    <row r="611" spans="1:7" ht="15" customHeight="1" x14ac:dyDescent="0.2">
      <c r="A611" s="12"/>
      <c r="C611" s="136">
        <v>2024</v>
      </c>
      <c r="D611" s="136"/>
      <c r="E611" s="137">
        <v>0.38161041632996706</v>
      </c>
      <c r="F611" s="137">
        <v>2.5017394561055634E-2</v>
      </c>
      <c r="G611" s="137">
        <v>0.59337218910897738</v>
      </c>
    </row>
    <row r="612" spans="1:7" ht="15" customHeight="1" x14ac:dyDescent="0.2">
      <c r="A612" s="12"/>
      <c r="C612" s="139">
        <v>2021</v>
      </c>
      <c r="D612" s="139"/>
      <c r="E612" s="140">
        <v>0.12899370800000001</v>
      </c>
      <c r="F612" s="140">
        <v>0.10003177100000001</v>
      </c>
      <c r="G612" s="140">
        <v>0.77097452099999997</v>
      </c>
    </row>
    <row r="613" spans="1:7" ht="15" customHeight="1" x14ac:dyDescent="0.2">
      <c r="A613" s="12"/>
      <c r="C613" s="139">
        <v>2017</v>
      </c>
      <c r="D613" s="139"/>
      <c r="E613" s="140">
        <v>0.472075099</v>
      </c>
      <c r="F613" s="140">
        <v>7.6292747999999994E-2</v>
      </c>
      <c r="G613" s="140">
        <v>0.45163215299999998</v>
      </c>
    </row>
    <row r="614" spans="1:7" ht="15" customHeight="1" x14ac:dyDescent="0.2">
      <c r="A614" s="12"/>
      <c r="C614" s="139">
        <v>2014</v>
      </c>
      <c r="D614" s="139"/>
      <c r="E614" s="140">
        <v>0.28070508816750384</v>
      </c>
      <c r="F614" s="140">
        <v>0.13992241850695764</v>
      </c>
      <c r="G614" s="140">
        <v>0.57937249332553853</v>
      </c>
    </row>
    <row r="615" spans="1:7" ht="15" customHeight="1" x14ac:dyDescent="0.2">
      <c r="A615" s="12"/>
      <c r="C615" s="133" t="s">
        <v>41</v>
      </c>
      <c r="D615" s="133"/>
      <c r="E615" s="134"/>
      <c r="F615" s="134"/>
      <c r="G615" s="134"/>
    </row>
    <row r="616" spans="1:7" ht="15" customHeight="1" x14ac:dyDescent="0.2">
      <c r="A616" s="12"/>
      <c r="C616" s="136">
        <v>2024</v>
      </c>
      <c r="D616" s="136"/>
      <c r="E616" s="137">
        <v>0.45604191898038871</v>
      </c>
      <c r="F616" s="137">
        <v>3.7176386191693771E-2</v>
      </c>
      <c r="G616" s="137">
        <v>0.50678169482791757</v>
      </c>
    </row>
    <row r="617" spans="1:7" ht="15" customHeight="1" x14ac:dyDescent="0.2">
      <c r="A617" s="12"/>
      <c r="C617" s="139">
        <v>2021</v>
      </c>
      <c r="D617" s="139"/>
      <c r="E617" s="140">
        <v>0.24905350000000001</v>
      </c>
      <c r="F617" s="140">
        <v>0.121839079</v>
      </c>
      <c r="G617" s="140">
        <v>0.62910742100000006</v>
      </c>
    </row>
    <row r="618" spans="1:7" ht="15" customHeight="1" x14ac:dyDescent="0.2">
      <c r="A618" s="12"/>
      <c r="C618" s="139">
        <v>2017</v>
      </c>
      <c r="D618" s="139"/>
      <c r="E618" s="140">
        <v>0.44898579300000002</v>
      </c>
      <c r="F618" s="140">
        <v>0.11781715600000001</v>
      </c>
      <c r="G618" s="140">
        <v>0.433197051</v>
      </c>
    </row>
    <row r="619" spans="1:7" ht="15" customHeight="1" x14ac:dyDescent="0.2">
      <c r="A619" s="12"/>
      <c r="C619" s="139">
        <v>2014</v>
      </c>
      <c r="D619" s="139"/>
      <c r="E619" s="140">
        <v>0.2628667309140551</v>
      </c>
      <c r="F619" s="140">
        <v>0.11670997297339421</v>
      </c>
      <c r="G619" s="140">
        <v>0.62042329611255065</v>
      </c>
    </row>
    <row r="620" spans="1:7" ht="15" customHeight="1" x14ac:dyDescent="0.2">
      <c r="A620" s="12"/>
      <c r="C620" s="133" t="s">
        <v>42</v>
      </c>
      <c r="D620" s="133"/>
      <c r="E620" s="134"/>
      <c r="F620" s="134"/>
      <c r="G620" s="134"/>
    </row>
    <row r="621" spans="1:7" ht="15" customHeight="1" x14ac:dyDescent="0.2">
      <c r="A621" s="12"/>
      <c r="C621" s="136">
        <v>2024</v>
      </c>
      <c r="D621" s="136"/>
      <c r="E621" s="137">
        <v>0.32958302799019984</v>
      </c>
      <c r="F621" s="137">
        <v>3.4701871350725624E-2</v>
      </c>
      <c r="G621" s="137">
        <v>0.63571510065907455</v>
      </c>
    </row>
    <row r="622" spans="1:7" ht="15" customHeight="1" x14ac:dyDescent="0.2">
      <c r="A622" s="12"/>
      <c r="C622" s="139">
        <v>2021</v>
      </c>
      <c r="D622" s="139"/>
      <c r="E622" s="140">
        <v>0.19059546599999999</v>
      </c>
      <c r="F622" s="140">
        <v>0.100123188</v>
      </c>
      <c r="G622" s="140">
        <v>0.70928134600000003</v>
      </c>
    </row>
    <row r="623" spans="1:7" ht="15" customHeight="1" x14ac:dyDescent="0.2">
      <c r="A623" s="12"/>
      <c r="C623" s="139">
        <v>2017</v>
      </c>
      <c r="D623" s="139"/>
      <c r="E623" s="140">
        <v>0.56965176100000003</v>
      </c>
      <c r="F623" s="140">
        <v>1.68589E-2</v>
      </c>
      <c r="G623" s="140">
        <v>0.41348929899999998</v>
      </c>
    </row>
    <row r="624" spans="1:7" ht="15" customHeight="1" x14ac:dyDescent="0.2">
      <c r="A624" s="12"/>
      <c r="C624" s="139">
        <v>2014</v>
      </c>
      <c r="D624" s="139"/>
      <c r="E624" s="140">
        <v>0.26447508073901088</v>
      </c>
      <c r="F624" s="140">
        <v>0.27204831243121919</v>
      </c>
      <c r="G624" s="140">
        <v>0.46347660682976993</v>
      </c>
    </row>
    <row r="625" spans="1:7" ht="15" customHeight="1" x14ac:dyDescent="0.2">
      <c r="A625" s="12"/>
      <c r="C625" s="157" t="s">
        <v>171</v>
      </c>
      <c r="D625" s="165"/>
      <c r="E625" s="166"/>
      <c r="F625" s="166"/>
      <c r="G625" s="166"/>
    </row>
    <row r="626" spans="1:7" ht="15" customHeight="1" x14ac:dyDescent="0.2">
      <c r="A626" s="12"/>
      <c r="C626" s="100" t="s">
        <v>112</v>
      </c>
      <c r="D626" s="100"/>
      <c r="E626" s="100"/>
      <c r="F626" s="100"/>
      <c r="G626" s="100"/>
    </row>
    <row r="627" spans="1:7" ht="15" customHeight="1" x14ac:dyDescent="0.2">
      <c r="A627" s="12"/>
      <c r="C627" s="78" t="s">
        <v>33</v>
      </c>
      <c r="D627" s="78"/>
      <c r="E627" s="79"/>
      <c r="F627" s="79"/>
      <c r="G627" s="79"/>
    </row>
    <row r="628" spans="1:7" ht="15" customHeight="1" x14ac:dyDescent="0.2">
      <c r="A628" s="12"/>
      <c r="C628" s="136">
        <v>2024</v>
      </c>
      <c r="D628" s="136"/>
      <c r="E628" s="137">
        <v>0.46033702635155077</v>
      </c>
      <c r="F628" s="137">
        <v>0.29546575723083468</v>
      </c>
      <c r="G628" s="137">
        <v>0.24419721641761458</v>
      </c>
    </row>
    <row r="629" spans="1:7" ht="15" customHeight="1" x14ac:dyDescent="0.2">
      <c r="A629" s="12"/>
      <c r="C629" s="139">
        <v>2021</v>
      </c>
      <c r="D629" s="139"/>
      <c r="E629" s="140">
        <v>0.38769107600000002</v>
      </c>
      <c r="F629" s="140">
        <v>0.34743951299999998</v>
      </c>
      <c r="G629" s="140">
        <v>0.264869411</v>
      </c>
    </row>
    <row r="630" spans="1:7" ht="15" customHeight="1" x14ac:dyDescent="0.2">
      <c r="A630" s="12"/>
      <c r="C630" s="139">
        <v>2017</v>
      </c>
      <c r="D630" s="139"/>
      <c r="E630" s="142" t="s">
        <v>174</v>
      </c>
      <c r="F630" s="142" t="s">
        <v>174</v>
      </c>
      <c r="G630" s="142" t="s">
        <v>174</v>
      </c>
    </row>
    <row r="631" spans="1:7" ht="15" customHeight="1" x14ac:dyDescent="0.2">
      <c r="A631" s="12"/>
      <c r="C631" s="139">
        <v>2014</v>
      </c>
      <c r="D631" s="139"/>
      <c r="E631" s="142" t="s">
        <v>174</v>
      </c>
      <c r="F631" s="142" t="s">
        <v>174</v>
      </c>
      <c r="G631" s="142" t="s">
        <v>174</v>
      </c>
    </row>
    <row r="632" spans="1:7" ht="15" customHeight="1" x14ac:dyDescent="0.2">
      <c r="A632" s="12"/>
      <c r="C632" s="133" t="s">
        <v>34</v>
      </c>
      <c r="D632" s="133"/>
      <c r="E632" s="134"/>
      <c r="F632" s="134"/>
      <c r="G632" s="134"/>
    </row>
    <row r="633" spans="1:7" ht="15" customHeight="1" x14ac:dyDescent="0.2">
      <c r="A633" s="12"/>
      <c r="C633" s="136">
        <v>2024</v>
      </c>
      <c r="D633" s="136"/>
      <c r="E633" s="137">
        <v>0.38623095166469767</v>
      </c>
      <c r="F633" s="137">
        <v>3.862967666625975E-2</v>
      </c>
      <c r="G633" s="137">
        <v>0.57513937166904261</v>
      </c>
    </row>
    <row r="634" spans="1:7" ht="15" customHeight="1" x14ac:dyDescent="0.2">
      <c r="A634" s="12"/>
      <c r="C634" s="139">
        <v>2021</v>
      </c>
      <c r="D634" s="139"/>
      <c r="E634" s="140">
        <v>0.246019986</v>
      </c>
      <c r="F634" s="140">
        <v>1.36165E-2</v>
      </c>
      <c r="G634" s="140">
        <v>0.74036350699999998</v>
      </c>
    </row>
    <row r="635" spans="1:7" ht="15" customHeight="1" x14ac:dyDescent="0.2">
      <c r="A635" s="12"/>
      <c r="C635" s="139">
        <v>2017</v>
      </c>
      <c r="D635" s="139"/>
      <c r="E635" s="142" t="s">
        <v>174</v>
      </c>
      <c r="F635" s="142" t="s">
        <v>174</v>
      </c>
      <c r="G635" s="142" t="s">
        <v>174</v>
      </c>
    </row>
    <row r="636" spans="1:7" ht="15" customHeight="1" x14ac:dyDescent="0.2">
      <c r="A636" s="12"/>
      <c r="C636" s="139">
        <v>2014</v>
      </c>
      <c r="D636" s="139"/>
      <c r="E636" s="142" t="s">
        <v>174</v>
      </c>
      <c r="F636" s="142" t="s">
        <v>174</v>
      </c>
      <c r="G636" s="142" t="s">
        <v>174</v>
      </c>
    </row>
    <row r="637" spans="1:7" ht="15" customHeight="1" x14ac:dyDescent="0.2">
      <c r="A637" s="12"/>
      <c r="C637" s="133" t="s">
        <v>35</v>
      </c>
      <c r="D637" s="133"/>
      <c r="E637" s="134"/>
      <c r="F637" s="134"/>
      <c r="G637" s="134"/>
    </row>
    <row r="638" spans="1:7" ht="15" customHeight="1" x14ac:dyDescent="0.2">
      <c r="A638" s="12"/>
      <c r="C638" s="136">
        <v>2024</v>
      </c>
      <c r="D638" s="136"/>
      <c r="E638" s="137">
        <v>0.24178530097677869</v>
      </c>
      <c r="F638" s="137">
        <v>6.2118180779798728E-2</v>
      </c>
      <c r="G638" s="137">
        <v>0.69609651824342256</v>
      </c>
    </row>
    <row r="639" spans="1:7" ht="15" customHeight="1" x14ac:dyDescent="0.2">
      <c r="A639" s="12"/>
      <c r="C639" s="139">
        <v>2021</v>
      </c>
      <c r="D639" s="139"/>
      <c r="E639" s="140">
        <v>0.175547387</v>
      </c>
      <c r="F639" s="140">
        <v>1.59697E-2</v>
      </c>
      <c r="G639" s="140">
        <v>0.80848293199999999</v>
      </c>
    </row>
    <row r="640" spans="1:7" ht="15" customHeight="1" x14ac:dyDescent="0.2">
      <c r="A640" s="12"/>
      <c r="C640" s="139">
        <v>2017</v>
      </c>
      <c r="D640" s="139"/>
      <c r="E640" s="142" t="s">
        <v>174</v>
      </c>
      <c r="F640" s="142" t="s">
        <v>174</v>
      </c>
      <c r="G640" s="142" t="s">
        <v>174</v>
      </c>
    </row>
    <row r="641" spans="1:7" ht="15" customHeight="1" x14ac:dyDescent="0.2">
      <c r="A641" s="12"/>
      <c r="C641" s="139">
        <v>2014</v>
      </c>
      <c r="D641" s="139"/>
      <c r="E641" s="142" t="s">
        <v>174</v>
      </c>
      <c r="F641" s="142" t="s">
        <v>174</v>
      </c>
      <c r="G641" s="142" t="s">
        <v>174</v>
      </c>
    </row>
    <row r="642" spans="1:7" ht="15" customHeight="1" x14ac:dyDescent="0.2">
      <c r="A642" s="12"/>
      <c r="C642" s="133" t="s">
        <v>36</v>
      </c>
      <c r="D642" s="133"/>
      <c r="E642" s="134"/>
      <c r="F642" s="134"/>
      <c r="G642" s="134"/>
    </row>
    <row r="643" spans="1:7" ht="15" customHeight="1" x14ac:dyDescent="0.2">
      <c r="A643" s="12"/>
      <c r="C643" s="136">
        <v>2024</v>
      </c>
      <c r="D643" s="136"/>
      <c r="E643" s="137">
        <v>0.22116989936555526</v>
      </c>
      <c r="F643" s="137">
        <v>3.5706316616386423E-2</v>
      </c>
      <c r="G643" s="137">
        <v>0.74312378401805823</v>
      </c>
    </row>
    <row r="644" spans="1:7" ht="15" customHeight="1" x14ac:dyDescent="0.2">
      <c r="A644" s="12"/>
      <c r="C644" s="139">
        <v>2021</v>
      </c>
      <c r="D644" s="139"/>
      <c r="E644" s="140">
        <v>0.11364156</v>
      </c>
      <c r="F644" s="140">
        <v>1.3900900000000001E-3</v>
      </c>
      <c r="G644" s="140">
        <v>0.88496834700000004</v>
      </c>
    </row>
    <row r="645" spans="1:7" ht="15" customHeight="1" x14ac:dyDescent="0.2">
      <c r="A645" s="12"/>
      <c r="C645" s="139">
        <v>2017</v>
      </c>
      <c r="D645" s="139"/>
      <c r="E645" s="142" t="s">
        <v>174</v>
      </c>
      <c r="F645" s="142" t="s">
        <v>174</v>
      </c>
      <c r="G645" s="142" t="s">
        <v>174</v>
      </c>
    </row>
    <row r="646" spans="1:7" ht="15" customHeight="1" x14ac:dyDescent="0.2">
      <c r="A646" s="12"/>
      <c r="C646" s="139">
        <v>2014</v>
      </c>
      <c r="D646" s="139"/>
      <c r="E646" s="142" t="s">
        <v>174</v>
      </c>
      <c r="F646" s="142" t="s">
        <v>174</v>
      </c>
      <c r="G646" s="142" t="s">
        <v>174</v>
      </c>
    </row>
    <row r="647" spans="1:7" ht="15" customHeight="1" x14ac:dyDescent="0.2">
      <c r="A647" s="12"/>
      <c r="C647" s="133" t="s">
        <v>37</v>
      </c>
      <c r="D647" s="133"/>
      <c r="E647" s="134"/>
      <c r="F647" s="134"/>
      <c r="G647" s="134"/>
    </row>
    <row r="648" spans="1:7" ht="15" customHeight="1" x14ac:dyDescent="0.2">
      <c r="A648" s="12"/>
      <c r="C648" s="136">
        <v>2024</v>
      </c>
      <c r="D648" s="136"/>
      <c r="E648" s="137">
        <v>0.55023663978699633</v>
      </c>
      <c r="F648" s="137">
        <v>7.7325154720732259E-2</v>
      </c>
      <c r="G648" s="137">
        <v>0.37243820549227136</v>
      </c>
    </row>
    <row r="649" spans="1:7" ht="15" customHeight="1" x14ac:dyDescent="0.2">
      <c r="A649" s="12"/>
      <c r="C649" s="139">
        <v>2021</v>
      </c>
      <c r="D649" s="139"/>
      <c r="E649" s="140">
        <v>0.47206550200000003</v>
      </c>
      <c r="F649" s="140">
        <v>5.2159499999999998E-2</v>
      </c>
      <c r="G649" s="140">
        <v>0.475775012</v>
      </c>
    </row>
    <row r="650" spans="1:7" ht="15" customHeight="1" x14ac:dyDescent="0.2">
      <c r="A650" s="12"/>
      <c r="C650" s="139">
        <v>2017</v>
      </c>
      <c r="D650" s="139"/>
      <c r="E650" s="142" t="s">
        <v>174</v>
      </c>
      <c r="F650" s="142" t="s">
        <v>174</v>
      </c>
      <c r="G650" s="142" t="s">
        <v>174</v>
      </c>
    </row>
    <row r="651" spans="1:7" ht="15" customHeight="1" x14ac:dyDescent="0.2">
      <c r="A651" s="12"/>
      <c r="C651" s="139">
        <v>2014</v>
      </c>
      <c r="D651" s="139"/>
      <c r="E651" s="142" t="s">
        <v>174</v>
      </c>
      <c r="F651" s="142" t="s">
        <v>174</v>
      </c>
      <c r="G651" s="142" t="s">
        <v>174</v>
      </c>
    </row>
    <row r="652" spans="1:7" ht="15" customHeight="1" x14ac:dyDescent="0.2">
      <c r="A652" s="12"/>
      <c r="C652" s="133" t="s">
        <v>38</v>
      </c>
      <c r="D652" s="133"/>
      <c r="E652" s="134"/>
      <c r="F652" s="134"/>
      <c r="G652" s="134"/>
    </row>
    <row r="653" spans="1:7" ht="15" customHeight="1" x14ac:dyDescent="0.2">
      <c r="A653" s="12"/>
      <c r="C653" s="136">
        <v>2024</v>
      </c>
      <c r="D653" s="136"/>
      <c r="E653" s="137">
        <v>0.4915155070629193</v>
      </c>
      <c r="F653" s="137">
        <v>0.12306336847512064</v>
      </c>
      <c r="G653" s="137">
        <v>0.38542112446196003</v>
      </c>
    </row>
    <row r="654" spans="1:7" ht="15" customHeight="1" x14ac:dyDescent="0.2">
      <c r="A654" s="12"/>
      <c r="C654" s="139">
        <v>2021</v>
      </c>
      <c r="D654" s="139"/>
      <c r="E654" s="140">
        <v>0.43587682</v>
      </c>
      <c r="F654" s="140">
        <v>8.0522605999999997E-2</v>
      </c>
      <c r="G654" s="140">
        <v>0.48360057400000001</v>
      </c>
    </row>
    <row r="655" spans="1:7" ht="15" customHeight="1" x14ac:dyDescent="0.2">
      <c r="A655" s="12"/>
      <c r="C655" s="139">
        <v>2017</v>
      </c>
      <c r="D655" s="139"/>
      <c r="E655" s="142" t="s">
        <v>174</v>
      </c>
      <c r="F655" s="142" t="s">
        <v>174</v>
      </c>
      <c r="G655" s="142" t="s">
        <v>174</v>
      </c>
    </row>
    <row r="656" spans="1:7" ht="15" customHeight="1" x14ac:dyDescent="0.2">
      <c r="A656" s="12"/>
      <c r="C656" s="139">
        <v>2014</v>
      </c>
      <c r="D656" s="139"/>
      <c r="E656" s="142" t="s">
        <v>174</v>
      </c>
      <c r="F656" s="142" t="s">
        <v>174</v>
      </c>
      <c r="G656" s="142" t="s">
        <v>174</v>
      </c>
    </row>
    <row r="657" spans="1:7" ht="15" customHeight="1" x14ac:dyDescent="0.2">
      <c r="A657" s="12"/>
      <c r="C657" s="133" t="s">
        <v>39</v>
      </c>
      <c r="D657" s="133"/>
      <c r="E657" s="134"/>
      <c r="F657" s="134"/>
      <c r="G657" s="134"/>
    </row>
    <row r="658" spans="1:7" ht="15" customHeight="1" x14ac:dyDescent="0.2">
      <c r="A658" s="12"/>
      <c r="C658" s="136">
        <v>2024</v>
      </c>
      <c r="D658" s="136"/>
      <c r="E658" s="137">
        <v>0.43916080542551411</v>
      </c>
      <c r="F658" s="137">
        <v>0.29989513449975475</v>
      </c>
      <c r="G658" s="137">
        <v>0.26094406007473125</v>
      </c>
    </row>
    <row r="659" spans="1:7" ht="15" customHeight="1" x14ac:dyDescent="0.2">
      <c r="A659" s="12"/>
      <c r="C659" s="139">
        <v>2021</v>
      </c>
      <c r="D659" s="139"/>
      <c r="E659" s="140">
        <v>0.29520195199999999</v>
      </c>
      <c r="F659" s="140">
        <v>0.30556906900000003</v>
      </c>
      <c r="G659" s="140">
        <v>0.39922897899999998</v>
      </c>
    </row>
    <row r="660" spans="1:7" ht="15" customHeight="1" x14ac:dyDescent="0.2">
      <c r="A660" s="12"/>
      <c r="C660" s="139">
        <v>2017</v>
      </c>
      <c r="D660" s="139"/>
      <c r="E660" s="142" t="s">
        <v>174</v>
      </c>
      <c r="F660" s="142" t="s">
        <v>174</v>
      </c>
      <c r="G660" s="142" t="s">
        <v>174</v>
      </c>
    </row>
    <row r="661" spans="1:7" ht="15" customHeight="1" x14ac:dyDescent="0.2">
      <c r="A661" s="12"/>
      <c r="C661" s="139">
        <v>2014</v>
      </c>
      <c r="D661" s="139"/>
      <c r="E661" s="142" t="s">
        <v>174</v>
      </c>
      <c r="F661" s="142" t="s">
        <v>174</v>
      </c>
      <c r="G661" s="142" t="s">
        <v>174</v>
      </c>
    </row>
    <row r="662" spans="1:7" ht="15" customHeight="1" x14ac:dyDescent="0.2">
      <c r="A662" s="12"/>
      <c r="C662" s="133" t="s">
        <v>40</v>
      </c>
      <c r="D662" s="133"/>
      <c r="E662" s="134"/>
      <c r="F662" s="134"/>
      <c r="G662" s="134"/>
    </row>
    <row r="663" spans="1:7" ht="15" customHeight="1" x14ac:dyDescent="0.2">
      <c r="A663" s="12"/>
      <c r="C663" s="136">
        <v>2024</v>
      </c>
      <c r="D663" s="136"/>
      <c r="E663" s="137">
        <v>0.31565763001549196</v>
      </c>
      <c r="F663" s="137">
        <v>0.1238118418692371</v>
      </c>
      <c r="G663" s="137">
        <v>0.56053052811527104</v>
      </c>
    </row>
    <row r="664" spans="1:7" ht="15" customHeight="1" x14ac:dyDescent="0.2">
      <c r="A664" s="12"/>
      <c r="C664" s="139">
        <v>2021</v>
      </c>
      <c r="D664" s="139"/>
      <c r="E664" s="140">
        <v>0.245141373</v>
      </c>
      <c r="F664" s="140">
        <v>4.2566600000000003E-2</v>
      </c>
      <c r="G664" s="140">
        <v>0.71229202199999997</v>
      </c>
    </row>
    <row r="665" spans="1:7" ht="15" customHeight="1" x14ac:dyDescent="0.2">
      <c r="A665" s="12"/>
      <c r="C665" s="139">
        <v>2017</v>
      </c>
      <c r="D665" s="139"/>
      <c r="E665" s="142" t="s">
        <v>174</v>
      </c>
      <c r="F665" s="142" t="s">
        <v>174</v>
      </c>
      <c r="G665" s="142" t="s">
        <v>174</v>
      </c>
    </row>
    <row r="666" spans="1:7" ht="15" customHeight="1" x14ac:dyDescent="0.2">
      <c r="A666" s="12"/>
      <c r="C666" s="139">
        <v>2014</v>
      </c>
      <c r="D666" s="139"/>
      <c r="E666" s="142" t="s">
        <v>174</v>
      </c>
      <c r="F666" s="142" t="s">
        <v>174</v>
      </c>
      <c r="G666" s="142" t="s">
        <v>174</v>
      </c>
    </row>
    <row r="667" spans="1:7" ht="15" customHeight="1" x14ac:dyDescent="0.2">
      <c r="A667" s="12"/>
      <c r="C667" s="133" t="s">
        <v>41</v>
      </c>
      <c r="D667" s="133"/>
      <c r="E667" s="134"/>
      <c r="F667" s="134"/>
      <c r="G667" s="134"/>
    </row>
    <row r="668" spans="1:7" ht="15" customHeight="1" x14ac:dyDescent="0.2">
      <c r="A668" s="12"/>
      <c r="C668" s="136">
        <v>2024</v>
      </c>
      <c r="D668" s="136"/>
      <c r="E668" s="137">
        <v>0.34096352778488831</v>
      </c>
      <c r="F668" s="137">
        <v>0.10799905194544378</v>
      </c>
      <c r="G668" s="137">
        <v>0.55103742026966795</v>
      </c>
    </row>
    <row r="669" spans="1:7" ht="15" customHeight="1" x14ac:dyDescent="0.2">
      <c r="A669" s="12"/>
      <c r="C669" s="139">
        <v>2021</v>
      </c>
      <c r="D669" s="139"/>
      <c r="E669" s="140">
        <v>0.27974334099999998</v>
      </c>
      <c r="F669" s="140">
        <v>4.8108999999999999E-2</v>
      </c>
      <c r="G669" s="140">
        <v>0.672147677</v>
      </c>
    </row>
    <row r="670" spans="1:7" ht="15" customHeight="1" x14ac:dyDescent="0.2">
      <c r="A670" s="12"/>
      <c r="C670" s="139">
        <v>2017</v>
      </c>
      <c r="D670" s="139"/>
      <c r="E670" s="142" t="s">
        <v>174</v>
      </c>
      <c r="F670" s="142" t="s">
        <v>174</v>
      </c>
      <c r="G670" s="142" t="s">
        <v>174</v>
      </c>
    </row>
    <row r="671" spans="1:7" ht="15" customHeight="1" x14ac:dyDescent="0.2">
      <c r="A671" s="12"/>
      <c r="C671" s="139">
        <v>2014</v>
      </c>
      <c r="D671" s="139"/>
      <c r="E671" s="142" t="s">
        <v>174</v>
      </c>
      <c r="F671" s="142" t="s">
        <v>174</v>
      </c>
      <c r="G671" s="142" t="s">
        <v>174</v>
      </c>
    </row>
    <row r="672" spans="1:7" ht="15" customHeight="1" x14ac:dyDescent="0.2">
      <c r="A672" s="12"/>
      <c r="C672" s="133" t="s">
        <v>42</v>
      </c>
      <c r="D672" s="133"/>
      <c r="E672" s="134"/>
      <c r="F672" s="134"/>
      <c r="G672" s="134"/>
    </row>
    <row r="673" spans="1:7" ht="15" customHeight="1" x14ac:dyDescent="0.2">
      <c r="A673" s="12"/>
      <c r="C673" s="136">
        <v>2024</v>
      </c>
      <c r="D673" s="136"/>
      <c r="E673" s="137">
        <v>0.30542567725308811</v>
      </c>
      <c r="F673" s="137">
        <v>0.12755565450309758</v>
      </c>
      <c r="G673" s="137">
        <v>0.56701866824381419</v>
      </c>
    </row>
    <row r="674" spans="1:7" ht="15" customHeight="1" x14ac:dyDescent="0.2">
      <c r="A674" s="12"/>
      <c r="C674" s="139">
        <v>2021</v>
      </c>
      <c r="D674" s="139"/>
      <c r="E674" s="140">
        <v>0.250461304</v>
      </c>
      <c r="F674" s="140">
        <v>3.3584799999999998E-2</v>
      </c>
      <c r="G674" s="140">
        <v>0.71595388100000001</v>
      </c>
    </row>
    <row r="675" spans="1:7" ht="15" customHeight="1" x14ac:dyDescent="0.2">
      <c r="A675" s="12"/>
      <c r="C675" s="139">
        <v>2017</v>
      </c>
      <c r="D675" s="139"/>
      <c r="E675" s="142" t="s">
        <v>174</v>
      </c>
      <c r="F675" s="142" t="s">
        <v>174</v>
      </c>
      <c r="G675" s="142" t="s">
        <v>174</v>
      </c>
    </row>
    <row r="676" spans="1:7" ht="15" customHeight="1" x14ac:dyDescent="0.2">
      <c r="A676" s="12"/>
      <c r="C676" s="139">
        <v>2014</v>
      </c>
      <c r="D676" s="139"/>
      <c r="E676" s="142" t="s">
        <v>174</v>
      </c>
      <c r="F676" s="142" t="s">
        <v>174</v>
      </c>
      <c r="G676" s="142" t="s">
        <v>174</v>
      </c>
    </row>
    <row r="677" spans="1:7" ht="15" customHeight="1" x14ac:dyDescent="0.2">
      <c r="A677" s="12"/>
      <c r="C677" s="100" t="s">
        <v>130</v>
      </c>
      <c r="D677" s="100"/>
      <c r="E677" s="99"/>
      <c r="F677" s="99"/>
      <c r="G677" s="99"/>
    </row>
    <row r="678" spans="1:7" ht="15" customHeight="1" x14ac:dyDescent="0.2">
      <c r="A678" s="12"/>
      <c r="C678" s="78" t="s">
        <v>33</v>
      </c>
      <c r="D678" s="78"/>
      <c r="E678" s="79"/>
      <c r="F678" s="79"/>
      <c r="G678" s="79"/>
    </row>
    <row r="679" spans="1:7" ht="15" customHeight="1" x14ac:dyDescent="0.2">
      <c r="A679" s="12"/>
      <c r="C679" s="136">
        <v>2024</v>
      </c>
      <c r="D679" s="136"/>
      <c r="E679" s="137">
        <v>0.2169620721112934</v>
      </c>
      <c r="F679" s="137">
        <v>0.37305622544682998</v>
      </c>
      <c r="G679" s="137">
        <v>0.40998170244187671</v>
      </c>
    </row>
    <row r="680" spans="1:7" ht="15" customHeight="1" x14ac:dyDescent="0.2">
      <c r="A680" s="12"/>
      <c r="C680" s="139">
        <v>2021</v>
      </c>
      <c r="D680" s="139"/>
      <c r="E680" s="140">
        <v>9.3751567999999993E-2</v>
      </c>
      <c r="F680" s="140">
        <v>0.533979282</v>
      </c>
      <c r="G680" s="140">
        <v>0.37226915100000002</v>
      </c>
    </row>
    <row r="681" spans="1:7" ht="15" customHeight="1" x14ac:dyDescent="0.2">
      <c r="A681" s="12"/>
      <c r="C681" s="139">
        <v>2017</v>
      </c>
      <c r="D681" s="139"/>
      <c r="E681" s="142" t="s">
        <v>174</v>
      </c>
      <c r="F681" s="142" t="s">
        <v>174</v>
      </c>
      <c r="G681" s="142" t="s">
        <v>174</v>
      </c>
    </row>
    <row r="682" spans="1:7" ht="15" customHeight="1" x14ac:dyDescent="0.2">
      <c r="A682" s="12"/>
      <c r="C682" s="139">
        <v>2014</v>
      </c>
      <c r="D682" s="139"/>
      <c r="E682" s="142" t="s">
        <v>174</v>
      </c>
      <c r="F682" s="142" t="s">
        <v>174</v>
      </c>
      <c r="G682" s="142" t="s">
        <v>174</v>
      </c>
    </row>
    <row r="683" spans="1:7" ht="15" customHeight="1" x14ac:dyDescent="0.2">
      <c r="A683" s="12"/>
      <c r="C683" s="133" t="s">
        <v>34</v>
      </c>
      <c r="D683" s="133"/>
      <c r="E683" s="134"/>
      <c r="F683" s="134"/>
      <c r="G683" s="134"/>
    </row>
    <row r="684" spans="1:7" ht="15" customHeight="1" x14ac:dyDescent="0.2">
      <c r="A684" s="12"/>
      <c r="C684" s="136">
        <v>2024</v>
      </c>
      <c r="D684" s="136"/>
      <c r="E684" s="137">
        <v>8.5885553643569562E-2</v>
      </c>
      <c r="F684" s="137">
        <v>6.6232659666341884E-2</v>
      </c>
      <c r="G684" s="137">
        <v>0.84788178669008851</v>
      </c>
    </row>
    <row r="685" spans="1:7" ht="15" customHeight="1" x14ac:dyDescent="0.2">
      <c r="A685" s="12"/>
      <c r="C685" s="139">
        <v>2021</v>
      </c>
      <c r="D685" s="139"/>
      <c r="E685" s="140">
        <v>0.14699563500000001</v>
      </c>
      <c r="F685" s="140">
        <v>8.4101999999999996E-3</v>
      </c>
      <c r="G685" s="140">
        <v>0.84459412099999998</v>
      </c>
    </row>
    <row r="686" spans="1:7" ht="15" customHeight="1" x14ac:dyDescent="0.2">
      <c r="A686" s="12"/>
      <c r="C686" s="139">
        <v>2017</v>
      </c>
      <c r="D686" s="139"/>
      <c r="E686" s="142" t="s">
        <v>174</v>
      </c>
      <c r="F686" s="142" t="s">
        <v>174</v>
      </c>
      <c r="G686" s="142" t="s">
        <v>174</v>
      </c>
    </row>
    <row r="687" spans="1:7" ht="15" customHeight="1" x14ac:dyDescent="0.2">
      <c r="A687" s="12"/>
      <c r="C687" s="139">
        <v>2014</v>
      </c>
      <c r="D687" s="139"/>
      <c r="E687" s="142" t="s">
        <v>174</v>
      </c>
      <c r="F687" s="142" t="s">
        <v>174</v>
      </c>
      <c r="G687" s="142" t="s">
        <v>174</v>
      </c>
    </row>
    <row r="688" spans="1:7" ht="15" customHeight="1" x14ac:dyDescent="0.2">
      <c r="A688" s="12"/>
      <c r="C688" s="133" t="s">
        <v>35</v>
      </c>
      <c r="D688" s="133"/>
      <c r="E688" s="134"/>
      <c r="F688" s="134"/>
      <c r="G688" s="134"/>
    </row>
    <row r="689" spans="1:7" ht="15" customHeight="1" x14ac:dyDescent="0.2">
      <c r="A689" s="12"/>
      <c r="C689" s="136">
        <v>2024</v>
      </c>
      <c r="D689" s="136"/>
      <c r="E689" s="137">
        <v>8.5990646267546489E-2</v>
      </c>
      <c r="F689" s="137">
        <v>0.17962861654377177</v>
      </c>
      <c r="G689" s="137">
        <v>0.73438073718868169</v>
      </c>
    </row>
    <row r="690" spans="1:7" ht="15" customHeight="1" x14ac:dyDescent="0.2">
      <c r="A690" s="12"/>
      <c r="C690" s="139">
        <v>2021</v>
      </c>
      <c r="D690" s="139"/>
      <c r="E690" s="140">
        <v>3.3479299999999997E-2</v>
      </c>
      <c r="F690" s="140">
        <v>9.3869000000000001E-3</v>
      </c>
      <c r="G690" s="140">
        <v>0.95713382400000002</v>
      </c>
    </row>
    <row r="691" spans="1:7" ht="15" customHeight="1" x14ac:dyDescent="0.2">
      <c r="A691" s="12"/>
      <c r="C691" s="139">
        <v>2017</v>
      </c>
      <c r="D691" s="139"/>
      <c r="E691" s="142" t="s">
        <v>174</v>
      </c>
      <c r="F691" s="142" t="s">
        <v>174</v>
      </c>
      <c r="G691" s="142" t="s">
        <v>174</v>
      </c>
    </row>
    <row r="692" spans="1:7" ht="15" customHeight="1" x14ac:dyDescent="0.2">
      <c r="A692" s="12"/>
      <c r="C692" s="139">
        <v>2014</v>
      </c>
      <c r="D692" s="139"/>
      <c r="E692" s="142" t="s">
        <v>174</v>
      </c>
      <c r="F692" s="142" t="s">
        <v>174</v>
      </c>
      <c r="G692" s="142" t="s">
        <v>174</v>
      </c>
    </row>
    <row r="693" spans="1:7" ht="15" customHeight="1" x14ac:dyDescent="0.2">
      <c r="A693" s="12"/>
      <c r="C693" s="133" t="s">
        <v>36</v>
      </c>
      <c r="D693" s="133"/>
      <c r="E693" s="134"/>
      <c r="F693" s="134"/>
      <c r="G693" s="134"/>
    </row>
    <row r="694" spans="1:7" ht="15" customHeight="1" x14ac:dyDescent="0.2">
      <c r="A694" s="12"/>
      <c r="C694" s="136">
        <v>2024</v>
      </c>
      <c r="D694" s="136"/>
      <c r="E694" s="137">
        <v>6.6521235441387633E-2</v>
      </c>
      <c r="F694" s="137">
        <v>6.5423132696731445E-2</v>
      </c>
      <c r="G694" s="137">
        <v>0.86805563186188084</v>
      </c>
    </row>
    <row r="695" spans="1:7" ht="15" customHeight="1" x14ac:dyDescent="0.2">
      <c r="A695" s="12"/>
      <c r="C695" s="139">
        <v>2021</v>
      </c>
      <c r="D695" s="139"/>
      <c r="E695" s="140">
        <v>2.71741E-2</v>
      </c>
      <c r="F695" s="140">
        <v>4.4204200000000004E-3</v>
      </c>
      <c r="G695" s="140">
        <v>0.96840550700000005</v>
      </c>
    </row>
    <row r="696" spans="1:7" ht="15" customHeight="1" x14ac:dyDescent="0.2">
      <c r="A696" s="12"/>
      <c r="C696" s="139">
        <v>2017</v>
      </c>
      <c r="D696" s="139"/>
      <c r="E696" s="142" t="s">
        <v>174</v>
      </c>
      <c r="F696" s="142" t="s">
        <v>174</v>
      </c>
      <c r="G696" s="142" t="s">
        <v>174</v>
      </c>
    </row>
    <row r="697" spans="1:7" ht="15" customHeight="1" x14ac:dyDescent="0.2">
      <c r="A697" s="12"/>
      <c r="C697" s="139">
        <v>2014</v>
      </c>
      <c r="D697" s="139"/>
      <c r="E697" s="142" t="s">
        <v>174</v>
      </c>
      <c r="F697" s="142" t="s">
        <v>174</v>
      </c>
      <c r="G697" s="142" t="s">
        <v>174</v>
      </c>
    </row>
    <row r="698" spans="1:7" ht="15" customHeight="1" x14ac:dyDescent="0.2">
      <c r="A698" s="12"/>
      <c r="C698" s="133" t="s">
        <v>37</v>
      </c>
      <c r="D698" s="133"/>
      <c r="E698" s="134"/>
      <c r="F698" s="134"/>
      <c r="G698" s="134"/>
    </row>
    <row r="699" spans="1:7" ht="15" customHeight="1" x14ac:dyDescent="0.2">
      <c r="A699" s="12"/>
      <c r="C699" s="136">
        <v>2024</v>
      </c>
      <c r="D699" s="136"/>
      <c r="E699" s="137">
        <v>0.26494650831276101</v>
      </c>
      <c r="F699" s="137">
        <v>0.22177365258579701</v>
      </c>
      <c r="G699" s="137">
        <v>0.51327983910144204</v>
      </c>
    </row>
    <row r="700" spans="1:7" ht="15" customHeight="1" x14ac:dyDescent="0.2">
      <c r="A700" s="12"/>
      <c r="C700" s="139">
        <v>2021</v>
      </c>
      <c r="D700" s="139"/>
      <c r="E700" s="140">
        <v>0.20900897600000001</v>
      </c>
      <c r="F700" s="140">
        <v>0.13666242000000001</v>
      </c>
      <c r="G700" s="140">
        <v>0.65432860400000004</v>
      </c>
    </row>
    <row r="701" spans="1:7" ht="15" customHeight="1" x14ac:dyDescent="0.2">
      <c r="A701" s="12"/>
      <c r="C701" s="139">
        <v>2017</v>
      </c>
      <c r="D701" s="139"/>
      <c r="E701" s="142" t="s">
        <v>174</v>
      </c>
      <c r="F701" s="142" t="s">
        <v>174</v>
      </c>
      <c r="G701" s="142" t="s">
        <v>174</v>
      </c>
    </row>
    <row r="702" spans="1:7" ht="15" customHeight="1" x14ac:dyDescent="0.2">
      <c r="A702" s="12"/>
      <c r="C702" s="139">
        <v>2014</v>
      </c>
      <c r="D702" s="139"/>
      <c r="E702" s="142" t="s">
        <v>174</v>
      </c>
      <c r="F702" s="142" t="s">
        <v>174</v>
      </c>
      <c r="G702" s="142" t="s">
        <v>174</v>
      </c>
    </row>
    <row r="703" spans="1:7" ht="15" customHeight="1" x14ac:dyDescent="0.2">
      <c r="A703" s="12"/>
      <c r="C703" s="133" t="s">
        <v>38</v>
      </c>
      <c r="D703" s="133"/>
      <c r="E703" s="134"/>
      <c r="F703" s="134"/>
      <c r="G703" s="134"/>
    </row>
    <row r="704" spans="1:7" ht="15" customHeight="1" x14ac:dyDescent="0.2">
      <c r="A704" s="12"/>
      <c r="C704" s="136">
        <v>2024</v>
      </c>
      <c r="D704" s="136"/>
      <c r="E704" s="137">
        <v>0.13432575598650603</v>
      </c>
      <c r="F704" s="137">
        <v>0.2470171880802858</v>
      </c>
      <c r="G704" s="137">
        <v>0.61865705593320808</v>
      </c>
    </row>
    <row r="705" spans="1:7" ht="15" customHeight="1" x14ac:dyDescent="0.2">
      <c r="A705" s="12"/>
      <c r="C705" s="139">
        <v>2021</v>
      </c>
      <c r="D705" s="139"/>
      <c r="E705" s="140">
        <v>0.25527085199999999</v>
      </c>
      <c r="F705" s="140">
        <v>0.182062052</v>
      </c>
      <c r="G705" s="140">
        <v>0.56266709699999995</v>
      </c>
    </row>
    <row r="706" spans="1:7" ht="15" customHeight="1" x14ac:dyDescent="0.2">
      <c r="A706" s="12"/>
      <c r="C706" s="139">
        <v>2017</v>
      </c>
      <c r="D706" s="139"/>
      <c r="E706" s="142" t="s">
        <v>174</v>
      </c>
      <c r="F706" s="142" t="s">
        <v>174</v>
      </c>
      <c r="G706" s="142" t="s">
        <v>174</v>
      </c>
    </row>
    <row r="707" spans="1:7" ht="15" customHeight="1" x14ac:dyDescent="0.2">
      <c r="A707" s="12"/>
      <c r="C707" s="139">
        <v>2014</v>
      </c>
      <c r="D707" s="139"/>
      <c r="E707" s="142" t="s">
        <v>174</v>
      </c>
      <c r="F707" s="142" t="s">
        <v>174</v>
      </c>
      <c r="G707" s="142" t="s">
        <v>174</v>
      </c>
    </row>
    <row r="708" spans="1:7" ht="15" customHeight="1" x14ac:dyDescent="0.2">
      <c r="A708" s="12"/>
      <c r="C708" s="133" t="s">
        <v>39</v>
      </c>
      <c r="D708" s="133"/>
      <c r="E708" s="134"/>
      <c r="F708" s="134"/>
      <c r="G708" s="134"/>
    </row>
    <row r="709" spans="1:7" ht="15" customHeight="1" x14ac:dyDescent="0.2">
      <c r="A709" s="12"/>
      <c r="C709" s="136">
        <v>2024</v>
      </c>
      <c r="D709" s="136"/>
      <c r="E709" s="137">
        <v>0.32809066602333664</v>
      </c>
      <c r="F709" s="137">
        <v>0.5238253364453257</v>
      </c>
      <c r="G709" s="137">
        <v>0.14808399753133758</v>
      </c>
    </row>
    <row r="710" spans="1:7" ht="15" customHeight="1" x14ac:dyDescent="0.2">
      <c r="A710" s="12"/>
      <c r="C710" s="139">
        <v>2021</v>
      </c>
      <c r="D710" s="139"/>
      <c r="E710" s="140">
        <v>0.164390482</v>
      </c>
      <c r="F710" s="140">
        <v>0.35279258600000002</v>
      </c>
      <c r="G710" s="140">
        <v>0.48281693199999998</v>
      </c>
    </row>
    <row r="711" spans="1:7" ht="15" customHeight="1" x14ac:dyDescent="0.2">
      <c r="A711" s="12"/>
      <c r="C711" s="139">
        <v>2017</v>
      </c>
      <c r="D711" s="139"/>
      <c r="E711" s="142" t="s">
        <v>174</v>
      </c>
      <c r="F711" s="142" t="s">
        <v>174</v>
      </c>
      <c r="G711" s="142" t="s">
        <v>174</v>
      </c>
    </row>
    <row r="712" spans="1:7" ht="15" customHeight="1" x14ac:dyDescent="0.2">
      <c r="A712" s="12"/>
      <c r="C712" s="139">
        <v>2014</v>
      </c>
      <c r="D712" s="139"/>
      <c r="E712" s="142" t="s">
        <v>174</v>
      </c>
      <c r="F712" s="142" t="s">
        <v>174</v>
      </c>
      <c r="G712" s="142" t="s">
        <v>174</v>
      </c>
    </row>
    <row r="713" spans="1:7" ht="15" customHeight="1" x14ac:dyDescent="0.2">
      <c r="A713" s="12"/>
      <c r="C713" s="133" t="s">
        <v>40</v>
      </c>
      <c r="D713" s="133"/>
      <c r="E713" s="134"/>
      <c r="F713" s="134"/>
      <c r="G713" s="134"/>
    </row>
    <row r="714" spans="1:7" ht="15" customHeight="1" x14ac:dyDescent="0.2">
      <c r="A714" s="12"/>
      <c r="C714" s="136">
        <v>2024</v>
      </c>
      <c r="D714" s="136"/>
      <c r="E714" s="137">
        <v>0.30179345620395731</v>
      </c>
      <c r="F714" s="137">
        <v>9.1914080117747293E-2</v>
      </c>
      <c r="G714" s="137">
        <v>0.60629246367829537</v>
      </c>
    </row>
    <row r="715" spans="1:7" ht="15" customHeight="1" x14ac:dyDescent="0.2">
      <c r="A715" s="12"/>
      <c r="C715" s="139">
        <v>2021</v>
      </c>
      <c r="D715" s="139"/>
      <c r="E715" s="140">
        <v>0.18255294499999999</v>
      </c>
      <c r="F715" s="140">
        <v>2.8528100000000001E-2</v>
      </c>
      <c r="G715" s="140">
        <v>0.78891891999999997</v>
      </c>
    </row>
    <row r="716" spans="1:7" ht="15" customHeight="1" x14ac:dyDescent="0.2">
      <c r="A716" s="12"/>
      <c r="C716" s="139">
        <v>2017</v>
      </c>
      <c r="D716" s="139"/>
      <c r="E716" s="142" t="s">
        <v>174</v>
      </c>
      <c r="F716" s="142" t="s">
        <v>174</v>
      </c>
      <c r="G716" s="142" t="s">
        <v>174</v>
      </c>
    </row>
    <row r="717" spans="1:7" ht="15" customHeight="1" x14ac:dyDescent="0.2">
      <c r="A717" s="12"/>
      <c r="C717" s="139">
        <v>2014</v>
      </c>
      <c r="D717" s="139"/>
      <c r="E717" s="142" t="s">
        <v>174</v>
      </c>
      <c r="F717" s="142" t="s">
        <v>174</v>
      </c>
      <c r="G717" s="142" t="s">
        <v>174</v>
      </c>
    </row>
    <row r="718" spans="1:7" ht="15" customHeight="1" x14ac:dyDescent="0.2">
      <c r="A718" s="12"/>
      <c r="C718" s="133" t="s">
        <v>41</v>
      </c>
      <c r="D718" s="133"/>
      <c r="E718" s="134"/>
      <c r="F718" s="134"/>
      <c r="G718" s="134"/>
    </row>
    <row r="719" spans="1:7" ht="15" customHeight="1" x14ac:dyDescent="0.2">
      <c r="A719" s="12"/>
      <c r="C719" s="136">
        <v>2024</v>
      </c>
      <c r="D719" s="136"/>
      <c r="E719" s="137">
        <v>0.20905419425600186</v>
      </c>
      <c r="F719" s="137">
        <v>0.15821083444229705</v>
      </c>
      <c r="G719" s="137">
        <v>0.63273497130170109</v>
      </c>
    </row>
    <row r="720" spans="1:7" ht="15" customHeight="1" x14ac:dyDescent="0.2">
      <c r="A720" s="12"/>
      <c r="C720" s="139">
        <v>2021</v>
      </c>
      <c r="D720" s="139"/>
      <c r="E720" s="140">
        <v>0.24239686899999999</v>
      </c>
      <c r="F720" s="140">
        <v>2.86129E-2</v>
      </c>
      <c r="G720" s="140">
        <v>0.72899020699999995</v>
      </c>
    </row>
    <row r="721" spans="1:7" ht="15" customHeight="1" x14ac:dyDescent="0.2">
      <c r="A721" s="12"/>
      <c r="C721" s="139">
        <v>2017</v>
      </c>
      <c r="D721" s="139"/>
      <c r="E721" s="142" t="s">
        <v>174</v>
      </c>
      <c r="F721" s="142" t="s">
        <v>174</v>
      </c>
      <c r="G721" s="142" t="s">
        <v>174</v>
      </c>
    </row>
    <row r="722" spans="1:7" ht="15" customHeight="1" x14ac:dyDescent="0.2">
      <c r="A722" s="12"/>
      <c r="C722" s="139">
        <v>2014</v>
      </c>
      <c r="D722" s="139"/>
      <c r="E722" s="142" t="s">
        <v>174</v>
      </c>
      <c r="F722" s="142" t="s">
        <v>174</v>
      </c>
      <c r="G722" s="142" t="s">
        <v>174</v>
      </c>
    </row>
    <row r="723" spans="1:7" ht="15" customHeight="1" x14ac:dyDescent="0.2">
      <c r="A723" s="12"/>
      <c r="C723" s="133" t="s">
        <v>42</v>
      </c>
      <c r="D723" s="133"/>
      <c r="E723" s="134"/>
      <c r="F723" s="134"/>
      <c r="G723" s="134"/>
    </row>
    <row r="724" spans="1:7" ht="15" customHeight="1" x14ac:dyDescent="0.2">
      <c r="A724" s="12"/>
      <c r="C724" s="136">
        <v>2024</v>
      </c>
      <c r="D724" s="136"/>
      <c r="E724" s="137">
        <v>0.40902336741230216</v>
      </c>
      <c r="F724" s="137">
        <v>0.1433165039590491</v>
      </c>
      <c r="G724" s="137">
        <v>0.44766012862864868</v>
      </c>
    </row>
    <row r="725" spans="1:7" ht="15" customHeight="1" x14ac:dyDescent="0.2">
      <c r="A725" s="12"/>
      <c r="C725" s="139">
        <v>2021</v>
      </c>
      <c r="D725" s="139"/>
      <c r="E725" s="140">
        <v>0.25392371699999999</v>
      </c>
      <c r="F725" s="140">
        <v>5.7205600000000002E-2</v>
      </c>
      <c r="G725" s="140">
        <v>0.68887065999999997</v>
      </c>
    </row>
    <row r="726" spans="1:7" ht="15" customHeight="1" x14ac:dyDescent="0.2">
      <c r="A726" s="12"/>
      <c r="C726" s="139">
        <v>2017</v>
      </c>
      <c r="D726" s="139"/>
      <c r="E726" s="142" t="s">
        <v>174</v>
      </c>
      <c r="F726" s="142" t="s">
        <v>174</v>
      </c>
      <c r="G726" s="142" t="s">
        <v>174</v>
      </c>
    </row>
    <row r="727" spans="1:7" ht="15" customHeight="1" x14ac:dyDescent="0.2">
      <c r="A727" s="12"/>
      <c r="C727" s="139">
        <v>2014</v>
      </c>
      <c r="D727" s="139"/>
      <c r="E727" s="142" t="s">
        <v>174</v>
      </c>
      <c r="F727" s="142" t="s">
        <v>174</v>
      </c>
      <c r="G727" s="142" t="s">
        <v>174</v>
      </c>
    </row>
    <row r="728" spans="1:7" ht="15" customHeight="1" x14ac:dyDescent="0.2">
      <c r="A728" s="12"/>
      <c r="C728" s="100" t="s">
        <v>131</v>
      </c>
      <c r="D728" s="100"/>
      <c r="E728" s="99"/>
      <c r="F728" s="99"/>
      <c r="G728" s="99"/>
    </row>
    <row r="729" spans="1:7" ht="15" customHeight="1" x14ac:dyDescent="0.2">
      <c r="A729" s="12"/>
      <c r="C729" s="78" t="s">
        <v>33</v>
      </c>
      <c r="D729" s="78"/>
      <c r="E729" s="79"/>
      <c r="F729" s="79"/>
      <c r="G729" s="79"/>
    </row>
    <row r="730" spans="1:7" ht="15" customHeight="1" x14ac:dyDescent="0.2">
      <c r="A730" s="12"/>
      <c r="C730" s="136">
        <v>2024</v>
      </c>
      <c r="D730" s="136"/>
      <c r="E730" s="137">
        <v>0.29013777268031904</v>
      </c>
      <c r="F730" s="137">
        <v>0.26514952733232094</v>
      </c>
      <c r="G730" s="137">
        <v>0.44471269998736002</v>
      </c>
    </row>
    <row r="731" spans="1:7" ht="15" customHeight="1" x14ac:dyDescent="0.2">
      <c r="A731" s="12"/>
      <c r="C731" s="139">
        <v>2021</v>
      </c>
      <c r="D731" s="139"/>
      <c r="E731" s="140">
        <v>0.23945255700000001</v>
      </c>
      <c r="F731" s="140">
        <v>0.32037653300000002</v>
      </c>
      <c r="G731" s="140">
        <v>0.44017091000000003</v>
      </c>
    </row>
    <row r="732" spans="1:7" ht="15" customHeight="1" x14ac:dyDescent="0.2">
      <c r="A732" s="12"/>
      <c r="C732" s="139">
        <v>2017</v>
      </c>
      <c r="D732" s="139"/>
      <c r="E732" s="142" t="s">
        <v>174</v>
      </c>
      <c r="F732" s="142" t="s">
        <v>174</v>
      </c>
      <c r="G732" s="142" t="s">
        <v>174</v>
      </c>
    </row>
    <row r="733" spans="1:7" ht="15" customHeight="1" x14ac:dyDescent="0.2">
      <c r="A733" s="12"/>
      <c r="C733" s="139">
        <v>2014</v>
      </c>
      <c r="D733" s="139"/>
      <c r="E733" s="142" t="s">
        <v>174</v>
      </c>
      <c r="F733" s="142" t="s">
        <v>174</v>
      </c>
      <c r="G733" s="142" t="s">
        <v>174</v>
      </c>
    </row>
    <row r="734" spans="1:7" ht="15" customHeight="1" x14ac:dyDescent="0.2">
      <c r="A734" s="12"/>
      <c r="C734" s="133" t="s">
        <v>34</v>
      </c>
      <c r="D734" s="133"/>
      <c r="E734" s="134"/>
      <c r="F734" s="134"/>
      <c r="G734" s="134"/>
    </row>
    <row r="735" spans="1:7" ht="15" customHeight="1" x14ac:dyDescent="0.2">
      <c r="A735" s="12"/>
      <c r="C735" s="136">
        <v>2024</v>
      </c>
      <c r="D735" s="136"/>
      <c r="E735" s="137">
        <v>0.27247732333355629</v>
      </c>
      <c r="F735" s="137">
        <v>9.8855208714523288E-2</v>
      </c>
      <c r="G735" s="137">
        <v>0.62866746795192041</v>
      </c>
    </row>
    <row r="736" spans="1:7" ht="15" customHeight="1" x14ac:dyDescent="0.2">
      <c r="A736" s="12"/>
      <c r="C736" s="139">
        <v>2021</v>
      </c>
      <c r="D736" s="139"/>
      <c r="E736" s="140">
        <v>0.24454783499999999</v>
      </c>
      <c r="F736" s="140">
        <v>1.33326E-2</v>
      </c>
      <c r="G736" s="140">
        <v>0.74211959100000002</v>
      </c>
    </row>
    <row r="737" spans="1:7" ht="15" customHeight="1" x14ac:dyDescent="0.2">
      <c r="A737" s="12"/>
      <c r="C737" s="139">
        <v>2017</v>
      </c>
      <c r="D737" s="139"/>
      <c r="E737" s="142" t="s">
        <v>174</v>
      </c>
      <c r="F737" s="142" t="s">
        <v>174</v>
      </c>
      <c r="G737" s="142" t="s">
        <v>174</v>
      </c>
    </row>
    <row r="738" spans="1:7" ht="15" customHeight="1" x14ac:dyDescent="0.2">
      <c r="A738" s="12"/>
      <c r="C738" s="139">
        <v>2014</v>
      </c>
      <c r="D738" s="139"/>
      <c r="E738" s="142" t="s">
        <v>174</v>
      </c>
      <c r="F738" s="142" t="s">
        <v>174</v>
      </c>
      <c r="G738" s="142" t="s">
        <v>174</v>
      </c>
    </row>
    <row r="739" spans="1:7" ht="15" customHeight="1" x14ac:dyDescent="0.2">
      <c r="A739" s="12"/>
      <c r="C739" s="133" t="s">
        <v>35</v>
      </c>
      <c r="D739" s="133"/>
      <c r="E739" s="134"/>
      <c r="F739" s="134"/>
      <c r="G739" s="134"/>
    </row>
    <row r="740" spans="1:7" ht="15" customHeight="1" x14ac:dyDescent="0.2">
      <c r="A740" s="12"/>
      <c r="C740" s="136">
        <v>2024</v>
      </c>
      <c r="D740" s="136"/>
      <c r="E740" s="137">
        <v>8.0655891511565533E-2</v>
      </c>
      <c r="F740" s="137">
        <v>3.3662944288760752E-2</v>
      </c>
      <c r="G740" s="137">
        <v>0.8856811641996738</v>
      </c>
    </row>
    <row r="741" spans="1:7" ht="15" customHeight="1" x14ac:dyDescent="0.2">
      <c r="A741" s="12"/>
      <c r="C741" s="139">
        <v>2021</v>
      </c>
      <c r="D741" s="139"/>
      <c r="E741" s="140">
        <v>0.1198623</v>
      </c>
      <c r="F741" s="140">
        <v>4.3983800000000003E-2</v>
      </c>
      <c r="G741" s="140">
        <v>0.83615388800000001</v>
      </c>
    </row>
    <row r="742" spans="1:7" ht="15" customHeight="1" x14ac:dyDescent="0.2">
      <c r="A742" s="12"/>
      <c r="C742" s="139">
        <v>2017</v>
      </c>
      <c r="D742" s="139"/>
      <c r="E742" s="142" t="s">
        <v>174</v>
      </c>
      <c r="F742" s="142" t="s">
        <v>174</v>
      </c>
      <c r="G742" s="142" t="s">
        <v>174</v>
      </c>
    </row>
    <row r="743" spans="1:7" ht="15" customHeight="1" x14ac:dyDescent="0.2">
      <c r="A743" s="12"/>
      <c r="C743" s="139">
        <v>2014</v>
      </c>
      <c r="D743" s="139"/>
      <c r="E743" s="142" t="s">
        <v>174</v>
      </c>
      <c r="F743" s="142" t="s">
        <v>174</v>
      </c>
      <c r="G743" s="142" t="s">
        <v>174</v>
      </c>
    </row>
    <row r="744" spans="1:7" ht="15" customHeight="1" x14ac:dyDescent="0.2">
      <c r="A744" s="12"/>
      <c r="C744" s="133" t="s">
        <v>36</v>
      </c>
      <c r="D744" s="133"/>
      <c r="E744" s="134"/>
      <c r="F744" s="134"/>
      <c r="G744" s="134"/>
    </row>
    <row r="745" spans="1:7" ht="15" customHeight="1" x14ac:dyDescent="0.2">
      <c r="A745" s="12"/>
      <c r="C745" s="136">
        <v>2024</v>
      </c>
      <c r="D745" s="136"/>
      <c r="E745" s="137">
        <v>0.13323165531480291</v>
      </c>
      <c r="F745" s="137">
        <v>2.7724187157634642E-2</v>
      </c>
      <c r="G745" s="137">
        <v>0.83904415752756234</v>
      </c>
    </row>
    <row r="746" spans="1:7" ht="15" customHeight="1" x14ac:dyDescent="0.2">
      <c r="A746" s="12"/>
      <c r="C746" s="139">
        <v>2021</v>
      </c>
      <c r="D746" s="139"/>
      <c r="E746" s="140">
        <v>0.138875569</v>
      </c>
      <c r="F746" s="140">
        <v>2.8817599999999999E-2</v>
      </c>
      <c r="G746" s="140">
        <v>0.83230682099999997</v>
      </c>
    </row>
    <row r="747" spans="1:7" ht="15" customHeight="1" x14ac:dyDescent="0.2">
      <c r="A747" s="12"/>
      <c r="C747" s="139">
        <v>2017</v>
      </c>
      <c r="D747" s="139"/>
      <c r="E747" s="142" t="s">
        <v>174</v>
      </c>
      <c r="F747" s="142" t="s">
        <v>174</v>
      </c>
      <c r="G747" s="142" t="s">
        <v>174</v>
      </c>
    </row>
    <row r="748" spans="1:7" ht="15" customHeight="1" x14ac:dyDescent="0.2">
      <c r="A748" s="12"/>
      <c r="C748" s="139">
        <v>2014</v>
      </c>
      <c r="D748" s="139"/>
      <c r="E748" s="142" t="s">
        <v>174</v>
      </c>
      <c r="F748" s="142" t="s">
        <v>174</v>
      </c>
      <c r="G748" s="142" t="s">
        <v>174</v>
      </c>
    </row>
    <row r="749" spans="1:7" ht="15" customHeight="1" x14ac:dyDescent="0.2">
      <c r="A749" s="12"/>
      <c r="C749" s="133" t="s">
        <v>37</v>
      </c>
      <c r="D749" s="133"/>
      <c r="E749" s="134"/>
      <c r="F749" s="134"/>
      <c r="G749" s="134"/>
    </row>
    <row r="750" spans="1:7" ht="15" customHeight="1" x14ac:dyDescent="0.2">
      <c r="A750" s="12"/>
      <c r="C750" s="136">
        <v>2024</v>
      </c>
      <c r="D750" s="136"/>
      <c r="E750" s="137">
        <v>0.28346160215945077</v>
      </c>
      <c r="F750" s="137">
        <v>0.10619699229259438</v>
      </c>
      <c r="G750" s="137">
        <v>0.6103414055479548</v>
      </c>
    </row>
    <row r="751" spans="1:7" ht="15" customHeight="1" x14ac:dyDescent="0.2">
      <c r="A751" s="12"/>
      <c r="C751" s="139">
        <v>2021</v>
      </c>
      <c r="D751" s="139"/>
      <c r="E751" s="140">
        <v>0.33187727500000003</v>
      </c>
      <c r="F751" s="140">
        <v>4.7570000000000001E-2</v>
      </c>
      <c r="G751" s="140">
        <v>0.62055275899999995</v>
      </c>
    </row>
    <row r="752" spans="1:7" ht="15" customHeight="1" x14ac:dyDescent="0.2">
      <c r="A752" s="12"/>
      <c r="C752" s="139">
        <v>2017</v>
      </c>
      <c r="D752" s="139"/>
      <c r="E752" s="142" t="s">
        <v>174</v>
      </c>
      <c r="F752" s="142" t="s">
        <v>174</v>
      </c>
      <c r="G752" s="142" t="s">
        <v>174</v>
      </c>
    </row>
    <row r="753" spans="1:7" ht="15" customHeight="1" x14ac:dyDescent="0.2">
      <c r="A753" s="12"/>
      <c r="C753" s="139">
        <v>2014</v>
      </c>
      <c r="D753" s="139"/>
      <c r="E753" s="142" t="s">
        <v>174</v>
      </c>
      <c r="F753" s="142" t="s">
        <v>174</v>
      </c>
      <c r="G753" s="142" t="s">
        <v>174</v>
      </c>
    </row>
    <row r="754" spans="1:7" ht="15" customHeight="1" x14ac:dyDescent="0.2">
      <c r="A754" s="12"/>
      <c r="C754" s="133" t="s">
        <v>38</v>
      </c>
      <c r="D754" s="133"/>
      <c r="E754" s="134"/>
      <c r="F754" s="134"/>
      <c r="G754" s="134"/>
    </row>
    <row r="755" spans="1:7" ht="15" customHeight="1" x14ac:dyDescent="0.2">
      <c r="A755" s="12"/>
      <c r="C755" s="136">
        <v>2024</v>
      </c>
      <c r="D755" s="136"/>
      <c r="E755" s="137">
        <v>0.26576585845283551</v>
      </c>
      <c r="F755" s="137">
        <v>0.24265187307889746</v>
      </c>
      <c r="G755" s="137">
        <v>0.49158226846826714</v>
      </c>
    </row>
    <row r="756" spans="1:7" ht="15" customHeight="1" x14ac:dyDescent="0.2">
      <c r="A756" s="12"/>
      <c r="C756" s="139">
        <v>2021</v>
      </c>
      <c r="D756" s="139"/>
      <c r="E756" s="140">
        <v>0.29101035600000003</v>
      </c>
      <c r="F756" s="140">
        <v>0.12692089200000001</v>
      </c>
      <c r="G756" s="140">
        <v>0.58206875199999997</v>
      </c>
    </row>
    <row r="757" spans="1:7" ht="15" customHeight="1" x14ac:dyDescent="0.2">
      <c r="A757" s="12"/>
      <c r="C757" s="139">
        <v>2017</v>
      </c>
      <c r="D757" s="139"/>
      <c r="E757" s="142" t="s">
        <v>174</v>
      </c>
      <c r="F757" s="142" t="s">
        <v>174</v>
      </c>
      <c r="G757" s="142" t="s">
        <v>174</v>
      </c>
    </row>
    <row r="758" spans="1:7" ht="15" customHeight="1" x14ac:dyDescent="0.2">
      <c r="A758" s="12"/>
      <c r="C758" s="139">
        <v>2014</v>
      </c>
      <c r="D758" s="139"/>
      <c r="E758" s="142" t="s">
        <v>174</v>
      </c>
      <c r="F758" s="142" t="s">
        <v>174</v>
      </c>
      <c r="G758" s="142" t="s">
        <v>174</v>
      </c>
    </row>
    <row r="759" spans="1:7" ht="15" customHeight="1" x14ac:dyDescent="0.2">
      <c r="A759" s="12"/>
      <c r="C759" s="133" t="s">
        <v>39</v>
      </c>
      <c r="D759" s="133"/>
      <c r="E759" s="134"/>
      <c r="F759" s="134"/>
      <c r="G759" s="134"/>
    </row>
    <row r="760" spans="1:7" ht="15" customHeight="1" x14ac:dyDescent="0.2">
      <c r="A760" s="12"/>
      <c r="C760" s="136">
        <v>2024</v>
      </c>
      <c r="D760" s="136"/>
      <c r="E760" s="137">
        <v>0.46747871533040197</v>
      </c>
      <c r="F760" s="137">
        <v>0.3558325141198565</v>
      </c>
      <c r="G760" s="137">
        <v>0.17668877054974164</v>
      </c>
    </row>
    <row r="761" spans="1:7" ht="15" customHeight="1" x14ac:dyDescent="0.2">
      <c r="A761" s="12"/>
      <c r="C761" s="139">
        <v>2021</v>
      </c>
      <c r="D761" s="139"/>
      <c r="E761" s="140">
        <v>0.101599203</v>
      </c>
      <c r="F761" s="140">
        <v>0.22551932599999999</v>
      </c>
      <c r="G761" s="140">
        <v>0.67288147099999995</v>
      </c>
    </row>
    <row r="762" spans="1:7" ht="15" customHeight="1" x14ac:dyDescent="0.2">
      <c r="A762" s="12"/>
      <c r="C762" s="139">
        <v>2017</v>
      </c>
      <c r="D762" s="139"/>
      <c r="E762" s="142" t="s">
        <v>174</v>
      </c>
      <c r="F762" s="142" t="s">
        <v>174</v>
      </c>
      <c r="G762" s="142" t="s">
        <v>174</v>
      </c>
    </row>
    <row r="763" spans="1:7" ht="15" customHeight="1" x14ac:dyDescent="0.2">
      <c r="A763" s="12"/>
      <c r="C763" s="139">
        <v>2014</v>
      </c>
      <c r="D763" s="139"/>
      <c r="E763" s="142" t="s">
        <v>174</v>
      </c>
      <c r="F763" s="142" t="s">
        <v>174</v>
      </c>
      <c r="G763" s="142" t="s">
        <v>174</v>
      </c>
    </row>
    <row r="764" spans="1:7" ht="15" customHeight="1" x14ac:dyDescent="0.2">
      <c r="A764" s="12"/>
      <c r="C764" s="133" t="s">
        <v>40</v>
      </c>
      <c r="D764" s="133"/>
      <c r="E764" s="134"/>
      <c r="F764" s="134"/>
      <c r="G764" s="134"/>
    </row>
    <row r="765" spans="1:7" ht="15" customHeight="1" x14ac:dyDescent="0.2">
      <c r="A765" s="12"/>
      <c r="C765" s="136">
        <v>2024</v>
      </c>
      <c r="D765" s="136"/>
      <c r="E765" s="137">
        <v>0.26677724534213537</v>
      </c>
      <c r="F765" s="137">
        <v>4.9688507802453034E-2</v>
      </c>
      <c r="G765" s="137">
        <v>0.68353424685541164</v>
      </c>
    </row>
    <row r="766" spans="1:7" ht="15" customHeight="1" x14ac:dyDescent="0.2">
      <c r="A766" s="12"/>
      <c r="C766" s="139">
        <v>2021</v>
      </c>
      <c r="D766" s="139"/>
      <c r="E766" s="140">
        <v>0.28665565999999998</v>
      </c>
      <c r="F766" s="140">
        <v>9.5689999999999994E-3</v>
      </c>
      <c r="G766" s="140">
        <v>0.70377537999999995</v>
      </c>
    </row>
    <row r="767" spans="1:7" ht="15" customHeight="1" x14ac:dyDescent="0.2">
      <c r="A767" s="12"/>
      <c r="C767" s="139">
        <v>2017</v>
      </c>
      <c r="D767" s="139"/>
      <c r="E767" s="142" t="s">
        <v>174</v>
      </c>
      <c r="F767" s="142" t="s">
        <v>174</v>
      </c>
      <c r="G767" s="142" t="s">
        <v>174</v>
      </c>
    </row>
    <row r="768" spans="1:7" ht="15" customHeight="1" x14ac:dyDescent="0.2">
      <c r="A768" s="12"/>
      <c r="C768" s="139">
        <v>2014</v>
      </c>
      <c r="D768" s="139"/>
      <c r="E768" s="142" t="s">
        <v>174</v>
      </c>
      <c r="F768" s="142" t="s">
        <v>174</v>
      </c>
      <c r="G768" s="142" t="s">
        <v>174</v>
      </c>
    </row>
    <row r="769" spans="1:7" ht="15" customHeight="1" x14ac:dyDescent="0.2">
      <c r="A769" s="12"/>
      <c r="C769" s="133" t="s">
        <v>41</v>
      </c>
      <c r="D769" s="133"/>
      <c r="E769" s="134"/>
      <c r="F769" s="134"/>
      <c r="G769" s="134"/>
    </row>
    <row r="770" spans="1:7" ht="15" customHeight="1" x14ac:dyDescent="0.2">
      <c r="A770" s="12"/>
      <c r="C770" s="136">
        <v>2024</v>
      </c>
      <c r="D770" s="136"/>
      <c r="E770" s="137">
        <v>0.23438938548914026</v>
      </c>
      <c r="F770" s="137">
        <v>7.9317874851578637E-2</v>
      </c>
      <c r="G770" s="137">
        <v>0.68629273965928117</v>
      </c>
    </row>
    <row r="771" spans="1:7" ht="15" customHeight="1" x14ac:dyDescent="0.2">
      <c r="A771" s="12"/>
      <c r="C771" s="139">
        <v>2021</v>
      </c>
      <c r="D771" s="139"/>
      <c r="E771" s="140">
        <v>0.239572652</v>
      </c>
      <c r="F771" s="140">
        <v>6.5001697999999997E-2</v>
      </c>
      <c r="G771" s="140">
        <v>0.69542565000000001</v>
      </c>
    </row>
    <row r="772" spans="1:7" ht="15" customHeight="1" x14ac:dyDescent="0.2">
      <c r="A772" s="12"/>
      <c r="C772" s="139">
        <v>2017</v>
      </c>
      <c r="D772" s="139"/>
      <c r="E772" s="142" t="s">
        <v>174</v>
      </c>
      <c r="F772" s="142" t="s">
        <v>174</v>
      </c>
      <c r="G772" s="142" t="s">
        <v>174</v>
      </c>
    </row>
    <row r="773" spans="1:7" ht="15" customHeight="1" x14ac:dyDescent="0.2">
      <c r="A773" s="12"/>
      <c r="C773" s="139">
        <v>2014</v>
      </c>
      <c r="D773" s="139"/>
      <c r="E773" s="142" t="s">
        <v>174</v>
      </c>
      <c r="F773" s="142" t="s">
        <v>174</v>
      </c>
      <c r="G773" s="142" t="s">
        <v>174</v>
      </c>
    </row>
    <row r="774" spans="1:7" ht="15" customHeight="1" x14ac:dyDescent="0.2">
      <c r="A774" s="12"/>
      <c r="C774" s="133" t="s">
        <v>42</v>
      </c>
      <c r="D774" s="133"/>
      <c r="E774" s="134"/>
      <c r="F774" s="134"/>
      <c r="G774" s="134"/>
    </row>
    <row r="775" spans="1:7" ht="15" customHeight="1" x14ac:dyDescent="0.2">
      <c r="A775" s="12"/>
      <c r="C775" s="136">
        <v>2024</v>
      </c>
      <c r="D775" s="136"/>
      <c r="E775" s="137">
        <v>0.30943195868450712</v>
      </c>
      <c r="F775" s="137">
        <v>5.8037943070947874E-2</v>
      </c>
      <c r="G775" s="137">
        <v>0.63253009824454498</v>
      </c>
    </row>
    <row r="776" spans="1:7" ht="15" customHeight="1" x14ac:dyDescent="0.2">
      <c r="A776" s="102"/>
      <c r="C776" s="139">
        <v>2021</v>
      </c>
      <c r="D776" s="139"/>
      <c r="E776" s="140">
        <v>0.192859893</v>
      </c>
      <c r="F776" s="140">
        <v>2.2061399999999998E-2</v>
      </c>
      <c r="G776" s="140">
        <v>0.78507874700000002</v>
      </c>
    </row>
    <row r="777" spans="1:7" ht="15" customHeight="1" x14ac:dyDescent="0.2">
      <c r="A777" s="102"/>
      <c r="C777" s="139">
        <v>2017</v>
      </c>
      <c r="D777" s="139"/>
      <c r="E777" s="142" t="s">
        <v>174</v>
      </c>
      <c r="F777" s="142" t="s">
        <v>174</v>
      </c>
      <c r="G777" s="142" t="s">
        <v>174</v>
      </c>
    </row>
    <row r="778" spans="1:7" ht="15" customHeight="1" x14ac:dyDescent="0.2">
      <c r="A778" s="102"/>
      <c r="C778" s="139">
        <v>2014</v>
      </c>
      <c r="D778" s="139"/>
      <c r="E778" s="142" t="s">
        <v>174</v>
      </c>
      <c r="F778" s="142" t="s">
        <v>174</v>
      </c>
      <c r="G778" s="142" t="s">
        <v>174</v>
      </c>
    </row>
    <row r="779" spans="1:7" ht="5.0999999999999996" customHeight="1" thickBot="1" x14ac:dyDescent="0.25">
      <c r="A779" s="102"/>
      <c r="C779" s="84"/>
      <c r="D779" s="84"/>
      <c r="E779" s="85"/>
      <c r="F779" s="85"/>
      <c r="G779" s="85"/>
    </row>
    <row r="780" spans="1:7" ht="5.0999999999999996" customHeight="1" thickTop="1" x14ac:dyDescent="0.2">
      <c r="A780" s="102"/>
      <c r="C780" s="82"/>
      <c r="D780" s="82"/>
      <c r="E780" s="83"/>
      <c r="F780" s="83"/>
      <c r="G780" s="83"/>
    </row>
    <row r="781" spans="1:7" x14ac:dyDescent="0.2">
      <c r="A781" s="102"/>
    </row>
  </sheetData>
  <sheetProtection sheet="1" objects="1" scenarios="1"/>
  <mergeCells count="3">
    <mergeCell ref="C9:D9"/>
    <mergeCell ref="C2:G2"/>
    <mergeCell ref="C7:G7"/>
  </mergeCells>
  <hyperlinks>
    <hyperlink ref="A5" location="Índice!A1" display="&lt;&lt;" xr:uid="{C210E3E9-31A0-4FAE-B9ED-FC101C2769C0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80" fitToHeight="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rgb="FF1F4889"/>
  </sheetPr>
  <dimension ref="A1:M557"/>
  <sheetViews>
    <sheetView showGridLines="0" zoomScaleNormal="100" zoomScaleSheetLayoutView="66" workbookViewId="0">
      <pane ySplit="10" topLeftCell="A11" activePane="bottomLeft" state="frozen"/>
      <selection activeCell="C9" sqref="C9:D9"/>
      <selection pane="bottomLeft" activeCell="C9" sqref="C9:D9"/>
    </sheetView>
  </sheetViews>
  <sheetFormatPr defaultColWidth="0" defaultRowHeight="11.25" zeroHeight="1" x14ac:dyDescent="0.2"/>
  <cols>
    <col min="1" max="1" width="5.83203125" style="2" customWidth="1"/>
    <col min="2" max="2" width="1.83203125" style="2" customWidth="1"/>
    <col min="3" max="3" width="7" style="2" customWidth="1"/>
    <col min="4" max="4" width="3.33203125" style="2" customWidth="1"/>
    <col min="5" max="12" width="12.1640625" style="2" customWidth="1"/>
    <col min="13" max="13" width="1.83203125" style="2" customWidth="1"/>
    <col min="14" max="16384" width="9.33203125" style="2" hidden="1"/>
  </cols>
  <sheetData>
    <row r="1" spans="1:13" ht="6.75" customHeight="1" x14ac:dyDescent="0.2">
      <c r="A1" s="14"/>
    </row>
    <row r="2" spans="1:13" ht="15.75" customHeight="1" x14ac:dyDescent="0.2">
      <c r="A2" s="14"/>
      <c r="C2" s="285" t="s">
        <v>184</v>
      </c>
      <c r="D2" s="285"/>
      <c r="E2" s="285"/>
      <c r="F2" s="285"/>
      <c r="G2" s="285"/>
      <c r="H2" s="285"/>
      <c r="I2" s="285"/>
      <c r="J2" s="285"/>
      <c r="K2" s="285"/>
    </row>
    <row r="3" spans="1:13" ht="8.25" customHeight="1" x14ac:dyDescent="0.2">
      <c r="A3" s="14"/>
    </row>
    <row r="4" spans="1:13" s="1" customFormat="1" ht="5.0999999999999996" customHeight="1" x14ac:dyDescent="0.2">
      <c r="A4" s="14"/>
    </row>
    <row r="5" spans="1:13" s="44" customFormat="1" ht="23.1" customHeight="1" x14ac:dyDescent="0.2">
      <c r="A5" s="65" t="s">
        <v>126</v>
      </c>
      <c r="C5" s="46" t="s">
        <v>182</v>
      </c>
      <c r="D5" s="46"/>
      <c r="E5" s="46"/>
      <c r="F5" s="46"/>
      <c r="G5" s="46"/>
      <c r="H5" s="46"/>
      <c r="I5" s="46"/>
      <c r="J5" s="46"/>
      <c r="K5" s="46"/>
    </row>
    <row r="6" spans="1:13" s="1" customFormat="1" ht="5.0999999999999996" customHeight="1" x14ac:dyDescent="0.2">
      <c r="A6" s="10"/>
    </row>
    <row r="7" spans="1:13" s="1" customFormat="1" ht="30" customHeight="1" x14ac:dyDescent="0.2">
      <c r="A7" s="11"/>
      <c r="C7" s="283" t="s">
        <v>190</v>
      </c>
      <c r="D7" s="283"/>
      <c r="E7" s="283"/>
      <c r="F7" s="283"/>
      <c r="G7" s="283"/>
      <c r="H7" s="283"/>
      <c r="I7" s="283"/>
      <c r="J7" s="283"/>
      <c r="K7" s="283"/>
      <c r="L7" s="283"/>
    </row>
    <row r="8" spans="1:13" s="1" customFormat="1" ht="5.0999999999999996" customHeight="1" x14ac:dyDescent="0.2">
      <c r="A8" s="11"/>
    </row>
    <row r="9" spans="1:13" ht="39.950000000000003" customHeight="1" x14ac:dyDescent="0.2">
      <c r="A9" s="12"/>
      <c r="C9" s="281" t="s">
        <v>167</v>
      </c>
      <c r="D9" s="282"/>
      <c r="E9" s="206" t="s">
        <v>6</v>
      </c>
      <c r="F9" s="206" t="s">
        <v>7</v>
      </c>
      <c r="G9" s="206" t="s">
        <v>8</v>
      </c>
      <c r="H9" s="206" t="s">
        <v>9</v>
      </c>
      <c r="I9" s="206" t="s">
        <v>10</v>
      </c>
      <c r="J9" s="206" t="s">
        <v>173</v>
      </c>
      <c r="K9" s="206" t="s">
        <v>0</v>
      </c>
      <c r="L9" s="208" t="s">
        <v>86</v>
      </c>
    </row>
    <row r="10" spans="1:13" ht="5.0999999999999996" customHeight="1" x14ac:dyDescent="0.2">
      <c r="A10" s="12"/>
      <c r="C10" s="106"/>
      <c r="D10" s="106"/>
      <c r="E10" s="106"/>
      <c r="F10" s="106"/>
      <c r="G10" s="106"/>
      <c r="H10" s="106"/>
      <c r="I10" s="106"/>
      <c r="J10" s="106"/>
      <c r="K10" s="106"/>
      <c r="L10" s="114"/>
      <c r="M10" s="1"/>
    </row>
    <row r="11" spans="1:13" ht="15" customHeight="1" x14ac:dyDescent="0.2">
      <c r="A11" s="12"/>
      <c r="C11" s="157" t="s">
        <v>168</v>
      </c>
      <c r="D11" s="157"/>
      <c r="E11" s="157"/>
      <c r="F11" s="157"/>
      <c r="G11" s="157"/>
      <c r="H11" s="157"/>
      <c r="I11" s="157"/>
      <c r="J11" s="157"/>
      <c r="K11" s="157"/>
      <c r="L11" s="157"/>
    </row>
    <row r="12" spans="1:13" ht="15" customHeight="1" x14ac:dyDescent="0.2">
      <c r="A12" s="12"/>
      <c r="C12" s="160" t="s">
        <v>165</v>
      </c>
      <c r="D12" s="160"/>
      <c r="E12" s="161"/>
      <c r="F12" s="161"/>
      <c r="G12" s="161"/>
      <c r="H12" s="161"/>
      <c r="I12" s="161"/>
      <c r="J12" s="161"/>
      <c r="K12" s="161"/>
      <c r="L12" s="161"/>
    </row>
    <row r="13" spans="1:13" ht="15" customHeight="1" x14ac:dyDescent="0.2">
      <c r="A13" s="12"/>
      <c r="C13" s="136">
        <v>2024</v>
      </c>
      <c r="D13" s="136"/>
      <c r="E13" s="137">
        <f>AVERAGE(E18,E23,E28,E33,E38,E43)</f>
        <v>0.16964518646862903</v>
      </c>
      <c r="F13" s="137">
        <f t="shared" ref="F13:K13" si="0">AVERAGE(F18,F23,F28,F33,F38,F43)</f>
        <v>7.9299368558010064E-2</v>
      </c>
      <c r="G13" s="137">
        <f t="shared" si="0"/>
        <v>0.16950304090714499</v>
      </c>
      <c r="H13" s="137">
        <f t="shared" si="0"/>
        <v>0.11308685355654759</v>
      </c>
      <c r="I13" s="137">
        <f t="shared" si="0"/>
        <v>4.6308178680689926E-2</v>
      </c>
      <c r="J13" s="137">
        <f t="shared" si="0"/>
        <v>7.4044232632612519E-2</v>
      </c>
      <c r="K13" s="137">
        <f t="shared" si="0"/>
        <v>0.34811313919636583</v>
      </c>
      <c r="L13" s="138">
        <f>(1*E13+2*F13+3*G13+4*H13+5*I13)/SUM(E13:I13)</f>
        <v>2.6315838946476382</v>
      </c>
      <c r="M13" s="3"/>
    </row>
    <row r="14" spans="1:13" ht="15" customHeight="1" x14ac:dyDescent="0.2">
      <c r="A14" s="12"/>
      <c r="C14" s="139">
        <v>2021</v>
      </c>
      <c r="D14" s="139"/>
      <c r="E14" s="140">
        <f t="shared" ref="E14:K14" si="1">AVERAGE(E19,E24,E29,E34,E39,E44)</f>
        <v>0.15918172966666669</v>
      </c>
      <c r="F14" s="140">
        <f t="shared" si="1"/>
        <v>7.8571896000000002E-2</v>
      </c>
      <c r="G14" s="140">
        <f t="shared" si="1"/>
        <v>0.16857070333333332</v>
      </c>
      <c r="H14" s="140">
        <f t="shared" si="1"/>
        <v>0.10525683000000001</v>
      </c>
      <c r="I14" s="140">
        <f t="shared" si="1"/>
        <v>4.0764718333333332E-2</v>
      </c>
      <c r="J14" s="140">
        <f t="shared" si="1"/>
        <v>7.1950654999999988E-2</v>
      </c>
      <c r="K14" s="140">
        <f t="shared" si="1"/>
        <v>0.3757034846666667</v>
      </c>
      <c r="L14" s="141">
        <f t="shared" ref="L14:L16" si="2">(1*E14+2*F14+3*G14+4*H14+5*I14)/SUM(E14:I14)</f>
        <v>2.6195335254763847</v>
      </c>
      <c r="M14" s="3"/>
    </row>
    <row r="15" spans="1:13" ht="15" customHeight="1" x14ac:dyDescent="0.2">
      <c r="A15" s="12"/>
      <c r="C15" s="139">
        <v>2017</v>
      </c>
      <c r="D15" s="139"/>
      <c r="E15" s="140">
        <f t="shared" ref="E15:K15" si="3">AVERAGE(E20,E25,E30,E35,E40,E45)</f>
        <v>0.15027142183333334</v>
      </c>
      <c r="F15" s="140">
        <f t="shared" si="3"/>
        <v>5.6943821333333339E-2</v>
      </c>
      <c r="G15" s="140">
        <f t="shared" si="3"/>
        <v>0.149808733</v>
      </c>
      <c r="H15" s="140">
        <f t="shared" si="3"/>
        <v>9.215529733333333E-2</v>
      </c>
      <c r="I15" s="140">
        <f t="shared" si="3"/>
        <v>3.3538380666666666E-2</v>
      </c>
      <c r="J15" s="140">
        <f t="shared" si="3"/>
        <v>6.6731649833333337E-2</v>
      </c>
      <c r="K15" s="140">
        <f t="shared" si="3"/>
        <v>0.45055071099999999</v>
      </c>
      <c r="L15" s="141">
        <f t="shared" si="2"/>
        <v>2.5892948919061438</v>
      </c>
      <c r="M15" s="3"/>
    </row>
    <row r="16" spans="1:13" ht="15" customHeight="1" x14ac:dyDescent="0.2">
      <c r="A16" s="12"/>
      <c r="C16" s="139">
        <v>2014</v>
      </c>
      <c r="D16" s="139"/>
      <c r="E16" s="140">
        <f t="shared" ref="E16:K16" si="4">AVERAGE(E21,E26,E31,E36,E41,E46)</f>
        <v>0.13801081604826979</v>
      </c>
      <c r="F16" s="140">
        <f t="shared" si="4"/>
        <v>5.840327453170558E-2</v>
      </c>
      <c r="G16" s="140">
        <f t="shared" si="4"/>
        <v>0.11316170227399514</v>
      </c>
      <c r="H16" s="140">
        <f t="shared" si="4"/>
        <v>9.4266298883537838E-2</v>
      </c>
      <c r="I16" s="140">
        <f t="shared" si="4"/>
        <v>3.5780968721579397E-2</v>
      </c>
      <c r="J16" s="140">
        <f t="shared" si="4"/>
        <v>6.2273808094373682E-2</v>
      </c>
      <c r="K16" s="140">
        <f t="shared" si="4"/>
        <v>0.49810313144653867</v>
      </c>
      <c r="L16" s="141">
        <f t="shared" si="2"/>
        <v>2.6164972098472568</v>
      </c>
      <c r="M16" s="3"/>
    </row>
    <row r="17" spans="1:13" ht="15" customHeight="1" x14ac:dyDescent="0.2">
      <c r="A17" s="12"/>
      <c r="C17" s="162" t="s">
        <v>43</v>
      </c>
      <c r="D17" s="162"/>
      <c r="E17" s="162"/>
      <c r="F17" s="162"/>
      <c r="G17" s="162"/>
      <c r="H17" s="162"/>
      <c r="I17" s="162"/>
      <c r="J17" s="162"/>
      <c r="K17" s="162"/>
      <c r="L17" s="162"/>
    </row>
    <row r="18" spans="1:13" ht="15" customHeight="1" x14ac:dyDescent="0.2">
      <c r="A18" s="12"/>
      <c r="C18" s="136">
        <v>2024</v>
      </c>
      <c r="D18" s="136"/>
      <c r="E18" s="137">
        <v>0.21345083153090316</v>
      </c>
      <c r="F18" s="137">
        <v>0.12900334733221924</v>
      </c>
      <c r="G18" s="137">
        <v>0.25012426271716959</v>
      </c>
      <c r="H18" s="137">
        <v>0.15715919321455765</v>
      </c>
      <c r="I18" s="137">
        <v>5.5641774667292664E-2</v>
      </c>
      <c r="J18" s="137">
        <v>3.8227984606803024E-2</v>
      </c>
      <c r="K18" s="137">
        <v>0.15639260593105467</v>
      </c>
      <c r="L18" s="138">
        <f t="shared" ref="L18:L21" si="5">(1*E18+2*F18+3*G18+4*H18+5*I18)/SUM(E18:I18)</f>
        <v>2.6430722408996541</v>
      </c>
      <c r="M18" s="3"/>
    </row>
    <row r="19" spans="1:13" ht="15" customHeight="1" x14ac:dyDescent="0.2">
      <c r="A19" s="12"/>
      <c r="C19" s="139">
        <v>2021</v>
      </c>
      <c r="D19" s="139"/>
      <c r="E19" s="140">
        <v>0.21497661400000001</v>
      </c>
      <c r="F19" s="140">
        <v>0.123973109</v>
      </c>
      <c r="G19" s="140">
        <v>0.25423463000000002</v>
      </c>
      <c r="H19" s="140">
        <v>0.146343273</v>
      </c>
      <c r="I19" s="140">
        <v>4.3158500000000002E-2</v>
      </c>
      <c r="J19" s="140">
        <v>4.5740099999999999E-2</v>
      </c>
      <c r="K19" s="140">
        <v>0.17157383400000001</v>
      </c>
      <c r="L19" s="141">
        <f t="shared" si="5"/>
        <v>2.5895339736736305</v>
      </c>
      <c r="M19" s="3"/>
    </row>
    <row r="20" spans="1:13" ht="15" customHeight="1" x14ac:dyDescent="0.2">
      <c r="A20" s="12"/>
      <c r="C20" s="139">
        <v>2017</v>
      </c>
      <c r="D20" s="139"/>
      <c r="E20" s="140">
        <v>0.22413294</v>
      </c>
      <c r="F20" s="140">
        <v>9.6439836000000001E-2</v>
      </c>
      <c r="G20" s="140">
        <v>0.23702738100000001</v>
      </c>
      <c r="H20" s="140">
        <v>0.140513048</v>
      </c>
      <c r="I20" s="140">
        <v>4.6485199999999997E-2</v>
      </c>
      <c r="J20" s="140">
        <v>3.8460399999999999E-2</v>
      </c>
      <c r="K20" s="140">
        <v>0.216941245</v>
      </c>
      <c r="L20" s="141">
        <f t="shared" si="5"/>
        <v>2.5820266792003137</v>
      </c>
      <c r="M20" s="3"/>
    </row>
    <row r="21" spans="1:13" ht="15" customHeight="1" x14ac:dyDescent="0.2">
      <c r="A21" s="12"/>
      <c r="C21" s="139">
        <v>2014</v>
      </c>
      <c r="D21" s="139"/>
      <c r="E21" s="140">
        <v>0.25338675071238831</v>
      </c>
      <c r="F21" s="140">
        <v>9.3383011574527733E-2</v>
      </c>
      <c r="G21" s="140">
        <v>0.19482920858285374</v>
      </c>
      <c r="H21" s="140">
        <v>0.1574121793721282</v>
      </c>
      <c r="I21" s="140">
        <v>5.4278608720161235E-2</v>
      </c>
      <c r="J21" s="140">
        <v>3.4957149397239984E-2</v>
      </c>
      <c r="K21" s="140">
        <v>0.21175309164070083</v>
      </c>
      <c r="L21" s="141">
        <f t="shared" si="5"/>
        <v>2.5563631229404709</v>
      </c>
      <c r="M21" s="3"/>
    </row>
    <row r="22" spans="1:13" ht="15" customHeight="1" x14ac:dyDescent="0.2">
      <c r="A22" s="12"/>
      <c r="C22" s="162" t="s">
        <v>44</v>
      </c>
      <c r="D22" s="162"/>
      <c r="E22" s="162"/>
      <c r="F22" s="162"/>
      <c r="G22" s="162"/>
      <c r="H22" s="162"/>
      <c r="I22" s="162"/>
      <c r="J22" s="162"/>
      <c r="K22" s="162"/>
      <c r="L22" s="162"/>
    </row>
    <row r="23" spans="1:13" ht="15" customHeight="1" x14ac:dyDescent="0.2">
      <c r="A23" s="12"/>
      <c r="C23" s="136">
        <v>2024</v>
      </c>
      <c r="D23" s="136"/>
      <c r="E23" s="137">
        <v>0.18403569090453337</v>
      </c>
      <c r="F23" s="137">
        <v>0.10237966006859207</v>
      </c>
      <c r="G23" s="137">
        <v>0.24053251822845592</v>
      </c>
      <c r="H23" s="137">
        <v>0.17893410292170125</v>
      </c>
      <c r="I23" s="137">
        <v>6.9538178392338668E-2</v>
      </c>
      <c r="J23" s="137">
        <v>4.2408182432272477E-2</v>
      </c>
      <c r="K23" s="137">
        <v>0.18217166705210622</v>
      </c>
      <c r="L23" s="138">
        <f t="shared" ref="L23:L26" si="6">(1*E23+2*F23+3*G23+4*H23+5*I23)/SUM(E23:I23)</f>
        <v>2.803409052408667</v>
      </c>
      <c r="M23" s="3"/>
    </row>
    <row r="24" spans="1:13" ht="15" customHeight="1" x14ac:dyDescent="0.2">
      <c r="A24" s="12"/>
      <c r="C24" s="139">
        <v>2021</v>
      </c>
      <c r="D24" s="139"/>
      <c r="E24" s="140">
        <v>0.17275592100000001</v>
      </c>
      <c r="F24" s="140">
        <v>0.106537452</v>
      </c>
      <c r="G24" s="140">
        <v>0.24059809800000001</v>
      </c>
      <c r="H24" s="140">
        <v>0.16449845399999999</v>
      </c>
      <c r="I24" s="140">
        <v>6.3144896000000006E-2</v>
      </c>
      <c r="J24" s="140">
        <v>4.7735600000000003E-2</v>
      </c>
      <c r="K24" s="140">
        <v>0.20472958499999999</v>
      </c>
      <c r="L24" s="141">
        <f t="shared" si="6"/>
        <v>2.7842762056431352</v>
      </c>
      <c r="M24" s="3"/>
    </row>
    <row r="25" spans="1:13" ht="15" customHeight="1" x14ac:dyDescent="0.2">
      <c r="A25" s="12"/>
      <c r="C25" s="139">
        <v>2017</v>
      </c>
      <c r="D25" s="139"/>
      <c r="E25" s="140">
        <v>0.17961822599999999</v>
      </c>
      <c r="F25" s="140">
        <v>8.8168891999999999E-2</v>
      </c>
      <c r="G25" s="140">
        <v>0.22935256300000001</v>
      </c>
      <c r="H25" s="140">
        <v>0.15746186700000001</v>
      </c>
      <c r="I25" s="140">
        <v>6.3916083999999998E-2</v>
      </c>
      <c r="J25" s="140">
        <v>3.9977699999999998E-2</v>
      </c>
      <c r="K25" s="140">
        <v>0.24150466200000001</v>
      </c>
      <c r="L25" s="141">
        <f t="shared" si="6"/>
        <v>2.7743808895144828</v>
      </c>
      <c r="M25" s="3"/>
    </row>
    <row r="26" spans="1:13" ht="15" customHeight="1" x14ac:dyDescent="0.2">
      <c r="A26" s="12"/>
      <c r="C26" s="139">
        <v>2014</v>
      </c>
      <c r="D26" s="139"/>
      <c r="E26" s="140">
        <v>0.16828155657579538</v>
      </c>
      <c r="F26" s="140">
        <v>0.12444101233488611</v>
      </c>
      <c r="G26" s="140">
        <v>0.17564227897947876</v>
      </c>
      <c r="H26" s="140">
        <v>0.1624824996133557</v>
      </c>
      <c r="I26" s="140">
        <v>7.2000842109956276E-2</v>
      </c>
      <c r="J26" s="140">
        <v>3.765889652596336E-2</v>
      </c>
      <c r="K26" s="140">
        <v>0.25949291386056444</v>
      </c>
      <c r="L26" s="141">
        <f t="shared" si="6"/>
        <v>2.780151754053481</v>
      </c>
      <c r="M26" s="3"/>
    </row>
    <row r="27" spans="1:13" ht="15" customHeight="1" x14ac:dyDescent="0.2">
      <c r="A27" s="12"/>
      <c r="C27" s="162" t="s">
        <v>45</v>
      </c>
      <c r="D27" s="162"/>
      <c r="E27" s="162"/>
      <c r="F27" s="162"/>
      <c r="G27" s="162"/>
      <c r="H27" s="162"/>
      <c r="I27" s="162"/>
      <c r="J27" s="162"/>
      <c r="K27" s="162"/>
      <c r="L27" s="162"/>
    </row>
    <row r="28" spans="1:13" ht="15" customHeight="1" x14ac:dyDescent="0.2">
      <c r="A28" s="12"/>
      <c r="C28" s="136">
        <v>2024</v>
      </c>
      <c r="D28" s="136"/>
      <c r="E28" s="137">
        <v>0.1472587009030725</v>
      </c>
      <c r="F28" s="137">
        <v>4.4427830197359269E-2</v>
      </c>
      <c r="G28" s="137">
        <v>9.9517517310601974E-2</v>
      </c>
      <c r="H28" s="137">
        <v>5.5264758382634255E-2</v>
      </c>
      <c r="I28" s="137">
        <v>2.6627178123462047E-2</v>
      </c>
      <c r="J28" s="137">
        <v>9.5735401507369214E-2</v>
      </c>
      <c r="K28" s="137">
        <v>0.53116861357550071</v>
      </c>
      <c r="L28" s="138">
        <f t="shared" ref="L28:L31" si="7">(1*E28+2*F28+3*G28+4*H28+5*I28)/SUM(E28:I28)</f>
        <v>2.3823945400400732</v>
      </c>
      <c r="M28" s="3"/>
    </row>
    <row r="29" spans="1:13" ht="15" customHeight="1" x14ac:dyDescent="0.2">
      <c r="A29" s="12"/>
      <c r="C29" s="139">
        <v>2021</v>
      </c>
      <c r="D29" s="139"/>
      <c r="E29" s="140">
        <v>0.130115699</v>
      </c>
      <c r="F29" s="140">
        <v>4.5836399999999999E-2</v>
      </c>
      <c r="G29" s="140">
        <v>9.5744441999999999E-2</v>
      </c>
      <c r="H29" s="140">
        <v>4.9289699999999999E-2</v>
      </c>
      <c r="I29" s="140">
        <v>1.92044E-2</v>
      </c>
      <c r="J29" s="140">
        <v>8.9784418000000005E-2</v>
      </c>
      <c r="K29" s="140">
        <v>0.57002504600000004</v>
      </c>
      <c r="L29" s="141">
        <f t="shared" si="7"/>
        <v>2.3580972793428496</v>
      </c>
      <c r="M29" s="3"/>
    </row>
    <row r="30" spans="1:13" ht="15" customHeight="1" x14ac:dyDescent="0.2">
      <c r="A30" s="12"/>
      <c r="C30" s="139">
        <v>2017</v>
      </c>
      <c r="D30" s="139"/>
      <c r="E30" s="140">
        <v>0.112320089</v>
      </c>
      <c r="F30" s="140">
        <v>3.3744299999999998E-2</v>
      </c>
      <c r="G30" s="140">
        <v>8.4656134999999993E-2</v>
      </c>
      <c r="H30" s="140">
        <v>3.526E-2</v>
      </c>
      <c r="I30" s="140">
        <v>1.38689E-2</v>
      </c>
      <c r="J30" s="140">
        <v>8.8073935000000006E-2</v>
      </c>
      <c r="K30" s="140">
        <v>0.63207664900000005</v>
      </c>
      <c r="L30" s="141">
        <f t="shared" si="7"/>
        <v>2.3018149717542387</v>
      </c>
      <c r="M30" s="3"/>
    </row>
    <row r="31" spans="1:13" ht="15" customHeight="1" x14ac:dyDescent="0.2">
      <c r="A31" s="12"/>
      <c r="C31" s="139">
        <v>2014</v>
      </c>
      <c r="D31" s="139"/>
      <c r="E31" s="140">
        <v>9.0237588487621034E-2</v>
      </c>
      <c r="F31" s="140">
        <v>2.0328575247598981E-2</v>
      </c>
      <c r="G31" s="140">
        <v>9.0922651437997562E-2</v>
      </c>
      <c r="H31" s="140">
        <v>2.6998005322825144E-2</v>
      </c>
      <c r="I31" s="140">
        <v>1.4288912471611109E-2</v>
      </c>
      <c r="J31" s="140">
        <v>7.6060997409150413E-2</v>
      </c>
      <c r="K31" s="140">
        <v>0.68116326962319584</v>
      </c>
      <c r="L31" s="141">
        <f t="shared" si="7"/>
        <v>2.4018021480913698</v>
      </c>
      <c r="M31" s="3"/>
    </row>
    <row r="32" spans="1:13" ht="15" customHeight="1" x14ac:dyDescent="0.2">
      <c r="A32" s="12"/>
      <c r="C32" s="162" t="s">
        <v>46</v>
      </c>
      <c r="D32" s="162"/>
      <c r="E32" s="162"/>
      <c r="F32" s="162"/>
      <c r="G32" s="162"/>
      <c r="H32" s="162"/>
      <c r="I32" s="162"/>
      <c r="J32" s="162"/>
      <c r="K32" s="162"/>
      <c r="L32" s="162"/>
    </row>
    <row r="33" spans="1:13" ht="15" customHeight="1" x14ac:dyDescent="0.2">
      <c r="A33" s="12"/>
      <c r="C33" s="136">
        <v>2024</v>
      </c>
      <c r="D33" s="136"/>
      <c r="E33" s="137">
        <v>0.1909803318841139</v>
      </c>
      <c r="F33" s="137">
        <v>7.680268302513811E-2</v>
      </c>
      <c r="G33" s="137">
        <v>0.15031867893167661</v>
      </c>
      <c r="H33" s="137">
        <v>6.3220984767183172E-2</v>
      </c>
      <c r="I33" s="137">
        <v>2.2175055611276456E-2</v>
      </c>
      <c r="J33" s="137">
        <v>9.5127077601637647E-2</v>
      </c>
      <c r="K33" s="137">
        <v>0.40137518817897411</v>
      </c>
      <c r="L33" s="138">
        <f t="shared" ref="L33:L36" si="8">(1*E33+2*F33+3*G33+4*H33+5*I33)/SUM(E33:I33)</f>
        <v>2.3024948734911175</v>
      </c>
      <c r="M33" s="3"/>
    </row>
    <row r="34" spans="1:13" ht="15" customHeight="1" x14ac:dyDescent="0.2">
      <c r="A34" s="12"/>
      <c r="C34" s="139">
        <v>2021</v>
      </c>
      <c r="D34" s="139"/>
      <c r="E34" s="140">
        <v>0.16585460599999999</v>
      </c>
      <c r="F34" s="140">
        <v>7.1599133999999995E-2</v>
      </c>
      <c r="G34" s="140">
        <v>0.13680226100000001</v>
      </c>
      <c r="H34" s="140">
        <v>5.3799399999999997E-2</v>
      </c>
      <c r="I34" s="140">
        <v>2.1004700000000001E-2</v>
      </c>
      <c r="J34" s="140">
        <v>8.9071866999999999E-2</v>
      </c>
      <c r="K34" s="140">
        <v>0.46186803999999998</v>
      </c>
      <c r="L34" s="141">
        <f t="shared" si="8"/>
        <v>2.3152374363359436</v>
      </c>
      <c r="M34" s="3"/>
    </row>
    <row r="35" spans="1:13" ht="15" customHeight="1" x14ac:dyDescent="0.2">
      <c r="A35" s="12"/>
      <c r="C35" s="139">
        <v>2017</v>
      </c>
      <c r="D35" s="139"/>
      <c r="E35" s="140">
        <v>0.159002685</v>
      </c>
      <c r="F35" s="140">
        <v>4.3929500000000003E-2</v>
      </c>
      <c r="G35" s="140">
        <v>0.108076648</v>
      </c>
      <c r="H35" s="140">
        <v>4.2986400000000001E-2</v>
      </c>
      <c r="I35" s="140">
        <v>1.35389E-2</v>
      </c>
      <c r="J35" s="140">
        <v>8.2033493999999998E-2</v>
      </c>
      <c r="K35" s="140">
        <v>0.55043239399999999</v>
      </c>
      <c r="L35" s="141">
        <f t="shared" si="8"/>
        <v>2.2058678533675127</v>
      </c>
      <c r="M35" s="3"/>
    </row>
    <row r="36" spans="1:13" ht="15" customHeight="1" x14ac:dyDescent="0.2">
      <c r="A36" s="12"/>
      <c r="C36" s="139">
        <v>2014</v>
      </c>
      <c r="D36" s="139"/>
      <c r="E36" s="140">
        <v>0.11343697193401545</v>
      </c>
      <c r="F36" s="140">
        <v>3.6130272263762149E-2</v>
      </c>
      <c r="G36" s="140">
        <v>6.6548547916671003E-2</v>
      </c>
      <c r="H36" s="140">
        <v>3.8156287307852463E-2</v>
      </c>
      <c r="I36" s="140">
        <v>1.5600579992711878E-2</v>
      </c>
      <c r="J36" s="140">
        <v>7.7202992099002804E-2</v>
      </c>
      <c r="K36" s="140">
        <v>0.65292434848598435</v>
      </c>
      <c r="L36" s="141">
        <f t="shared" si="8"/>
        <v>2.2824513262726445</v>
      </c>
      <c r="M36" s="3"/>
    </row>
    <row r="37" spans="1:13" ht="15" customHeight="1" x14ac:dyDescent="0.2">
      <c r="A37" s="12"/>
      <c r="C37" s="162" t="s">
        <v>47</v>
      </c>
      <c r="D37" s="162"/>
      <c r="E37" s="162"/>
      <c r="F37" s="162"/>
      <c r="G37" s="162"/>
      <c r="H37" s="162"/>
      <c r="I37" s="162"/>
      <c r="J37" s="162"/>
      <c r="K37" s="162"/>
      <c r="L37" s="162"/>
    </row>
    <row r="38" spans="1:13" ht="15" customHeight="1" x14ac:dyDescent="0.2">
      <c r="A38" s="12"/>
      <c r="C38" s="136">
        <v>2024</v>
      </c>
      <c r="D38" s="136"/>
      <c r="E38" s="137">
        <v>0.13895866990300146</v>
      </c>
      <c r="F38" s="137">
        <v>4.7478029342310046E-2</v>
      </c>
      <c r="G38" s="137">
        <v>9.2778977560236342E-2</v>
      </c>
      <c r="H38" s="137">
        <v>5.1551272071837462E-2</v>
      </c>
      <c r="I38" s="137">
        <v>2.485052060823777E-2</v>
      </c>
      <c r="J38" s="137">
        <v>0.10053776987902423</v>
      </c>
      <c r="K38" s="137">
        <v>0.5438447606353527</v>
      </c>
      <c r="L38" s="138">
        <f t="shared" ref="L38:L41" si="9">(1*E38+2*F38+3*G38+4*H38+5*I38)/SUM(E38:I38)</f>
        <v>2.3697074100881266</v>
      </c>
    </row>
    <row r="39" spans="1:13" ht="15" customHeight="1" x14ac:dyDescent="0.2">
      <c r="A39" s="12"/>
      <c r="C39" s="139">
        <v>2021</v>
      </c>
      <c r="D39" s="139"/>
      <c r="E39" s="140">
        <v>0.126105679</v>
      </c>
      <c r="F39" s="140">
        <v>4.2614199999999998E-2</v>
      </c>
      <c r="G39" s="140">
        <v>8.3239718000000004E-2</v>
      </c>
      <c r="H39" s="140">
        <v>5.3322500000000002E-2</v>
      </c>
      <c r="I39" s="140">
        <v>2.42975E-2</v>
      </c>
      <c r="J39" s="140">
        <v>9.4604026999999993E-2</v>
      </c>
      <c r="K39" s="140">
        <v>0.57581629899999998</v>
      </c>
      <c r="L39" s="141">
        <f t="shared" si="9"/>
        <v>2.4146844654343091</v>
      </c>
      <c r="M39" s="3"/>
    </row>
    <row r="40" spans="1:13" ht="15" customHeight="1" x14ac:dyDescent="0.2">
      <c r="A40" s="12"/>
      <c r="C40" s="139">
        <v>2017</v>
      </c>
      <c r="D40" s="139"/>
      <c r="E40" s="140">
        <v>9.6491596999999998E-2</v>
      </c>
      <c r="F40" s="140">
        <v>2.9860100000000001E-2</v>
      </c>
      <c r="G40" s="140">
        <v>6.9345789000000005E-2</v>
      </c>
      <c r="H40" s="140">
        <v>4.0261900000000003E-2</v>
      </c>
      <c r="I40" s="140">
        <v>1.49724E-2</v>
      </c>
      <c r="J40" s="140">
        <v>8.7875251000000001E-2</v>
      </c>
      <c r="K40" s="140">
        <v>0.66119298199999998</v>
      </c>
      <c r="L40" s="141">
        <f t="shared" si="9"/>
        <v>2.3917207682887973</v>
      </c>
      <c r="M40" s="3"/>
    </row>
    <row r="41" spans="1:13" ht="15" customHeight="1" x14ac:dyDescent="0.2">
      <c r="A41" s="12"/>
      <c r="C41" s="139">
        <v>2014</v>
      </c>
      <c r="D41" s="139"/>
      <c r="E41" s="140">
        <v>7.9197548955949854E-2</v>
      </c>
      <c r="F41" s="140">
        <v>2.2825684086423915E-2</v>
      </c>
      <c r="G41" s="140">
        <v>4.1725235590747624E-2</v>
      </c>
      <c r="H41" s="140">
        <v>2.9418382807643428E-2</v>
      </c>
      <c r="I41" s="140">
        <v>1.6765920660136168E-2</v>
      </c>
      <c r="J41" s="140">
        <v>8.2577602920428081E-2</v>
      </c>
      <c r="K41" s="140">
        <v>0.72748962497867098</v>
      </c>
      <c r="L41" s="141">
        <f t="shared" si="9"/>
        <v>2.3773030501151378</v>
      </c>
      <c r="M41" s="3"/>
    </row>
    <row r="42" spans="1:13" ht="15" customHeight="1" x14ac:dyDescent="0.2">
      <c r="A42" s="12"/>
      <c r="C42" s="162" t="s">
        <v>48</v>
      </c>
      <c r="D42" s="162"/>
      <c r="E42" s="162"/>
      <c r="F42" s="162"/>
      <c r="G42" s="162"/>
      <c r="H42" s="162"/>
      <c r="I42" s="162"/>
      <c r="J42" s="162"/>
      <c r="K42" s="162"/>
      <c r="L42" s="162"/>
      <c r="M42" s="3"/>
    </row>
    <row r="43" spans="1:13" ht="15" customHeight="1" x14ac:dyDescent="0.2">
      <c r="A43" s="12"/>
      <c r="C43" s="136">
        <v>2024</v>
      </c>
      <c r="D43" s="136"/>
      <c r="E43" s="137">
        <v>0.14318689368614973</v>
      </c>
      <c r="F43" s="137">
        <v>7.5704661382441668E-2</v>
      </c>
      <c r="G43" s="137">
        <v>0.18374629069472959</v>
      </c>
      <c r="H43" s="137">
        <v>0.17239080998137171</v>
      </c>
      <c r="I43" s="137">
        <v>7.9016364681531961E-2</v>
      </c>
      <c r="J43" s="137">
        <v>7.2228979768568582E-2</v>
      </c>
      <c r="K43" s="137">
        <v>0.27372599980520673</v>
      </c>
      <c r="L43" s="138">
        <f t="shared" ref="L43:L46" si="10">(1*E43+2*F43+3*G43+4*H43+5*I43)/SUM(E43:I43)</f>
        <v>2.9516013295389412</v>
      </c>
      <c r="M43" s="3"/>
    </row>
    <row r="44" spans="1:13" ht="15" customHeight="1" x14ac:dyDescent="0.2">
      <c r="A44" s="12"/>
      <c r="C44" s="139">
        <v>2021</v>
      </c>
      <c r="D44" s="139"/>
      <c r="E44" s="140">
        <v>0.14528185900000001</v>
      </c>
      <c r="F44" s="140">
        <v>8.0871080999999997E-2</v>
      </c>
      <c r="G44" s="140">
        <v>0.200805071</v>
      </c>
      <c r="H44" s="140">
        <v>0.16428765300000001</v>
      </c>
      <c r="I44" s="140">
        <v>7.3778313999999998E-2</v>
      </c>
      <c r="J44" s="140">
        <v>6.4767917999999994E-2</v>
      </c>
      <c r="K44" s="140">
        <v>0.270208104</v>
      </c>
      <c r="L44" s="141">
        <f t="shared" si="10"/>
        <v>2.9103934294531557</v>
      </c>
      <c r="M44" s="3"/>
    </row>
    <row r="45" spans="1:13" ht="15" customHeight="1" x14ac:dyDescent="0.2">
      <c r="A45" s="12"/>
      <c r="C45" s="139">
        <v>2017</v>
      </c>
      <c r="D45" s="139"/>
      <c r="E45" s="140">
        <v>0.13006299399999999</v>
      </c>
      <c r="F45" s="140">
        <v>4.9520300000000003E-2</v>
      </c>
      <c r="G45" s="140">
        <v>0.170393882</v>
      </c>
      <c r="H45" s="140">
        <v>0.13644856899999999</v>
      </c>
      <c r="I45" s="140">
        <v>4.84488E-2</v>
      </c>
      <c r="J45" s="140">
        <v>6.3969119000000005E-2</v>
      </c>
      <c r="K45" s="140">
        <v>0.401156334</v>
      </c>
      <c r="L45" s="141">
        <f t="shared" si="10"/>
        <v>2.8573495042655281</v>
      </c>
      <c r="M45" s="3"/>
    </row>
    <row r="46" spans="1:13" ht="15" customHeight="1" x14ac:dyDescent="0.2">
      <c r="A46" s="12"/>
      <c r="C46" s="139">
        <v>2014</v>
      </c>
      <c r="D46" s="139"/>
      <c r="E46" s="142">
        <v>0.12352447962384855</v>
      </c>
      <c r="F46" s="142">
        <v>5.331109168303455E-2</v>
      </c>
      <c r="G46" s="142">
        <v>0.10930229113622215</v>
      </c>
      <c r="H46" s="142">
        <v>0.15113043887742214</v>
      </c>
      <c r="I46" s="142">
        <v>4.1750948374899718E-2</v>
      </c>
      <c r="J46" s="142">
        <v>6.5185210214457417E-2</v>
      </c>
      <c r="K46" s="142">
        <v>0.45579554009011547</v>
      </c>
      <c r="L46" s="141">
        <f t="shared" si="10"/>
        <v>2.862786901893188</v>
      </c>
      <c r="M46" s="3"/>
    </row>
    <row r="47" spans="1:13" ht="15" customHeight="1" x14ac:dyDescent="0.2">
      <c r="A47" s="12"/>
      <c r="C47" s="145" t="s">
        <v>169</v>
      </c>
      <c r="D47" s="146"/>
      <c r="E47" s="146"/>
      <c r="F47" s="146"/>
      <c r="G47" s="146"/>
      <c r="H47" s="146"/>
      <c r="I47" s="146"/>
      <c r="J47" s="146"/>
      <c r="K47" s="146"/>
      <c r="L47" s="157"/>
      <c r="M47" s="3"/>
    </row>
    <row r="48" spans="1:13" ht="15" customHeight="1" x14ac:dyDescent="0.2">
      <c r="A48" s="12"/>
      <c r="C48" s="100" t="s">
        <v>15</v>
      </c>
      <c r="D48" s="100"/>
      <c r="E48" s="99"/>
      <c r="F48" s="99"/>
      <c r="G48" s="99"/>
      <c r="H48" s="99"/>
      <c r="I48" s="99"/>
      <c r="J48" s="99"/>
      <c r="K48" s="99"/>
      <c r="L48" s="98"/>
      <c r="M48" s="3"/>
    </row>
    <row r="49" spans="1:13" ht="15" customHeight="1" x14ac:dyDescent="0.2">
      <c r="A49" s="12"/>
      <c r="C49" s="160" t="s">
        <v>165</v>
      </c>
      <c r="D49" s="160"/>
      <c r="E49" s="161"/>
      <c r="F49" s="161"/>
      <c r="G49" s="161"/>
      <c r="H49" s="161"/>
      <c r="I49" s="161"/>
      <c r="J49" s="161"/>
      <c r="K49" s="161"/>
      <c r="L49" s="161"/>
      <c r="M49" s="3"/>
    </row>
    <row r="50" spans="1:13" ht="15" customHeight="1" x14ac:dyDescent="0.2">
      <c r="A50" s="12"/>
      <c r="C50" s="136">
        <v>2024</v>
      </c>
      <c r="D50" s="136"/>
      <c r="E50" s="137">
        <f>AVERAGE(E55,E60,E65,E70,E75,E80)</f>
        <v>0.17741483953111656</v>
      </c>
      <c r="F50" s="137">
        <f t="shared" ref="F50:K50" si="11">AVERAGE(F55,F60,F65,F70,F75,F80)</f>
        <v>9.7125476096009314E-2</v>
      </c>
      <c r="G50" s="137">
        <f t="shared" si="11"/>
        <v>0.16728887256680322</v>
      </c>
      <c r="H50" s="137">
        <f t="shared" si="11"/>
        <v>9.5889708894775896E-2</v>
      </c>
      <c r="I50" s="137">
        <f t="shared" si="11"/>
        <v>3.9620971440645962E-2</v>
      </c>
      <c r="J50" s="137">
        <f t="shared" si="11"/>
        <v>6.1579929938212624E-2</v>
      </c>
      <c r="K50" s="137">
        <f t="shared" si="11"/>
        <v>0.36108020153243642</v>
      </c>
      <c r="L50" s="138">
        <f t="shared" ref="L50:L53" si="12">(1*E50+2*F50+3*G50+4*H50+5*I50)/SUM(E50:I50)</f>
        <v>2.5205189898156126</v>
      </c>
      <c r="M50" s="3"/>
    </row>
    <row r="51" spans="1:13" ht="15" customHeight="1" x14ac:dyDescent="0.2">
      <c r="A51" s="12"/>
      <c r="C51" s="139">
        <v>2021</v>
      </c>
      <c r="D51" s="139"/>
      <c r="E51" s="140">
        <f t="shared" ref="E51:K51" si="13">AVERAGE(E56,E61,E66,E71,E76,E81)</f>
        <v>0.18370897583333332</v>
      </c>
      <c r="F51" s="140">
        <f t="shared" si="13"/>
        <v>7.5532811166666672E-2</v>
      </c>
      <c r="G51" s="140">
        <f t="shared" si="13"/>
        <v>0.15764528983333334</v>
      </c>
      <c r="H51" s="140">
        <f t="shared" si="13"/>
        <v>8.2495265666666664E-2</v>
      </c>
      <c r="I51" s="140">
        <f t="shared" si="13"/>
        <v>3.0773399999999996E-2</v>
      </c>
      <c r="J51" s="140">
        <f t="shared" si="13"/>
        <v>5.9244331333333324E-2</v>
      </c>
      <c r="K51" s="140">
        <f t="shared" si="13"/>
        <v>0.41059992416666669</v>
      </c>
      <c r="L51" s="141">
        <f t="shared" si="12"/>
        <v>2.436187004676901</v>
      </c>
      <c r="M51" s="3"/>
    </row>
    <row r="52" spans="1:13" ht="15" customHeight="1" x14ac:dyDescent="0.2">
      <c r="A52" s="12"/>
      <c r="C52" s="139">
        <v>2017</v>
      </c>
      <c r="D52" s="139"/>
      <c r="E52" s="140">
        <f t="shared" ref="E52:K52" si="14">AVERAGE(E57,E62,E67,E72,E77,E82)</f>
        <v>0.1800342928333333</v>
      </c>
      <c r="F52" s="140">
        <f t="shared" si="14"/>
        <v>6.4441766333333331E-2</v>
      </c>
      <c r="G52" s="140">
        <f t="shared" si="14"/>
        <v>0.14382193199999999</v>
      </c>
      <c r="H52" s="140">
        <f t="shared" si="14"/>
        <v>7.5736166000000008E-2</v>
      </c>
      <c r="I52" s="140">
        <f t="shared" si="14"/>
        <v>2.6109199999999999E-2</v>
      </c>
      <c r="J52" s="140">
        <f t="shared" si="14"/>
        <v>3.7420066666666668E-2</v>
      </c>
      <c r="K52" s="140">
        <f t="shared" si="14"/>
        <v>0.47243654983333333</v>
      </c>
      <c r="L52" s="141">
        <f t="shared" si="12"/>
        <v>2.3949611237939106</v>
      </c>
      <c r="M52" s="3"/>
    </row>
    <row r="53" spans="1:13" ht="15" customHeight="1" x14ac:dyDescent="0.2">
      <c r="A53" s="12"/>
      <c r="C53" s="139">
        <v>2014</v>
      </c>
      <c r="D53" s="139"/>
      <c r="E53" s="140">
        <f t="shared" ref="E53:K53" si="15">AVERAGE(E58,E63,E68,E73,E78,E83)</f>
        <v>0.15543311681222519</v>
      </c>
      <c r="F53" s="140">
        <f t="shared" si="15"/>
        <v>6.804340056208906E-2</v>
      </c>
      <c r="G53" s="140">
        <f t="shared" si="15"/>
        <v>0.11908810047699907</v>
      </c>
      <c r="H53" s="140">
        <f t="shared" si="15"/>
        <v>8.4377850091499562E-2</v>
      </c>
      <c r="I53" s="140">
        <f t="shared" si="15"/>
        <v>2.7646826181025739E-2</v>
      </c>
      <c r="J53" s="140">
        <f t="shared" si="15"/>
        <v>3.4939788664661749E-2</v>
      </c>
      <c r="K53" s="140">
        <f t="shared" si="15"/>
        <v>0.51047091721149973</v>
      </c>
      <c r="L53" s="141">
        <f t="shared" si="12"/>
        <v>2.4737268676903432</v>
      </c>
      <c r="M53" s="3"/>
    </row>
    <row r="54" spans="1:13" ht="15" customHeight="1" x14ac:dyDescent="0.2">
      <c r="A54" s="12"/>
      <c r="C54" s="162" t="s">
        <v>43</v>
      </c>
      <c r="D54" s="162"/>
      <c r="E54" s="162"/>
      <c r="F54" s="162"/>
      <c r="G54" s="162"/>
      <c r="H54" s="162"/>
      <c r="I54" s="162"/>
      <c r="J54" s="162"/>
      <c r="K54" s="162"/>
      <c r="L54" s="162"/>
      <c r="M54" s="3"/>
    </row>
    <row r="55" spans="1:13" ht="15" customHeight="1" x14ac:dyDescent="0.2">
      <c r="A55" s="12"/>
      <c r="C55" s="136">
        <v>2024</v>
      </c>
      <c r="D55" s="136"/>
      <c r="E55" s="137">
        <v>0.23325941876437198</v>
      </c>
      <c r="F55" s="137">
        <v>0.15330963573584769</v>
      </c>
      <c r="G55" s="137">
        <v>0.23775769537042063</v>
      </c>
      <c r="H55" s="137">
        <v>0.12652908711514158</v>
      </c>
      <c r="I55" s="137">
        <v>4.5997511570328081E-2</v>
      </c>
      <c r="J55" s="137">
        <v>3.3913892089378422E-2</v>
      </c>
      <c r="K55" s="137">
        <v>0.16923275935451165</v>
      </c>
      <c r="L55" s="138">
        <f t="shared" ref="L55:L58" si="16">(1*E55+2*F55+3*G55+4*H55+5*I55)/SUM(E55:I55)</f>
        <v>2.4963886846482439</v>
      </c>
      <c r="M55" s="3"/>
    </row>
    <row r="56" spans="1:13" ht="15" customHeight="1" x14ac:dyDescent="0.2">
      <c r="A56" s="12"/>
      <c r="C56" s="139">
        <v>2021</v>
      </c>
      <c r="D56" s="139"/>
      <c r="E56" s="140">
        <v>0.242170579</v>
      </c>
      <c r="F56" s="140">
        <v>0.13126015299999999</v>
      </c>
      <c r="G56" s="140">
        <v>0.23733058100000001</v>
      </c>
      <c r="H56" s="140">
        <v>0.109813464</v>
      </c>
      <c r="I56" s="140">
        <v>3.1905900000000001E-2</v>
      </c>
      <c r="J56" s="140">
        <v>4.27991E-2</v>
      </c>
      <c r="K56" s="140">
        <v>0.20472021100000001</v>
      </c>
      <c r="L56" s="141">
        <f t="shared" si="16"/>
        <v>2.4126413335129402</v>
      </c>
      <c r="M56" s="3"/>
    </row>
    <row r="57" spans="1:13" ht="15" customHeight="1" x14ac:dyDescent="0.2">
      <c r="A57" s="12"/>
      <c r="C57" s="139">
        <v>2017</v>
      </c>
      <c r="D57" s="139"/>
      <c r="E57" s="140">
        <v>0.281231391</v>
      </c>
      <c r="F57" s="140">
        <v>0.101424853</v>
      </c>
      <c r="G57" s="140">
        <v>0.22807369899999999</v>
      </c>
      <c r="H57" s="140">
        <v>0.10246543800000001</v>
      </c>
      <c r="I57" s="140">
        <v>3.4901099999999997E-2</v>
      </c>
      <c r="J57" s="140">
        <v>2.3901499999999999E-2</v>
      </c>
      <c r="K57" s="140">
        <v>0.22800200400000001</v>
      </c>
      <c r="L57" s="141">
        <f t="shared" si="16"/>
        <v>2.3428387788392766</v>
      </c>
      <c r="M57" s="3"/>
    </row>
    <row r="58" spans="1:13" ht="15" customHeight="1" x14ac:dyDescent="0.2">
      <c r="A58" s="12"/>
      <c r="C58" s="139">
        <v>2014</v>
      </c>
      <c r="D58" s="139"/>
      <c r="E58" s="140">
        <v>0.31228202715981779</v>
      </c>
      <c r="F58" s="140">
        <v>9.7924332735525491E-2</v>
      </c>
      <c r="G58" s="140">
        <v>0.16901011833680532</v>
      </c>
      <c r="H58" s="140">
        <v>0.11988959469586891</v>
      </c>
      <c r="I58" s="140">
        <v>4.1787776983838371E-2</v>
      </c>
      <c r="J58" s="140">
        <v>1.5274581628600219E-2</v>
      </c>
      <c r="K58" s="140">
        <v>0.24383156845954396</v>
      </c>
      <c r="L58" s="141">
        <f t="shared" si="16"/>
        <v>2.2994634272462058</v>
      </c>
      <c r="M58" s="3"/>
    </row>
    <row r="59" spans="1:13" ht="15" customHeight="1" x14ac:dyDescent="0.2">
      <c r="A59" s="12"/>
      <c r="C59" s="162" t="s">
        <v>44</v>
      </c>
      <c r="D59" s="162"/>
      <c r="E59" s="162"/>
      <c r="F59" s="162"/>
      <c r="G59" s="162"/>
      <c r="H59" s="162"/>
      <c r="I59" s="162"/>
      <c r="J59" s="162"/>
      <c r="K59" s="162"/>
      <c r="L59" s="162"/>
      <c r="M59" s="3"/>
    </row>
    <row r="60" spans="1:13" ht="15" customHeight="1" x14ac:dyDescent="0.2">
      <c r="A60" s="12"/>
      <c r="C60" s="136">
        <v>2024</v>
      </c>
      <c r="D60" s="136"/>
      <c r="E60" s="137">
        <v>0.19092643259258291</v>
      </c>
      <c r="F60" s="137">
        <v>0.11739755238105887</v>
      </c>
      <c r="G60" s="137">
        <v>0.23249451355145975</v>
      </c>
      <c r="H60" s="137">
        <v>0.1562842633578736</v>
      </c>
      <c r="I60" s="137">
        <v>6.0629026225154578E-2</v>
      </c>
      <c r="J60" s="137">
        <v>3.4471904888649124E-2</v>
      </c>
      <c r="K60" s="137">
        <v>0.20779630700322121</v>
      </c>
      <c r="L60" s="138">
        <f t="shared" ref="L60:L63" si="17">(1*E60+2*F60+3*G60+4*H60+5*I60)/SUM(E60:I60)</f>
        <v>2.7074055685170704</v>
      </c>
      <c r="M60" s="3"/>
    </row>
    <row r="61" spans="1:13" ht="15" customHeight="1" x14ac:dyDescent="0.2">
      <c r="A61" s="12"/>
      <c r="C61" s="139">
        <v>2021</v>
      </c>
      <c r="D61" s="139"/>
      <c r="E61" s="140">
        <v>0.19441199300000001</v>
      </c>
      <c r="F61" s="140">
        <v>0.103028155</v>
      </c>
      <c r="G61" s="140">
        <v>0.22899809400000001</v>
      </c>
      <c r="H61" s="140">
        <v>0.13886157800000001</v>
      </c>
      <c r="I61" s="140">
        <v>4.1157199999999998E-2</v>
      </c>
      <c r="J61" s="140">
        <v>4.5431800000000001E-2</v>
      </c>
      <c r="K61" s="140">
        <v>0.24811123800000001</v>
      </c>
      <c r="L61" s="141">
        <f t="shared" si="17"/>
        <v>2.6168540260241167</v>
      </c>
      <c r="M61" s="3"/>
    </row>
    <row r="62" spans="1:13" ht="15" customHeight="1" x14ac:dyDescent="0.2">
      <c r="A62" s="12"/>
      <c r="C62" s="139">
        <v>2017</v>
      </c>
      <c r="D62" s="139"/>
      <c r="E62" s="140">
        <v>0.21541153199999999</v>
      </c>
      <c r="F62" s="140">
        <v>0.10432224499999999</v>
      </c>
      <c r="G62" s="140">
        <v>0.235097058</v>
      </c>
      <c r="H62" s="140">
        <v>0.119918072</v>
      </c>
      <c r="I62" s="140">
        <v>5.2447000000000001E-2</v>
      </c>
      <c r="J62" s="140">
        <v>2.31775E-2</v>
      </c>
      <c r="K62" s="140">
        <v>0.24962652699999999</v>
      </c>
      <c r="L62" s="141">
        <f t="shared" si="17"/>
        <v>2.5732467220831041</v>
      </c>
      <c r="M62" s="3"/>
    </row>
    <row r="63" spans="1:13" ht="15" customHeight="1" x14ac:dyDescent="0.2">
      <c r="A63" s="12"/>
      <c r="C63" s="139">
        <v>2014</v>
      </c>
      <c r="D63" s="139"/>
      <c r="E63" s="140">
        <v>0.18339023709224844</v>
      </c>
      <c r="F63" s="140">
        <v>0.17567063101602579</v>
      </c>
      <c r="G63" s="140">
        <v>0.16104848746531641</v>
      </c>
      <c r="H63" s="140">
        <v>0.11219710209179484</v>
      </c>
      <c r="I63" s="140">
        <v>5.7837551940846409E-2</v>
      </c>
      <c r="J63" s="140">
        <v>1.5749512352288615E-2</v>
      </c>
      <c r="K63" s="140">
        <v>0.29410647804147955</v>
      </c>
      <c r="L63" s="141">
        <f t="shared" si="17"/>
        <v>2.544183685073901</v>
      </c>
      <c r="M63" s="3"/>
    </row>
    <row r="64" spans="1:13" ht="15" customHeight="1" x14ac:dyDescent="0.2">
      <c r="A64" s="12"/>
      <c r="C64" s="162" t="s">
        <v>45</v>
      </c>
      <c r="D64" s="162"/>
      <c r="E64" s="162"/>
      <c r="F64" s="162"/>
      <c r="G64" s="162"/>
      <c r="H64" s="162"/>
      <c r="I64" s="162"/>
      <c r="J64" s="162"/>
      <c r="K64" s="162"/>
      <c r="L64" s="162"/>
      <c r="M64" s="3"/>
    </row>
    <row r="65" spans="1:13" ht="15" customHeight="1" x14ac:dyDescent="0.2">
      <c r="A65" s="12"/>
      <c r="C65" s="136">
        <v>2024</v>
      </c>
      <c r="D65" s="136"/>
      <c r="E65" s="137">
        <v>0.14529421672159162</v>
      </c>
      <c r="F65" s="137">
        <v>4.9011195110849975E-2</v>
      </c>
      <c r="G65" s="137">
        <v>0.10834783577909383</v>
      </c>
      <c r="H65" s="137">
        <v>5.0445686650632933E-2</v>
      </c>
      <c r="I65" s="137">
        <v>2.6954335651072157E-2</v>
      </c>
      <c r="J65" s="137">
        <v>7.5939650723970673E-2</v>
      </c>
      <c r="K65" s="137">
        <v>0.54400707936278891</v>
      </c>
      <c r="L65" s="138">
        <f t="shared" ref="L65:L68" si="18">(1*E65+2*F65+3*G65+4*H65+5*I65)/SUM(E65:I65)</f>
        <v>2.381020269461283</v>
      </c>
      <c r="M65" s="3"/>
    </row>
    <row r="66" spans="1:13" ht="15" customHeight="1" x14ac:dyDescent="0.2">
      <c r="A66" s="12"/>
      <c r="C66" s="139">
        <v>2021</v>
      </c>
      <c r="D66" s="139"/>
      <c r="E66" s="140">
        <v>0.153001834</v>
      </c>
      <c r="F66" s="140">
        <v>3.7507800000000001E-2</v>
      </c>
      <c r="G66" s="140">
        <v>8.2285108999999995E-2</v>
      </c>
      <c r="H66" s="140">
        <v>3.7173100000000001E-2</v>
      </c>
      <c r="I66" s="140">
        <v>1.7458499999999998E-2</v>
      </c>
      <c r="J66" s="140">
        <v>6.8023907999999994E-2</v>
      </c>
      <c r="K66" s="140">
        <v>0.60454976299999996</v>
      </c>
      <c r="L66" s="141">
        <f t="shared" si="18"/>
        <v>2.1710460266784333</v>
      </c>
      <c r="M66" s="3"/>
    </row>
    <row r="67" spans="1:13" ht="15" customHeight="1" x14ac:dyDescent="0.2">
      <c r="A67" s="12"/>
      <c r="C67" s="139">
        <v>2017</v>
      </c>
      <c r="D67" s="139"/>
      <c r="E67" s="140">
        <v>0.13046660099999999</v>
      </c>
      <c r="F67" s="140">
        <v>4.0369599999999999E-2</v>
      </c>
      <c r="G67" s="140">
        <v>7.7557656000000003E-2</v>
      </c>
      <c r="H67" s="140">
        <v>3.0565700000000001E-2</v>
      </c>
      <c r="I67" s="140">
        <v>1.4362400000000001E-2</v>
      </c>
      <c r="J67" s="140">
        <v>5.01044E-2</v>
      </c>
      <c r="K67" s="140">
        <v>0.65657355699999997</v>
      </c>
      <c r="L67" s="141">
        <f t="shared" si="18"/>
        <v>2.1749260625586242</v>
      </c>
      <c r="M67" s="3"/>
    </row>
    <row r="68" spans="1:13" ht="15" customHeight="1" x14ac:dyDescent="0.2">
      <c r="A68" s="12"/>
      <c r="C68" s="139">
        <v>2014</v>
      </c>
      <c r="D68" s="139"/>
      <c r="E68" s="140">
        <v>0.10074360705517002</v>
      </c>
      <c r="F68" s="140">
        <v>1.8390559518545343E-2</v>
      </c>
      <c r="G68" s="140">
        <v>0.15483732432616773</v>
      </c>
      <c r="H68" s="140">
        <v>2.6119584640943119E-2</v>
      </c>
      <c r="I68" s="140">
        <v>1.1176400232802985E-2</v>
      </c>
      <c r="J68" s="140">
        <v>4.8695167775047996E-2</v>
      </c>
      <c r="K68" s="140">
        <v>0.64003735645132287</v>
      </c>
      <c r="L68" s="141">
        <f t="shared" si="18"/>
        <v>2.4493308750092742</v>
      </c>
      <c r="M68" s="3"/>
    </row>
    <row r="69" spans="1:13" ht="15" customHeight="1" x14ac:dyDescent="0.2">
      <c r="A69" s="12"/>
      <c r="C69" s="162" t="s">
        <v>46</v>
      </c>
      <c r="D69" s="162"/>
      <c r="E69" s="162"/>
      <c r="F69" s="162"/>
      <c r="G69" s="162"/>
      <c r="H69" s="162"/>
      <c r="I69" s="162"/>
      <c r="J69" s="162"/>
      <c r="K69" s="162"/>
      <c r="L69" s="162"/>
      <c r="M69" s="3"/>
    </row>
    <row r="70" spans="1:13" ht="15" customHeight="1" x14ac:dyDescent="0.2">
      <c r="A70" s="12"/>
      <c r="C70" s="136">
        <v>2024</v>
      </c>
      <c r="D70" s="136"/>
      <c r="E70" s="137">
        <v>0.20427169767765424</v>
      </c>
      <c r="F70" s="137">
        <v>9.6759972471182398E-2</v>
      </c>
      <c r="G70" s="137">
        <v>0.14464402791867337</v>
      </c>
      <c r="H70" s="137">
        <v>4.7894970268347242E-2</v>
      </c>
      <c r="I70" s="137">
        <v>2.2103136488514707E-2</v>
      </c>
      <c r="J70" s="137">
        <v>9.812833025287801E-2</v>
      </c>
      <c r="K70" s="137">
        <v>0.38619786492274999</v>
      </c>
      <c r="L70" s="138">
        <f t="shared" ref="L70:L73" si="19">(1*E70+2*F70+3*G70+4*H70+5*I70)/SUM(E70:I70)</f>
        <v>2.1987141469754454</v>
      </c>
      <c r="M70" s="3"/>
    </row>
    <row r="71" spans="1:13" ht="15" customHeight="1" x14ac:dyDescent="0.2">
      <c r="A71" s="12"/>
      <c r="C71" s="139">
        <v>2021</v>
      </c>
      <c r="D71" s="139"/>
      <c r="E71" s="140">
        <v>0.19332882200000001</v>
      </c>
      <c r="F71" s="140">
        <v>6.1204300000000003E-2</v>
      </c>
      <c r="G71" s="140">
        <v>0.125767454</v>
      </c>
      <c r="H71" s="140">
        <v>3.6925800000000002E-2</v>
      </c>
      <c r="I71" s="140">
        <v>2.1203900000000001E-2</v>
      </c>
      <c r="J71" s="140">
        <v>8.4481213999999999E-2</v>
      </c>
      <c r="K71" s="140">
        <v>0.47708846799999999</v>
      </c>
      <c r="L71" s="141">
        <f t="shared" si="19"/>
        <v>2.1594368268490656</v>
      </c>
      <c r="M71" s="3"/>
    </row>
    <row r="72" spans="1:13" ht="15" customHeight="1" x14ac:dyDescent="0.2">
      <c r="A72" s="12"/>
      <c r="C72" s="139">
        <v>2017</v>
      </c>
      <c r="D72" s="139"/>
      <c r="E72" s="140">
        <v>0.19829076300000001</v>
      </c>
      <c r="F72" s="140">
        <v>4.52783E-2</v>
      </c>
      <c r="G72" s="140">
        <v>8.8110163000000005E-2</v>
      </c>
      <c r="H72" s="140">
        <v>3.5307600000000001E-2</v>
      </c>
      <c r="I72" s="140">
        <v>1.45446E-2</v>
      </c>
      <c r="J72" s="140">
        <v>4.4322199999999999E-2</v>
      </c>
      <c r="K72" s="140">
        <v>0.574146449</v>
      </c>
      <c r="L72" s="141">
        <f t="shared" si="19"/>
        <v>2.0106633417924531</v>
      </c>
      <c r="M72" s="3"/>
    </row>
    <row r="73" spans="1:13" ht="15" customHeight="1" x14ac:dyDescent="0.2">
      <c r="A73" s="12"/>
      <c r="C73" s="139">
        <v>2014</v>
      </c>
      <c r="D73" s="139"/>
      <c r="E73" s="140">
        <v>0.12219311564506583</v>
      </c>
      <c r="F73" s="140">
        <v>3.7640681624676521E-2</v>
      </c>
      <c r="G73" s="140">
        <v>8.2849161027127416E-2</v>
      </c>
      <c r="H73" s="140">
        <v>2.8693188481923051E-2</v>
      </c>
      <c r="I73" s="140">
        <v>1.5144124132261986E-2</v>
      </c>
      <c r="J73" s="140">
        <v>4.5785426671280216E-2</v>
      </c>
      <c r="K73" s="140">
        <v>0.66769430241766503</v>
      </c>
      <c r="L73" s="141">
        <f t="shared" si="19"/>
        <v>2.221536837658507</v>
      </c>
      <c r="M73" s="3"/>
    </row>
    <row r="74" spans="1:13" ht="15" customHeight="1" x14ac:dyDescent="0.2">
      <c r="A74" s="12"/>
      <c r="C74" s="162" t="s">
        <v>47</v>
      </c>
      <c r="D74" s="162"/>
      <c r="E74" s="162"/>
      <c r="F74" s="162"/>
      <c r="G74" s="162"/>
      <c r="H74" s="162"/>
      <c r="I74" s="162"/>
      <c r="J74" s="162"/>
      <c r="K74" s="162"/>
      <c r="L74" s="162"/>
      <c r="M74" s="3"/>
    </row>
    <row r="75" spans="1:13" ht="15" customHeight="1" x14ac:dyDescent="0.2">
      <c r="A75" s="12"/>
      <c r="C75" s="136">
        <v>2024</v>
      </c>
      <c r="D75" s="136"/>
      <c r="E75" s="137">
        <v>0.13928573535995425</v>
      </c>
      <c r="F75" s="137">
        <v>6.2700885348300511E-2</v>
      </c>
      <c r="G75" s="137">
        <v>7.9294279837487699E-2</v>
      </c>
      <c r="H75" s="137">
        <v>3.7614429512679348E-2</v>
      </c>
      <c r="I75" s="137">
        <v>1.7757615384399954E-2</v>
      </c>
      <c r="J75" s="137">
        <v>7.5680484945339355E-2</v>
      </c>
      <c r="K75" s="137">
        <v>0.58766656961183894</v>
      </c>
      <c r="L75" s="138">
        <f t="shared" ref="L75:L78" si="20">(1*E75+2*F75+3*G75+4*H75+5*I75)/SUM(E75:I75)</f>
        <v>2.2035040850926642</v>
      </c>
      <c r="M75" s="3"/>
    </row>
    <row r="76" spans="1:13" ht="15" customHeight="1" x14ac:dyDescent="0.2">
      <c r="A76" s="12"/>
      <c r="C76" s="139">
        <v>2021</v>
      </c>
      <c r="D76" s="139"/>
      <c r="E76" s="140">
        <v>0.145008839</v>
      </c>
      <c r="F76" s="140">
        <v>3.1536399999999999E-2</v>
      </c>
      <c r="G76" s="140">
        <v>6.7283548999999998E-2</v>
      </c>
      <c r="H76" s="140">
        <v>3.1732400000000001E-2</v>
      </c>
      <c r="I76" s="140">
        <v>1.59002E-2</v>
      </c>
      <c r="J76" s="140">
        <v>6.6933266000000005E-2</v>
      </c>
      <c r="K76" s="140">
        <v>0.64160535200000002</v>
      </c>
      <c r="L76" s="141">
        <f t="shared" si="20"/>
        <v>2.1147325559295012</v>
      </c>
      <c r="M76" s="3"/>
    </row>
    <row r="77" spans="1:13" ht="15" customHeight="1" x14ac:dyDescent="0.2">
      <c r="A77" s="12"/>
      <c r="C77" s="139">
        <v>2017</v>
      </c>
      <c r="D77" s="139"/>
      <c r="E77" s="140">
        <v>9.8934243000000005E-2</v>
      </c>
      <c r="F77" s="140">
        <v>3.5242000000000002E-2</v>
      </c>
      <c r="G77" s="140">
        <v>4.3386899999999999E-2</v>
      </c>
      <c r="H77" s="140">
        <v>2.69807E-2</v>
      </c>
      <c r="I77" s="140">
        <v>9.7695000000000004E-3</v>
      </c>
      <c r="J77" s="140">
        <v>4.7206900000000003E-2</v>
      </c>
      <c r="K77" s="140">
        <v>0.738479738</v>
      </c>
      <c r="L77" s="141">
        <f t="shared" si="20"/>
        <v>2.129355254376299</v>
      </c>
      <c r="M77" s="3"/>
    </row>
    <row r="78" spans="1:13" ht="15" customHeight="1" x14ac:dyDescent="0.2">
      <c r="A78" s="12"/>
      <c r="C78" s="139">
        <v>2014</v>
      </c>
      <c r="D78" s="139"/>
      <c r="E78" s="140">
        <v>8.0428574782399412E-2</v>
      </c>
      <c r="F78" s="140">
        <v>1.4991929378311748E-2</v>
      </c>
      <c r="G78" s="140">
        <v>4.4620561743870121E-2</v>
      </c>
      <c r="H78" s="140">
        <v>2.2068370778598138E-2</v>
      </c>
      <c r="I78" s="140">
        <v>1.0209561741233079E-2</v>
      </c>
      <c r="J78" s="140">
        <v>5.1143128056338867E-2</v>
      </c>
      <c r="K78" s="140">
        <v>0.77653787351924874</v>
      </c>
      <c r="L78" s="141">
        <f t="shared" si="20"/>
        <v>2.2260772990707398</v>
      </c>
      <c r="M78" s="3"/>
    </row>
    <row r="79" spans="1:13" ht="15" customHeight="1" x14ac:dyDescent="0.2">
      <c r="A79" s="12"/>
      <c r="C79" s="162" t="s">
        <v>48</v>
      </c>
      <c r="D79" s="162"/>
      <c r="E79" s="162"/>
      <c r="F79" s="162"/>
      <c r="G79" s="162"/>
      <c r="H79" s="162"/>
      <c r="I79" s="162"/>
      <c r="J79" s="162"/>
      <c r="K79" s="162"/>
      <c r="L79" s="162"/>
      <c r="M79" s="3"/>
    </row>
    <row r="80" spans="1:13" ht="15" customHeight="1" x14ac:dyDescent="0.2">
      <c r="A80" s="12"/>
      <c r="C80" s="136">
        <v>2024</v>
      </c>
      <c r="D80" s="136"/>
      <c r="E80" s="137">
        <v>0.15145153607054435</v>
      </c>
      <c r="F80" s="137">
        <v>0.10357361552881653</v>
      </c>
      <c r="G80" s="137">
        <v>0.20119488294368404</v>
      </c>
      <c r="H80" s="137">
        <v>0.15656981646398069</v>
      </c>
      <c r="I80" s="137">
        <v>6.4284203324406278E-2</v>
      </c>
      <c r="J80" s="137">
        <v>5.1345316729060127E-2</v>
      </c>
      <c r="K80" s="137">
        <v>0.27158062893950785</v>
      </c>
      <c r="L80" s="138">
        <f t="shared" ref="L80:L83" si="21">(1*E80+2*F80+3*G80+4*H80+5*I80)/SUM(E80:I80)</f>
        <v>2.8207899656162034</v>
      </c>
      <c r="M80" s="3"/>
    </row>
    <row r="81" spans="1:13" ht="15" customHeight="1" x14ac:dyDescent="0.2">
      <c r="A81" s="12"/>
      <c r="C81" s="139">
        <v>2021</v>
      </c>
      <c r="D81" s="139"/>
      <c r="E81" s="140">
        <v>0.17433178799999999</v>
      </c>
      <c r="F81" s="140">
        <v>8.8660058999999999E-2</v>
      </c>
      <c r="G81" s="140">
        <v>0.204206952</v>
      </c>
      <c r="H81" s="140">
        <v>0.14046525200000001</v>
      </c>
      <c r="I81" s="140">
        <v>5.7014700000000001E-2</v>
      </c>
      <c r="J81" s="140">
        <v>4.7796699999999998E-2</v>
      </c>
      <c r="K81" s="140">
        <v>0.28752451299999998</v>
      </c>
      <c r="L81" s="141">
        <f t="shared" si="21"/>
        <v>2.7249363204029975</v>
      </c>
      <c r="M81" s="3"/>
    </row>
    <row r="82" spans="1:13" ht="15" customHeight="1" x14ac:dyDescent="0.2">
      <c r="A82" s="12"/>
      <c r="C82" s="139">
        <v>2017</v>
      </c>
      <c r="D82" s="139"/>
      <c r="E82" s="140">
        <v>0.155871227</v>
      </c>
      <c r="F82" s="140">
        <v>6.00136E-2</v>
      </c>
      <c r="G82" s="140">
        <v>0.19070611600000001</v>
      </c>
      <c r="H82" s="140">
        <v>0.13917948599999999</v>
      </c>
      <c r="I82" s="140">
        <v>3.0630600000000001E-2</v>
      </c>
      <c r="J82" s="140">
        <v>3.5807899999999997E-2</v>
      </c>
      <c r="K82" s="140">
        <v>0.38779102399999998</v>
      </c>
      <c r="L82" s="141">
        <f t="shared" si="21"/>
        <v>2.7027844167849331</v>
      </c>
      <c r="M82" s="3"/>
    </row>
    <row r="83" spans="1:13" ht="15" customHeight="1" x14ac:dyDescent="0.2">
      <c r="A83" s="12"/>
      <c r="C83" s="139">
        <v>2014</v>
      </c>
      <c r="D83" s="139"/>
      <c r="E83" s="142">
        <v>0.1335611391386495</v>
      </c>
      <c r="F83" s="142">
        <v>6.3642269099449464E-2</v>
      </c>
      <c r="G83" s="142">
        <v>0.10216294996270738</v>
      </c>
      <c r="H83" s="142">
        <v>0.19729925985986929</v>
      </c>
      <c r="I83" s="142">
        <v>2.9725542055171611E-2</v>
      </c>
      <c r="J83" s="142">
        <v>3.2990915504414596E-2</v>
      </c>
      <c r="K83" s="142">
        <v>0.44061792437973807</v>
      </c>
      <c r="L83" s="141">
        <f t="shared" si="21"/>
        <v>2.8593931490220181</v>
      </c>
      <c r="M83" s="3"/>
    </row>
    <row r="84" spans="1:13" s="76" customFormat="1" ht="15" customHeight="1" x14ac:dyDescent="0.2">
      <c r="A84" s="11"/>
      <c r="C84" s="100" t="s">
        <v>17</v>
      </c>
      <c r="D84" s="100"/>
      <c r="E84" s="100"/>
      <c r="F84" s="100"/>
      <c r="G84" s="100"/>
      <c r="H84" s="100"/>
      <c r="I84" s="100"/>
      <c r="J84" s="100"/>
      <c r="K84" s="100"/>
      <c r="L84" s="98"/>
      <c r="M84" s="3"/>
    </row>
    <row r="85" spans="1:13" s="76" customFormat="1" ht="15" customHeight="1" x14ac:dyDescent="0.2">
      <c r="A85" s="11"/>
      <c r="C85" s="160" t="s">
        <v>165</v>
      </c>
      <c r="D85" s="160"/>
      <c r="E85" s="161"/>
      <c r="F85" s="161"/>
      <c r="G85" s="161"/>
      <c r="H85" s="161"/>
      <c r="I85" s="161"/>
      <c r="J85" s="161"/>
      <c r="K85" s="161"/>
      <c r="L85" s="161"/>
      <c r="M85" s="3"/>
    </row>
    <row r="86" spans="1:13" ht="15" customHeight="1" x14ac:dyDescent="0.2">
      <c r="A86" s="12"/>
      <c r="C86" s="136">
        <v>2024</v>
      </c>
      <c r="D86" s="136"/>
      <c r="E86" s="137">
        <f>AVERAGE(E91,E96,E101,E106,E111,E116)</f>
        <v>0.15536528842418026</v>
      </c>
      <c r="F86" s="137">
        <f t="shared" ref="F86:K86" si="22">AVERAGE(F91,F96,F101,F106,F111,F116)</f>
        <v>6.1803785170585802E-2</v>
      </c>
      <c r="G86" s="137">
        <f t="shared" si="22"/>
        <v>0.18477465351604069</v>
      </c>
      <c r="H86" s="137">
        <f t="shared" si="22"/>
        <v>0.13352089794035746</v>
      </c>
      <c r="I86" s="137">
        <f t="shared" si="22"/>
        <v>5.0190411872393675E-2</v>
      </c>
      <c r="J86" s="137">
        <f t="shared" si="22"/>
        <v>8.9038174037205695E-2</v>
      </c>
      <c r="K86" s="137">
        <f t="shared" si="22"/>
        <v>0.32530678903923649</v>
      </c>
      <c r="L86" s="138">
        <f t="shared" ref="L86:L89" si="23">(1*E86+2*F86+3*G86+4*H86+5*I86)/SUM(E86:I86)</f>
        <v>2.7632861811245784</v>
      </c>
      <c r="M86" s="3"/>
    </row>
    <row r="87" spans="1:13" ht="15" customHeight="1" x14ac:dyDescent="0.2">
      <c r="A87" s="12"/>
      <c r="C87" s="139">
        <v>2021</v>
      </c>
      <c r="D87" s="139"/>
      <c r="E87" s="140">
        <f t="shared" ref="E87:K87" si="24">AVERAGE(E92,E97,E102,E107,E112,E117)</f>
        <v>0.14281898283333336</v>
      </c>
      <c r="F87" s="140">
        <f t="shared" si="24"/>
        <v>8.9724556333333316E-2</v>
      </c>
      <c r="G87" s="140">
        <f t="shared" si="24"/>
        <v>0.18430504</v>
      </c>
      <c r="H87" s="140">
        <f t="shared" si="24"/>
        <v>0.12877528949999997</v>
      </c>
      <c r="I87" s="140">
        <f t="shared" si="24"/>
        <v>4.9030774166666673E-2</v>
      </c>
      <c r="J87" s="140">
        <f t="shared" si="24"/>
        <v>7.6608083000000007E-2</v>
      </c>
      <c r="K87" s="140">
        <f t="shared" si="24"/>
        <v>0.32873728666666663</v>
      </c>
      <c r="L87" s="141">
        <f t="shared" si="23"/>
        <v>2.7502320280238779</v>
      </c>
      <c r="M87" s="3"/>
    </row>
    <row r="88" spans="1:13" ht="15" customHeight="1" x14ac:dyDescent="0.2">
      <c r="A88" s="12"/>
      <c r="C88" s="139">
        <v>2017</v>
      </c>
      <c r="D88" s="139"/>
      <c r="E88" s="140">
        <f t="shared" ref="E88:K88" si="25">AVERAGE(E93,E98,E103,E108,E113,E118)</f>
        <v>0.13306453199999999</v>
      </c>
      <c r="F88" s="140">
        <f t="shared" si="25"/>
        <v>5.6090232500000003E-2</v>
      </c>
      <c r="G88" s="140">
        <f t="shared" si="25"/>
        <v>0.16109419683333334</v>
      </c>
      <c r="H88" s="140">
        <f t="shared" si="25"/>
        <v>0.10682032033333333</v>
      </c>
      <c r="I88" s="140">
        <f t="shared" si="25"/>
        <v>3.9145318666666672E-2</v>
      </c>
      <c r="J88" s="140">
        <f t="shared" si="25"/>
        <v>7.8847124666666671E-2</v>
      </c>
      <c r="K88" s="140">
        <f t="shared" si="25"/>
        <v>0.42493828716666665</v>
      </c>
      <c r="L88" s="141">
        <f t="shared" si="23"/>
        <v>2.7236914457147563</v>
      </c>
      <c r="M88" s="3"/>
    </row>
    <row r="89" spans="1:13" ht="15" customHeight="1" x14ac:dyDescent="0.2">
      <c r="A89" s="12"/>
      <c r="C89" s="139">
        <v>2014</v>
      </c>
      <c r="D89" s="139"/>
      <c r="E89" s="140">
        <f t="shared" ref="E89:K89" si="26">AVERAGE(E94,E99,E104,E109,E114,E119)</f>
        <v>0.13451449244761768</v>
      </c>
      <c r="F89" s="140">
        <f t="shared" si="26"/>
        <v>5.2812728087877854E-2</v>
      </c>
      <c r="G89" s="140">
        <f t="shared" si="26"/>
        <v>0.1175247130019738</v>
      </c>
      <c r="H89" s="140">
        <f t="shared" si="26"/>
        <v>0.10702954226225303</v>
      </c>
      <c r="I89" s="140">
        <f t="shared" si="26"/>
        <v>4.2929981046887757E-2</v>
      </c>
      <c r="J89" s="140">
        <f t="shared" si="26"/>
        <v>7.0446783195672658E-2</v>
      </c>
      <c r="K89" s="140">
        <f t="shared" si="26"/>
        <v>0.47474175995771722</v>
      </c>
      <c r="L89" s="141">
        <f t="shared" si="23"/>
        <v>2.716471063589379</v>
      </c>
      <c r="M89" s="3"/>
    </row>
    <row r="90" spans="1:13" s="90" customFormat="1" ht="15" customHeight="1" x14ac:dyDescent="0.2">
      <c r="A90" s="11"/>
      <c r="C90" s="162" t="s">
        <v>43</v>
      </c>
      <c r="D90" s="162"/>
      <c r="E90" s="162"/>
      <c r="F90" s="162"/>
      <c r="G90" s="162"/>
      <c r="H90" s="162"/>
      <c r="I90" s="162"/>
      <c r="J90" s="162"/>
      <c r="K90" s="162"/>
      <c r="L90" s="162"/>
      <c r="M90" s="3"/>
    </row>
    <row r="91" spans="1:13" ht="15" customHeight="1" x14ac:dyDescent="0.2">
      <c r="A91" s="12"/>
      <c r="C91" s="136">
        <v>2024</v>
      </c>
      <c r="D91" s="136"/>
      <c r="E91" s="137">
        <v>0.19621829195246032</v>
      </c>
      <c r="F91" s="137">
        <v>0.11524645954592433</v>
      </c>
      <c r="G91" s="137">
        <v>0.27890002051730989</v>
      </c>
      <c r="H91" s="137">
        <v>0.18502583123019289</v>
      </c>
      <c r="I91" s="137">
        <v>6.0698477096856267E-2</v>
      </c>
      <c r="J91" s="137">
        <v>3.8871151055034886E-2</v>
      </c>
      <c r="K91" s="137">
        <v>0.12503976860222143</v>
      </c>
      <c r="L91" s="138">
        <f t="shared" ref="L91:L94" si="27">(1*E91+2*F91+3*G91+4*H91+5*I91)/SUM(E91:I91)</f>
        <v>2.7592837141893591</v>
      </c>
      <c r="M91" s="3"/>
    </row>
    <row r="92" spans="1:13" ht="15" customHeight="1" x14ac:dyDescent="0.2">
      <c r="A92" s="12"/>
      <c r="C92" s="139">
        <v>2021</v>
      </c>
      <c r="D92" s="139"/>
      <c r="E92" s="140">
        <v>0.205707364</v>
      </c>
      <c r="F92" s="140">
        <v>0.130908732</v>
      </c>
      <c r="G92" s="140">
        <v>0.27830463900000002</v>
      </c>
      <c r="H92" s="140">
        <v>0.178827297</v>
      </c>
      <c r="I92" s="140">
        <v>5.0328299999999999E-2</v>
      </c>
      <c r="J92" s="140">
        <v>4.2231499999999998E-2</v>
      </c>
      <c r="K92" s="140">
        <v>0.113692217</v>
      </c>
      <c r="L92" s="141">
        <f t="shared" si="27"/>
        <v>2.6886068794545941</v>
      </c>
      <c r="M92" s="3"/>
    </row>
    <row r="93" spans="1:13" ht="15" customHeight="1" x14ac:dyDescent="0.2">
      <c r="A93" s="12"/>
      <c r="C93" s="139">
        <v>2017</v>
      </c>
      <c r="D93" s="139"/>
      <c r="E93" s="140">
        <v>0.19230919699999999</v>
      </c>
      <c r="F93" s="140">
        <v>0.101858791</v>
      </c>
      <c r="G93" s="140">
        <v>0.25566277199999998</v>
      </c>
      <c r="H93" s="140">
        <v>0.171112985</v>
      </c>
      <c r="I93" s="140">
        <v>5.8033099999999997E-2</v>
      </c>
      <c r="J93" s="140">
        <v>3.8871700000000002E-2</v>
      </c>
      <c r="K93" s="140">
        <v>0.18215146800000001</v>
      </c>
      <c r="L93" s="141">
        <f t="shared" si="27"/>
        <v>2.7441541410643597</v>
      </c>
      <c r="M93" s="3"/>
    </row>
    <row r="94" spans="1:13" ht="15" customHeight="1" x14ac:dyDescent="0.2">
      <c r="A94" s="12"/>
      <c r="C94" s="139">
        <v>2014</v>
      </c>
      <c r="D94" s="139"/>
      <c r="E94" s="140">
        <v>0.2281215655931729</v>
      </c>
      <c r="F94" s="140">
        <v>9.6894589207925624E-2</v>
      </c>
      <c r="G94" s="140">
        <v>0.23330400787284555</v>
      </c>
      <c r="H94" s="140">
        <v>0.19504329640065893</v>
      </c>
      <c r="I94" s="140">
        <v>6.398171028423634E-2</v>
      </c>
      <c r="J94" s="140">
        <v>3.870082223712857E-2</v>
      </c>
      <c r="K94" s="140">
        <v>0.14395400840403202</v>
      </c>
      <c r="L94" s="141">
        <f t="shared" si="27"/>
        <v>2.7184408594404927</v>
      </c>
      <c r="M94" s="3"/>
    </row>
    <row r="95" spans="1:13" s="90" customFormat="1" ht="15" customHeight="1" x14ac:dyDescent="0.2">
      <c r="A95" s="11"/>
      <c r="C95" s="162" t="s">
        <v>44</v>
      </c>
      <c r="D95" s="162"/>
      <c r="E95" s="162"/>
      <c r="F95" s="162"/>
      <c r="G95" s="162"/>
      <c r="H95" s="162"/>
      <c r="I95" s="162"/>
      <c r="J95" s="162"/>
      <c r="K95" s="162"/>
      <c r="L95" s="162"/>
      <c r="M95" s="3"/>
    </row>
    <row r="96" spans="1:13" ht="15" customHeight="1" x14ac:dyDescent="0.2">
      <c r="A96" s="12"/>
      <c r="C96" s="136">
        <v>2024</v>
      </c>
      <c r="D96" s="136"/>
      <c r="E96" s="137">
        <v>0.17756501366618058</v>
      </c>
      <c r="F96" s="137">
        <v>9.2206521651144915E-2</v>
      </c>
      <c r="G96" s="137">
        <v>0.26786364475782554</v>
      </c>
      <c r="H96" s="137">
        <v>0.20286338489050182</v>
      </c>
      <c r="I96" s="137">
        <v>7.533762266539705E-2</v>
      </c>
      <c r="J96" s="137">
        <v>4.715289152161866E-2</v>
      </c>
      <c r="K96" s="137">
        <v>0.13701092084733141</v>
      </c>
      <c r="L96" s="138">
        <f t="shared" ref="L96:L99" si="28">(1*E96+2*F96+3*G96+4*H96+5*I96)/SUM(E96:I96)</f>
        <v>2.885028489561646</v>
      </c>
      <c r="M96" s="3"/>
    </row>
    <row r="97" spans="1:13" ht="15" customHeight="1" x14ac:dyDescent="0.2">
      <c r="A97" s="12"/>
      <c r="C97" s="139">
        <v>2021</v>
      </c>
      <c r="D97" s="139"/>
      <c r="E97" s="140">
        <v>0.162580582</v>
      </c>
      <c r="F97" s="140">
        <v>0.123321534</v>
      </c>
      <c r="G97" s="140">
        <v>0.261874471</v>
      </c>
      <c r="H97" s="140">
        <v>0.188331622</v>
      </c>
      <c r="I97" s="140">
        <v>8.5096634000000004E-2</v>
      </c>
      <c r="J97" s="140">
        <v>4.3618299999999999E-2</v>
      </c>
      <c r="K97" s="140">
        <v>0.135176878</v>
      </c>
      <c r="L97" s="141">
        <f t="shared" si="28"/>
        <v>2.8904563109109676</v>
      </c>
      <c r="M97" s="3"/>
    </row>
    <row r="98" spans="1:13" ht="15" customHeight="1" x14ac:dyDescent="0.2">
      <c r="A98" s="12"/>
      <c r="C98" s="139">
        <v>2017</v>
      </c>
      <c r="D98" s="139"/>
      <c r="E98" s="140">
        <v>0.16538681999999999</v>
      </c>
      <c r="F98" s="140">
        <v>8.7595803999999999E-2</v>
      </c>
      <c r="G98" s="140">
        <v>0.23701871999999999</v>
      </c>
      <c r="H98" s="140">
        <v>0.19287010900000001</v>
      </c>
      <c r="I98" s="140">
        <v>7.0311611999999996E-2</v>
      </c>
      <c r="J98" s="140">
        <v>4.2590799999999998E-2</v>
      </c>
      <c r="K98" s="140">
        <v>0.20422618300000001</v>
      </c>
      <c r="L98" s="141">
        <f t="shared" si="28"/>
        <v>2.8873101176272469</v>
      </c>
      <c r="M98" s="3"/>
    </row>
    <row r="99" spans="1:13" ht="15" customHeight="1" x14ac:dyDescent="0.2">
      <c r="A99" s="12"/>
      <c r="C99" s="139">
        <v>2014</v>
      </c>
      <c r="D99" s="139"/>
      <c r="E99" s="140">
        <v>0.17429402298965357</v>
      </c>
      <c r="F99" s="140">
        <v>8.2947424335815506E-2</v>
      </c>
      <c r="G99" s="140">
        <v>0.20579624448943032</v>
      </c>
      <c r="H99" s="140">
        <v>0.21601719127118862</v>
      </c>
      <c r="I99" s="140">
        <v>8.7579147098227714E-2</v>
      </c>
      <c r="J99" s="140">
        <v>4.3031232672693383E-2</v>
      </c>
      <c r="K99" s="140">
        <v>0.19033473714299087</v>
      </c>
      <c r="L99" s="141">
        <f t="shared" si="28"/>
        <v>2.9473543004114031</v>
      </c>
      <c r="M99" s="3"/>
    </row>
    <row r="100" spans="1:13" s="90" customFormat="1" ht="15" customHeight="1" x14ac:dyDescent="0.2">
      <c r="A100" s="11"/>
      <c r="C100" s="162" t="s">
        <v>45</v>
      </c>
      <c r="D100" s="162"/>
      <c r="E100" s="162"/>
      <c r="F100" s="162"/>
      <c r="G100" s="162"/>
      <c r="H100" s="162"/>
      <c r="I100" s="162"/>
      <c r="J100" s="162"/>
      <c r="K100" s="162"/>
      <c r="L100" s="162"/>
      <c r="M100" s="3"/>
    </row>
    <row r="101" spans="1:13" ht="15" customHeight="1" x14ac:dyDescent="0.2">
      <c r="A101" s="12"/>
      <c r="C101" s="136">
        <v>2024</v>
      </c>
      <c r="D101" s="136"/>
      <c r="E101" s="137">
        <v>0.13552754466604422</v>
      </c>
      <c r="F101" s="137">
        <v>3.3171004741765535E-2</v>
      </c>
      <c r="G101" s="137">
        <v>9.4585626115429172E-2</v>
      </c>
      <c r="H101" s="137">
        <v>6.4015881608665962E-2</v>
      </c>
      <c r="I101" s="137">
        <v>2.5048266361262159E-2</v>
      </c>
      <c r="J101" s="137">
        <v>0.12225695985230935</v>
      </c>
      <c r="K101" s="137">
        <v>0.52539471665452364</v>
      </c>
      <c r="L101" s="138">
        <f t="shared" ref="L101:L104" si="29">(1*E101+2*F101+3*G101+4*H101+5*I101)/SUM(E101:I101)</f>
        <v>2.4604382451493332</v>
      </c>
      <c r="M101" s="3"/>
    </row>
    <row r="102" spans="1:13" ht="15" customHeight="1" x14ac:dyDescent="0.2">
      <c r="A102" s="12"/>
      <c r="C102" s="139">
        <v>2021</v>
      </c>
      <c r="D102" s="139"/>
      <c r="E102" s="140">
        <v>0.10658721</v>
      </c>
      <c r="F102" s="140">
        <v>5.7567599999999997E-2</v>
      </c>
      <c r="G102" s="140">
        <v>0.104648354</v>
      </c>
      <c r="H102" s="140">
        <v>6.13982E-2</v>
      </c>
      <c r="I102" s="140">
        <v>2.0219500000000001E-2</v>
      </c>
      <c r="J102" s="140">
        <v>0.102437841</v>
      </c>
      <c r="K102" s="140">
        <v>0.54714133799999998</v>
      </c>
      <c r="L102" s="141">
        <f t="shared" si="29"/>
        <v>2.5179943965893536</v>
      </c>
      <c r="M102" s="3"/>
    </row>
    <row r="103" spans="1:13" ht="15" customHeight="1" x14ac:dyDescent="0.2">
      <c r="A103" s="12"/>
      <c r="C103" s="139">
        <v>2017</v>
      </c>
      <c r="D103" s="139"/>
      <c r="E103" s="140">
        <v>9.6420926000000004E-2</v>
      </c>
      <c r="F103" s="140">
        <v>2.9275300000000001E-2</v>
      </c>
      <c r="G103" s="140">
        <v>9.3213878E-2</v>
      </c>
      <c r="H103" s="140">
        <v>3.7038799999999997E-2</v>
      </c>
      <c r="I103" s="140">
        <v>1.4218700000000001E-2</v>
      </c>
      <c r="J103" s="140">
        <v>0.10490110800000001</v>
      </c>
      <c r="K103" s="140">
        <v>0.62493130699999999</v>
      </c>
      <c r="L103" s="141">
        <f t="shared" si="29"/>
        <v>2.420208234885187</v>
      </c>
      <c r="M103" s="3"/>
    </row>
    <row r="104" spans="1:13" ht="15" customHeight="1" x14ac:dyDescent="0.2">
      <c r="A104" s="12"/>
      <c r="C104" s="139">
        <v>2014</v>
      </c>
      <c r="D104" s="139"/>
      <c r="E104" s="140">
        <v>8.4704794390837057E-2</v>
      </c>
      <c r="F104" s="140">
        <v>2.224287276312124E-2</v>
      </c>
      <c r="G104" s="140">
        <v>3.6765690227494201E-2</v>
      </c>
      <c r="H104" s="140">
        <v>2.5641918329537404E-2</v>
      </c>
      <c r="I104" s="140">
        <v>1.8480574828045108E-2</v>
      </c>
      <c r="J104" s="140">
        <v>8.0091173239124513E-2</v>
      </c>
      <c r="K104" s="140">
        <v>0.73207297622184053</v>
      </c>
      <c r="L104" s="141">
        <f t="shared" si="29"/>
        <v>2.3129671828416516</v>
      </c>
      <c r="M104" s="3"/>
    </row>
    <row r="105" spans="1:13" s="90" customFormat="1" ht="15" customHeight="1" x14ac:dyDescent="0.2">
      <c r="A105" s="11"/>
      <c r="C105" s="162" t="s">
        <v>46</v>
      </c>
      <c r="D105" s="162"/>
      <c r="E105" s="162"/>
      <c r="F105" s="162"/>
      <c r="G105" s="162"/>
      <c r="H105" s="162"/>
      <c r="I105" s="162"/>
      <c r="J105" s="162"/>
      <c r="K105" s="162"/>
      <c r="L105" s="162"/>
      <c r="M105" s="3"/>
    </row>
    <row r="106" spans="1:13" ht="15" customHeight="1" x14ac:dyDescent="0.2">
      <c r="A106" s="12"/>
      <c r="C106" s="136">
        <v>2024</v>
      </c>
      <c r="D106" s="136"/>
      <c r="E106" s="137">
        <v>0.175915775532171</v>
      </c>
      <c r="F106" s="137">
        <v>5.1150427736663236E-2</v>
      </c>
      <c r="G106" s="137">
        <v>0.16472393938413532</v>
      </c>
      <c r="H106" s="137">
        <v>8.3155287419338475E-2</v>
      </c>
      <c r="I106" s="137">
        <v>2.0323045178408123E-2</v>
      </c>
      <c r="J106" s="137">
        <v>9.8836112800678347E-2</v>
      </c>
      <c r="K106" s="137">
        <v>0.40589541194860557</v>
      </c>
      <c r="L106" s="138">
        <f t="shared" ref="L106:L109" si="30">(1*E106+2*F106+3*G106+4*H106+5*I106)/SUM(E106:I106)</f>
        <v>2.4363045197182744</v>
      </c>
      <c r="M106" s="3"/>
    </row>
    <row r="107" spans="1:13" ht="15" customHeight="1" x14ac:dyDescent="0.2">
      <c r="A107" s="12"/>
      <c r="C107" s="139">
        <v>2021</v>
      </c>
      <c r="D107" s="139"/>
      <c r="E107" s="140">
        <v>0.148593213</v>
      </c>
      <c r="F107" s="140">
        <v>8.6128934000000004E-2</v>
      </c>
      <c r="G107" s="140">
        <v>0.153587734</v>
      </c>
      <c r="H107" s="140">
        <v>6.9049013000000006E-2</v>
      </c>
      <c r="I107" s="140">
        <v>2.0757500000000002E-2</v>
      </c>
      <c r="J107" s="140">
        <v>8.4058995999999997E-2</v>
      </c>
      <c r="K107" s="140">
        <v>0.43782457200000002</v>
      </c>
      <c r="L107" s="141">
        <f t="shared" si="30"/>
        <v>2.4295293982326824</v>
      </c>
      <c r="M107" s="3"/>
    </row>
    <row r="108" spans="1:13" ht="15" customHeight="1" x14ac:dyDescent="0.2">
      <c r="A108" s="12"/>
      <c r="C108" s="139">
        <v>2017</v>
      </c>
      <c r="D108" s="139"/>
      <c r="E108" s="140">
        <v>0.13438412999999999</v>
      </c>
      <c r="F108" s="140">
        <v>4.3309500000000001E-2</v>
      </c>
      <c r="G108" s="140">
        <v>0.12883140000000001</v>
      </c>
      <c r="H108" s="140">
        <v>4.9759900000000003E-2</v>
      </c>
      <c r="I108" s="140">
        <v>1.20736E-2</v>
      </c>
      <c r="J108" s="140">
        <v>0.10147639899999999</v>
      </c>
      <c r="K108" s="140">
        <v>0.53016497299999998</v>
      </c>
      <c r="L108" s="141">
        <f t="shared" si="30"/>
        <v>2.3534270538000026</v>
      </c>
      <c r="M108" s="3"/>
    </row>
    <row r="109" spans="1:13" ht="15" customHeight="1" x14ac:dyDescent="0.2">
      <c r="A109" s="12"/>
      <c r="C109" s="139">
        <v>2014</v>
      </c>
      <c r="D109" s="139"/>
      <c r="E109" s="140">
        <v>0.11348828406409735</v>
      </c>
      <c r="F109" s="140">
        <v>3.3930233275018554E-2</v>
      </c>
      <c r="G109" s="140">
        <v>5.619450046052174E-2</v>
      </c>
      <c r="H109" s="140">
        <v>5.0252207412825295E-2</v>
      </c>
      <c r="I109" s="140">
        <v>1.6185758611708151E-2</v>
      </c>
      <c r="J109" s="140">
        <v>8.87797309805686E-2</v>
      </c>
      <c r="K109" s="140">
        <v>0.6411692851952604</v>
      </c>
      <c r="L109" s="141">
        <f t="shared" si="30"/>
        <v>2.339816969957603</v>
      </c>
      <c r="M109" s="3"/>
    </row>
    <row r="110" spans="1:13" s="90" customFormat="1" ht="15" customHeight="1" x14ac:dyDescent="0.2">
      <c r="A110" s="11"/>
      <c r="C110" s="162" t="s">
        <v>47</v>
      </c>
      <c r="D110" s="162"/>
      <c r="E110" s="162"/>
      <c r="F110" s="162"/>
      <c r="G110" s="162"/>
      <c r="H110" s="162"/>
      <c r="I110" s="162"/>
      <c r="J110" s="162"/>
      <c r="K110" s="162"/>
      <c r="L110" s="162"/>
      <c r="M110" s="3"/>
    </row>
    <row r="111" spans="1:13" ht="15" customHeight="1" x14ac:dyDescent="0.2">
      <c r="A111" s="12"/>
      <c r="C111" s="136">
        <v>2024</v>
      </c>
      <c r="D111" s="136"/>
      <c r="E111" s="137">
        <v>0.12324582805083392</v>
      </c>
      <c r="F111" s="137">
        <v>2.9011520230359605E-2</v>
      </c>
      <c r="G111" s="137">
        <v>0.1089277453937096</v>
      </c>
      <c r="H111" s="137">
        <v>6.762793638188852E-2</v>
      </c>
      <c r="I111" s="137">
        <v>3.1148170917835661E-2</v>
      </c>
      <c r="J111" s="137">
        <v>0.13260801300876221</v>
      </c>
      <c r="K111" s="137">
        <v>0.50743078601661051</v>
      </c>
      <c r="L111" s="138">
        <f t="shared" ref="L111:L114" si="31">(1*E111+2*F111+3*G111+4*H111+5*I111)/SUM(E111:I111)</f>
        <v>2.5955705844954964</v>
      </c>
      <c r="M111" s="3"/>
    </row>
    <row r="112" spans="1:13" ht="15" customHeight="1" x14ac:dyDescent="0.2">
      <c r="A112" s="12"/>
      <c r="C112" s="139">
        <v>2021</v>
      </c>
      <c r="D112" s="139"/>
      <c r="E112" s="140">
        <v>0.108510682</v>
      </c>
      <c r="F112" s="140">
        <v>5.8362200000000003E-2</v>
      </c>
      <c r="G112" s="140">
        <v>9.3868961000000001E-2</v>
      </c>
      <c r="H112" s="140">
        <v>7.1186332000000005E-2</v>
      </c>
      <c r="I112" s="140">
        <v>3.1957699999999999E-2</v>
      </c>
      <c r="J112" s="140">
        <v>0.111344683</v>
      </c>
      <c r="K112" s="140">
        <v>0.52476944199999997</v>
      </c>
      <c r="L112" s="141">
        <f t="shared" si="31"/>
        <v>2.6144894824510572</v>
      </c>
      <c r="M112" s="3"/>
    </row>
    <row r="113" spans="1:13" ht="15" customHeight="1" x14ac:dyDescent="0.2">
      <c r="A113" s="12"/>
      <c r="C113" s="139">
        <v>2017</v>
      </c>
      <c r="D113" s="139"/>
      <c r="E113" s="140">
        <v>9.4174226E-2</v>
      </c>
      <c r="F113" s="140">
        <v>2.7333699999999999E-2</v>
      </c>
      <c r="G113" s="140">
        <v>8.8343618999999998E-2</v>
      </c>
      <c r="H113" s="140">
        <v>4.8722599999999998E-2</v>
      </c>
      <c r="I113" s="140">
        <v>1.93715E-2</v>
      </c>
      <c r="J113" s="140">
        <v>0.10860990099999999</v>
      </c>
      <c r="K113" s="140">
        <v>0.61344451600000005</v>
      </c>
      <c r="L113" s="141">
        <f t="shared" si="31"/>
        <v>2.5386991870298963</v>
      </c>
      <c r="M113" s="3"/>
    </row>
    <row r="114" spans="1:13" ht="15" customHeight="1" x14ac:dyDescent="0.2">
      <c r="A114" s="12"/>
      <c r="C114" s="139">
        <v>2014</v>
      </c>
      <c r="D114" s="139"/>
      <c r="E114" s="140">
        <v>8.0365719175290021E-2</v>
      </c>
      <c r="F114" s="140">
        <v>3.2115953144485301E-2</v>
      </c>
      <c r="G114" s="140">
        <v>3.8689610086290849E-2</v>
      </c>
      <c r="H114" s="140">
        <v>3.7454212538658181E-2</v>
      </c>
      <c r="I114" s="140">
        <v>2.1402044947860244E-2</v>
      </c>
      <c r="J114" s="140">
        <v>9.4057870791872125E-2</v>
      </c>
      <c r="K114" s="140">
        <v>0.69591458931554329</v>
      </c>
      <c r="L114" s="141">
        <f t="shared" si="31"/>
        <v>2.4639317819069411</v>
      </c>
      <c r="M114" s="3"/>
    </row>
    <row r="115" spans="1:13" s="90" customFormat="1" ht="15" customHeight="1" x14ac:dyDescent="0.2">
      <c r="A115" s="11"/>
      <c r="C115" s="162" t="s">
        <v>48</v>
      </c>
      <c r="D115" s="162"/>
      <c r="E115" s="162"/>
      <c r="F115" s="162"/>
      <c r="G115" s="162"/>
      <c r="H115" s="162"/>
      <c r="I115" s="162"/>
      <c r="J115" s="162"/>
      <c r="K115" s="162"/>
      <c r="L115" s="162"/>
      <c r="M115" s="3"/>
    </row>
    <row r="116" spans="1:13" ht="15" customHeight="1" x14ac:dyDescent="0.2">
      <c r="A116" s="12"/>
      <c r="C116" s="136">
        <v>2024</v>
      </c>
      <c r="D116" s="136"/>
      <c r="E116" s="137">
        <v>0.12371927667739142</v>
      </c>
      <c r="F116" s="137">
        <v>5.0036777117657215E-2</v>
      </c>
      <c r="G116" s="137">
        <v>0.19364694492783444</v>
      </c>
      <c r="H116" s="137">
        <v>0.19843706611155715</v>
      </c>
      <c r="I116" s="137">
        <v>8.8586889014602793E-2</v>
      </c>
      <c r="J116" s="137">
        <v>9.4503915984830669E-2</v>
      </c>
      <c r="K116" s="137">
        <v>0.25106913016612636</v>
      </c>
      <c r="L116" s="138">
        <f t="shared" ref="L116:L119" si="32">(1*E116+2*F116+3*G116+4*H116+5*I116)/SUM(E116:I116)</f>
        <v>3.119395317091946</v>
      </c>
    </row>
    <row r="117" spans="1:13" ht="15" customHeight="1" x14ac:dyDescent="0.2">
      <c r="A117" s="12"/>
      <c r="C117" s="139">
        <v>2021</v>
      </c>
      <c r="D117" s="139"/>
      <c r="E117" s="140">
        <v>0.124934846</v>
      </c>
      <c r="F117" s="140">
        <v>8.2058337999999995E-2</v>
      </c>
      <c r="G117" s="140">
        <v>0.213546081</v>
      </c>
      <c r="H117" s="140">
        <v>0.20385927300000001</v>
      </c>
      <c r="I117" s="140">
        <v>8.5825011000000007E-2</v>
      </c>
      <c r="J117" s="140">
        <v>7.5957178E-2</v>
      </c>
      <c r="K117" s="140">
        <v>0.213819273</v>
      </c>
      <c r="L117" s="141">
        <f t="shared" si="32"/>
        <v>3.0613627428453518</v>
      </c>
    </row>
    <row r="118" spans="1:13" ht="15" customHeight="1" x14ac:dyDescent="0.2">
      <c r="A118" s="12"/>
      <c r="C118" s="139">
        <v>2017</v>
      </c>
      <c r="D118" s="139"/>
      <c r="E118" s="140">
        <v>0.115711893</v>
      </c>
      <c r="F118" s="140">
        <v>4.7168300000000003E-2</v>
      </c>
      <c r="G118" s="140">
        <v>0.163494792</v>
      </c>
      <c r="H118" s="140">
        <v>0.14141752799999999</v>
      </c>
      <c r="I118" s="140">
        <v>6.0863399999999998E-2</v>
      </c>
      <c r="J118" s="140">
        <v>7.6632839999999994E-2</v>
      </c>
      <c r="K118" s="140">
        <v>0.394711276</v>
      </c>
      <c r="L118" s="141">
        <f t="shared" si="32"/>
        <v>2.9707791824131169</v>
      </c>
      <c r="M118" s="3"/>
    </row>
    <row r="119" spans="1:13" ht="15" customHeight="1" x14ac:dyDescent="0.2">
      <c r="A119" s="12"/>
      <c r="C119" s="139">
        <v>2014</v>
      </c>
      <c r="D119" s="139"/>
      <c r="E119" s="142">
        <v>0.12611256847265528</v>
      </c>
      <c r="F119" s="142">
        <v>4.874529580090093E-2</v>
      </c>
      <c r="G119" s="142">
        <v>0.13439822487525999</v>
      </c>
      <c r="H119" s="142">
        <v>0.11776842762064978</v>
      </c>
      <c r="I119" s="142">
        <v>4.9950650511249001E-2</v>
      </c>
      <c r="J119" s="142">
        <v>7.8019869252648782E-2</v>
      </c>
      <c r="K119" s="142">
        <v>0.44500496346663615</v>
      </c>
      <c r="L119" s="141">
        <f t="shared" si="32"/>
        <v>2.8253563082162754</v>
      </c>
      <c r="M119" s="3"/>
    </row>
    <row r="120" spans="1:13" s="76" customFormat="1" ht="15" customHeight="1" x14ac:dyDescent="0.2">
      <c r="A120" s="11"/>
      <c r="C120" s="100" t="s">
        <v>16</v>
      </c>
      <c r="D120" s="100"/>
      <c r="E120" s="100"/>
      <c r="F120" s="100"/>
      <c r="G120" s="100"/>
      <c r="H120" s="100"/>
      <c r="I120" s="100"/>
      <c r="J120" s="100"/>
      <c r="K120" s="100"/>
      <c r="L120" s="98"/>
      <c r="M120" s="3"/>
    </row>
    <row r="121" spans="1:13" s="76" customFormat="1" ht="15" customHeight="1" x14ac:dyDescent="0.2">
      <c r="A121" s="11"/>
      <c r="C121" s="160" t="s">
        <v>165</v>
      </c>
      <c r="D121" s="160"/>
      <c r="E121" s="161"/>
      <c r="F121" s="161"/>
      <c r="G121" s="161"/>
      <c r="H121" s="161"/>
      <c r="I121" s="161"/>
      <c r="J121" s="161"/>
      <c r="K121" s="161"/>
      <c r="L121" s="161"/>
      <c r="M121" s="3"/>
    </row>
    <row r="122" spans="1:13" ht="15" customHeight="1" x14ac:dyDescent="0.2">
      <c r="A122" s="12"/>
      <c r="C122" s="136">
        <v>2024</v>
      </c>
      <c r="D122" s="136"/>
      <c r="E122" s="137">
        <f>AVERAGE(E127,E132,E137,E142,E147,E152)</f>
        <v>0.18078372556538191</v>
      </c>
      <c r="F122" s="137">
        <f t="shared" ref="F122:K122" si="33">AVERAGE(F127,F132,F137,F142,F147,F152)</f>
        <v>6.8335226399981852E-2</v>
      </c>
      <c r="G122" s="137">
        <f t="shared" si="33"/>
        <v>0.1394304160047258</v>
      </c>
      <c r="H122" s="137">
        <f t="shared" si="33"/>
        <v>0.11442984819191597</v>
      </c>
      <c r="I122" s="137">
        <f t="shared" si="33"/>
        <v>5.6828926111497813E-2</v>
      </c>
      <c r="J122" s="137">
        <f t="shared" si="33"/>
        <v>7.5060595126953136E-2</v>
      </c>
      <c r="K122" s="137">
        <f t="shared" si="33"/>
        <v>0.36513126259954348</v>
      </c>
      <c r="L122" s="138">
        <f t="shared" ref="L122:L125" si="34">(1*E122+2*F122+3*G122+4*H122+5*I122)/SUM(E122:I122)</f>
        <v>2.63949260134692</v>
      </c>
      <c r="M122" s="3"/>
    </row>
    <row r="123" spans="1:13" ht="15" customHeight="1" x14ac:dyDescent="0.2">
      <c r="A123" s="12"/>
      <c r="C123" s="139">
        <v>2021</v>
      </c>
      <c r="D123" s="139"/>
      <c r="E123" s="140">
        <f t="shared" ref="E123:K123" si="35">AVERAGE(E128,E133,E138,E143,E148,E153)</f>
        <v>0.13460022066666666</v>
      </c>
      <c r="F123" s="140">
        <f t="shared" si="35"/>
        <v>5.9407163499999999E-2</v>
      </c>
      <c r="G123" s="140">
        <f t="shared" si="35"/>
        <v>0.1589636475</v>
      </c>
      <c r="H123" s="140">
        <f t="shared" si="35"/>
        <v>0.10778494083333334</v>
      </c>
      <c r="I123" s="140">
        <f t="shared" si="35"/>
        <v>4.6882319333333332E-2</v>
      </c>
      <c r="J123" s="140">
        <f t="shared" si="35"/>
        <v>9.3981054499999994E-2</v>
      </c>
      <c r="K123" s="140">
        <f t="shared" si="35"/>
        <v>0.39838066099999997</v>
      </c>
      <c r="L123" s="141">
        <f t="shared" si="34"/>
        <v>2.7497075626929877</v>
      </c>
    </row>
    <row r="124" spans="1:13" ht="15" customHeight="1" x14ac:dyDescent="0.2">
      <c r="A124" s="12"/>
      <c r="C124" s="139">
        <v>2017</v>
      </c>
      <c r="D124" s="139"/>
      <c r="E124" s="140">
        <f t="shared" ref="E124:K124" si="36">AVERAGE(E129,E134,E139,E144,E149,E154)</f>
        <v>0.10734161216666667</v>
      </c>
      <c r="F124" s="140">
        <f t="shared" si="36"/>
        <v>3.7144787000000005E-2</v>
      </c>
      <c r="G124" s="140">
        <f t="shared" si="36"/>
        <v>0.13825181333333333</v>
      </c>
      <c r="H124" s="140">
        <f t="shared" si="36"/>
        <v>0.102489157</v>
      </c>
      <c r="I124" s="140">
        <f t="shared" si="36"/>
        <v>4.0868618666666669E-2</v>
      </c>
      <c r="J124" s="140">
        <f t="shared" si="36"/>
        <v>0.12147664833333333</v>
      </c>
      <c r="K124" s="140">
        <f t="shared" si="36"/>
        <v>0.45242738966666662</v>
      </c>
      <c r="L124" s="141">
        <f t="shared" si="34"/>
        <v>2.8413465067088173</v>
      </c>
      <c r="M124" s="3"/>
    </row>
    <row r="125" spans="1:13" ht="15" customHeight="1" x14ac:dyDescent="0.2">
      <c r="A125" s="12"/>
      <c r="C125" s="139">
        <v>2014</v>
      </c>
      <c r="D125" s="139"/>
      <c r="E125" s="140">
        <f t="shared" ref="E125:K125" si="37">AVERAGE(E130,E135,E140,E145,E150,E155)</f>
        <v>9.234184503821502E-2</v>
      </c>
      <c r="F125" s="140">
        <f t="shared" si="37"/>
        <v>4.2868000346013409E-2</v>
      </c>
      <c r="G125" s="140">
        <f t="shared" si="37"/>
        <v>8.2843280414024015E-2</v>
      </c>
      <c r="H125" s="140">
        <f t="shared" si="37"/>
        <v>9.1487205945065084E-2</v>
      </c>
      <c r="I125" s="140">
        <f t="shared" si="37"/>
        <v>4.2414360430257571E-2</v>
      </c>
      <c r="J125" s="140">
        <f t="shared" si="37"/>
        <v>0.12676842933834725</v>
      </c>
      <c r="K125" s="140">
        <f t="shared" si="37"/>
        <v>0.52127687848807769</v>
      </c>
      <c r="L125" s="141">
        <f t="shared" si="34"/>
        <v>2.8544251156293865</v>
      </c>
      <c r="M125" s="3"/>
    </row>
    <row r="126" spans="1:13" s="90" customFormat="1" ht="15" customHeight="1" x14ac:dyDescent="0.2">
      <c r="A126" s="11"/>
      <c r="C126" s="162" t="s">
        <v>43</v>
      </c>
      <c r="D126" s="162"/>
      <c r="E126" s="162"/>
      <c r="F126" s="162"/>
      <c r="G126" s="162"/>
      <c r="H126" s="162"/>
      <c r="I126" s="162"/>
      <c r="J126" s="162"/>
      <c r="K126" s="162"/>
      <c r="L126" s="162"/>
      <c r="M126" s="3"/>
    </row>
    <row r="127" spans="1:13" ht="15" customHeight="1" x14ac:dyDescent="0.2">
      <c r="A127" s="12"/>
      <c r="C127" s="136">
        <v>2024</v>
      </c>
      <c r="D127" s="136"/>
      <c r="E127" s="137">
        <v>0.19596546199104772</v>
      </c>
      <c r="F127" s="137">
        <v>8.9089890581642461E-2</v>
      </c>
      <c r="G127" s="137">
        <v>0.21769743765524444</v>
      </c>
      <c r="H127" s="137">
        <v>0.1807346037631106</v>
      </c>
      <c r="I127" s="137">
        <v>7.1976175662033931E-2</v>
      </c>
      <c r="J127" s="137">
        <v>4.939812000131396E-2</v>
      </c>
      <c r="K127" s="137">
        <v>0.19513831034560672</v>
      </c>
      <c r="L127" s="138">
        <f t="shared" ref="L127:L130" si="38">(1*E127+2*F127+3*G127+4*H127+5*I127)/SUM(E127:I127)</f>
        <v>2.7930623450865402</v>
      </c>
      <c r="M127" s="3"/>
    </row>
    <row r="128" spans="1:13" ht="15" customHeight="1" x14ac:dyDescent="0.2">
      <c r="A128" s="12"/>
      <c r="C128" s="139">
        <v>2021</v>
      </c>
      <c r="D128" s="139"/>
      <c r="E128" s="140">
        <v>0.166126991</v>
      </c>
      <c r="F128" s="140">
        <v>8.7956385999999998E-2</v>
      </c>
      <c r="G128" s="140">
        <v>0.240038535</v>
      </c>
      <c r="H128" s="140">
        <v>0.16320449400000001</v>
      </c>
      <c r="I128" s="140">
        <v>5.5256600000000003E-2</v>
      </c>
      <c r="J128" s="140">
        <v>6.2002599999999998E-2</v>
      </c>
      <c r="K128" s="140">
        <v>0.22541446100000001</v>
      </c>
      <c r="L128" s="141">
        <f t="shared" si="38"/>
        <v>2.7944201969924611</v>
      </c>
      <c r="M128" s="3"/>
    </row>
    <row r="129" spans="1:13" ht="15" customHeight="1" x14ac:dyDescent="0.2">
      <c r="A129" s="12"/>
      <c r="C129" s="139">
        <v>2017</v>
      </c>
      <c r="D129" s="139"/>
      <c r="E129" s="140">
        <v>0.13871180299999999</v>
      </c>
      <c r="F129" s="140">
        <v>6.7827122000000004E-2</v>
      </c>
      <c r="G129" s="140">
        <v>0.215208441</v>
      </c>
      <c r="H129" s="140">
        <v>0.17318993599999999</v>
      </c>
      <c r="I129" s="140">
        <v>5.0675400000000002E-2</v>
      </c>
      <c r="J129" s="140">
        <v>8.0120356000000004E-2</v>
      </c>
      <c r="K129" s="140">
        <v>0.27426696499999997</v>
      </c>
      <c r="L129" s="141">
        <f t="shared" si="38"/>
        <v>2.8904761449380527</v>
      </c>
      <c r="M129" s="3"/>
    </row>
    <row r="130" spans="1:13" ht="15" customHeight="1" x14ac:dyDescent="0.2">
      <c r="A130" s="12"/>
      <c r="C130" s="139">
        <v>2014</v>
      </c>
      <c r="D130" s="139"/>
      <c r="E130" s="140">
        <v>0.13480623087372515</v>
      </c>
      <c r="F130" s="140">
        <v>6.9702395329522882E-2</v>
      </c>
      <c r="G130" s="140">
        <v>0.17386182065413106</v>
      </c>
      <c r="H130" s="140">
        <v>0.17562302383694858</v>
      </c>
      <c r="I130" s="140">
        <v>6.7859578203678175E-2</v>
      </c>
      <c r="J130" s="140">
        <v>8.7100086641642788E-2</v>
      </c>
      <c r="K130" s="140">
        <v>0.29104686446035133</v>
      </c>
      <c r="L130" s="141">
        <f t="shared" si="38"/>
        <v>2.9550172233098495</v>
      </c>
      <c r="M130" s="3"/>
    </row>
    <row r="131" spans="1:13" s="90" customFormat="1" ht="15" customHeight="1" x14ac:dyDescent="0.2">
      <c r="A131" s="11"/>
      <c r="C131" s="162" t="s">
        <v>44</v>
      </c>
      <c r="D131" s="162"/>
      <c r="E131" s="162"/>
      <c r="F131" s="162"/>
      <c r="G131" s="162"/>
      <c r="H131" s="162"/>
      <c r="I131" s="162"/>
      <c r="J131" s="162"/>
      <c r="K131" s="162"/>
      <c r="L131" s="162"/>
      <c r="M131" s="3"/>
    </row>
    <row r="132" spans="1:13" ht="15" customHeight="1" x14ac:dyDescent="0.2">
      <c r="A132" s="12"/>
      <c r="C132" s="136">
        <v>2024</v>
      </c>
      <c r="D132" s="136"/>
      <c r="E132" s="137">
        <v>0.17864085239084562</v>
      </c>
      <c r="F132" s="137">
        <v>8.1250929343244183E-2</v>
      </c>
      <c r="G132" s="137">
        <v>0.19904056028216258</v>
      </c>
      <c r="H132" s="137">
        <v>0.18754762095390359</v>
      </c>
      <c r="I132" s="137">
        <v>8.2375026057012302E-2</v>
      </c>
      <c r="J132" s="137">
        <v>5.4447214421498018E-2</v>
      </c>
      <c r="K132" s="137">
        <v>0.21669779655133359</v>
      </c>
      <c r="L132" s="138">
        <f t="shared" ref="L132:L135" si="39">(1*E132+2*F132+3*G132+4*H132+5*I132)/SUM(E132:I132)</f>
        <v>2.8816843372752268</v>
      </c>
      <c r="M132" s="3"/>
    </row>
    <row r="133" spans="1:13" ht="15" customHeight="1" x14ac:dyDescent="0.2">
      <c r="A133" s="12"/>
      <c r="C133" s="139">
        <v>2021</v>
      </c>
      <c r="D133" s="139"/>
      <c r="E133" s="140">
        <v>0.14065406699999999</v>
      </c>
      <c r="F133" s="140">
        <v>7.4900800000000003E-2</v>
      </c>
      <c r="G133" s="140">
        <v>0.21927334100000001</v>
      </c>
      <c r="H133" s="140">
        <v>0.17381103000000001</v>
      </c>
      <c r="I133" s="140">
        <v>6.7454237E-2</v>
      </c>
      <c r="J133" s="140">
        <v>6.3806803999999995E-2</v>
      </c>
      <c r="K133" s="140">
        <v>0.26009971999999998</v>
      </c>
      <c r="L133" s="141">
        <f t="shared" si="39"/>
        <v>2.9297590765833084</v>
      </c>
      <c r="M133" s="3"/>
    </row>
    <row r="134" spans="1:13" ht="15" customHeight="1" x14ac:dyDescent="0.2">
      <c r="A134" s="12"/>
      <c r="C134" s="139">
        <v>2017</v>
      </c>
      <c r="D134" s="139"/>
      <c r="E134" s="140">
        <v>0.111313933</v>
      </c>
      <c r="F134" s="140">
        <v>4.2247699999999999E-2</v>
      </c>
      <c r="G134" s="140">
        <v>0.192711883</v>
      </c>
      <c r="H134" s="140">
        <v>0.17625153800000001</v>
      </c>
      <c r="I134" s="140">
        <v>8.1065720999999993E-2</v>
      </c>
      <c r="J134" s="140">
        <v>8.2532404000000004E-2</v>
      </c>
      <c r="K134" s="140">
        <v>0.31387684500000002</v>
      </c>
      <c r="L134" s="141">
        <f t="shared" si="39"/>
        <v>3.1217835279208832</v>
      </c>
      <c r="M134" s="3"/>
    </row>
    <row r="135" spans="1:13" ht="15" customHeight="1" x14ac:dyDescent="0.2">
      <c r="A135" s="12"/>
      <c r="C135" s="139">
        <v>2014</v>
      </c>
      <c r="D135" s="139"/>
      <c r="E135" s="140">
        <v>0.10459545672018754</v>
      </c>
      <c r="F135" s="140">
        <v>7.3260090332163769E-2</v>
      </c>
      <c r="G135" s="140">
        <v>0.14140705206021228</v>
      </c>
      <c r="H135" s="140">
        <v>0.17862324090817774</v>
      </c>
      <c r="I135" s="140">
        <v>7.5216182352620384E-2</v>
      </c>
      <c r="J135" s="140">
        <v>9.2492363685650641E-2</v>
      </c>
      <c r="K135" s="140">
        <v>0.33440561394098772</v>
      </c>
      <c r="L135" s="141">
        <f t="shared" si="39"/>
        <v>3.0813199046966857</v>
      </c>
      <c r="M135" s="3"/>
    </row>
    <row r="136" spans="1:13" s="90" customFormat="1" ht="15" customHeight="1" x14ac:dyDescent="0.2">
      <c r="A136" s="11"/>
      <c r="C136" s="162" t="s">
        <v>45</v>
      </c>
      <c r="D136" s="162"/>
      <c r="E136" s="162"/>
      <c r="F136" s="162"/>
      <c r="G136" s="162"/>
      <c r="H136" s="162"/>
      <c r="I136" s="162"/>
      <c r="J136" s="162"/>
      <c r="K136" s="162"/>
      <c r="L136" s="162"/>
      <c r="M136" s="3"/>
    </row>
    <row r="137" spans="1:13" ht="15" customHeight="1" x14ac:dyDescent="0.2">
      <c r="A137" s="12"/>
      <c r="C137" s="136">
        <v>2024</v>
      </c>
      <c r="D137" s="136"/>
      <c r="E137" s="137">
        <v>0.18091065536724485</v>
      </c>
      <c r="F137" s="137">
        <v>5.8571163485549867E-2</v>
      </c>
      <c r="G137" s="137">
        <v>8.4786365999801619E-2</v>
      </c>
      <c r="H137" s="137">
        <v>4.8027783412078265E-2</v>
      </c>
      <c r="I137" s="137">
        <v>2.9314533656180395E-2</v>
      </c>
      <c r="J137" s="137">
        <v>9.1126375151942926E-2</v>
      </c>
      <c r="K137" s="137">
        <v>0.50726312292720199</v>
      </c>
      <c r="L137" s="138">
        <f t="shared" ref="L137:L140" si="40">(1*E137+2*F137+3*G137+4*H137+5*I137)/SUM(E137:I137)</f>
        <v>2.2188062264431818</v>
      </c>
      <c r="M137" s="3"/>
    </row>
    <row r="138" spans="1:13" ht="15" customHeight="1" x14ac:dyDescent="0.2">
      <c r="A138" s="12"/>
      <c r="C138" s="139">
        <v>2021</v>
      </c>
      <c r="D138" s="139"/>
      <c r="E138" s="140">
        <v>0.12728492899999999</v>
      </c>
      <c r="F138" s="140">
        <v>3.9153300000000002E-2</v>
      </c>
      <c r="G138" s="140">
        <v>0.10941646200000001</v>
      </c>
      <c r="H138" s="140">
        <v>5.1635800000000003E-2</v>
      </c>
      <c r="I138" s="140">
        <v>2.1318299999999998E-2</v>
      </c>
      <c r="J138" s="140">
        <v>0.116128932</v>
      </c>
      <c r="K138" s="140">
        <v>0.53506224499999999</v>
      </c>
      <c r="L138" s="141">
        <f t="shared" si="40"/>
        <v>2.4281945778138376</v>
      </c>
      <c r="M138" s="3"/>
    </row>
    <row r="139" spans="1:13" ht="15" customHeight="1" x14ac:dyDescent="0.2">
      <c r="A139" s="12"/>
      <c r="C139" s="139">
        <v>2017</v>
      </c>
      <c r="D139" s="139"/>
      <c r="E139" s="140">
        <v>0.100102307</v>
      </c>
      <c r="F139" s="140">
        <v>2.5836399999999999E-2</v>
      </c>
      <c r="G139" s="140">
        <v>8.3400780999999993E-2</v>
      </c>
      <c r="H139" s="140">
        <v>4.4444200000000003E-2</v>
      </c>
      <c r="I139" s="140">
        <v>1.1518E-2</v>
      </c>
      <c r="J139" s="140">
        <v>0.156065066</v>
      </c>
      <c r="K139" s="140">
        <v>0.57863328800000002</v>
      </c>
      <c r="L139" s="141">
        <f t="shared" si="40"/>
        <v>2.4023377114735887</v>
      </c>
      <c r="M139" s="3"/>
    </row>
    <row r="140" spans="1:13" ht="15" customHeight="1" x14ac:dyDescent="0.2">
      <c r="A140" s="12"/>
      <c r="C140" s="139">
        <v>2014</v>
      </c>
      <c r="D140" s="139"/>
      <c r="E140" s="140">
        <v>7.1816110412740414E-2</v>
      </c>
      <c r="F140" s="140">
        <v>2.1347230328747861E-2</v>
      </c>
      <c r="G140" s="140">
        <v>3.342986845796285E-2</v>
      </c>
      <c r="H140" s="140">
        <v>3.3380681571366512E-2</v>
      </c>
      <c r="I140" s="140">
        <v>1.2950140754943069E-2</v>
      </c>
      <c r="J140" s="140">
        <v>0.15168659282362573</v>
      </c>
      <c r="K140" s="140">
        <v>0.67538937565061363</v>
      </c>
      <c r="L140" s="141">
        <f t="shared" si="40"/>
        <v>2.3887576692472039</v>
      </c>
      <c r="M140" s="3"/>
    </row>
    <row r="141" spans="1:13" s="90" customFormat="1" ht="15" customHeight="1" x14ac:dyDescent="0.2">
      <c r="A141" s="11"/>
      <c r="C141" s="162" t="s">
        <v>46</v>
      </c>
      <c r="D141" s="162"/>
      <c r="E141" s="162"/>
      <c r="F141" s="162"/>
      <c r="G141" s="162"/>
      <c r="H141" s="162"/>
      <c r="I141" s="162"/>
      <c r="J141" s="162"/>
      <c r="K141" s="162"/>
      <c r="L141" s="162"/>
      <c r="M141" s="3"/>
    </row>
    <row r="142" spans="1:13" ht="15" customHeight="1" x14ac:dyDescent="0.2">
      <c r="A142" s="12"/>
      <c r="C142" s="136">
        <v>2024</v>
      </c>
      <c r="D142" s="136"/>
      <c r="E142" s="137">
        <v>0.18800228323144969</v>
      </c>
      <c r="F142" s="137">
        <v>7.9432336492678446E-2</v>
      </c>
      <c r="G142" s="137">
        <v>0.13238501794309732</v>
      </c>
      <c r="H142" s="137">
        <v>6.0276711974285968E-2</v>
      </c>
      <c r="I142" s="137">
        <v>2.6763878193632604E-2</v>
      </c>
      <c r="J142" s="137">
        <v>7.753660837127184E-2</v>
      </c>
      <c r="K142" s="137">
        <v>0.4356031637935841</v>
      </c>
      <c r="L142" s="138">
        <f t="shared" ref="L142:L145" si="41">(1*E142+2*F142+3*G142+4*H142+5*I142)/SUM(E142:I142)</f>
        <v>2.2982946335273318</v>
      </c>
      <c r="M142" s="3"/>
    </row>
    <row r="143" spans="1:13" ht="15" customHeight="1" x14ac:dyDescent="0.2">
      <c r="A143" s="12"/>
      <c r="C143" s="139">
        <v>2021</v>
      </c>
      <c r="D143" s="139"/>
      <c r="E143" s="140">
        <v>0.135721703</v>
      </c>
      <c r="F143" s="140">
        <v>6.3530594999999995E-2</v>
      </c>
      <c r="G143" s="140">
        <v>0.124924036</v>
      </c>
      <c r="H143" s="140">
        <v>6.09921E-2</v>
      </c>
      <c r="I143" s="140">
        <v>2.1082900000000002E-2</v>
      </c>
      <c r="J143" s="140">
        <v>0.113328005</v>
      </c>
      <c r="K143" s="140">
        <v>0.48042067999999999</v>
      </c>
      <c r="L143" s="141">
        <f t="shared" si="41"/>
        <v>2.429377625132918</v>
      </c>
      <c r="M143" s="3"/>
    </row>
    <row r="144" spans="1:13" ht="15" customHeight="1" x14ac:dyDescent="0.2">
      <c r="A144" s="12"/>
      <c r="C144" s="139">
        <v>2017</v>
      </c>
      <c r="D144" s="139"/>
      <c r="E144" s="140">
        <v>0.107249582</v>
      </c>
      <c r="F144" s="140">
        <v>4.1571200000000003E-2</v>
      </c>
      <c r="G144" s="140">
        <v>0.113104077</v>
      </c>
      <c r="H144" s="140">
        <v>4.8038499999999998E-2</v>
      </c>
      <c r="I144" s="140">
        <v>1.43695E-2</v>
      </c>
      <c r="J144" s="140">
        <v>0.142516648</v>
      </c>
      <c r="K144" s="140">
        <v>0.53315048899999995</v>
      </c>
      <c r="L144" s="141">
        <f t="shared" si="41"/>
        <v>2.4471948832048507</v>
      </c>
      <c r="M144" s="3"/>
    </row>
    <row r="145" spans="1:13" ht="15" customHeight="1" x14ac:dyDescent="0.2">
      <c r="A145" s="12"/>
      <c r="C145" s="139">
        <v>2014</v>
      </c>
      <c r="D145" s="139"/>
      <c r="E145" s="140">
        <v>8.5669235574305488E-2</v>
      </c>
      <c r="F145" s="140">
        <v>3.7221796441724228E-2</v>
      </c>
      <c r="G145" s="140">
        <v>4.267853876403984E-2</v>
      </c>
      <c r="H145" s="140">
        <v>3.5811760082382765E-2</v>
      </c>
      <c r="I145" s="140">
        <v>1.5482890718826888E-2</v>
      </c>
      <c r="J145" s="140">
        <v>0.14552091494019831</v>
      </c>
      <c r="K145" s="140">
        <v>0.63761486347852259</v>
      </c>
      <c r="L145" s="141">
        <f t="shared" si="41"/>
        <v>2.3462143038788006</v>
      </c>
      <c r="M145" s="3"/>
    </row>
    <row r="146" spans="1:13" s="90" customFormat="1" ht="15" customHeight="1" x14ac:dyDescent="0.2">
      <c r="A146" s="11"/>
      <c r="C146" s="162" t="s">
        <v>47</v>
      </c>
      <c r="D146" s="162"/>
      <c r="E146" s="162"/>
      <c r="F146" s="162"/>
      <c r="G146" s="162"/>
      <c r="H146" s="162"/>
      <c r="I146" s="162"/>
      <c r="J146" s="162"/>
      <c r="K146" s="162"/>
      <c r="L146" s="162"/>
      <c r="M146" s="3"/>
    </row>
    <row r="147" spans="1:13" ht="15" customHeight="1" x14ac:dyDescent="0.2">
      <c r="A147" s="12"/>
      <c r="C147" s="136">
        <v>2024</v>
      </c>
      <c r="D147" s="136"/>
      <c r="E147" s="137">
        <v>0.17548926668178447</v>
      </c>
      <c r="F147" s="137">
        <v>4.77873215016709E-2</v>
      </c>
      <c r="G147" s="137">
        <v>9.3898740825930499E-2</v>
      </c>
      <c r="H147" s="137">
        <v>5.3926542331913713E-2</v>
      </c>
      <c r="I147" s="137">
        <v>3.0673616109784554E-2</v>
      </c>
      <c r="J147" s="137">
        <v>9.7596559847209663E-2</v>
      </c>
      <c r="K147" s="137">
        <v>0.50062795270170612</v>
      </c>
      <c r="L147" s="138">
        <f t="shared" ref="L147:L150" si="42">(1*E147+2*F147+3*G147+4*H147+5*I147)/SUM(E147:I147)</f>
        <v>2.2944017513057666</v>
      </c>
      <c r="M147" s="3"/>
    </row>
    <row r="148" spans="1:13" ht="15" customHeight="1" x14ac:dyDescent="0.2">
      <c r="A148" s="12"/>
      <c r="C148" s="139">
        <v>2021</v>
      </c>
      <c r="D148" s="139"/>
      <c r="E148" s="140">
        <v>0.119292152</v>
      </c>
      <c r="F148" s="140">
        <v>3.33742E-2</v>
      </c>
      <c r="G148" s="140">
        <v>9.9268967E-2</v>
      </c>
      <c r="H148" s="140">
        <v>6.6537716999999996E-2</v>
      </c>
      <c r="I148" s="140">
        <v>2.7703999999999999E-2</v>
      </c>
      <c r="J148" s="140">
        <v>0.126520511</v>
      </c>
      <c r="K148" s="140">
        <v>0.52730239800000001</v>
      </c>
      <c r="L148" s="141">
        <f t="shared" si="42"/>
        <v>2.5666587572261723</v>
      </c>
      <c r="M148" s="3"/>
    </row>
    <row r="149" spans="1:13" ht="15" customHeight="1" x14ac:dyDescent="0.2">
      <c r="A149" s="12"/>
      <c r="C149" s="139">
        <v>2017</v>
      </c>
      <c r="D149" s="139"/>
      <c r="E149" s="140">
        <v>9.5304386000000005E-2</v>
      </c>
      <c r="F149" s="140">
        <v>2.0587500000000002E-2</v>
      </c>
      <c r="G149" s="140">
        <v>9.6491225E-2</v>
      </c>
      <c r="H149" s="140">
        <v>5.7399199999999997E-2</v>
      </c>
      <c r="I149" s="140">
        <v>1.8887299999999999E-2</v>
      </c>
      <c r="J149" s="140">
        <v>0.15370182299999999</v>
      </c>
      <c r="K149" s="140">
        <v>0.55762861200000002</v>
      </c>
      <c r="L149" s="141">
        <f t="shared" si="42"/>
        <v>2.5980786768718787</v>
      </c>
      <c r="M149" s="3"/>
    </row>
    <row r="150" spans="1:13" ht="15" customHeight="1" x14ac:dyDescent="0.2">
      <c r="A150" s="12"/>
      <c r="C150" s="139">
        <v>2014</v>
      </c>
      <c r="D150" s="139"/>
      <c r="E150" s="140">
        <v>7.2202528918203834E-2</v>
      </c>
      <c r="F150" s="140">
        <v>2.2809866569842401E-2</v>
      </c>
      <c r="G150" s="140">
        <v>4.0671308372964898E-2</v>
      </c>
      <c r="H150" s="140">
        <v>3.121611721651826E-2</v>
      </c>
      <c r="I150" s="140">
        <v>2.5111218636088967E-2</v>
      </c>
      <c r="J150" s="140">
        <v>0.15120574876161311</v>
      </c>
      <c r="K150" s="140">
        <v>0.6567832115247686</v>
      </c>
      <c r="L150" s="141">
        <f t="shared" si="42"/>
        <v>2.5532737594385817</v>
      </c>
      <c r="M150" s="3"/>
    </row>
    <row r="151" spans="1:13" s="90" customFormat="1" ht="15" customHeight="1" x14ac:dyDescent="0.2">
      <c r="A151" s="11"/>
      <c r="C151" s="162" t="s">
        <v>48</v>
      </c>
      <c r="D151" s="162"/>
      <c r="E151" s="162"/>
      <c r="F151" s="162"/>
      <c r="G151" s="162"/>
      <c r="H151" s="162"/>
      <c r="I151" s="162"/>
      <c r="J151" s="162"/>
      <c r="K151" s="162"/>
      <c r="L151" s="162"/>
      <c r="M151" s="3"/>
    </row>
    <row r="152" spans="1:13" ht="15" customHeight="1" x14ac:dyDescent="0.2">
      <c r="A152" s="12"/>
      <c r="C152" s="136">
        <v>2024</v>
      </c>
      <c r="D152" s="136"/>
      <c r="E152" s="137">
        <v>0.16569383372991911</v>
      </c>
      <c r="F152" s="137">
        <v>5.3879716995105242E-2</v>
      </c>
      <c r="G152" s="137">
        <v>0.10877437332211837</v>
      </c>
      <c r="H152" s="137">
        <v>0.15606582671620362</v>
      </c>
      <c r="I152" s="137">
        <v>9.9870326990343122E-2</v>
      </c>
      <c r="J152" s="137">
        <v>8.0258692968482426E-2</v>
      </c>
      <c r="K152" s="137">
        <v>0.33545722927782828</v>
      </c>
      <c r="L152" s="138">
        <f t="shared" ref="L152:L155" si="43">(1*E152+2*F152+3*G152+4*H152+5*I152)/SUM(E152:I152)</f>
        <v>2.9495777741003693</v>
      </c>
      <c r="M152" s="3"/>
    </row>
    <row r="153" spans="1:13" ht="15" customHeight="1" x14ac:dyDescent="0.2">
      <c r="A153" s="12"/>
      <c r="C153" s="139">
        <v>2021</v>
      </c>
      <c r="D153" s="139"/>
      <c r="E153" s="140">
        <v>0.118521482</v>
      </c>
      <c r="F153" s="140">
        <v>5.7527700000000001E-2</v>
      </c>
      <c r="G153" s="140">
        <v>0.16086054399999999</v>
      </c>
      <c r="H153" s="140">
        <v>0.13052850399999999</v>
      </c>
      <c r="I153" s="140">
        <v>8.8477878999999995E-2</v>
      </c>
      <c r="J153" s="140">
        <v>8.2099475000000005E-2</v>
      </c>
      <c r="K153" s="140">
        <v>0.36198446200000001</v>
      </c>
      <c r="L153" s="141">
        <f t="shared" si="43"/>
        <v>3.0232294006072773</v>
      </c>
      <c r="M153" s="3"/>
    </row>
    <row r="154" spans="1:13" ht="15" customHeight="1" x14ac:dyDescent="0.2">
      <c r="A154" s="12"/>
      <c r="C154" s="139">
        <v>2017</v>
      </c>
      <c r="D154" s="139"/>
      <c r="E154" s="140">
        <v>9.1367662000000002E-2</v>
      </c>
      <c r="F154" s="140">
        <v>2.4798799999999999E-2</v>
      </c>
      <c r="G154" s="140">
        <v>0.12859447299999999</v>
      </c>
      <c r="H154" s="140">
        <v>0.115611568</v>
      </c>
      <c r="I154" s="140">
        <v>6.8695791000000006E-2</v>
      </c>
      <c r="J154" s="140">
        <v>0.113923593</v>
      </c>
      <c r="K154" s="140">
        <v>0.45700813899999998</v>
      </c>
      <c r="L154" s="141">
        <f t="shared" si="43"/>
        <v>3.1059715356175905</v>
      </c>
      <c r="M154" s="3"/>
    </row>
    <row r="155" spans="1:13" ht="15" customHeight="1" x14ac:dyDescent="0.2">
      <c r="A155" s="12"/>
      <c r="C155" s="139">
        <v>2014</v>
      </c>
      <c r="D155" s="139"/>
      <c r="E155" s="142">
        <v>8.4961507730127728E-2</v>
      </c>
      <c r="F155" s="142">
        <v>3.2866623074079344E-2</v>
      </c>
      <c r="G155" s="142">
        <v>6.5011094174833153E-2</v>
      </c>
      <c r="H155" s="142">
        <v>9.4268412054996684E-2</v>
      </c>
      <c r="I155" s="142">
        <v>5.7866151915387964E-2</v>
      </c>
      <c r="J155" s="142">
        <v>0.13260486917735295</v>
      </c>
      <c r="K155" s="142">
        <v>0.53242134187322221</v>
      </c>
      <c r="L155" s="141">
        <f t="shared" si="43"/>
        <v>3.0215272883709909</v>
      </c>
      <c r="M155" s="3"/>
    </row>
    <row r="156" spans="1:13" s="76" customFormat="1" ht="15" customHeight="1" x14ac:dyDescent="0.2">
      <c r="A156" s="11"/>
      <c r="C156" s="157" t="s">
        <v>170</v>
      </c>
      <c r="D156" s="157"/>
      <c r="E156" s="157"/>
      <c r="F156" s="157"/>
      <c r="G156" s="157"/>
      <c r="H156" s="157"/>
      <c r="I156" s="157"/>
      <c r="J156" s="157"/>
      <c r="K156" s="157"/>
      <c r="L156" s="157"/>
      <c r="M156" s="3"/>
    </row>
    <row r="157" spans="1:13" s="76" customFormat="1" ht="15" customHeight="1" x14ac:dyDescent="0.2">
      <c r="A157" s="11"/>
      <c r="C157" s="100" t="s">
        <v>18</v>
      </c>
      <c r="D157" s="100"/>
      <c r="E157" s="100"/>
      <c r="F157" s="100"/>
      <c r="G157" s="100"/>
      <c r="H157" s="100"/>
      <c r="I157" s="100"/>
      <c r="J157" s="100"/>
      <c r="K157" s="100"/>
      <c r="L157" s="98"/>
      <c r="M157" s="3"/>
    </row>
    <row r="158" spans="1:13" s="76" customFormat="1" ht="15" customHeight="1" x14ac:dyDescent="0.2">
      <c r="A158" s="11"/>
      <c r="C158" s="160" t="s">
        <v>165</v>
      </c>
      <c r="D158" s="160"/>
      <c r="E158" s="161"/>
      <c r="F158" s="161"/>
      <c r="G158" s="161"/>
      <c r="H158" s="161"/>
      <c r="I158" s="161"/>
      <c r="J158" s="161"/>
      <c r="K158" s="161"/>
      <c r="L158" s="161"/>
      <c r="M158" s="3"/>
    </row>
    <row r="159" spans="1:13" ht="15" customHeight="1" x14ac:dyDescent="0.2">
      <c r="A159" s="12"/>
      <c r="C159" s="136">
        <v>2024</v>
      </c>
      <c r="D159" s="136"/>
      <c r="E159" s="137">
        <f>AVERAGE(E164,E169,E174,E179,E184,E189)</f>
        <v>0.17237703297432896</v>
      </c>
      <c r="F159" s="137">
        <f t="shared" ref="F159:K159" si="44">AVERAGE(F164,F169,F174,F179,F184,F189)</f>
        <v>5.7072700849403156E-2</v>
      </c>
      <c r="G159" s="137">
        <f t="shared" si="44"/>
        <v>0.18792231692862016</v>
      </c>
      <c r="H159" s="137">
        <f t="shared" si="44"/>
        <v>0.14602154476271811</v>
      </c>
      <c r="I159" s="137">
        <f t="shared" si="44"/>
        <v>6.1560439185741576E-2</v>
      </c>
      <c r="J159" s="137">
        <f t="shared" si="44"/>
        <v>9.6362599392416107E-2</v>
      </c>
      <c r="K159" s="137">
        <f t="shared" si="44"/>
        <v>0.27868336590677195</v>
      </c>
      <c r="L159" s="138">
        <f t="shared" ref="L159:L162" si="45">(1*E159+2*F159+3*G159+4*H159+5*I159)/SUM(E159:I159)</f>
        <v>2.7876894358680619</v>
      </c>
      <c r="M159" s="3"/>
    </row>
    <row r="160" spans="1:13" ht="15" customHeight="1" x14ac:dyDescent="0.2">
      <c r="A160" s="12"/>
      <c r="C160" s="139">
        <v>2021</v>
      </c>
      <c r="D160" s="139"/>
      <c r="E160" s="140">
        <f t="shared" ref="E160:K160" si="46">AVERAGE(E165,E170,E175,E180,E185,E190)</f>
        <v>0.16595997466666665</v>
      </c>
      <c r="F160" s="140">
        <f t="shared" si="46"/>
        <v>5.622651683333333E-2</v>
      </c>
      <c r="G160" s="140">
        <f t="shared" si="46"/>
        <v>0.19150205733333334</v>
      </c>
      <c r="H160" s="140">
        <f t="shared" si="46"/>
        <v>0.14768780200000001</v>
      </c>
      <c r="I160" s="140">
        <f t="shared" si="46"/>
        <v>5.8483953999999998E-2</v>
      </c>
      <c r="J160" s="140">
        <f t="shared" si="46"/>
        <v>8.0227587500000003E-2</v>
      </c>
      <c r="K160" s="140">
        <f t="shared" si="46"/>
        <v>0.2999121065</v>
      </c>
      <c r="L160" s="141">
        <f t="shared" si="45"/>
        <v>2.8007764730153673</v>
      </c>
      <c r="M160" s="3"/>
    </row>
    <row r="161" spans="1:13" ht="15" customHeight="1" x14ac:dyDescent="0.2">
      <c r="A161" s="12"/>
      <c r="C161" s="139">
        <v>2017</v>
      </c>
      <c r="D161" s="139"/>
      <c r="E161" s="140">
        <f t="shared" ref="E161:K161" si="47">AVERAGE(E166,E171,E176,E181,E186,E191)</f>
        <v>0.12258750616666668</v>
      </c>
      <c r="F161" s="140">
        <f t="shared" si="47"/>
        <v>5.2416016500000003E-2</v>
      </c>
      <c r="G161" s="140">
        <f t="shared" si="47"/>
        <v>0.15806331433333332</v>
      </c>
      <c r="H161" s="140">
        <f t="shared" si="47"/>
        <v>0.15945307633333333</v>
      </c>
      <c r="I161" s="140">
        <f t="shared" si="47"/>
        <v>5.7639162000000001E-2</v>
      </c>
      <c r="J161" s="140">
        <f t="shared" si="47"/>
        <v>0.10164291983333333</v>
      </c>
      <c r="K161" s="140">
        <f t="shared" si="47"/>
        <v>0.34819801100000003</v>
      </c>
      <c r="L161" s="141">
        <f t="shared" si="45"/>
        <v>2.958449056782078</v>
      </c>
      <c r="M161" s="3"/>
    </row>
    <row r="162" spans="1:13" ht="15" customHeight="1" x14ac:dyDescent="0.2">
      <c r="A162" s="12"/>
      <c r="C162" s="139">
        <v>2014</v>
      </c>
      <c r="D162" s="139"/>
      <c r="E162" s="140">
        <f t="shared" ref="E162:K162" si="48">AVERAGE(E167,E172,E177,E182,E187,E192)</f>
        <v>0.13208185808538703</v>
      </c>
      <c r="F162" s="140">
        <f t="shared" si="48"/>
        <v>5.9176492931595291E-2</v>
      </c>
      <c r="G162" s="140">
        <f t="shared" si="48"/>
        <v>0.13311966580590098</v>
      </c>
      <c r="H162" s="140">
        <f t="shared" si="48"/>
        <v>9.5463405525987588E-2</v>
      </c>
      <c r="I162" s="140">
        <f t="shared" si="48"/>
        <v>3.7561953204149463E-2</v>
      </c>
      <c r="J162" s="140">
        <f t="shared" si="48"/>
        <v>0.11428697542666598</v>
      </c>
      <c r="K162" s="140">
        <f t="shared" si="48"/>
        <v>0.42830964902031371</v>
      </c>
      <c r="L162" s="141">
        <f t="shared" si="45"/>
        <v>2.6660433540014918</v>
      </c>
      <c r="M162" s="3"/>
    </row>
    <row r="163" spans="1:13" s="90" customFormat="1" ht="15" customHeight="1" x14ac:dyDescent="0.2">
      <c r="A163" s="11"/>
      <c r="C163" s="162" t="s">
        <v>43</v>
      </c>
      <c r="D163" s="162"/>
      <c r="E163" s="162"/>
      <c r="F163" s="162"/>
      <c r="G163" s="162"/>
      <c r="H163" s="162"/>
      <c r="I163" s="162"/>
      <c r="J163" s="162"/>
      <c r="K163" s="162"/>
      <c r="L163" s="162"/>
      <c r="M163" s="3"/>
    </row>
    <row r="164" spans="1:13" ht="15" customHeight="1" x14ac:dyDescent="0.2">
      <c r="A164" s="12"/>
      <c r="C164" s="136">
        <v>2024</v>
      </c>
      <c r="D164" s="136"/>
      <c r="E164" s="137">
        <v>0.21209400514844262</v>
      </c>
      <c r="F164" s="137">
        <v>7.704320612900098E-2</v>
      </c>
      <c r="G164" s="137">
        <v>0.2703028139580142</v>
      </c>
      <c r="H164" s="137">
        <v>0.19317163256285128</v>
      </c>
      <c r="I164" s="137">
        <v>6.8445066321224005E-2</v>
      </c>
      <c r="J164" s="137">
        <v>6.3431027969017173E-2</v>
      </c>
      <c r="K164" s="137">
        <v>0.11551224791144976</v>
      </c>
      <c r="L164" s="138">
        <f t="shared" ref="L164:L167" si="49">(1*E164+2*F164+3*G164+4*H164+5*I164)/SUM(E164:I164)</f>
        <v>2.7915254254763671</v>
      </c>
      <c r="M164" s="3"/>
    </row>
    <row r="165" spans="1:13" ht="15" customHeight="1" x14ac:dyDescent="0.2">
      <c r="A165" s="12"/>
      <c r="C165" s="139">
        <v>2021</v>
      </c>
      <c r="D165" s="139"/>
      <c r="E165" s="140">
        <v>0.19130186099999999</v>
      </c>
      <c r="F165" s="140">
        <v>8.9754235000000002E-2</v>
      </c>
      <c r="G165" s="140">
        <v>0.28588561000000001</v>
      </c>
      <c r="H165" s="140">
        <v>0.19986000800000001</v>
      </c>
      <c r="I165" s="140">
        <v>3.9662099999999999E-2</v>
      </c>
      <c r="J165" s="140">
        <v>5.60832E-2</v>
      </c>
      <c r="K165" s="140">
        <v>0.13745295900000001</v>
      </c>
      <c r="L165" s="141">
        <f t="shared" si="49"/>
        <v>2.7604681752032083</v>
      </c>
      <c r="M165" s="3"/>
    </row>
    <row r="166" spans="1:13" ht="15" customHeight="1" x14ac:dyDescent="0.2">
      <c r="A166" s="12"/>
      <c r="C166" s="139">
        <v>2017</v>
      </c>
      <c r="D166" s="139"/>
      <c r="E166" s="140">
        <v>0.148251472</v>
      </c>
      <c r="F166" s="140">
        <v>6.7605746999999994E-2</v>
      </c>
      <c r="G166" s="140">
        <v>0.25184348099999998</v>
      </c>
      <c r="H166" s="140">
        <v>0.20998629899999999</v>
      </c>
      <c r="I166" s="140">
        <v>6.5608385000000005E-2</v>
      </c>
      <c r="J166" s="140">
        <v>6.1194999999999999E-2</v>
      </c>
      <c r="K166" s="140">
        <v>0.19550958700000001</v>
      </c>
      <c r="L166" s="141">
        <f t="shared" si="49"/>
        <v>2.9691836886208893</v>
      </c>
      <c r="M166" s="3"/>
    </row>
    <row r="167" spans="1:13" ht="15" customHeight="1" x14ac:dyDescent="0.2">
      <c r="A167" s="12"/>
      <c r="C167" s="139">
        <v>2014</v>
      </c>
      <c r="D167" s="139"/>
      <c r="E167" s="140">
        <v>0.23385725629501217</v>
      </c>
      <c r="F167" s="140">
        <v>7.7595858936796047E-2</v>
      </c>
      <c r="G167" s="140">
        <v>0.2137379201791377</v>
      </c>
      <c r="H167" s="140">
        <v>0.1880054328710308</v>
      </c>
      <c r="I167" s="140">
        <v>5.0680239633562704E-2</v>
      </c>
      <c r="J167" s="140">
        <v>6.0298802409553917E-2</v>
      </c>
      <c r="K167" s="140">
        <v>0.17582448967490658</v>
      </c>
      <c r="L167" s="141">
        <f t="shared" si="49"/>
        <v>2.6649400921163267</v>
      </c>
      <c r="M167" s="3"/>
    </row>
    <row r="168" spans="1:13" s="90" customFormat="1" ht="15" customHeight="1" x14ac:dyDescent="0.2">
      <c r="A168" s="11"/>
      <c r="C168" s="162" t="s">
        <v>44</v>
      </c>
      <c r="D168" s="162"/>
      <c r="E168" s="162"/>
      <c r="F168" s="162"/>
      <c r="G168" s="162"/>
      <c r="H168" s="162"/>
      <c r="I168" s="162"/>
      <c r="J168" s="162"/>
      <c r="K168" s="162"/>
      <c r="L168" s="162"/>
      <c r="M168" s="3"/>
    </row>
    <row r="169" spans="1:13" ht="15" customHeight="1" x14ac:dyDescent="0.2">
      <c r="A169" s="12"/>
      <c r="C169" s="136">
        <v>2024</v>
      </c>
      <c r="D169" s="136"/>
      <c r="E169" s="137">
        <v>0.19116923662804947</v>
      </c>
      <c r="F169" s="137">
        <v>6.6878536594682403E-2</v>
      </c>
      <c r="G169" s="137">
        <v>0.23582778726589959</v>
      </c>
      <c r="H169" s="137">
        <v>0.22689815472007371</v>
      </c>
      <c r="I169" s="137">
        <v>8.2880758475751243E-2</v>
      </c>
      <c r="J169" s="137">
        <v>6.6836820781636233E-2</v>
      </c>
      <c r="K169" s="137">
        <v>0.12950870553390739</v>
      </c>
      <c r="L169" s="138">
        <f t="shared" ref="L169:L172" si="50">(1*E169+2*F169+3*G169+4*H169+5*I169)/SUM(E169:I169)</f>
        <v>2.9296248076366571</v>
      </c>
      <c r="M169" s="3"/>
    </row>
    <row r="170" spans="1:13" ht="15" customHeight="1" x14ac:dyDescent="0.2">
      <c r="A170" s="12"/>
      <c r="C170" s="139">
        <v>2021</v>
      </c>
      <c r="D170" s="139"/>
      <c r="E170" s="140">
        <v>0.14424020700000001</v>
      </c>
      <c r="F170" s="140">
        <v>7.3314465999999995E-2</v>
      </c>
      <c r="G170" s="140">
        <v>0.23143803499999999</v>
      </c>
      <c r="H170" s="140">
        <v>0.256955712</v>
      </c>
      <c r="I170" s="140">
        <v>8.1077734999999998E-2</v>
      </c>
      <c r="J170" s="140">
        <v>4.4256499999999997E-2</v>
      </c>
      <c r="K170" s="140">
        <v>0.16871736800000001</v>
      </c>
      <c r="L170" s="141">
        <f t="shared" si="50"/>
        <v>3.0728264259527682</v>
      </c>
      <c r="M170" s="3"/>
    </row>
    <row r="171" spans="1:13" ht="15" customHeight="1" x14ac:dyDescent="0.2">
      <c r="A171" s="12"/>
      <c r="C171" s="139">
        <v>2017</v>
      </c>
      <c r="D171" s="139"/>
      <c r="E171" s="140">
        <v>0.123664965</v>
      </c>
      <c r="F171" s="140">
        <v>6.3369551999999996E-2</v>
      </c>
      <c r="G171" s="140">
        <v>0.195424445</v>
      </c>
      <c r="H171" s="140">
        <v>0.24181882800000001</v>
      </c>
      <c r="I171" s="140">
        <v>0.109350081</v>
      </c>
      <c r="J171" s="140">
        <v>5.8092499999999998E-2</v>
      </c>
      <c r="K171" s="140">
        <v>0.208279666</v>
      </c>
      <c r="L171" s="141">
        <f t="shared" si="50"/>
        <v>3.2042173067876805</v>
      </c>
      <c r="M171" s="3"/>
    </row>
    <row r="172" spans="1:13" ht="15" customHeight="1" x14ac:dyDescent="0.2">
      <c r="A172" s="12"/>
      <c r="C172" s="139">
        <v>2014</v>
      </c>
      <c r="D172" s="139"/>
      <c r="E172" s="140">
        <v>0.17269491038117796</v>
      </c>
      <c r="F172" s="140">
        <v>7.2492502153401986E-2</v>
      </c>
      <c r="G172" s="140">
        <v>0.20896007802078101</v>
      </c>
      <c r="H172" s="140">
        <v>0.18091190077364586</v>
      </c>
      <c r="I172" s="140">
        <v>6.6247020015313254E-2</v>
      </c>
      <c r="J172" s="140">
        <v>6.6816488124195106E-2</v>
      </c>
      <c r="K172" s="140">
        <v>0.23187710053148486</v>
      </c>
      <c r="L172" s="141">
        <f t="shared" si="50"/>
        <v>2.8510260559129685</v>
      </c>
      <c r="M172" s="3"/>
    </row>
    <row r="173" spans="1:13" s="90" customFormat="1" ht="15" customHeight="1" x14ac:dyDescent="0.2">
      <c r="A173" s="11"/>
      <c r="C173" s="162" t="s">
        <v>45</v>
      </c>
      <c r="D173" s="162"/>
      <c r="E173" s="162"/>
      <c r="F173" s="162"/>
      <c r="G173" s="162"/>
      <c r="H173" s="162"/>
      <c r="I173" s="162"/>
      <c r="J173" s="162"/>
      <c r="K173" s="162"/>
      <c r="L173" s="162"/>
      <c r="M173" s="3"/>
    </row>
    <row r="174" spans="1:13" ht="15" customHeight="1" x14ac:dyDescent="0.2">
      <c r="A174" s="12"/>
      <c r="C174" s="136">
        <v>2024</v>
      </c>
      <c r="D174" s="136"/>
      <c r="E174" s="137">
        <v>0.13773061574331225</v>
      </c>
      <c r="F174" s="137">
        <v>5.3804573564070174E-2</v>
      </c>
      <c r="G174" s="137">
        <v>0.11317494401666302</v>
      </c>
      <c r="H174" s="137">
        <v>7.2442454557097871E-2</v>
      </c>
      <c r="I174" s="137">
        <v>4.2102436894456086E-2</v>
      </c>
      <c r="J174" s="137">
        <v>0.12621968122712654</v>
      </c>
      <c r="K174" s="137">
        <v>0.45452529399727409</v>
      </c>
      <c r="L174" s="138">
        <f t="shared" ref="L174:L177" si="51">(1*E174+2*F174+3*G174+4*H174+5*I174)/SUM(E174:I174)</f>
        <v>2.5882733264864832</v>
      </c>
      <c r="M174" s="3"/>
    </row>
    <row r="175" spans="1:13" ht="15" customHeight="1" x14ac:dyDescent="0.2">
      <c r="A175" s="12"/>
      <c r="C175" s="139">
        <v>2021</v>
      </c>
      <c r="D175" s="139"/>
      <c r="E175" s="140">
        <v>0.164615543</v>
      </c>
      <c r="F175" s="140">
        <v>3.5737900000000003E-2</v>
      </c>
      <c r="G175" s="140">
        <v>0.116921973</v>
      </c>
      <c r="H175" s="140">
        <v>6.281175E-2</v>
      </c>
      <c r="I175" s="140">
        <v>3.7282900000000001E-2</v>
      </c>
      <c r="J175" s="140">
        <v>0.102603201</v>
      </c>
      <c r="K175" s="140">
        <v>0.48002675900000003</v>
      </c>
      <c r="L175" s="141">
        <f t="shared" si="51"/>
        <v>2.4547011045109306</v>
      </c>
      <c r="M175" s="3"/>
    </row>
    <row r="176" spans="1:13" ht="15" customHeight="1" x14ac:dyDescent="0.2">
      <c r="A176" s="12"/>
      <c r="C176" s="139">
        <v>2017</v>
      </c>
      <c r="D176" s="139"/>
      <c r="E176" s="140">
        <v>0.109015871</v>
      </c>
      <c r="F176" s="140">
        <v>2.8164600000000001E-2</v>
      </c>
      <c r="G176" s="140">
        <v>8.5357406999999996E-2</v>
      </c>
      <c r="H176" s="140">
        <v>7.5185979E-2</v>
      </c>
      <c r="I176" s="140">
        <v>3.5269300000000003E-2</v>
      </c>
      <c r="J176" s="140">
        <v>0.14396124099999999</v>
      </c>
      <c r="K176" s="140">
        <v>0.52304563999999998</v>
      </c>
      <c r="L176" s="141">
        <f t="shared" si="51"/>
        <v>2.6982767937180161</v>
      </c>
      <c r="M176" s="3"/>
    </row>
    <row r="177" spans="1:13" ht="15" customHeight="1" x14ac:dyDescent="0.2">
      <c r="A177" s="12"/>
      <c r="C177" s="139">
        <v>2014</v>
      </c>
      <c r="D177" s="139"/>
      <c r="E177" s="140">
        <v>4.9838567948128402E-2</v>
      </c>
      <c r="F177" s="140">
        <v>3.34050549251666E-2</v>
      </c>
      <c r="G177" s="140">
        <v>5.975120611951807E-2</v>
      </c>
      <c r="H177" s="140">
        <v>5.3787494968774649E-3</v>
      </c>
      <c r="I177" s="140">
        <v>1.5860855777148988E-2</v>
      </c>
      <c r="J177" s="140">
        <v>0.14412146080252364</v>
      </c>
      <c r="K177" s="140">
        <v>0.69164410493063677</v>
      </c>
      <c r="L177" s="141">
        <f t="shared" si="51"/>
        <v>2.4155809638903016</v>
      </c>
      <c r="M177" s="3"/>
    </row>
    <row r="178" spans="1:13" s="90" customFormat="1" ht="15" customHeight="1" x14ac:dyDescent="0.2">
      <c r="A178" s="11"/>
      <c r="C178" s="162" t="s">
        <v>46</v>
      </c>
      <c r="D178" s="162"/>
      <c r="E178" s="162"/>
      <c r="F178" s="162"/>
      <c r="G178" s="162"/>
      <c r="H178" s="162"/>
      <c r="I178" s="162"/>
      <c r="J178" s="162"/>
      <c r="K178" s="162"/>
      <c r="L178" s="162"/>
      <c r="M178" s="3"/>
    </row>
    <row r="179" spans="1:13" ht="15" customHeight="1" x14ac:dyDescent="0.2">
      <c r="A179" s="12"/>
      <c r="C179" s="136">
        <v>2024</v>
      </c>
      <c r="D179" s="136"/>
      <c r="E179" s="137">
        <v>0.17347720685047696</v>
      </c>
      <c r="F179" s="137">
        <v>5.1697670024311221E-2</v>
      </c>
      <c r="G179" s="137">
        <v>0.16532314599395287</v>
      </c>
      <c r="H179" s="137">
        <v>8.7523877597430064E-2</v>
      </c>
      <c r="I179" s="137">
        <v>3.5217337926719661E-2</v>
      </c>
      <c r="J179" s="137">
        <v>0.11455157977677026</v>
      </c>
      <c r="K179" s="137">
        <v>0.37220918183033896</v>
      </c>
      <c r="L179" s="138">
        <f t="shared" ref="L179:L182" si="52">(1*E179+2*F179+3*G179+4*H179+5*I179)/SUM(E179:I179)</f>
        <v>2.5310305365036374</v>
      </c>
      <c r="M179" s="3"/>
    </row>
    <row r="180" spans="1:13" ht="15" customHeight="1" x14ac:dyDescent="0.2">
      <c r="A180" s="12"/>
      <c r="C180" s="139">
        <v>2021</v>
      </c>
      <c r="D180" s="139"/>
      <c r="E180" s="140">
        <v>0.19074708400000001</v>
      </c>
      <c r="F180" s="140">
        <v>5.3254000000000003E-2</v>
      </c>
      <c r="G180" s="140">
        <v>0.15937104499999999</v>
      </c>
      <c r="H180" s="140">
        <v>7.0680576999999994E-2</v>
      </c>
      <c r="I180" s="140">
        <v>2.65653E-2</v>
      </c>
      <c r="J180" s="140">
        <v>0.104922429</v>
      </c>
      <c r="K180" s="140">
        <v>0.394459532</v>
      </c>
      <c r="L180" s="141">
        <f t="shared" si="52"/>
        <v>2.3788937128242251</v>
      </c>
      <c r="M180" s="3"/>
    </row>
    <row r="181" spans="1:13" ht="15" customHeight="1" x14ac:dyDescent="0.2">
      <c r="A181" s="12"/>
      <c r="C181" s="139">
        <v>2017</v>
      </c>
      <c r="D181" s="139"/>
      <c r="E181" s="140">
        <v>0.13631669699999999</v>
      </c>
      <c r="F181" s="140">
        <v>5.3614799999999997E-2</v>
      </c>
      <c r="G181" s="140">
        <v>0.12542831199999999</v>
      </c>
      <c r="H181" s="140">
        <v>8.4018188999999993E-2</v>
      </c>
      <c r="I181" s="140">
        <v>8.4440000000000001E-3</v>
      </c>
      <c r="J181" s="140">
        <v>0.12734321100000001</v>
      </c>
      <c r="K181" s="140">
        <v>0.464834829</v>
      </c>
      <c r="L181" s="141">
        <f t="shared" si="52"/>
        <v>2.4474500980695018</v>
      </c>
      <c r="M181" s="3"/>
    </row>
    <row r="182" spans="1:13" ht="15" customHeight="1" x14ac:dyDescent="0.2">
      <c r="A182" s="12"/>
      <c r="C182" s="139">
        <v>2014</v>
      </c>
      <c r="D182" s="139"/>
      <c r="E182" s="140">
        <v>8.9188651342123365E-2</v>
      </c>
      <c r="F182" s="140">
        <v>3.8780615285113104E-2</v>
      </c>
      <c r="G182" s="140">
        <v>7.0508705113272993E-2</v>
      </c>
      <c r="H182" s="140">
        <v>2.2081276959460765E-2</v>
      </c>
      <c r="I182" s="140">
        <v>2.0964212560543045E-2</v>
      </c>
      <c r="J182" s="140">
        <v>0.14976922473902263</v>
      </c>
      <c r="K182" s="140">
        <v>0.60870731400046407</v>
      </c>
      <c r="L182" s="141">
        <f t="shared" si="52"/>
        <v>2.3659074978077452</v>
      </c>
      <c r="M182" s="3"/>
    </row>
    <row r="183" spans="1:13" s="90" customFormat="1" ht="15" customHeight="1" x14ac:dyDescent="0.2">
      <c r="A183" s="11"/>
      <c r="C183" s="162" t="s">
        <v>47</v>
      </c>
      <c r="D183" s="162"/>
      <c r="E183" s="162"/>
      <c r="F183" s="162"/>
      <c r="G183" s="162"/>
      <c r="H183" s="162"/>
      <c r="I183" s="162"/>
      <c r="J183" s="162"/>
      <c r="K183" s="162"/>
      <c r="L183" s="162"/>
      <c r="M183" s="3"/>
    </row>
    <row r="184" spans="1:13" ht="15" customHeight="1" x14ac:dyDescent="0.2">
      <c r="A184" s="12"/>
      <c r="C184" s="136">
        <v>2024</v>
      </c>
      <c r="D184" s="136"/>
      <c r="E184" s="137">
        <v>0.15277512912013017</v>
      </c>
      <c r="F184" s="137">
        <v>4.9062055592957406E-2</v>
      </c>
      <c r="G184" s="137">
        <v>0.10715413737137934</v>
      </c>
      <c r="H184" s="137">
        <v>8.1796717190606175E-2</v>
      </c>
      <c r="I184" s="137">
        <v>4.3642793656986548E-2</v>
      </c>
      <c r="J184" s="137">
        <v>0.12284161979862079</v>
      </c>
      <c r="K184" s="137">
        <v>0.44272754726931957</v>
      </c>
      <c r="L184" s="138">
        <f t="shared" ref="L184:L187" si="53">(1*E184+2*F184+3*G184+4*H184+5*I184)/SUM(E184:I184)</f>
        <v>2.5729354473381654</v>
      </c>
      <c r="M184" s="3"/>
    </row>
    <row r="185" spans="1:13" ht="15" customHeight="1" x14ac:dyDescent="0.2">
      <c r="A185" s="12"/>
      <c r="C185" s="139">
        <v>2021</v>
      </c>
      <c r="D185" s="139"/>
      <c r="E185" s="140">
        <v>0.167721593</v>
      </c>
      <c r="F185" s="140">
        <v>3.6723199999999998E-2</v>
      </c>
      <c r="G185" s="140">
        <v>0.10264783199999999</v>
      </c>
      <c r="H185" s="140">
        <v>5.39385E-2</v>
      </c>
      <c r="I185" s="140">
        <v>4.8385900000000003E-2</v>
      </c>
      <c r="J185" s="140">
        <v>0.108189758</v>
      </c>
      <c r="K185" s="140">
        <v>0.48239325199999999</v>
      </c>
      <c r="L185" s="141">
        <f t="shared" si="53"/>
        <v>2.4590940960503533</v>
      </c>
      <c r="M185" s="3"/>
    </row>
    <row r="186" spans="1:13" ht="15" customHeight="1" x14ac:dyDescent="0.2">
      <c r="A186" s="12"/>
      <c r="C186" s="139">
        <v>2017</v>
      </c>
      <c r="D186" s="139"/>
      <c r="E186" s="140">
        <v>0.101111704</v>
      </c>
      <c r="F186" s="140">
        <v>4.6545900000000001E-2</v>
      </c>
      <c r="G186" s="140">
        <v>7.2975573000000002E-2</v>
      </c>
      <c r="H186" s="140">
        <v>0.10708282</v>
      </c>
      <c r="I186" s="140">
        <v>3.23723E-2</v>
      </c>
      <c r="J186" s="140">
        <v>0.14455507400000001</v>
      </c>
      <c r="K186" s="140">
        <v>0.495356568</v>
      </c>
      <c r="L186" s="141">
        <f t="shared" si="53"/>
        <v>2.7863249412962734</v>
      </c>
      <c r="M186" s="3"/>
    </row>
    <row r="187" spans="1:13" ht="15" customHeight="1" x14ac:dyDescent="0.2">
      <c r="A187" s="12"/>
      <c r="C187" s="139">
        <v>2014</v>
      </c>
      <c r="D187" s="139"/>
      <c r="E187" s="140">
        <v>6.1165535050765191E-2</v>
      </c>
      <c r="F187" s="140">
        <v>3.8780615285113104E-2</v>
      </c>
      <c r="G187" s="140">
        <v>5.975120611951807E-2</v>
      </c>
      <c r="H187" s="140">
        <v>1.6136248490632395E-2</v>
      </c>
      <c r="I187" s="140">
        <v>1.1323777965705835E-2</v>
      </c>
      <c r="J187" s="140">
        <v>0.15544523876822949</v>
      </c>
      <c r="K187" s="140">
        <v>0.65739737832003597</v>
      </c>
      <c r="L187" s="141">
        <f t="shared" si="53"/>
        <v>2.3463902996426782</v>
      </c>
      <c r="M187" s="3"/>
    </row>
    <row r="188" spans="1:13" s="90" customFormat="1" ht="15" customHeight="1" x14ac:dyDescent="0.2">
      <c r="A188" s="11"/>
      <c r="C188" s="162" t="s">
        <v>48</v>
      </c>
      <c r="D188" s="162"/>
      <c r="E188" s="162"/>
      <c r="F188" s="162"/>
      <c r="G188" s="162"/>
      <c r="H188" s="162"/>
      <c r="I188" s="162"/>
      <c r="J188" s="162"/>
      <c r="K188" s="162"/>
      <c r="L188" s="162"/>
      <c r="M188" s="3"/>
    </row>
    <row r="189" spans="1:13" ht="15" customHeight="1" x14ac:dyDescent="0.2">
      <c r="A189" s="12"/>
      <c r="C189" s="136">
        <v>2024</v>
      </c>
      <c r="D189" s="136"/>
      <c r="E189" s="137">
        <v>0.16701600435556252</v>
      </c>
      <c r="F189" s="137">
        <v>4.3950163191396746E-2</v>
      </c>
      <c r="G189" s="137">
        <v>0.23575107296581191</v>
      </c>
      <c r="H189" s="137">
        <v>0.21429643194824949</v>
      </c>
      <c r="I189" s="137">
        <v>9.7074241839311903E-2</v>
      </c>
      <c r="J189" s="137">
        <v>8.4294866801325669E-2</v>
      </c>
      <c r="K189" s="137">
        <v>0.15761721889834177</v>
      </c>
      <c r="L189" s="138">
        <f t="shared" ref="L189:L192" si="54">(1*E189+2*F189+3*G189+4*H189+5*I189)/SUM(E189:I189)</f>
        <v>3.0401836556812367</v>
      </c>
      <c r="M189" s="3"/>
    </row>
    <row r="190" spans="1:13" ht="15" customHeight="1" x14ac:dyDescent="0.2">
      <c r="A190" s="12"/>
      <c r="C190" s="139">
        <v>2021</v>
      </c>
      <c r="D190" s="139"/>
      <c r="E190" s="140">
        <v>0.13713355999999999</v>
      </c>
      <c r="F190" s="140">
        <v>4.8575300000000002E-2</v>
      </c>
      <c r="G190" s="140">
        <v>0.25274784900000002</v>
      </c>
      <c r="H190" s="140">
        <v>0.24188026500000001</v>
      </c>
      <c r="I190" s="140">
        <v>0.11792978899999999</v>
      </c>
      <c r="J190" s="140">
        <v>6.5310436999999999E-2</v>
      </c>
      <c r="K190" s="140">
        <v>0.136422769</v>
      </c>
      <c r="L190" s="141">
        <f t="shared" si="54"/>
        <v>3.1940421801076542</v>
      </c>
      <c r="M190" s="3"/>
    </row>
    <row r="191" spans="1:13" ht="15" customHeight="1" x14ac:dyDescent="0.2">
      <c r="A191" s="12"/>
      <c r="C191" s="139">
        <v>2017</v>
      </c>
      <c r="D191" s="139"/>
      <c r="E191" s="140">
        <v>0.117164328</v>
      </c>
      <c r="F191" s="140">
        <v>5.5195500000000002E-2</v>
      </c>
      <c r="G191" s="140">
        <v>0.217350668</v>
      </c>
      <c r="H191" s="140">
        <v>0.23862634299999999</v>
      </c>
      <c r="I191" s="140">
        <v>9.4790905999999994E-2</v>
      </c>
      <c r="J191" s="140">
        <v>7.4710493000000003E-2</v>
      </c>
      <c r="K191" s="140">
        <v>0.20216177599999999</v>
      </c>
      <c r="L191" s="141">
        <f t="shared" si="54"/>
        <v>3.1917835402650745</v>
      </c>
      <c r="M191" s="3"/>
    </row>
    <row r="192" spans="1:13" ht="15" customHeight="1" x14ac:dyDescent="0.2">
      <c r="A192" s="12"/>
      <c r="C192" s="139">
        <v>2014</v>
      </c>
      <c r="D192" s="139"/>
      <c r="E192" s="142">
        <v>0.18574622749511513</v>
      </c>
      <c r="F192" s="142">
        <v>9.4004311003980906E-2</v>
      </c>
      <c r="G192" s="142">
        <v>0.18600887928317802</v>
      </c>
      <c r="H192" s="142">
        <v>0.16026682456427824</v>
      </c>
      <c r="I192" s="142">
        <v>6.0295613272622978E-2</v>
      </c>
      <c r="J192" s="142">
        <v>0.10927063771647108</v>
      </c>
      <c r="K192" s="142">
        <v>0.20440750666435376</v>
      </c>
      <c r="L192" s="141">
        <f t="shared" si="54"/>
        <v>2.7309735754836013</v>
      </c>
      <c r="M192" s="3"/>
    </row>
    <row r="193" spans="1:13" s="76" customFormat="1" ht="15" customHeight="1" x14ac:dyDescent="0.2">
      <c r="A193" s="11"/>
      <c r="C193" s="100" t="s">
        <v>19</v>
      </c>
      <c r="D193" s="100"/>
      <c r="E193" s="100"/>
      <c r="F193" s="100"/>
      <c r="G193" s="100"/>
      <c r="H193" s="100"/>
      <c r="I193" s="100"/>
      <c r="J193" s="100"/>
      <c r="K193" s="100"/>
      <c r="L193" s="98"/>
      <c r="M193" s="3"/>
    </row>
    <row r="194" spans="1:13" s="76" customFormat="1" ht="15" customHeight="1" x14ac:dyDescent="0.2">
      <c r="A194" s="11"/>
      <c r="C194" s="160" t="s">
        <v>165</v>
      </c>
      <c r="D194" s="160"/>
      <c r="E194" s="161"/>
      <c r="F194" s="161"/>
      <c r="G194" s="161"/>
      <c r="H194" s="161"/>
      <c r="I194" s="161"/>
      <c r="J194" s="161"/>
      <c r="K194" s="161"/>
      <c r="L194" s="161"/>
      <c r="M194" s="3"/>
    </row>
    <row r="195" spans="1:13" s="3" customFormat="1" ht="15" customHeight="1" x14ac:dyDescent="0.2">
      <c r="A195" s="12"/>
      <c r="C195" s="136">
        <v>2024</v>
      </c>
      <c r="D195" s="136"/>
      <c r="E195" s="137">
        <f>AVERAGE(E200,E205,E210,E215,E220,E225)</f>
        <v>0.15537713945518244</v>
      </c>
      <c r="F195" s="137">
        <f t="shared" ref="F195:K195" si="55">AVERAGE(F200,F205,F210,F215,F220,F225)</f>
        <v>9.1068645912464483E-2</v>
      </c>
      <c r="G195" s="137">
        <f t="shared" si="55"/>
        <v>0.20542844468982654</v>
      </c>
      <c r="H195" s="137">
        <f t="shared" si="55"/>
        <v>0.11933702813141782</v>
      </c>
      <c r="I195" s="137">
        <f t="shared" si="55"/>
        <v>4.4779644224023009E-2</v>
      </c>
      <c r="J195" s="137">
        <f t="shared" si="55"/>
        <v>8.2715383260780359E-2</v>
      </c>
      <c r="K195" s="137">
        <f t="shared" si="55"/>
        <v>0.30129371432630542</v>
      </c>
      <c r="L195" s="138">
        <f t="shared" ref="L195:L198" si="56">(1*E195+2*F195+3*G195+4*H195+5*I195)/SUM(E195:I195)</f>
        <v>2.6868028286007997</v>
      </c>
    </row>
    <row r="196" spans="1:13" s="3" customFormat="1" ht="15" customHeight="1" x14ac:dyDescent="0.2">
      <c r="A196" s="12"/>
      <c r="C196" s="139">
        <v>2021</v>
      </c>
      <c r="D196" s="139"/>
      <c r="E196" s="140">
        <f t="shared" ref="E196:K196" si="57">AVERAGE(E201,E206,E211,E216,E221,E226)</f>
        <v>0.15811177100000001</v>
      </c>
      <c r="F196" s="140">
        <f t="shared" si="57"/>
        <v>8.5826850999999996E-2</v>
      </c>
      <c r="G196" s="140">
        <f t="shared" si="57"/>
        <v>0.18400742916666665</v>
      </c>
      <c r="H196" s="140">
        <f t="shared" si="57"/>
        <v>0.12109510716666665</v>
      </c>
      <c r="I196" s="140">
        <f t="shared" si="57"/>
        <v>4.6550541000000001E-2</v>
      </c>
      <c r="J196" s="140">
        <f t="shared" si="57"/>
        <v>5.9160402666666667E-2</v>
      </c>
      <c r="K196" s="140">
        <f t="shared" si="57"/>
        <v>0.34524791050000009</v>
      </c>
      <c r="L196" s="141">
        <f t="shared" si="56"/>
        <v>2.6845923070391935</v>
      </c>
    </row>
    <row r="197" spans="1:13" s="3" customFormat="1" ht="15" customHeight="1" x14ac:dyDescent="0.2">
      <c r="A197" s="12"/>
      <c r="C197" s="139">
        <v>2017</v>
      </c>
      <c r="D197" s="139"/>
      <c r="E197" s="140">
        <f t="shared" ref="E197:K197" si="58">AVERAGE(E202,E207,E212,E217,E222,E227)</f>
        <v>0.16015141433333333</v>
      </c>
      <c r="F197" s="140">
        <f t="shared" si="58"/>
        <v>6.12933045E-2</v>
      </c>
      <c r="G197" s="140">
        <f t="shared" si="58"/>
        <v>0.18324407383333333</v>
      </c>
      <c r="H197" s="140">
        <f t="shared" si="58"/>
        <v>0.117580093</v>
      </c>
      <c r="I197" s="140">
        <f t="shared" si="58"/>
        <v>2.9127983333333329E-2</v>
      </c>
      <c r="J197" s="140">
        <f t="shared" si="58"/>
        <v>6.7578444500000001E-2</v>
      </c>
      <c r="K197" s="140">
        <f t="shared" si="58"/>
        <v>0.38102464383333334</v>
      </c>
      <c r="L197" s="141">
        <f t="shared" si="56"/>
        <v>2.6268385167417407</v>
      </c>
    </row>
    <row r="198" spans="1:13" s="3" customFormat="1" ht="15" customHeight="1" x14ac:dyDescent="0.2">
      <c r="A198" s="12"/>
      <c r="C198" s="139">
        <v>2014</v>
      </c>
      <c r="D198" s="139"/>
      <c r="E198" s="140">
        <f t="shared" ref="E198:K198" si="59">AVERAGE(E203,E208,E213,E218,E223,E228)</f>
        <v>0.16408949471991816</v>
      </c>
      <c r="F198" s="140">
        <f t="shared" si="59"/>
        <v>7.4523506990933228E-2</v>
      </c>
      <c r="G198" s="140">
        <f t="shared" si="59"/>
        <v>0.14113185332745196</v>
      </c>
      <c r="H198" s="140">
        <f t="shared" si="59"/>
        <v>0.11666347133268323</v>
      </c>
      <c r="I198" s="140">
        <f t="shared" si="59"/>
        <v>3.3131145125395299E-2</v>
      </c>
      <c r="J198" s="140">
        <f t="shared" si="59"/>
        <v>5.0621105435056629E-2</v>
      </c>
      <c r="K198" s="140">
        <f t="shared" si="59"/>
        <v>0.41983942306856153</v>
      </c>
      <c r="L198" s="141">
        <f t="shared" si="56"/>
        <v>2.5849662835779803</v>
      </c>
    </row>
    <row r="199" spans="1:13" s="90" customFormat="1" ht="15" customHeight="1" x14ac:dyDescent="0.2">
      <c r="A199" s="11"/>
      <c r="C199" s="162" t="s">
        <v>43</v>
      </c>
      <c r="D199" s="162"/>
      <c r="E199" s="162"/>
      <c r="F199" s="162"/>
      <c r="G199" s="162"/>
      <c r="H199" s="162"/>
      <c r="I199" s="162"/>
      <c r="J199" s="162"/>
      <c r="K199" s="162"/>
      <c r="L199" s="162"/>
      <c r="M199" s="3"/>
    </row>
    <row r="200" spans="1:13" ht="15" customHeight="1" x14ac:dyDescent="0.2">
      <c r="A200" s="12"/>
      <c r="C200" s="136">
        <v>2024</v>
      </c>
      <c r="D200" s="136"/>
      <c r="E200" s="137">
        <v>0.18521042981284919</v>
      </c>
      <c r="F200" s="137">
        <v>0.1657514128994822</v>
      </c>
      <c r="G200" s="137">
        <v>0.30093518259485902</v>
      </c>
      <c r="H200" s="137">
        <v>0.16091433341459815</v>
      </c>
      <c r="I200" s="137">
        <v>4.3026500200687497E-2</v>
      </c>
      <c r="J200" s="137">
        <v>3.1716580049858729E-2</v>
      </c>
      <c r="K200" s="137">
        <v>0.11244556102766518</v>
      </c>
      <c r="L200" s="138">
        <f t="shared" ref="L200:L203" si="60">(1*E200+2*F200+3*G200+4*H200+5*I200)/SUM(E200:I200)</f>
        <v>2.6620797553016358</v>
      </c>
      <c r="M200" s="3"/>
    </row>
    <row r="201" spans="1:13" ht="15" customHeight="1" x14ac:dyDescent="0.2">
      <c r="A201" s="12"/>
      <c r="C201" s="139">
        <v>2021</v>
      </c>
      <c r="D201" s="139"/>
      <c r="E201" s="140">
        <v>0.20531738899999999</v>
      </c>
      <c r="F201" s="140">
        <v>0.149108716</v>
      </c>
      <c r="G201" s="140">
        <v>0.28656436800000001</v>
      </c>
      <c r="H201" s="140">
        <v>0.16028425199999999</v>
      </c>
      <c r="I201" s="140">
        <v>4.5416199999999997E-2</v>
      </c>
      <c r="J201" s="140">
        <v>2.8363599999999999E-2</v>
      </c>
      <c r="K201" s="140">
        <v>0.124945554</v>
      </c>
      <c r="L201" s="141">
        <f t="shared" si="60"/>
        <v>2.6354905516437417</v>
      </c>
      <c r="M201" s="3"/>
    </row>
    <row r="202" spans="1:13" ht="15" customHeight="1" x14ac:dyDescent="0.2">
      <c r="A202" s="12"/>
      <c r="C202" s="139">
        <v>2017</v>
      </c>
      <c r="D202" s="139"/>
      <c r="E202" s="140">
        <v>0.25416682299999999</v>
      </c>
      <c r="F202" s="140">
        <v>0.113516829</v>
      </c>
      <c r="G202" s="140">
        <v>0.27212910699999998</v>
      </c>
      <c r="H202" s="140">
        <v>0.14578015699999999</v>
      </c>
      <c r="I202" s="140">
        <v>3.7544099999999997E-2</v>
      </c>
      <c r="J202" s="140">
        <v>3.0664500000000001E-2</v>
      </c>
      <c r="K202" s="140">
        <v>0.14619842799999999</v>
      </c>
      <c r="L202" s="141">
        <f t="shared" si="60"/>
        <v>2.5128610301738634</v>
      </c>
      <c r="M202" s="3"/>
    </row>
    <row r="203" spans="1:13" ht="15" customHeight="1" x14ac:dyDescent="0.2">
      <c r="A203" s="12"/>
      <c r="C203" s="139">
        <v>2014</v>
      </c>
      <c r="D203" s="139"/>
      <c r="E203" s="140">
        <v>0.35532565598448052</v>
      </c>
      <c r="F203" s="140">
        <v>0.10536760178014221</v>
      </c>
      <c r="G203" s="140">
        <v>0.19716937645671104</v>
      </c>
      <c r="H203" s="140">
        <v>0.14934599129039258</v>
      </c>
      <c r="I203" s="140">
        <v>4.3967180243347261E-2</v>
      </c>
      <c r="J203" s="140">
        <v>2.4542152950175394E-2</v>
      </c>
      <c r="K203" s="140">
        <v>0.12428204129475122</v>
      </c>
      <c r="L203" s="141">
        <f t="shared" si="60"/>
        <v>2.3200716490541926</v>
      </c>
      <c r="M203" s="3"/>
    </row>
    <row r="204" spans="1:13" s="90" customFormat="1" ht="15" customHeight="1" x14ac:dyDescent="0.2">
      <c r="A204" s="11"/>
      <c r="C204" s="162" t="s">
        <v>44</v>
      </c>
      <c r="D204" s="162"/>
      <c r="E204" s="162"/>
      <c r="F204" s="162"/>
      <c r="G204" s="162"/>
      <c r="H204" s="162"/>
      <c r="I204" s="162"/>
      <c r="J204" s="162"/>
      <c r="K204" s="162"/>
      <c r="L204" s="162"/>
      <c r="M204" s="3"/>
    </row>
    <row r="205" spans="1:13" ht="15" customHeight="1" x14ac:dyDescent="0.2">
      <c r="A205" s="12"/>
      <c r="C205" s="136">
        <v>2024</v>
      </c>
      <c r="D205" s="136"/>
      <c r="E205" s="137">
        <v>0.15812770961898831</v>
      </c>
      <c r="F205" s="137">
        <v>0.11559897587294339</v>
      </c>
      <c r="G205" s="137">
        <v>0.29320688352246765</v>
      </c>
      <c r="H205" s="137">
        <v>0.19306771486195815</v>
      </c>
      <c r="I205" s="137">
        <v>6.9744199661692402E-2</v>
      </c>
      <c r="J205" s="137">
        <v>3.2293991182903985E-2</v>
      </c>
      <c r="K205" s="137">
        <v>0.13796052527904601</v>
      </c>
      <c r="L205" s="138">
        <f t="shared" ref="L205:L208" si="61">(1*E205+2*F205+3*G205+4*H205+5*I205)/SUM(E205:I205)</f>
        <v>2.8803268196144103</v>
      </c>
      <c r="M205" s="3"/>
    </row>
    <row r="206" spans="1:13" ht="15" customHeight="1" x14ac:dyDescent="0.2">
      <c r="A206" s="12"/>
      <c r="C206" s="139">
        <v>2021</v>
      </c>
      <c r="D206" s="139"/>
      <c r="E206" s="140">
        <v>0.16577858300000001</v>
      </c>
      <c r="F206" s="140">
        <v>0.112201193</v>
      </c>
      <c r="G206" s="140">
        <v>0.27307387999999999</v>
      </c>
      <c r="H206" s="140">
        <v>0.200393454</v>
      </c>
      <c r="I206" s="140">
        <v>6.7434221000000003E-2</v>
      </c>
      <c r="J206" s="140">
        <v>2.9405000000000001E-2</v>
      </c>
      <c r="K206" s="140">
        <v>0.151713663</v>
      </c>
      <c r="L206" s="141">
        <f t="shared" si="61"/>
        <v>2.8675064885561543</v>
      </c>
      <c r="M206" s="3"/>
    </row>
    <row r="207" spans="1:13" ht="15" customHeight="1" x14ac:dyDescent="0.2">
      <c r="A207" s="12"/>
      <c r="C207" s="139">
        <v>2017</v>
      </c>
      <c r="D207" s="139"/>
      <c r="E207" s="140">
        <v>0.176902696</v>
      </c>
      <c r="F207" s="140">
        <v>0.103308593</v>
      </c>
      <c r="G207" s="140">
        <v>0.27918677400000003</v>
      </c>
      <c r="H207" s="140">
        <v>0.18563959599999999</v>
      </c>
      <c r="I207" s="140">
        <v>5.4252799999999997E-2</v>
      </c>
      <c r="J207" s="140">
        <v>3.2296499999999999E-2</v>
      </c>
      <c r="K207" s="140">
        <v>0.16841296</v>
      </c>
      <c r="L207" s="141">
        <f t="shared" si="61"/>
        <v>2.7961081767397902</v>
      </c>
      <c r="M207" s="3"/>
    </row>
    <row r="208" spans="1:13" ht="15" customHeight="1" x14ac:dyDescent="0.2">
      <c r="A208" s="12"/>
      <c r="C208" s="139">
        <v>2014</v>
      </c>
      <c r="D208" s="139"/>
      <c r="E208" s="140">
        <v>0.1849824814002074</v>
      </c>
      <c r="F208" s="140">
        <v>0.22648626937982036</v>
      </c>
      <c r="G208" s="140">
        <v>0.1705548693841642</v>
      </c>
      <c r="H208" s="140">
        <v>0.16488287324745915</v>
      </c>
      <c r="I208" s="140">
        <v>6.5686039748397998E-2</v>
      </c>
      <c r="J208" s="140">
        <v>2.5389522901866787E-2</v>
      </c>
      <c r="K208" s="140">
        <v>0.162017943938084</v>
      </c>
      <c r="L208" s="141">
        <f t="shared" si="61"/>
        <v>2.6305697293715431</v>
      </c>
      <c r="M208" s="3"/>
    </row>
    <row r="209" spans="1:13" s="90" customFormat="1" ht="15" customHeight="1" x14ac:dyDescent="0.2">
      <c r="A209" s="11"/>
      <c r="C209" s="162" t="s">
        <v>45</v>
      </c>
      <c r="D209" s="162"/>
      <c r="E209" s="162"/>
      <c r="F209" s="162"/>
      <c r="G209" s="162"/>
      <c r="H209" s="162"/>
      <c r="I209" s="162"/>
      <c r="J209" s="162"/>
      <c r="K209" s="162"/>
      <c r="L209" s="162"/>
      <c r="M209" s="3"/>
    </row>
    <row r="210" spans="1:13" ht="15" customHeight="1" x14ac:dyDescent="0.2">
      <c r="A210" s="12"/>
      <c r="C210" s="136">
        <v>2024</v>
      </c>
      <c r="D210" s="136"/>
      <c r="E210" s="137">
        <v>0.12990591158799428</v>
      </c>
      <c r="F210" s="137">
        <v>4.3511633288181889E-2</v>
      </c>
      <c r="G210" s="137">
        <v>0.14066491499826403</v>
      </c>
      <c r="H210" s="137">
        <v>3.7622930997282991E-2</v>
      </c>
      <c r="I210" s="137">
        <v>2.4888936297074647E-2</v>
      </c>
      <c r="J210" s="137">
        <v>0.11419006671439483</v>
      </c>
      <c r="K210" s="137">
        <v>0.5092156061168075</v>
      </c>
      <c r="L210" s="138">
        <f t="shared" ref="L210:L213" si="62">(1*E210+2*F210+3*G210+4*H210+5*I210)/SUM(E210:I210)</f>
        <v>2.4266439048723192</v>
      </c>
      <c r="M210" s="3"/>
    </row>
    <row r="211" spans="1:13" ht="15" customHeight="1" x14ac:dyDescent="0.2">
      <c r="A211" s="12"/>
      <c r="C211" s="139">
        <v>2021</v>
      </c>
      <c r="D211" s="139"/>
      <c r="E211" s="140">
        <v>0.13782087300000001</v>
      </c>
      <c r="F211" s="140">
        <v>3.7931199999999998E-2</v>
      </c>
      <c r="G211" s="140">
        <v>0.108588358</v>
      </c>
      <c r="H211" s="140">
        <v>4.54344E-2</v>
      </c>
      <c r="I211" s="140">
        <v>2.72886E-2</v>
      </c>
      <c r="J211" s="140">
        <v>7.3150069999999998E-2</v>
      </c>
      <c r="K211" s="140">
        <v>0.56978652299999999</v>
      </c>
      <c r="L211" s="141">
        <f t="shared" si="62"/>
        <v>2.4018952167633207</v>
      </c>
      <c r="M211" s="3"/>
    </row>
    <row r="212" spans="1:13" ht="15" customHeight="1" x14ac:dyDescent="0.2">
      <c r="A212" s="12"/>
      <c r="C212" s="139">
        <v>2017</v>
      </c>
      <c r="D212" s="139"/>
      <c r="E212" s="140">
        <v>0.111243168</v>
      </c>
      <c r="F212" s="140">
        <v>1.76948E-2</v>
      </c>
      <c r="G212" s="140">
        <v>0.114311466</v>
      </c>
      <c r="H212" s="140">
        <v>4.7037500000000003E-2</v>
      </c>
      <c r="I212" s="140">
        <v>1.29263E-2</v>
      </c>
      <c r="J212" s="140">
        <v>8.8247619999999999E-2</v>
      </c>
      <c r="K212" s="140">
        <v>0.60853905100000005</v>
      </c>
      <c r="L212" s="141">
        <f t="shared" si="62"/>
        <v>2.4482726436669977</v>
      </c>
      <c r="M212" s="3"/>
    </row>
    <row r="213" spans="1:13" ht="15" customHeight="1" x14ac:dyDescent="0.2">
      <c r="A213" s="12"/>
      <c r="C213" s="139">
        <v>2014</v>
      </c>
      <c r="D213" s="139"/>
      <c r="E213" s="140">
        <v>9.580035543045981E-2</v>
      </c>
      <c r="F213" s="140">
        <v>1.3625420742742556E-2</v>
      </c>
      <c r="G213" s="140">
        <v>0.19155361460760889</v>
      </c>
      <c r="H213" s="140">
        <v>3.1493307918269951E-2</v>
      </c>
      <c r="I213" s="140">
        <v>1.039983445838928E-2</v>
      </c>
      <c r="J213" s="140">
        <v>6.356680856361259E-2</v>
      </c>
      <c r="K213" s="140">
        <v>0.59356065827891702</v>
      </c>
      <c r="L213" s="141">
        <f t="shared" si="62"/>
        <v>2.5539649870455614</v>
      </c>
      <c r="M213" s="3"/>
    </row>
    <row r="214" spans="1:13" s="90" customFormat="1" ht="15" customHeight="1" x14ac:dyDescent="0.2">
      <c r="A214" s="11"/>
      <c r="C214" s="162" t="s">
        <v>46</v>
      </c>
      <c r="D214" s="162"/>
      <c r="E214" s="162"/>
      <c r="F214" s="162"/>
      <c r="G214" s="162"/>
      <c r="H214" s="162"/>
      <c r="I214" s="162"/>
      <c r="J214" s="162"/>
      <c r="K214" s="162"/>
      <c r="L214" s="162"/>
      <c r="M214" s="3"/>
    </row>
    <row r="215" spans="1:13" ht="15" customHeight="1" x14ac:dyDescent="0.2">
      <c r="A215" s="12"/>
      <c r="C215" s="136">
        <v>2024</v>
      </c>
      <c r="D215" s="136"/>
      <c r="E215" s="137">
        <v>0.20393923032862021</v>
      </c>
      <c r="F215" s="137">
        <v>6.9858080630896879E-2</v>
      </c>
      <c r="G215" s="137">
        <v>0.14417846731647077</v>
      </c>
      <c r="H215" s="137">
        <v>5.3398942045762531E-2</v>
      </c>
      <c r="I215" s="137">
        <v>2.0206440182992207E-2</v>
      </c>
      <c r="J215" s="137">
        <v>0.15677641918950458</v>
      </c>
      <c r="K215" s="137">
        <v>0.35164242030575282</v>
      </c>
      <c r="L215" s="138">
        <f t="shared" ref="L215:L218" si="63">(1*E215+2*F215+3*G215+4*H215+5*I215)/SUM(E215:I215)</f>
        <v>2.2190003406920913</v>
      </c>
      <c r="M215" s="3"/>
    </row>
    <row r="216" spans="1:13" ht="15" customHeight="1" x14ac:dyDescent="0.2">
      <c r="A216" s="12"/>
      <c r="C216" s="139">
        <v>2021</v>
      </c>
      <c r="D216" s="139"/>
      <c r="E216" s="140">
        <v>0.159449905</v>
      </c>
      <c r="F216" s="140">
        <v>6.2800418999999996E-2</v>
      </c>
      <c r="G216" s="140">
        <v>0.111930952</v>
      </c>
      <c r="H216" s="140">
        <v>5.93143E-2</v>
      </c>
      <c r="I216" s="140">
        <v>3.06711E-2</v>
      </c>
      <c r="J216" s="140">
        <v>0.102852675</v>
      </c>
      <c r="K216" s="140">
        <v>0.472980656</v>
      </c>
      <c r="L216" s="141">
        <f t="shared" si="63"/>
        <v>2.3845727546027211</v>
      </c>
      <c r="M216" s="3"/>
    </row>
    <row r="217" spans="1:13" ht="15" customHeight="1" x14ac:dyDescent="0.2">
      <c r="A217" s="12"/>
      <c r="C217" s="139">
        <v>2017</v>
      </c>
      <c r="D217" s="139"/>
      <c r="E217" s="140">
        <v>0.177705899</v>
      </c>
      <c r="F217" s="140">
        <v>4.7290199999999998E-2</v>
      </c>
      <c r="G217" s="140">
        <v>0.112305134</v>
      </c>
      <c r="H217" s="140">
        <v>4.8261600000000002E-2</v>
      </c>
      <c r="I217" s="140">
        <v>8.5543000000000008E-3</v>
      </c>
      <c r="J217" s="140">
        <v>9.0011098999999997E-2</v>
      </c>
      <c r="K217" s="140">
        <v>0.51587176499999998</v>
      </c>
      <c r="L217" s="141">
        <f t="shared" si="63"/>
        <v>2.1440823812143175</v>
      </c>
      <c r="M217" s="3"/>
    </row>
    <row r="218" spans="1:13" ht="15" customHeight="1" x14ac:dyDescent="0.2">
      <c r="A218" s="12"/>
      <c r="C218" s="139">
        <v>2014</v>
      </c>
      <c r="D218" s="139"/>
      <c r="E218" s="140">
        <v>0.11509658670138895</v>
      </c>
      <c r="F218" s="140">
        <v>3.6754419937608265E-2</v>
      </c>
      <c r="G218" s="140">
        <v>7.3145770418749242E-2</v>
      </c>
      <c r="H218" s="140">
        <v>3.3373857442187391E-2</v>
      </c>
      <c r="I218" s="140">
        <v>1.6112935044708756E-2</v>
      </c>
      <c r="J218" s="140">
        <v>6.1267173098916251E-2</v>
      </c>
      <c r="K218" s="140">
        <v>0.66424925735644125</v>
      </c>
      <c r="L218" s="141">
        <f t="shared" si="63"/>
        <v>2.2664483847145771</v>
      </c>
      <c r="M218" s="3"/>
    </row>
    <row r="219" spans="1:13" s="90" customFormat="1" ht="15" customHeight="1" x14ac:dyDescent="0.2">
      <c r="A219" s="11"/>
      <c r="C219" s="162" t="s">
        <v>47</v>
      </c>
      <c r="D219" s="162"/>
      <c r="E219" s="162"/>
      <c r="F219" s="162"/>
      <c r="G219" s="162"/>
      <c r="H219" s="162"/>
      <c r="I219" s="162"/>
      <c r="J219" s="162"/>
      <c r="K219" s="162"/>
      <c r="L219" s="162"/>
      <c r="M219" s="3"/>
    </row>
    <row r="220" spans="1:13" ht="15" customHeight="1" x14ac:dyDescent="0.2">
      <c r="A220" s="12"/>
      <c r="C220" s="136">
        <v>2024</v>
      </c>
      <c r="D220" s="136"/>
      <c r="E220" s="137">
        <v>0.13118207696124143</v>
      </c>
      <c r="F220" s="137">
        <v>3.8004508481479508E-2</v>
      </c>
      <c r="G220" s="137">
        <v>9.0723674477688809E-2</v>
      </c>
      <c r="H220" s="137">
        <v>5.6743001644340187E-2</v>
      </c>
      <c r="I220" s="137">
        <v>2.3377941328053466E-2</v>
      </c>
      <c r="J220" s="137">
        <v>9.8360865499495964E-2</v>
      </c>
      <c r="K220" s="137">
        <v>0.56160793160770073</v>
      </c>
      <c r="L220" s="138">
        <f t="shared" ref="L220:L223" si="64">(1*E220+2*F220+3*G220+4*H220+5*I220)/SUM(E220:I220)</f>
        <v>2.4210243753259917</v>
      </c>
      <c r="M220" s="3"/>
    </row>
    <row r="221" spans="1:13" ht="15" customHeight="1" x14ac:dyDescent="0.2">
      <c r="A221" s="12"/>
      <c r="C221" s="139">
        <v>2021</v>
      </c>
      <c r="D221" s="139"/>
      <c r="E221" s="140">
        <v>0.131387008</v>
      </c>
      <c r="F221" s="140">
        <v>3.7715100000000001E-2</v>
      </c>
      <c r="G221" s="140">
        <v>7.1971758999999996E-2</v>
      </c>
      <c r="H221" s="140">
        <v>5.5241899999999997E-2</v>
      </c>
      <c r="I221" s="140">
        <v>3.1666399999999997E-2</v>
      </c>
      <c r="J221" s="140">
        <v>7.5545371E-2</v>
      </c>
      <c r="K221" s="140">
        <v>0.59647239699999999</v>
      </c>
      <c r="L221" s="141">
        <f t="shared" si="64"/>
        <v>2.4453527224850613</v>
      </c>
      <c r="M221" s="3"/>
    </row>
    <row r="222" spans="1:13" ht="15" customHeight="1" x14ac:dyDescent="0.2">
      <c r="A222" s="12"/>
      <c r="C222" s="139">
        <v>2017</v>
      </c>
      <c r="D222" s="139"/>
      <c r="E222" s="140">
        <v>0.10078137299999999</v>
      </c>
      <c r="F222" s="140">
        <v>2.10125E-2</v>
      </c>
      <c r="G222" s="140">
        <v>6.9737776000000001E-2</v>
      </c>
      <c r="H222" s="140">
        <v>5.4034100000000002E-2</v>
      </c>
      <c r="I222" s="140">
        <v>1.4192099999999999E-2</v>
      </c>
      <c r="J222" s="140">
        <v>9.9188506999999995E-2</v>
      </c>
      <c r="K222" s="140">
        <v>0.641053608</v>
      </c>
      <c r="L222" s="141">
        <f t="shared" si="64"/>
        <v>2.4604322966964514</v>
      </c>
      <c r="M222" s="3"/>
    </row>
    <row r="223" spans="1:13" ht="15" customHeight="1" x14ac:dyDescent="0.2">
      <c r="A223" s="12"/>
      <c r="C223" s="139">
        <v>2014</v>
      </c>
      <c r="D223" s="139"/>
      <c r="E223" s="140">
        <v>8.3922317497117344E-2</v>
      </c>
      <c r="F223" s="140">
        <v>1.4471525549690653E-2</v>
      </c>
      <c r="G223" s="140">
        <v>4.6019067237101641E-2</v>
      </c>
      <c r="H223" s="140">
        <v>3.118827407662246E-2</v>
      </c>
      <c r="I223" s="140">
        <v>1.625466885663886E-2</v>
      </c>
      <c r="J223" s="140">
        <v>7.8728707436618653E-2</v>
      </c>
      <c r="K223" s="140">
        <v>0.72941543934621045</v>
      </c>
      <c r="L223" s="141">
        <f t="shared" si="64"/>
        <v>2.3817308840728724</v>
      </c>
      <c r="M223" s="3"/>
    </row>
    <row r="224" spans="1:13" s="90" customFormat="1" ht="15" customHeight="1" x14ac:dyDescent="0.2">
      <c r="A224" s="11"/>
      <c r="C224" s="162" t="s">
        <v>48</v>
      </c>
      <c r="D224" s="162"/>
      <c r="E224" s="162"/>
      <c r="F224" s="162"/>
      <c r="G224" s="162"/>
      <c r="H224" s="162"/>
      <c r="I224" s="162"/>
      <c r="J224" s="162"/>
      <c r="K224" s="162"/>
      <c r="L224" s="162"/>
      <c r="M224" s="3"/>
    </row>
    <row r="225" spans="1:13" ht="15" customHeight="1" x14ac:dyDescent="0.2">
      <c r="A225" s="12"/>
      <c r="C225" s="136">
        <v>2024</v>
      </c>
      <c r="D225" s="136"/>
      <c r="E225" s="137">
        <v>0.12389747842140128</v>
      </c>
      <c r="F225" s="137">
        <v>0.11368726430180306</v>
      </c>
      <c r="G225" s="137">
        <v>0.26286154522920885</v>
      </c>
      <c r="H225" s="137">
        <v>0.21427524582456489</v>
      </c>
      <c r="I225" s="137">
        <v>8.7433847673637849E-2</v>
      </c>
      <c r="J225" s="137">
        <v>6.295437692852407E-2</v>
      </c>
      <c r="K225" s="137">
        <v>0.13489024162086005</v>
      </c>
      <c r="L225" s="138">
        <f t="shared" ref="L225:L228" si="65">(1*E225+2*F225+3*G225+4*H225+5*I225)/SUM(E225:I225)</f>
        <v>3.0344829950242471</v>
      </c>
      <c r="M225" s="3"/>
    </row>
    <row r="226" spans="1:13" ht="15" customHeight="1" x14ac:dyDescent="0.2">
      <c r="A226" s="12"/>
      <c r="C226" s="139">
        <v>2021</v>
      </c>
      <c r="D226" s="139"/>
      <c r="E226" s="140">
        <v>0.14891686800000001</v>
      </c>
      <c r="F226" s="140">
        <v>0.115204478</v>
      </c>
      <c r="G226" s="140">
        <v>0.25191525799999998</v>
      </c>
      <c r="H226" s="140">
        <v>0.20590233699999999</v>
      </c>
      <c r="I226" s="140">
        <v>7.6826724999999998E-2</v>
      </c>
      <c r="J226" s="140">
        <v>4.5645699999999997E-2</v>
      </c>
      <c r="K226" s="140">
        <v>0.15558867000000001</v>
      </c>
      <c r="L226" s="141">
        <f t="shared" si="65"/>
        <v>2.9330436581384061</v>
      </c>
      <c r="M226" s="3"/>
    </row>
    <row r="227" spans="1:13" ht="15" customHeight="1" x14ac:dyDescent="0.2">
      <c r="A227" s="12"/>
      <c r="C227" s="139">
        <v>2017</v>
      </c>
      <c r="D227" s="139"/>
      <c r="E227" s="140">
        <v>0.14010852700000001</v>
      </c>
      <c r="F227" s="140">
        <v>6.4936905000000003E-2</v>
      </c>
      <c r="G227" s="140">
        <v>0.25179418599999998</v>
      </c>
      <c r="H227" s="140">
        <v>0.224727605</v>
      </c>
      <c r="I227" s="140">
        <v>4.7298300000000001E-2</v>
      </c>
      <c r="J227" s="140">
        <v>6.5062440999999999E-2</v>
      </c>
      <c r="K227" s="140">
        <v>0.20607205100000001</v>
      </c>
      <c r="L227" s="141">
        <f t="shared" si="65"/>
        <v>2.9645617014594334</v>
      </c>
      <c r="M227" s="3"/>
    </row>
    <row r="228" spans="1:13" ht="15" customHeight="1" x14ac:dyDescent="0.2">
      <c r="A228" s="12"/>
      <c r="C228" s="139">
        <v>2014</v>
      </c>
      <c r="D228" s="139"/>
      <c r="E228" s="142">
        <v>0.14940957130585505</v>
      </c>
      <c r="F228" s="142">
        <v>5.043580455559539E-2</v>
      </c>
      <c r="G228" s="142">
        <v>0.16834842186037674</v>
      </c>
      <c r="H228" s="142">
        <v>0.28969652402116791</v>
      </c>
      <c r="I228" s="142">
        <v>4.6366212400889603E-2</v>
      </c>
      <c r="J228" s="142">
        <v>5.0232267659150114E-2</v>
      </c>
      <c r="K228" s="142">
        <v>0.24551119819696518</v>
      </c>
      <c r="L228" s="141">
        <f t="shared" si="65"/>
        <v>3.0471049966131574</v>
      </c>
      <c r="M228" s="3"/>
    </row>
    <row r="229" spans="1:13" s="76" customFormat="1" ht="15" customHeight="1" x14ac:dyDescent="0.2">
      <c r="A229" s="11"/>
      <c r="C229" s="100" t="s">
        <v>20</v>
      </c>
      <c r="D229" s="100"/>
      <c r="E229" s="100"/>
      <c r="F229" s="100"/>
      <c r="G229" s="100"/>
      <c r="H229" s="100"/>
      <c r="I229" s="100"/>
      <c r="J229" s="100"/>
      <c r="K229" s="100"/>
      <c r="L229" s="98"/>
      <c r="M229" s="3"/>
    </row>
    <row r="230" spans="1:13" s="76" customFormat="1" ht="15" customHeight="1" x14ac:dyDescent="0.2">
      <c r="A230" s="11"/>
      <c r="C230" s="160" t="s">
        <v>165</v>
      </c>
      <c r="D230" s="160"/>
      <c r="E230" s="161"/>
      <c r="F230" s="161"/>
      <c r="G230" s="161"/>
      <c r="H230" s="161"/>
      <c r="I230" s="161"/>
      <c r="J230" s="161"/>
      <c r="K230" s="161"/>
      <c r="L230" s="161"/>
      <c r="M230" s="3"/>
    </row>
    <row r="231" spans="1:13" ht="15" customHeight="1" x14ac:dyDescent="0.2">
      <c r="A231" s="12"/>
      <c r="C231" s="136">
        <v>2024</v>
      </c>
      <c r="D231" s="136"/>
      <c r="E231" s="137">
        <f>AVERAGE(E236,E241,E246,E251,E256,E261)</f>
        <v>0.18658808519951922</v>
      </c>
      <c r="F231" s="137">
        <f t="shared" ref="F231:K231" si="66">AVERAGE(F236,F241,F246,F251,F256,F261)</f>
        <v>6.5033496488156109E-2</v>
      </c>
      <c r="G231" s="137">
        <f t="shared" si="66"/>
        <v>0.15193691276880292</v>
      </c>
      <c r="H231" s="137">
        <f t="shared" si="66"/>
        <v>6.0622350805472985E-2</v>
      </c>
      <c r="I231" s="137">
        <f t="shared" si="66"/>
        <v>2.531664715534505E-2</v>
      </c>
      <c r="J231" s="137">
        <f t="shared" si="66"/>
        <v>8.2378022028008799E-2</v>
      </c>
      <c r="K231" s="137">
        <f t="shared" si="66"/>
        <v>0.4281244855546949</v>
      </c>
      <c r="L231" s="138">
        <f t="shared" ref="L231:L234" si="67">(1*E231+2*F231+3*G231+4*H231+5*I231)/SUM(E231:I231)</f>
        <v>2.3320619066781592</v>
      </c>
      <c r="M231" s="3"/>
    </row>
    <row r="232" spans="1:13" ht="15" customHeight="1" x14ac:dyDescent="0.2">
      <c r="A232" s="12"/>
      <c r="C232" s="139">
        <v>2021</v>
      </c>
      <c r="D232" s="139"/>
      <c r="E232" s="140">
        <f t="shared" ref="E232:K232" si="68">AVERAGE(E237,E242,E247,E252,E257,E262)</f>
        <v>0.16039692583333334</v>
      </c>
      <c r="F232" s="140">
        <f t="shared" si="68"/>
        <v>5.6768281833333344E-2</v>
      </c>
      <c r="G232" s="140">
        <f t="shared" si="68"/>
        <v>0.14474001933333333</v>
      </c>
      <c r="H232" s="140">
        <f t="shared" si="68"/>
        <v>9.3017388333333326E-2</v>
      </c>
      <c r="I232" s="140">
        <f t="shared" si="68"/>
        <v>1.8492263333333332E-2</v>
      </c>
      <c r="J232" s="140">
        <f t="shared" si="68"/>
        <v>8.8265275666666657E-2</v>
      </c>
      <c r="K232" s="140">
        <f t="shared" si="68"/>
        <v>0.43831985066666662</v>
      </c>
      <c r="L232" s="141">
        <f t="shared" si="67"/>
        <v>2.4770755427095303</v>
      </c>
      <c r="M232" s="3"/>
    </row>
    <row r="233" spans="1:13" ht="15" customHeight="1" x14ac:dyDescent="0.2">
      <c r="A233" s="12"/>
      <c r="C233" s="139">
        <v>2017</v>
      </c>
      <c r="D233" s="139"/>
      <c r="E233" s="140">
        <f t="shared" ref="E233:K233" si="69">AVERAGE(E238,E243,E248,E253,E258,E263)</f>
        <v>0.11750374549999999</v>
      </c>
      <c r="F233" s="140">
        <f t="shared" si="69"/>
        <v>5.3125785000000009E-2</v>
      </c>
      <c r="G233" s="140">
        <f t="shared" si="69"/>
        <v>9.8452811833333334E-2</v>
      </c>
      <c r="H233" s="140">
        <f t="shared" si="69"/>
        <v>4.4406399666666672E-2</v>
      </c>
      <c r="I233" s="140">
        <f t="shared" si="69"/>
        <v>4.4335232499999995E-2</v>
      </c>
      <c r="J233" s="140">
        <f t="shared" si="69"/>
        <v>2.3491499999999998E-2</v>
      </c>
      <c r="K233" s="140">
        <f t="shared" si="69"/>
        <v>0.61868452366666682</v>
      </c>
      <c r="L233" s="141">
        <f t="shared" si="67"/>
        <v>2.5666684672261018</v>
      </c>
      <c r="M233" s="3"/>
    </row>
    <row r="234" spans="1:13" ht="15" customHeight="1" x14ac:dyDescent="0.2">
      <c r="A234" s="12"/>
      <c r="C234" s="139">
        <v>2014</v>
      </c>
      <c r="D234" s="139"/>
      <c r="E234" s="140">
        <f t="shared" ref="E234:K234" si="70">AVERAGE(E239,E244,E249,E254,E259,E264)</f>
        <v>0.12717377023038334</v>
      </c>
      <c r="F234" s="140">
        <f t="shared" si="70"/>
        <v>7.6513879871278473E-2</v>
      </c>
      <c r="G234" s="140">
        <f t="shared" si="70"/>
        <v>7.4476811385208438E-2</v>
      </c>
      <c r="H234" s="140">
        <f t="shared" si="70"/>
        <v>3.9712859846130072E-2</v>
      </c>
      <c r="I234" s="140">
        <f t="shared" si="70"/>
        <v>1.0736741221934543E-2</v>
      </c>
      <c r="J234" s="140">
        <f t="shared" si="70"/>
        <v>1.7789024611211804E-2</v>
      </c>
      <c r="K234" s="140">
        <f t="shared" si="70"/>
        <v>0.65359691283385335</v>
      </c>
      <c r="L234" s="141">
        <f t="shared" si="67"/>
        <v>2.179356245605089</v>
      </c>
      <c r="M234" s="3"/>
    </row>
    <row r="235" spans="1:13" s="90" customFormat="1" ht="15" customHeight="1" x14ac:dyDescent="0.2">
      <c r="A235" s="11"/>
      <c r="C235" s="162" t="s">
        <v>43</v>
      </c>
      <c r="D235" s="162"/>
      <c r="E235" s="162"/>
      <c r="F235" s="162"/>
      <c r="G235" s="162"/>
      <c r="H235" s="162"/>
      <c r="I235" s="162"/>
      <c r="J235" s="162"/>
      <c r="K235" s="162"/>
      <c r="L235" s="162"/>
      <c r="M235" s="3"/>
    </row>
    <row r="236" spans="1:13" ht="15" customHeight="1" x14ac:dyDescent="0.2">
      <c r="A236" s="12"/>
      <c r="C236" s="136">
        <v>2024</v>
      </c>
      <c r="D236" s="136"/>
      <c r="E236" s="137">
        <v>0.26273295358383725</v>
      </c>
      <c r="F236" s="137">
        <v>0.12879439604597348</v>
      </c>
      <c r="G236" s="137">
        <v>0.20563157852327552</v>
      </c>
      <c r="H236" s="137">
        <v>6.4378663816445858E-2</v>
      </c>
      <c r="I236" s="137">
        <v>7.2482571274360219E-3</v>
      </c>
      <c r="J236" s="137">
        <v>7.9722306092055231E-2</v>
      </c>
      <c r="K236" s="137">
        <v>0.25149184481097658</v>
      </c>
      <c r="L236" s="138">
        <f t="shared" ref="L236:L239" si="71">(1*E236+2*F236+3*G236+4*H236+5*I236)/SUM(E236:I236)</f>
        <v>2.1396571474721737</v>
      </c>
      <c r="M236" s="3"/>
    </row>
    <row r="237" spans="1:13" ht="15" customHeight="1" x14ac:dyDescent="0.2">
      <c r="A237" s="12"/>
      <c r="C237" s="139">
        <v>2021</v>
      </c>
      <c r="D237" s="139"/>
      <c r="E237" s="140">
        <v>0.26670815799999997</v>
      </c>
      <c r="F237" s="140">
        <v>0.149474519</v>
      </c>
      <c r="G237" s="140">
        <v>0.20110563200000001</v>
      </c>
      <c r="H237" s="140">
        <v>6.3335982999999998E-2</v>
      </c>
      <c r="I237" s="140">
        <v>1.6492400000000001E-2</v>
      </c>
      <c r="J237" s="140">
        <v>6.07906E-2</v>
      </c>
      <c r="K237" s="140">
        <v>0.24209273100000001</v>
      </c>
      <c r="L237" s="141">
        <f t="shared" si="71"/>
        <v>2.1585769517049522</v>
      </c>
      <c r="M237" s="3"/>
    </row>
    <row r="238" spans="1:13" ht="15" customHeight="1" x14ac:dyDescent="0.2">
      <c r="A238" s="12"/>
      <c r="C238" s="139">
        <v>2017</v>
      </c>
      <c r="D238" s="139"/>
      <c r="E238" s="140">
        <v>0.26023879599999999</v>
      </c>
      <c r="F238" s="140">
        <v>0.12684463300000001</v>
      </c>
      <c r="G238" s="140">
        <v>0.155527518</v>
      </c>
      <c r="H238" s="140">
        <v>2.5054400000000001E-2</v>
      </c>
      <c r="I238" s="140">
        <v>4.2459200000000002E-2</v>
      </c>
      <c r="J238" s="140">
        <v>3.6082999999999997E-2</v>
      </c>
      <c r="K238" s="140">
        <v>0.35379242399999999</v>
      </c>
      <c r="L238" s="141">
        <f t="shared" si="71"/>
        <v>2.1192791248243283</v>
      </c>
      <c r="M238" s="3"/>
    </row>
    <row r="239" spans="1:13" ht="15" customHeight="1" x14ac:dyDescent="0.2">
      <c r="A239" s="12"/>
      <c r="C239" s="139">
        <v>2014</v>
      </c>
      <c r="D239" s="139"/>
      <c r="E239" s="140">
        <v>0.3418671466863234</v>
      </c>
      <c r="F239" s="140">
        <v>0.10894973162531253</v>
      </c>
      <c r="G239" s="140">
        <v>0.10967037895904309</v>
      </c>
      <c r="H239" s="140">
        <v>4.3281518950448454E-2</v>
      </c>
      <c r="I239" s="140">
        <v>8.6318281843445963E-3</v>
      </c>
      <c r="J239" s="140">
        <v>3.5010343079677026E-3</v>
      </c>
      <c r="K239" s="140">
        <v>0.38409836128656011</v>
      </c>
      <c r="L239" s="141">
        <f t="shared" si="71"/>
        <v>1.8044772581673181</v>
      </c>
      <c r="M239" s="3"/>
    </row>
    <row r="240" spans="1:13" s="90" customFormat="1" ht="15" customHeight="1" x14ac:dyDescent="0.2">
      <c r="A240" s="11"/>
      <c r="C240" s="162" t="s">
        <v>44</v>
      </c>
      <c r="D240" s="162"/>
      <c r="E240" s="162"/>
      <c r="F240" s="162"/>
      <c r="G240" s="162"/>
      <c r="H240" s="162"/>
      <c r="I240" s="162"/>
      <c r="J240" s="162"/>
      <c r="K240" s="162"/>
      <c r="L240" s="162"/>
      <c r="M240" s="3"/>
    </row>
    <row r="241" spans="1:13" ht="15" customHeight="1" x14ac:dyDescent="0.2">
      <c r="A241" s="12"/>
      <c r="C241" s="136">
        <v>2024</v>
      </c>
      <c r="D241" s="136"/>
      <c r="E241" s="137">
        <v>0.19865937765169422</v>
      </c>
      <c r="F241" s="137">
        <v>5.2696553005959289E-2</v>
      </c>
      <c r="G241" s="137">
        <v>0.20672452985777753</v>
      </c>
      <c r="H241" s="137">
        <v>0.10923139451566595</v>
      </c>
      <c r="I241" s="137">
        <v>5.201328536434198E-2</v>
      </c>
      <c r="J241" s="137">
        <v>7.9722306092055245E-2</v>
      </c>
      <c r="K241" s="137">
        <v>0.30095255351250577</v>
      </c>
      <c r="L241" s="138">
        <f t="shared" ref="L241:L244" si="72">(1*E241+2*F241+3*G241+4*H241+5*I241)/SUM(E241:I241)</f>
        <v>2.6177172092290188</v>
      </c>
      <c r="M241" s="3"/>
    </row>
    <row r="242" spans="1:13" ht="15" customHeight="1" x14ac:dyDescent="0.2">
      <c r="A242" s="12"/>
      <c r="C242" s="139">
        <v>2021</v>
      </c>
      <c r="D242" s="139"/>
      <c r="E242" s="140">
        <v>0.21115367700000001</v>
      </c>
      <c r="F242" s="140">
        <v>0.100403482</v>
      </c>
      <c r="G242" s="140">
        <v>0.17810788699999999</v>
      </c>
      <c r="H242" s="140">
        <v>0.112866142</v>
      </c>
      <c r="I242" s="140">
        <v>2.9737599999999999E-2</v>
      </c>
      <c r="J242" s="140">
        <v>6.4586855999999998E-2</v>
      </c>
      <c r="K242" s="140">
        <v>0.30314435000000001</v>
      </c>
      <c r="L242" s="141">
        <f t="shared" si="72"/>
        <v>2.4458535663158494</v>
      </c>
      <c r="M242" s="3"/>
    </row>
    <row r="243" spans="1:13" ht="15" customHeight="1" x14ac:dyDescent="0.2">
      <c r="A243" s="12"/>
      <c r="C243" s="139">
        <v>2017</v>
      </c>
      <c r="D243" s="139"/>
      <c r="E243" s="140">
        <v>0.16455730299999999</v>
      </c>
      <c r="F243" s="140">
        <v>0.12072904700000001</v>
      </c>
      <c r="G243" s="140">
        <v>0.19124996899999999</v>
      </c>
      <c r="H243" s="140">
        <v>5.5326199999999999E-2</v>
      </c>
      <c r="I243" s="140">
        <v>8.1804795E-2</v>
      </c>
      <c r="J243" s="140">
        <v>3.6082999999999997E-2</v>
      </c>
      <c r="K243" s="140">
        <v>0.35024960300000002</v>
      </c>
      <c r="L243" s="141">
        <f t="shared" si="72"/>
        <v>2.623724683175809</v>
      </c>
      <c r="M243" s="3"/>
    </row>
    <row r="244" spans="1:13" ht="15" customHeight="1" x14ac:dyDescent="0.2">
      <c r="A244" s="12"/>
      <c r="C244" s="139">
        <v>2014</v>
      </c>
      <c r="D244" s="139"/>
      <c r="E244" s="140">
        <v>0.14349800072953184</v>
      </c>
      <c r="F244" s="140">
        <v>0.26398891452274648</v>
      </c>
      <c r="G244" s="140">
        <v>0.1271929691583254</v>
      </c>
      <c r="H244" s="140">
        <v>8.0119557348129047E-2</v>
      </c>
      <c r="I244" s="140">
        <v>2.95090030285187E-2</v>
      </c>
      <c r="J244" s="140">
        <v>3.5010343079677035E-3</v>
      </c>
      <c r="K244" s="140">
        <v>0.35219052090478081</v>
      </c>
      <c r="L244" s="141">
        <f t="shared" si="72"/>
        <v>2.3607916271955203</v>
      </c>
      <c r="M244" s="3"/>
    </row>
    <row r="245" spans="1:13" s="90" customFormat="1" ht="15" customHeight="1" x14ac:dyDescent="0.2">
      <c r="A245" s="11"/>
      <c r="C245" s="162" t="s">
        <v>45</v>
      </c>
      <c r="D245" s="162"/>
      <c r="E245" s="162"/>
      <c r="F245" s="162"/>
      <c r="G245" s="162"/>
      <c r="H245" s="162"/>
      <c r="I245" s="162"/>
      <c r="J245" s="162"/>
      <c r="K245" s="162"/>
      <c r="L245" s="162"/>
      <c r="M245" s="3"/>
    </row>
    <row r="246" spans="1:13" ht="15" customHeight="1" x14ac:dyDescent="0.2">
      <c r="A246" s="12"/>
      <c r="C246" s="136">
        <v>2024</v>
      </c>
      <c r="D246" s="136"/>
      <c r="E246" s="137">
        <v>0.12875945014727541</v>
      </c>
      <c r="F246" s="137">
        <v>1.1080425563524021E-3</v>
      </c>
      <c r="G246" s="137">
        <v>3.6695495727814623E-2</v>
      </c>
      <c r="H246" s="137">
        <v>6.5618697574871265E-2</v>
      </c>
      <c r="I246" s="137">
        <v>3.6921980752819682E-2</v>
      </c>
      <c r="J246" s="137">
        <v>8.2409020157865373E-2</v>
      </c>
      <c r="K246" s="137">
        <v>0.64848731308300123</v>
      </c>
      <c r="L246" s="138">
        <f t="shared" ref="L246:L249" si="73">(1*E246+2*F246+3*G246+4*H246+5*I246)/SUM(E246:I246)</f>
        <v>2.5571807504315691</v>
      </c>
      <c r="M246" s="3"/>
    </row>
    <row r="247" spans="1:13" ht="15" customHeight="1" x14ac:dyDescent="0.2">
      <c r="A247" s="12"/>
      <c r="C247" s="139">
        <v>2021</v>
      </c>
      <c r="D247" s="139"/>
      <c r="E247" s="140">
        <v>0.10668704800000001</v>
      </c>
      <c r="F247" s="140">
        <v>7.3315899999999998E-3</v>
      </c>
      <c r="G247" s="140">
        <v>8.2063463000000003E-2</v>
      </c>
      <c r="H247" s="140">
        <v>6.7083362999999993E-2</v>
      </c>
      <c r="I247" s="140">
        <v>3.1373799999999999E-3</v>
      </c>
      <c r="J247" s="140">
        <v>8.0460280999999995E-2</v>
      </c>
      <c r="K247" s="140">
        <v>0.653236873</v>
      </c>
      <c r="L247" s="141">
        <f t="shared" si="73"/>
        <v>2.4466917409263562</v>
      </c>
      <c r="M247" s="3"/>
    </row>
    <row r="248" spans="1:13" ht="15" customHeight="1" x14ac:dyDescent="0.2">
      <c r="A248" s="12"/>
      <c r="C248" s="139">
        <v>2017</v>
      </c>
      <c r="D248" s="139"/>
      <c r="E248" s="140">
        <v>3.9836299999999998E-2</v>
      </c>
      <c r="F248" s="140">
        <v>3.1055800000000001E-2</v>
      </c>
      <c r="G248" s="140">
        <v>7.4844229999999998E-2</v>
      </c>
      <c r="H248" s="140">
        <v>5.7037399999999997E-3</v>
      </c>
      <c r="I248" s="140">
        <v>3.0449E-2</v>
      </c>
      <c r="J248" s="140">
        <v>1.6896600000000001E-2</v>
      </c>
      <c r="K248" s="140">
        <v>0.801214392</v>
      </c>
      <c r="L248" s="141">
        <f t="shared" si="73"/>
        <v>2.7573979568975746</v>
      </c>
      <c r="M248" s="3"/>
    </row>
    <row r="249" spans="1:13" ht="15" customHeight="1" x14ac:dyDescent="0.2">
      <c r="A249" s="12"/>
      <c r="C249" s="139">
        <v>2014</v>
      </c>
      <c r="D249" s="139"/>
      <c r="E249" s="140">
        <v>6.4147592104853643E-2</v>
      </c>
      <c r="F249" s="140">
        <v>2.6370532456909616E-2</v>
      </c>
      <c r="G249" s="140">
        <v>0.17625752789451402</v>
      </c>
      <c r="H249" s="140">
        <v>9.1273843013475204E-3</v>
      </c>
      <c r="I249" s="140">
        <v>3.0389941943268035E-3</v>
      </c>
      <c r="J249" s="140">
        <v>3.1873238828819574E-2</v>
      </c>
      <c r="K249" s="140">
        <v>0.68918473021922877</v>
      </c>
      <c r="L249" s="141">
        <f t="shared" si="73"/>
        <v>2.5000382570504835</v>
      </c>
      <c r="M249" s="3"/>
    </row>
    <row r="250" spans="1:13" s="90" customFormat="1" ht="15" customHeight="1" x14ac:dyDescent="0.2">
      <c r="A250" s="11"/>
      <c r="C250" s="162" t="s">
        <v>46</v>
      </c>
      <c r="D250" s="162"/>
      <c r="E250" s="162"/>
      <c r="F250" s="162"/>
      <c r="G250" s="162"/>
      <c r="H250" s="162"/>
      <c r="I250" s="162"/>
      <c r="J250" s="162"/>
      <c r="K250" s="162"/>
      <c r="L250" s="162"/>
      <c r="M250" s="3"/>
    </row>
    <row r="251" spans="1:13" ht="15" customHeight="1" x14ac:dyDescent="0.2">
      <c r="A251" s="12"/>
      <c r="C251" s="136">
        <v>2024</v>
      </c>
      <c r="D251" s="136"/>
      <c r="E251" s="137">
        <v>0.22317888472454653</v>
      </c>
      <c r="F251" s="137">
        <v>6.8538920250758376E-2</v>
      </c>
      <c r="G251" s="137">
        <v>0.23541683649497319</v>
      </c>
      <c r="H251" s="137">
        <v>8.6182064236924542E-3</v>
      </c>
      <c r="I251" s="137">
        <v>9.8641007338032289E-3</v>
      </c>
      <c r="J251" s="137">
        <v>8.1871515059661185E-2</v>
      </c>
      <c r="K251" s="137">
        <v>0.37251153631256501</v>
      </c>
      <c r="L251" s="138">
        <f t="shared" ref="L251:L254" si="74">(1*E251+2*F251+3*G251+4*H251+5*I251)/SUM(E251:I251)</f>
        <v>2.1082566569234582</v>
      </c>
      <c r="M251" s="3"/>
    </row>
    <row r="252" spans="1:13" ht="15" customHeight="1" x14ac:dyDescent="0.2">
      <c r="A252" s="12"/>
      <c r="C252" s="139">
        <v>2021</v>
      </c>
      <c r="D252" s="139"/>
      <c r="E252" s="140">
        <v>0.16089087899999999</v>
      </c>
      <c r="F252" s="140">
        <v>3.4272499999999997E-2</v>
      </c>
      <c r="G252" s="140">
        <v>0.174606013</v>
      </c>
      <c r="H252" s="140">
        <v>5.97682E-2</v>
      </c>
      <c r="I252" s="140">
        <v>1.3945900000000001E-2</v>
      </c>
      <c r="J252" s="140">
        <v>0.10970550499999999</v>
      </c>
      <c r="K252" s="140">
        <v>0.44681094199999999</v>
      </c>
      <c r="L252" s="141">
        <f t="shared" si="74"/>
        <v>2.3948044000699804</v>
      </c>
      <c r="M252" s="3"/>
    </row>
    <row r="253" spans="1:13" ht="15" customHeight="1" x14ac:dyDescent="0.2">
      <c r="A253" s="12"/>
      <c r="C253" s="139">
        <v>2017</v>
      </c>
      <c r="D253" s="139"/>
      <c r="E253" s="140">
        <v>8.4785000999999999E-2</v>
      </c>
      <c r="F253" s="140">
        <v>4.0666599999999997E-3</v>
      </c>
      <c r="G253" s="140">
        <v>6.6283330000000001E-2</v>
      </c>
      <c r="H253" s="140">
        <v>3.5163600000000003E-2</v>
      </c>
      <c r="I253" s="140">
        <v>3.2919700000000003E-2</v>
      </c>
      <c r="J253" s="140">
        <v>2.3322699999999998E-2</v>
      </c>
      <c r="K253" s="140">
        <v>0.75345905599999996</v>
      </c>
      <c r="L253" s="141">
        <f t="shared" si="74"/>
        <v>2.6746070329872742</v>
      </c>
      <c r="M253" s="3"/>
    </row>
    <row r="254" spans="1:13" ht="15" customHeight="1" x14ac:dyDescent="0.2">
      <c r="A254" s="12"/>
      <c r="C254" s="139">
        <v>2014</v>
      </c>
      <c r="D254" s="139"/>
      <c r="E254" s="140">
        <v>4.642090082575636E-2</v>
      </c>
      <c r="F254" s="140">
        <v>5.7091575451921769E-4</v>
      </c>
      <c r="G254" s="140">
        <v>5.4504610193885803E-3</v>
      </c>
      <c r="H254" s="140">
        <v>1.1280893418972284E-2</v>
      </c>
      <c r="I254" s="140">
        <v>5.4222489135648012E-3</v>
      </c>
      <c r="J254" s="140">
        <v>3.4725448834337341E-2</v>
      </c>
      <c r="K254" s="140">
        <v>0.8961291312334615</v>
      </c>
      <c r="L254" s="141">
        <f t="shared" si="74"/>
        <v>1.969023165528115</v>
      </c>
      <c r="M254" s="3"/>
    </row>
    <row r="255" spans="1:13" s="90" customFormat="1" ht="15" customHeight="1" x14ac:dyDescent="0.2">
      <c r="A255" s="11"/>
      <c r="C255" s="162" t="s">
        <v>47</v>
      </c>
      <c r="D255" s="162"/>
      <c r="E255" s="162"/>
      <c r="F255" s="162"/>
      <c r="G255" s="162"/>
      <c r="H255" s="162"/>
      <c r="I255" s="162"/>
      <c r="J255" s="162"/>
      <c r="K255" s="162"/>
      <c r="L255" s="162"/>
      <c r="M255" s="3"/>
    </row>
    <row r="256" spans="1:13" ht="15" customHeight="1" x14ac:dyDescent="0.2">
      <c r="A256" s="12"/>
      <c r="C256" s="136">
        <v>2024</v>
      </c>
      <c r="D256" s="136"/>
      <c r="E256" s="137">
        <v>0.14381800437091383</v>
      </c>
      <c r="F256" s="137">
        <v>3.171864259022468E-2</v>
      </c>
      <c r="G256" s="137">
        <v>6.8629513933982866E-2</v>
      </c>
      <c r="H256" s="137">
        <v>5.0478474483855113E-3</v>
      </c>
      <c r="I256" s="137">
        <v>7.8879353526228931E-3</v>
      </c>
      <c r="J256" s="137">
        <v>8.4905405458443384E-2</v>
      </c>
      <c r="K256" s="137">
        <v>0.65799265084542691</v>
      </c>
      <c r="L256" s="138">
        <f t="shared" ref="L256:L259" si="75">(1*E256+2*F256+3*G256+4*H256+5*I256)/SUM(E256:I256)</f>
        <v>1.8388616247442435</v>
      </c>
      <c r="M256" s="3"/>
    </row>
    <row r="257" spans="1:13" ht="15" customHeight="1" x14ac:dyDescent="0.2">
      <c r="A257" s="12"/>
      <c r="C257" s="139">
        <v>2021</v>
      </c>
      <c r="D257" s="139"/>
      <c r="E257" s="140">
        <v>9.5973533E-2</v>
      </c>
      <c r="F257" s="140">
        <v>2.0776300000000001E-2</v>
      </c>
      <c r="G257" s="140">
        <v>6.9411318E-2</v>
      </c>
      <c r="H257" s="140">
        <v>5.72077E-2</v>
      </c>
      <c r="I257" s="140">
        <v>8.2191999999999994E-3</v>
      </c>
      <c r="J257" s="140">
        <v>0.118418023</v>
      </c>
      <c r="K257" s="140">
        <v>0.629993951</v>
      </c>
      <c r="L257" s="141">
        <f t="shared" si="75"/>
        <v>2.447202419005186</v>
      </c>
      <c r="M257" s="3"/>
    </row>
    <row r="258" spans="1:13" ht="15" customHeight="1" x14ac:dyDescent="0.2">
      <c r="A258" s="12"/>
      <c r="C258" s="139">
        <v>2017</v>
      </c>
      <c r="D258" s="139"/>
      <c r="E258" s="140">
        <v>9.6117000000000008E-3</v>
      </c>
      <c r="F258" s="140">
        <v>2.4461700000000001E-3</v>
      </c>
      <c r="G258" s="140">
        <v>1.28471E-2</v>
      </c>
      <c r="H258" s="140">
        <v>1.63708E-3</v>
      </c>
      <c r="I258" s="140">
        <v>3.3121900000000003E-2</v>
      </c>
      <c r="J258" s="140">
        <v>2.0707900000000001E-2</v>
      </c>
      <c r="K258" s="140">
        <v>0.91962810100000003</v>
      </c>
      <c r="L258" s="141">
        <f t="shared" si="75"/>
        <v>3.7745264938040473</v>
      </c>
      <c r="M258" s="3"/>
    </row>
    <row r="259" spans="1:13" ht="15" customHeight="1" x14ac:dyDescent="0.2">
      <c r="A259" s="12"/>
      <c r="C259" s="139">
        <v>2014</v>
      </c>
      <c r="D259" s="139"/>
      <c r="E259" s="140">
        <v>3.7547314046330806E-2</v>
      </c>
      <c r="F259" s="140">
        <v>2.6130003208512317E-3</v>
      </c>
      <c r="G259" s="140">
        <v>2.64121242667501E-3</v>
      </c>
      <c r="H259" s="140">
        <v>5.2798759429355888E-3</v>
      </c>
      <c r="I259" s="140">
        <v>5.8225795916310276E-3</v>
      </c>
      <c r="J259" s="140">
        <v>3.0212736917783312E-2</v>
      </c>
      <c r="K259" s="140">
        <v>0.91588328075379311</v>
      </c>
      <c r="L259" s="141">
        <f t="shared" si="75"/>
        <v>1.8723914141077396</v>
      </c>
      <c r="M259" s="3"/>
    </row>
    <row r="260" spans="1:13" s="90" customFormat="1" ht="15" customHeight="1" x14ac:dyDescent="0.2">
      <c r="A260" s="11"/>
      <c r="C260" s="162" t="s">
        <v>180</v>
      </c>
      <c r="D260" s="162"/>
      <c r="E260" s="162"/>
      <c r="F260" s="162"/>
      <c r="G260" s="162"/>
      <c r="H260" s="162"/>
      <c r="I260" s="162"/>
      <c r="J260" s="162"/>
      <c r="K260" s="162"/>
      <c r="L260" s="162"/>
      <c r="M260" s="3"/>
    </row>
    <row r="261" spans="1:13" ht="15" customHeight="1" x14ac:dyDescent="0.2">
      <c r="A261" s="12"/>
      <c r="C261" s="136">
        <v>2024</v>
      </c>
      <c r="D261" s="136"/>
      <c r="E261" s="137">
        <v>0.16237984071884812</v>
      </c>
      <c r="F261" s="137">
        <v>0.10734442447966844</v>
      </c>
      <c r="G261" s="137">
        <v>0.1585235220749939</v>
      </c>
      <c r="H261" s="137">
        <v>0.11083929505377689</v>
      </c>
      <c r="I261" s="137">
        <v>3.7964323601046512E-2</v>
      </c>
      <c r="J261" s="137">
        <v>8.5637579307972347E-2</v>
      </c>
      <c r="K261" s="137">
        <v>0.33731101476369396</v>
      </c>
      <c r="L261" s="138">
        <f t="shared" ref="L261:L264" si="76">(1*E261+2*F261+3*G261+4*H261+5*I261)/SUM(E261:I261)</f>
        <v>2.5748452197827869</v>
      </c>
      <c r="M261" s="3"/>
    </row>
    <row r="262" spans="1:13" ht="15" customHeight="1" x14ac:dyDescent="0.2">
      <c r="A262" s="12"/>
      <c r="C262" s="139">
        <v>2021</v>
      </c>
      <c r="D262" s="139"/>
      <c r="E262" s="140">
        <v>0.12096825999999999</v>
      </c>
      <c r="F262" s="140">
        <v>2.8351299999999999E-2</v>
      </c>
      <c r="G262" s="140">
        <v>0.16314580300000001</v>
      </c>
      <c r="H262" s="140">
        <v>0.19784294199999999</v>
      </c>
      <c r="I262" s="140">
        <v>3.9421100000000001E-2</v>
      </c>
      <c r="J262" s="140">
        <v>9.5630388999999996E-2</v>
      </c>
      <c r="K262" s="140">
        <v>0.35464025700000001</v>
      </c>
      <c r="L262" s="141">
        <f t="shared" si="76"/>
        <v>3.0116372199518779</v>
      </c>
      <c r="M262" s="3"/>
    </row>
    <row r="263" spans="1:13" ht="15" customHeight="1" x14ac:dyDescent="0.2">
      <c r="A263" s="12"/>
      <c r="C263" s="139">
        <v>2017</v>
      </c>
      <c r="D263" s="139"/>
      <c r="E263" s="140">
        <v>0.14599337300000001</v>
      </c>
      <c r="F263" s="140">
        <v>3.3612400000000001E-2</v>
      </c>
      <c r="G263" s="140">
        <v>8.9964723999999996E-2</v>
      </c>
      <c r="H263" s="140">
        <v>0.14355337800000001</v>
      </c>
      <c r="I263" s="140">
        <v>4.52568E-2</v>
      </c>
      <c r="J263" s="140">
        <v>7.8557999999999996E-3</v>
      </c>
      <c r="K263" s="140">
        <v>0.53376356599999997</v>
      </c>
      <c r="L263" s="141">
        <f t="shared" si="76"/>
        <v>2.8003140773768438</v>
      </c>
      <c r="M263" s="3"/>
    </row>
    <row r="264" spans="1:13" ht="15" customHeight="1" x14ac:dyDescent="0.2">
      <c r="A264" s="12"/>
      <c r="C264" s="139">
        <v>2014</v>
      </c>
      <c r="D264" s="139"/>
      <c r="E264" s="142">
        <v>0.12956166698950403</v>
      </c>
      <c r="F264" s="142">
        <v>5.6590184547331779E-2</v>
      </c>
      <c r="G264" s="142">
        <v>2.5648318853304524E-2</v>
      </c>
      <c r="H264" s="142">
        <v>8.9187929114947551E-2</v>
      </c>
      <c r="I264" s="142">
        <v>1.1995793419221332E-2</v>
      </c>
      <c r="J264" s="142">
        <v>2.9206544703951915E-3</v>
      </c>
      <c r="K264" s="142">
        <v>0.68409545260529558</v>
      </c>
      <c r="L264" s="141">
        <f t="shared" si="76"/>
        <v>2.3528932090383012</v>
      </c>
      <c r="M264" s="3"/>
    </row>
    <row r="265" spans="1:13" s="76" customFormat="1" ht="15" customHeight="1" x14ac:dyDescent="0.2">
      <c r="A265" s="11"/>
      <c r="C265" s="100" t="s">
        <v>21</v>
      </c>
      <c r="D265" s="100"/>
      <c r="E265" s="100"/>
      <c r="F265" s="100"/>
      <c r="G265" s="100"/>
      <c r="H265" s="100"/>
      <c r="I265" s="100"/>
      <c r="J265" s="100"/>
      <c r="K265" s="100"/>
      <c r="L265" s="98"/>
      <c r="M265" s="3"/>
    </row>
    <row r="266" spans="1:13" s="76" customFormat="1" ht="15" customHeight="1" x14ac:dyDescent="0.2">
      <c r="A266" s="11"/>
      <c r="C266" s="160" t="s">
        <v>165</v>
      </c>
      <c r="D266" s="160"/>
      <c r="E266" s="161"/>
      <c r="F266" s="161"/>
      <c r="G266" s="161"/>
      <c r="H266" s="161"/>
      <c r="I266" s="161"/>
      <c r="J266" s="161"/>
      <c r="K266" s="161"/>
      <c r="L266" s="161"/>
      <c r="M266" s="3"/>
    </row>
    <row r="267" spans="1:13" ht="15" customHeight="1" x14ac:dyDescent="0.2">
      <c r="A267" s="12"/>
      <c r="C267" s="136">
        <v>2024</v>
      </c>
      <c r="D267" s="136"/>
      <c r="E267" s="137">
        <f>AVERAGE(E272,E277,E282,E287,E292,E297)</f>
        <v>0.16469334904437583</v>
      </c>
      <c r="F267" s="137">
        <f t="shared" ref="F267:K267" si="77">AVERAGE(F272,F277,F282,F287,F292,F297)</f>
        <v>6.9069606031695388E-2</v>
      </c>
      <c r="G267" s="137">
        <f t="shared" si="77"/>
        <v>0.15758651943090096</v>
      </c>
      <c r="H267" s="137">
        <f t="shared" si="77"/>
        <v>0.11806770635257201</v>
      </c>
      <c r="I267" s="137">
        <f t="shared" si="77"/>
        <v>4.6529165894610335E-2</v>
      </c>
      <c r="J267" s="137">
        <f t="shared" si="77"/>
        <v>8.3200730746105303E-2</v>
      </c>
      <c r="K267" s="137">
        <f t="shared" si="77"/>
        <v>0.36085292249974027</v>
      </c>
      <c r="L267" s="138">
        <f t="shared" ref="L267:L270" si="78">(1*E267+2*F267+3*G267+4*H267+5*I267)/SUM(E267:I267)</f>
        <v>2.663042545252134</v>
      </c>
      <c r="M267" s="3"/>
    </row>
    <row r="268" spans="1:13" ht="15" customHeight="1" x14ac:dyDescent="0.2">
      <c r="A268" s="12"/>
      <c r="C268" s="139">
        <v>2021</v>
      </c>
      <c r="D268" s="139"/>
      <c r="E268" s="140">
        <f t="shared" ref="E268:K268" si="79">AVERAGE(E273,E278,E283,E288,E293,E298)</f>
        <v>0.14805010566666665</v>
      </c>
      <c r="F268" s="140">
        <f t="shared" si="79"/>
        <v>6.3382410833333333E-2</v>
      </c>
      <c r="G268" s="140">
        <f t="shared" si="79"/>
        <v>0.17034048066666665</v>
      </c>
      <c r="H268" s="140">
        <f t="shared" si="79"/>
        <v>0.11242765333333334</v>
      </c>
      <c r="I268" s="140">
        <f t="shared" si="79"/>
        <v>4.5466499833333333E-2</v>
      </c>
      <c r="J268" s="140">
        <f t="shared" si="79"/>
        <v>8.0341814999999997E-2</v>
      </c>
      <c r="K268" s="140">
        <f t="shared" si="79"/>
        <v>0.37999105383333331</v>
      </c>
      <c r="L268" s="141">
        <f t="shared" si="78"/>
        <v>2.7107069254257268</v>
      </c>
      <c r="M268" s="3"/>
    </row>
    <row r="269" spans="1:13" ht="15" customHeight="1" x14ac:dyDescent="0.2">
      <c r="A269" s="12"/>
      <c r="C269" s="139">
        <v>2017</v>
      </c>
      <c r="D269" s="139"/>
      <c r="E269" s="140">
        <f t="shared" ref="E269:K269" si="80">AVERAGE(E274,E279,E284,E289,E294,E299)</f>
        <v>8.4265961833333333E-2</v>
      </c>
      <c r="F269" s="140">
        <f t="shared" si="80"/>
        <v>5.3159005000000002E-2</v>
      </c>
      <c r="G269" s="140">
        <f t="shared" si="80"/>
        <v>0.16111912949999999</v>
      </c>
      <c r="H269" s="140">
        <f t="shared" si="80"/>
        <v>0.13184531999999999</v>
      </c>
      <c r="I269" s="140">
        <f t="shared" si="80"/>
        <v>5.3979765666666658E-2</v>
      </c>
      <c r="J269" s="140">
        <f t="shared" si="80"/>
        <v>8.1477632666666674E-2</v>
      </c>
      <c r="K269" s="140">
        <f t="shared" si="80"/>
        <v>0.43415317083333332</v>
      </c>
      <c r="L269" s="141">
        <f t="shared" si="78"/>
        <v>3.0373969346932284</v>
      </c>
      <c r="M269" s="3"/>
    </row>
    <row r="270" spans="1:13" ht="15" customHeight="1" x14ac:dyDescent="0.2">
      <c r="A270" s="12"/>
      <c r="C270" s="139">
        <v>2014</v>
      </c>
      <c r="D270" s="139"/>
      <c r="E270" s="140">
        <f t="shared" ref="E270:K270" si="81">AVERAGE(E275,E280,E285,E290,E295,E300)</f>
        <v>9.9848489114833405E-2</v>
      </c>
      <c r="F270" s="140">
        <f t="shared" si="81"/>
        <v>5.0161930347026033E-2</v>
      </c>
      <c r="G270" s="140">
        <f t="shared" si="81"/>
        <v>0.11603941957046211</v>
      </c>
      <c r="H270" s="140">
        <f t="shared" si="81"/>
        <v>0.13330948840919152</v>
      </c>
      <c r="I270" s="140">
        <f t="shared" si="81"/>
        <v>7.7623145722930623E-2</v>
      </c>
      <c r="J270" s="140">
        <f t="shared" si="81"/>
        <v>8.5524549852114384E-2</v>
      </c>
      <c r="K270" s="140">
        <f t="shared" si="81"/>
        <v>0.43749297698344197</v>
      </c>
      <c r="L270" s="141">
        <f t="shared" si="78"/>
        <v>3.081128497283419</v>
      </c>
      <c r="M270" s="3"/>
    </row>
    <row r="271" spans="1:13" s="90" customFormat="1" ht="15" customHeight="1" x14ac:dyDescent="0.2">
      <c r="A271" s="11"/>
      <c r="C271" s="162" t="s">
        <v>43</v>
      </c>
      <c r="D271" s="162"/>
      <c r="E271" s="162"/>
      <c r="F271" s="162"/>
      <c r="G271" s="162"/>
      <c r="H271" s="162"/>
      <c r="I271" s="162"/>
      <c r="J271" s="162"/>
      <c r="K271" s="162"/>
      <c r="L271" s="162"/>
      <c r="M271" s="3"/>
    </row>
    <row r="272" spans="1:13" ht="15" customHeight="1" x14ac:dyDescent="0.2">
      <c r="A272" s="12"/>
      <c r="C272" s="136">
        <v>2024</v>
      </c>
      <c r="D272" s="136"/>
      <c r="E272" s="137">
        <v>0.20421765914039683</v>
      </c>
      <c r="F272" s="137">
        <v>9.7929698090978956E-2</v>
      </c>
      <c r="G272" s="137">
        <v>0.25088513569431065</v>
      </c>
      <c r="H272" s="137">
        <v>0.17055220542201643</v>
      </c>
      <c r="I272" s="137">
        <v>5.3688532879151596E-2</v>
      </c>
      <c r="J272" s="137">
        <v>4.9780977267208627E-2</v>
      </c>
      <c r="K272" s="137">
        <v>0.17294579150593697</v>
      </c>
      <c r="L272" s="138">
        <f t="shared" ref="L272:L275" si="82">(1*E272+2*F272+3*G272+4*H272+5*I272)/SUM(E272:I272)</f>
        <v>2.7061062493675641</v>
      </c>
      <c r="M272" s="3"/>
    </row>
    <row r="273" spans="1:13" ht="15" customHeight="1" x14ac:dyDescent="0.2">
      <c r="A273" s="12"/>
      <c r="C273" s="139">
        <v>2021</v>
      </c>
      <c r="D273" s="139"/>
      <c r="E273" s="140">
        <v>0.211573963</v>
      </c>
      <c r="F273" s="140">
        <v>8.3980363000000002E-2</v>
      </c>
      <c r="G273" s="140">
        <v>0.27168986699999997</v>
      </c>
      <c r="H273" s="140">
        <v>0.15619530700000001</v>
      </c>
      <c r="I273" s="140">
        <v>6.08806E-2</v>
      </c>
      <c r="J273" s="140">
        <v>4.39902E-2</v>
      </c>
      <c r="K273" s="140">
        <v>0.17168968200000001</v>
      </c>
      <c r="L273" s="141">
        <f t="shared" si="82"/>
        <v>2.7078083527376133</v>
      </c>
      <c r="M273" s="3"/>
    </row>
    <row r="274" spans="1:13" ht="15" customHeight="1" x14ac:dyDescent="0.2">
      <c r="A274" s="12"/>
      <c r="C274" s="139">
        <v>2017</v>
      </c>
      <c r="D274" s="139"/>
      <c r="E274" s="140">
        <v>0.12680601999999999</v>
      </c>
      <c r="F274" s="140">
        <v>7.0297483999999993E-2</v>
      </c>
      <c r="G274" s="140">
        <v>0.26571667799999998</v>
      </c>
      <c r="H274" s="140">
        <v>0.217346015</v>
      </c>
      <c r="I274" s="140">
        <v>8.5901334999999995E-2</v>
      </c>
      <c r="J274" s="140">
        <v>4.0444899999999999E-2</v>
      </c>
      <c r="K274" s="140">
        <v>0.19348752499999999</v>
      </c>
      <c r="L274" s="141">
        <f t="shared" si="82"/>
        <v>3.0851611095299627</v>
      </c>
      <c r="M274" s="3"/>
    </row>
    <row r="275" spans="1:13" ht="15" customHeight="1" x14ac:dyDescent="0.2">
      <c r="A275" s="12"/>
      <c r="C275" s="139">
        <v>2014</v>
      </c>
      <c r="D275" s="139"/>
      <c r="E275" s="140">
        <v>0.1431112255024144</v>
      </c>
      <c r="F275" s="140">
        <v>9.3013294310552969E-2</v>
      </c>
      <c r="G275" s="140">
        <v>0.19843733198682165</v>
      </c>
      <c r="H275" s="140">
        <v>0.22721945753129738</v>
      </c>
      <c r="I275" s="140">
        <v>0.14348217764623888</v>
      </c>
      <c r="J275" s="140">
        <v>3.8643800705628104E-2</v>
      </c>
      <c r="K275" s="140">
        <v>0.15609271231704672</v>
      </c>
      <c r="L275" s="141">
        <f t="shared" si="82"/>
        <v>3.1675824990090398</v>
      </c>
      <c r="M275" s="3"/>
    </row>
    <row r="276" spans="1:13" s="90" customFormat="1" ht="15" customHeight="1" x14ac:dyDescent="0.2">
      <c r="A276" s="11"/>
      <c r="C276" s="162" t="s">
        <v>44</v>
      </c>
      <c r="D276" s="162"/>
      <c r="E276" s="162"/>
      <c r="F276" s="162"/>
      <c r="G276" s="162"/>
      <c r="H276" s="162"/>
      <c r="I276" s="162"/>
      <c r="J276" s="162"/>
      <c r="K276" s="162"/>
      <c r="L276" s="162"/>
      <c r="M276" s="3"/>
    </row>
    <row r="277" spans="1:13" ht="15" customHeight="1" x14ac:dyDescent="0.2">
      <c r="A277" s="12"/>
      <c r="C277" s="136">
        <v>2024</v>
      </c>
      <c r="D277" s="136"/>
      <c r="E277" s="137">
        <v>0.16649971186699336</v>
      </c>
      <c r="F277" s="137">
        <v>7.9629478686508645E-2</v>
      </c>
      <c r="G277" s="137">
        <v>0.23212337317150986</v>
      </c>
      <c r="H277" s="137">
        <v>0.20117668674686978</v>
      </c>
      <c r="I277" s="137">
        <v>6.9818294551462018E-2</v>
      </c>
      <c r="J277" s="137">
        <v>5.525061507801466E-2</v>
      </c>
      <c r="K277" s="137">
        <v>0.19550183989864159</v>
      </c>
      <c r="L277" s="138">
        <f t="shared" ref="L277:L280" si="83">(1*E277+2*F277+3*G277+4*H277+5*I277)/SUM(E277:I277)</f>
        <v>2.9041496671591172</v>
      </c>
      <c r="M277" s="3"/>
    </row>
    <row r="278" spans="1:13" ht="15" customHeight="1" x14ac:dyDescent="0.2">
      <c r="A278" s="12"/>
      <c r="C278" s="139">
        <v>2021</v>
      </c>
      <c r="D278" s="139"/>
      <c r="E278" s="140">
        <v>0.151265863</v>
      </c>
      <c r="F278" s="140">
        <v>8.9447481999999995E-2</v>
      </c>
      <c r="G278" s="140">
        <v>0.24459730299999999</v>
      </c>
      <c r="H278" s="140">
        <v>0.19038474599999999</v>
      </c>
      <c r="I278" s="140">
        <v>8.9646598999999993E-2</v>
      </c>
      <c r="J278" s="140">
        <v>4.4494600000000002E-2</v>
      </c>
      <c r="K278" s="140">
        <v>0.19016343299999999</v>
      </c>
      <c r="L278" s="141">
        <f t="shared" si="83"/>
        <v>2.9708610474742367</v>
      </c>
      <c r="M278" s="3"/>
    </row>
    <row r="279" spans="1:13" ht="15" customHeight="1" x14ac:dyDescent="0.2">
      <c r="A279" s="12"/>
      <c r="C279" s="139">
        <v>2017</v>
      </c>
      <c r="D279" s="139"/>
      <c r="E279" s="140">
        <v>8.8306757999999999E-2</v>
      </c>
      <c r="F279" s="140">
        <v>6.9821683999999995E-2</v>
      </c>
      <c r="G279" s="140">
        <v>0.22770145899999999</v>
      </c>
      <c r="H279" s="140">
        <v>0.22570246599999999</v>
      </c>
      <c r="I279" s="140">
        <v>0.12992815899999999</v>
      </c>
      <c r="J279" s="140">
        <v>4.2953400000000003E-2</v>
      </c>
      <c r="K279" s="140">
        <v>0.21558602900000001</v>
      </c>
      <c r="L279" s="141">
        <f t="shared" si="83"/>
        <v>3.3225034585320596</v>
      </c>
      <c r="M279" s="3"/>
    </row>
    <row r="280" spans="1:13" ht="15" customHeight="1" x14ac:dyDescent="0.2">
      <c r="A280" s="12"/>
      <c r="C280" s="139">
        <v>2014</v>
      </c>
      <c r="D280" s="139"/>
      <c r="E280" s="140">
        <v>0.11446870814238913</v>
      </c>
      <c r="F280" s="140">
        <v>6.8873564622999955E-2</v>
      </c>
      <c r="G280" s="140">
        <v>0.1512250265343785</v>
      </c>
      <c r="H280" s="140">
        <v>0.25055318994287457</v>
      </c>
      <c r="I280" s="140">
        <v>0.17463798627362226</v>
      </c>
      <c r="J280" s="140">
        <v>4.8715521286518917E-2</v>
      </c>
      <c r="K280" s="140">
        <v>0.19152600319721677</v>
      </c>
      <c r="L280" s="141">
        <f t="shared" si="83"/>
        <v>3.3975186737826339</v>
      </c>
      <c r="M280" s="3"/>
    </row>
    <row r="281" spans="1:13" s="90" customFormat="1" ht="15" customHeight="1" x14ac:dyDescent="0.2">
      <c r="A281" s="11"/>
      <c r="C281" s="162" t="s">
        <v>45</v>
      </c>
      <c r="D281" s="162"/>
      <c r="E281" s="162"/>
      <c r="F281" s="162"/>
      <c r="G281" s="162"/>
      <c r="H281" s="162"/>
      <c r="I281" s="162"/>
      <c r="J281" s="162"/>
      <c r="K281" s="162"/>
      <c r="L281" s="162"/>
      <c r="M281" s="3"/>
    </row>
    <row r="282" spans="1:13" ht="15" customHeight="1" x14ac:dyDescent="0.2">
      <c r="A282" s="12"/>
      <c r="C282" s="136">
        <v>2024</v>
      </c>
      <c r="D282" s="136"/>
      <c r="E282" s="137">
        <v>0.15111676464787732</v>
      </c>
      <c r="F282" s="137">
        <v>4.8501108045976779E-2</v>
      </c>
      <c r="G282" s="137">
        <v>0.11089111605305653</v>
      </c>
      <c r="H282" s="137">
        <v>5.9304688987086407E-2</v>
      </c>
      <c r="I282" s="137">
        <v>2.405971433428826E-2</v>
      </c>
      <c r="J282" s="137">
        <v>9.7387971068743959E-2</v>
      </c>
      <c r="K282" s="137">
        <v>0.50873863686297072</v>
      </c>
      <c r="L282" s="138">
        <f t="shared" ref="L282:L285" si="84">(1*E282+2*F282+3*G282+4*H282+5*I282)/SUM(E282:I282)</f>
        <v>2.3822621060833526</v>
      </c>
      <c r="M282" s="3"/>
    </row>
    <row r="283" spans="1:13" ht="15" customHeight="1" x14ac:dyDescent="0.2">
      <c r="A283" s="12"/>
      <c r="C283" s="139">
        <v>2021</v>
      </c>
      <c r="D283" s="139"/>
      <c r="E283" s="140">
        <v>0.11658563500000001</v>
      </c>
      <c r="F283" s="140">
        <v>4.4636000000000002E-2</v>
      </c>
      <c r="G283" s="140">
        <v>9.6355846999999994E-2</v>
      </c>
      <c r="H283" s="140">
        <v>5.5915899999999998E-2</v>
      </c>
      <c r="I283" s="140">
        <v>2.3612399999999999E-2</v>
      </c>
      <c r="J283" s="140">
        <v>0.10564327599999999</v>
      </c>
      <c r="K283" s="140">
        <v>0.55725101899999996</v>
      </c>
      <c r="L283" s="141">
        <f t="shared" si="84"/>
        <v>2.4818642119879155</v>
      </c>
      <c r="M283" s="3"/>
    </row>
    <row r="284" spans="1:13" ht="15" customHeight="1" x14ac:dyDescent="0.2">
      <c r="A284" s="12"/>
      <c r="C284" s="139">
        <v>2017</v>
      </c>
      <c r="D284" s="139"/>
      <c r="E284" s="140">
        <v>7.2106275999999997E-2</v>
      </c>
      <c r="F284" s="140">
        <v>3.3735000000000001E-2</v>
      </c>
      <c r="G284" s="140">
        <v>0.10269020800000001</v>
      </c>
      <c r="H284" s="140">
        <v>7.5031824999999996E-2</v>
      </c>
      <c r="I284" s="140">
        <v>1.57109E-2</v>
      </c>
      <c r="J284" s="140">
        <v>9.8505886000000001E-2</v>
      </c>
      <c r="K284" s="140">
        <v>0.60221989099999995</v>
      </c>
      <c r="L284" s="141">
        <f t="shared" si="84"/>
        <v>2.7611089601108927</v>
      </c>
      <c r="M284" s="3"/>
    </row>
    <row r="285" spans="1:13" ht="15" customHeight="1" x14ac:dyDescent="0.2">
      <c r="A285" s="12"/>
      <c r="C285" s="139">
        <v>2014</v>
      </c>
      <c r="D285" s="139"/>
      <c r="E285" s="140">
        <v>7.7342296386198703E-2</v>
      </c>
      <c r="F285" s="140">
        <v>3.2055568527030467E-2</v>
      </c>
      <c r="G285" s="140">
        <v>6.6479671827090525E-2</v>
      </c>
      <c r="H285" s="140">
        <v>6.4965468844282281E-2</v>
      </c>
      <c r="I285" s="140">
        <v>2.5923016061188187E-2</v>
      </c>
      <c r="J285" s="140">
        <v>0.10465342046174565</v>
      </c>
      <c r="K285" s="140">
        <v>0.62858055789246425</v>
      </c>
      <c r="L285" s="141">
        <f t="shared" si="84"/>
        <v>2.7378651902466804</v>
      </c>
      <c r="M285" s="3"/>
    </row>
    <row r="286" spans="1:13" s="90" customFormat="1" ht="15" customHeight="1" x14ac:dyDescent="0.2">
      <c r="A286" s="11"/>
      <c r="C286" s="162" t="s">
        <v>46</v>
      </c>
      <c r="D286" s="162"/>
      <c r="E286" s="162"/>
      <c r="F286" s="162"/>
      <c r="G286" s="162"/>
      <c r="H286" s="162"/>
      <c r="I286" s="162"/>
      <c r="J286" s="162"/>
      <c r="K286" s="162"/>
      <c r="L286" s="162"/>
      <c r="M286" s="3"/>
    </row>
    <row r="287" spans="1:13" ht="15" customHeight="1" x14ac:dyDescent="0.2">
      <c r="A287" s="12"/>
      <c r="C287" s="136">
        <v>2024</v>
      </c>
      <c r="D287" s="136"/>
      <c r="E287" s="137">
        <v>0.17979816447840827</v>
      </c>
      <c r="F287" s="137">
        <v>8.9697959162231597E-2</v>
      </c>
      <c r="G287" s="137">
        <v>0.15113356170374065</v>
      </c>
      <c r="H287" s="137">
        <v>6.7333890113685138E-2</v>
      </c>
      <c r="I287" s="137">
        <v>1.6235311966291997E-2</v>
      </c>
      <c r="J287" s="137">
        <v>8.3407939184636917E-2</v>
      </c>
      <c r="K287" s="137">
        <v>0.41239317339100545</v>
      </c>
      <c r="L287" s="138">
        <f t="shared" ref="L287:L290" si="85">(1*E287+2*F287+3*G287+4*H287+5*I287)/SUM(E287:I287)</f>
        <v>2.3068414413643246</v>
      </c>
      <c r="M287" s="3"/>
    </row>
    <row r="288" spans="1:13" ht="15" customHeight="1" x14ac:dyDescent="0.2">
      <c r="A288" s="12"/>
      <c r="C288" s="139">
        <v>2021</v>
      </c>
      <c r="D288" s="139"/>
      <c r="E288" s="140">
        <v>0.15860068599999999</v>
      </c>
      <c r="F288" s="140">
        <v>7.8070420000000001E-2</v>
      </c>
      <c r="G288" s="140">
        <v>0.14470587500000001</v>
      </c>
      <c r="H288" s="140">
        <v>5.9029199999999997E-2</v>
      </c>
      <c r="I288" s="140">
        <v>2.04984E-2</v>
      </c>
      <c r="J288" s="140">
        <v>8.8111118000000002E-2</v>
      </c>
      <c r="K288" s="140">
        <v>0.450984314</v>
      </c>
      <c r="L288" s="141">
        <f t="shared" si="85"/>
        <v>2.3594210077942361</v>
      </c>
      <c r="M288" s="3"/>
    </row>
    <row r="289" spans="1:13" ht="15" customHeight="1" x14ac:dyDescent="0.2">
      <c r="A289" s="12"/>
      <c r="C289" s="139">
        <v>2017</v>
      </c>
      <c r="D289" s="139"/>
      <c r="E289" s="140">
        <v>8.1971303999999995E-2</v>
      </c>
      <c r="F289" s="140">
        <v>6.5955561999999995E-2</v>
      </c>
      <c r="G289" s="140">
        <v>0.13515438900000001</v>
      </c>
      <c r="H289" s="140">
        <v>8.0791516999999993E-2</v>
      </c>
      <c r="I289" s="140">
        <v>1.39562E-2</v>
      </c>
      <c r="J289" s="140">
        <v>8.7264596E-2</v>
      </c>
      <c r="K289" s="140">
        <v>0.53490639799999995</v>
      </c>
      <c r="L289" s="141">
        <f t="shared" si="85"/>
        <v>2.6792351514007251</v>
      </c>
      <c r="M289" s="3"/>
    </row>
    <row r="290" spans="1:13" ht="15" customHeight="1" x14ac:dyDescent="0.2">
      <c r="A290" s="12"/>
      <c r="C290" s="139">
        <v>2014</v>
      </c>
      <c r="D290" s="139"/>
      <c r="E290" s="140">
        <v>0.11946877192334622</v>
      </c>
      <c r="F290" s="140">
        <v>4.6204572066649151E-2</v>
      </c>
      <c r="G290" s="140">
        <v>8.9366420450217407E-2</v>
      </c>
      <c r="H290" s="140">
        <v>7.4713272649828577E-2</v>
      </c>
      <c r="I290" s="140">
        <v>2.3900212121895893E-2</v>
      </c>
      <c r="J290" s="140">
        <v>0.10563346078872221</v>
      </c>
      <c r="K290" s="140">
        <v>0.54071328999934054</v>
      </c>
      <c r="L290" s="141">
        <f t="shared" si="85"/>
        <v>2.5401472504999911</v>
      </c>
      <c r="M290" s="3"/>
    </row>
    <row r="291" spans="1:13" s="90" customFormat="1" ht="15" customHeight="1" x14ac:dyDescent="0.2">
      <c r="A291" s="11"/>
      <c r="C291" s="162" t="s">
        <v>47</v>
      </c>
      <c r="D291" s="162"/>
      <c r="E291" s="162"/>
      <c r="F291" s="162"/>
      <c r="G291" s="162"/>
      <c r="H291" s="162"/>
      <c r="I291" s="162"/>
      <c r="J291" s="162"/>
      <c r="K291" s="162"/>
      <c r="L291" s="162"/>
      <c r="M291" s="3"/>
    </row>
    <row r="292" spans="1:13" ht="15" customHeight="1" x14ac:dyDescent="0.2">
      <c r="A292" s="12"/>
      <c r="C292" s="136">
        <v>2024</v>
      </c>
      <c r="D292" s="136"/>
      <c r="E292" s="137">
        <v>0.14258181321872959</v>
      </c>
      <c r="F292" s="137">
        <v>4.2641902229961108E-2</v>
      </c>
      <c r="G292" s="137">
        <v>9.5701278251661623E-2</v>
      </c>
      <c r="H292" s="137">
        <v>7.719507827231506E-2</v>
      </c>
      <c r="I292" s="137">
        <v>2.4262662810855325E-2</v>
      </c>
      <c r="J292" s="137">
        <v>0.10139429295514432</v>
      </c>
      <c r="K292" s="137">
        <v>0.51622297226133307</v>
      </c>
      <c r="L292" s="138">
        <f t="shared" ref="L292:L295" si="86">(1*E292+2*F292+3*G292+4*H292+5*I292)/SUM(E292:I292)</f>
        <v>2.4715108544641784</v>
      </c>
      <c r="M292" s="3"/>
    </row>
    <row r="293" spans="1:13" ht="15" customHeight="1" x14ac:dyDescent="0.2">
      <c r="A293" s="12"/>
      <c r="C293" s="139">
        <v>2021</v>
      </c>
      <c r="D293" s="139"/>
      <c r="E293" s="140">
        <v>0.11268591999999999</v>
      </c>
      <c r="F293" s="140">
        <v>4.3634800000000001E-2</v>
      </c>
      <c r="G293" s="140">
        <v>0.106368384</v>
      </c>
      <c r="H293" s="140">
        <v>6.6983432999999995E-2</v>
      </c>
      <c r="I293" s="140">
        <v>1.6128400000000001E-2</v>
      </c>
      <c r="J293" s="140">
        <v>0.101953132</v>
      </c>
      <c r="K293" s="140">
        <v>0.55224593300000002</v>
      </c>
      <c r="L293" s="141">
        <f t="shared" si="86"/>
        <v>2.5090631955112368</v>
      </c>
      <c r="M293" s="3"/>
    </row>
    <row r="294" spans="1:13" ht="15" customHeight="1" x14ac:dyDescent="0.2">
      <c r="A294" s="12"/>
      <c r="C294" s="139">
        <v>2017</v>
      </c>
      <c r="D294" s="139"/>
      <c r="E294" s="140">
        <v>6.5504709999999994E-2</v>
      </c>
      <c r="F294" s="140">
        <v>3.7344200000000001E-2</v>
      </c>
      <c r="G294" s="140">
        <v>0.101461908</v>
      </c>
      <c r="H294" s="140">
        <v>6.3932629000000005E-2</v>
      </c>
      <c r="I294" s="140">
        <v>2.62762E-2</v>
      </c>
      <c r="J294" s="140">
        <v>0.114485806</v>
      </c>
      <c r="K294" s="140">
        <v>0.59099459499999996</v>
      </c>
      <c r="L294" s="141">
        <f t="shared" si="86"/>
        <v>2.8238875011282354</v>
      </c>
      <c r="M294" s="3"/>
    </row>
    <row r="295" spans="1:13" ht="15" customHeight="1" x14ac:dyDescent="0.2">
      <c r="A295" s="12"/>
      <c r="C295" s="139">
        <v>2014</v>
      </c>
      <c r="D295" s="139"/>
      <c r="E295" s="140">
        <v>8.2280784923864481E-2</v>
      </c>
      <c r="F295" s="140">
        <v>2.4510755178945073E-2</v>
      </c>
      <c r="G295" s="140">
        <v>6.594512810736361E-2</v>
      </c>
      <c r="H295" s="140">
        <v>6.3015675105112412E-2</v>
      </c>
      <c r="I295" s="140">
        <v>3.5913612785820004E-2</v>
      </c>
      <c r="J295" s="140">
        <v>0.1189529087625221</v>
      </c>
      <c r="K295" s="140">
        <v>0.60938113513637238</v>
      </c>
      <c r="L295" s="141">
        <f t="shared" si="86"/>
        <v>2.8003819649388122</v>
      </c>
      <c r="M295" s="3"/>
    </row>
    <row r="296" spans="1:13" s="90" customFormat="1" ht="15" customHeight="1" x14ac:dyDescent="0.2">
      <c r="A296" s="11"/>
      <c r="C296" s="162" t="s">
        <v>48</v>
      </c>
      <c r="D296" s="162"/>
      <c r="E296" s="162"/>
      <c r="F296" s="162"/>
      <c r="G296" s="162"/>
      <c r="H296" s="162"/>
      <c r="I296" s="162"/>
      <c r="J296" s="162"/>
      <c r="K296" s="162"/>
      <c r="L296" s="162"/>
      <c r="M296" s="3"/>
    </row>
    <row r="297" spans="1:13" ht="15" customHeight="1" x14ac:dyDescent="0.2">
      <c r="A297" s="12"/>
      <c r="C297" s="136">
        <v>2024</v>
      </c>
      <c r="D297" s="136"/>
      <c r="E297" s="137">
        <v>0.14394598091384944</v>
      </c>
      <c r="F297" s="137">
        <v>5.6017489974515181E-2</v>
      </c>
      <c r="G297" s="137">
        <v>0.10478465171112648</v>
      </c>
      <c r="H297" s="137">
        <v>0.13284368857345921</v>
      </c>
      <c r="I297" s="137">
        <v>9.1110478825612823E-2</v>
      </c>
      <c r="J297" s="137">
        <v>0.11198258892288331</v>
      </c>
      <c r="K297" s="137">
        <v>0.35931512107855357</v>
      </c>
      <c r="L297" s="138">
        <f t="shared" ref="L297:L300" si="87">(1*E297+2*F297+3*G297+4*H297+5*I297)/SUM(E297:I297)</f>
        <v>2.9454422533755098</v>
      </c>
      <c r="M297" s="3"/>
    </row>
    <row r="298" spans="1:13" ht="15" customHeight="1" x14ac:dyDescent="0.2">
      <c r="A298" s="12"/>
      <c r="C298" s="139">
        <v>2021</v>
      </c>
      <c r="D298" s="139"/>
      <c r="E298" s="140">
        <v>0.13758856699999999</v>
      </c>
      <c r="F298" s="140">
        <v>4.0525400000000003E-2</v>
      </c>
      <c r="G298" s="140">
        <v>0.15832560800000001</v>
      </c>
      <c r="H298" s="140">
        <v>0.14605733400000001</v>
      </c>
      <c r="I298" s="140">
        <v>6.20326E-2</v>
      </c>
      <c r="J298" s="140">
        <v>9.7858563999999995E-2</v>
      </c>
      <c r="K298" s="140">
        <v>0.35761194200000002</v>
      </c>
      <c r="L298" s="141">
        <f t="shared" si="87"/>
        <v>2.9162947108528514</v>
      </c>
      <c r="M298" s="3"/>
    </row>
    <row r="299" spans="1:13" ht="15" customHeight="1" x14ac:dyDescent="0.2">
      <c r="A299" s="12"/>
      <c r="C299" s="139">
        <v>2017</v>
      </c>
      <c r="D299" s="139"/>
      <c r="E299" s="140">
        <v>7.0900702999999995E-2</v>
      </c>
      <c r="F299" s="140">
        <v>4.18001E-2</v>
      </c>
      <c r="G299" s="140">
        <v>0.13399013500000001</v>
      </c>
      <c r="H299" s="140">
        <v>0.128267468</v>
      </c>
      <c r="I299" s="140">
        <v>5.2105800000000001E-2</v>
      </c>
      <c r="J299" s="140">
        <v>0.105211208</v>
      </c>
      <c r="K299" s="140">
        <v>0.46772458700000002</v>
      </c>
      <c r="L299" s="141">
        <f t="shared" si="87"/>
        <v>3.1144501489783014</v>
      </c>
      <c r="M299" s="3"/>
    </row>
    <row r="300" spans="1:13" ht="15" customHeight="1" x14ac:dyDescent="0.2">
      <c r="A300" s="12"/>
      <c r="C300" s="139">
        <v>2014</v>
      </c>
      <c r="D300" s="139"/>
      <c r="E300" s="142">
        <v>6.2419147810787508E-2</v>
      </c>
      <c r="F300" s="142">
        <v>3.6313827375978623E-2</v>
      </c>
      <c r="G300" s="142">
        <v>0.12478293851690098</v>
      </c>
      <c r="H300" s="142">
        <v>0.11938986638175404</v>
      </c>
      <c r="I300" s="142">
        <v>6.1881869448818468E-2</v>
      </c>
      <c r="J300" s="142">
        <v>9.6548187107549269E-2</v>
      </c>
      <c r="K300" s="142">
        <v>0.49866416335821107</v>
      </c>
      <c r="L300" s="141">
        <f t="shared" si="87"/>
        <v>3.2025790124184637</v>
      </c>
      <c r="M300" s="3"/>
    </row>
    <row r="301" spans="1:13" s="76" customFormat="1" ht="15" customHeight="1" x14ac:dyDescent="0.2">
      <c r="A301" s="11"/>
      <c r="C301" s="100" t="s">
        <v>22</v>
      </c>
      <c r="D301" s="100"/>
      <c r="E301" s="100"/>
      <c r="F301" s="100"/>
      <c r="G301" s="100"/>
      <c r="H301" s="100"/>
      <c r="I301" s="100"/>
      <c r="J301" s="100"/>
      <c r="K301" s="100"/>
      <c r="L301" s="98"/>
      <c r="M301" s="3"/>
    </row>
    <row r="302" spans="1:13" s="76" customFormat="1" ht="15" customHeight="1" x14ac:dyDescent="0.2">
      <c r="A302" s="11"/>
      <c r="C302" s="160" t="s">
        <v>165</v>
      </c>
      <c r="D302" s="160"/>
      <c r="E302" s="161"/>
      <c r="F302" s="161"/>
      <c r="G302" s="161"/>
      <c r="H302" s="161"/>
      <c r="I302" s="161"/>
      <c r="J302" s="161"/>
      <c r="K302" s="161"/>
      <c r="L302" s="161"/>
      <c r="M302" s="3"/>
    </row>
    <row r="303" spans="1:13" ht="15" customHeight="1" x14ac:dyDescent="0.2">
      <c r="A303" s="12"/>
      <c r="C303" s="136">
        <v>2024</v>
      </c>
      <c r="D303" s="136"/>
      <c r="E303" s="137">
        <f>AVERAGE(E308,E313,E318,E323,E328,E333)</f>
        <v>0.17868556480951314</v>
      </c>
      <c r="F303" s="137">
        <f t="shared" ref="F303:K303" si="88">AVERAGE(F308,F313,F318,F323,F328,F333)</f>
        <v>8.1268504628153229E-2</v>
      </c>
      <c r="G303" s="137">
        <f t="shared" si="88"/>
        <v>0.16132103348460378</v>
      </c>
      <c r="H303" s="137">
        <f t="shared" si="88"/>
        <v>0.11355802627425508</v>
      </c>
      <c r="I303" s="137">
        <f t="shared" si="88"/>
        <v>4.5644273753029506E-2</v>
      </c>
      <c r="J303" s="137">
        <f t="shared" si="88"/>
        <v>6.2685990165929434E-2</v>
      </c>
      <c r="K303" s="137">
        <f t="shared" si="88"/>
        <v>0.35683660688451585</v>
      </c>
      <c r="L303" s="138">
        <f t="shared" ref="L303:L306" si="89">(1*E303+2*F303+3*G303+4*H303+5*I303)/SUM(E303:I303)</f>
        <v>2.5972400316034654</v>
      </c>
      <c r="M303" s="3"/>
    </row>
    <row r="304" spans="1:13" ht="15" customHeight="1" x14ac:dyDescent="0.2">
      <c r="A304" s="12"/>
      <c r="C304" s="139">
        <v>2021</v>
      </c>
      <c r="D304" s="139"/>
      <c r="E304" s="140">
        <f t="shared" ref="E304:K304" si="90">AVERAGE(E309,E314,E319,E324,E329,E334)</f>
        <v>0.151117007</v>
      </c>
      <c r="F304" s="140">
        <f t="shared" si="90"/>
        <v>8.2856594666666686E-2</v>
      </c>
      <c r="G304" s="140">
        <f t="shared" si="90"/>
        <v>0.17699035416666667</v>
      </c>
      <c r="H304" s="140">
        <f t="shared" si="90"/>
        <v>9.7655994666666648E-2</v>
      </c>
      <c r="I304" s="140">
        <f t="shared" si="90"/>
        <v>3.8771984500000002E-2</v>
      </c>
      <c r="J304" s="140">
        <f t="shared" si="90"/>
        <v>7.0543424833333326E-2</v>
      </c>
      <c r="K304" s="140">
        <f t="shared" si="90"/>
        <v>0.38206463833333332</v>
      </c>
      <c r="L304" s="141">
        <f t="shared" si="89"/>
        <v>2.616562408797638</v>
      </c>
      <c r="M304" s="3"/>
    </row>
    <row r="305" spans="1:13" ht="15" customHeight="1" x14ac:dyDescent="0.2">
      <c r="A305" s="12"/>
      <c r="C305" s="139">
        <v>2017</v>
      </c>
      <c r="D305" s="139"/>
      <c r="E305" s="140">
        <f t="shared" ref="E305:K305" si="91">AVERAGE(E310,E315,E320,E325,E330,E335)</f>
        <v>0.17384607283333331</v>
      </c>
      <c r="F305" s="140">
        <f t="shared" si="91"/>
        <v>6.0478855333333338E-2</v>
      </c>
      <c r="G305" s="140">
        <f t="shared" si="91"/>
        <v>0.13807788566666665</v>
      </c>
      <c r="H305" s="140">
        <f t="shared" si="91"/>
        <v>7.5323300499999996E-2</v>
      </c>
      <c r="I305" s="140">
        <f t="shared" si="91"/>
        <v>2.7614808333333334E-2</v>
      </c>
      <c r="J305" s="140">
        <f t="shared" si="91"/>
        <v>6.2152753166666665E-2</v>
      </c>
      <c r="K305" s="140">
        <f t="shared" si="91"/>
        <v>0.46250632316666662</v>
      </c>
      <c r="L305" s="141">
        <f t="shared" si="89"/>
        <v>2.4159600602533997</v>
      </c>
      <c r="M305" s="3"/>
    </row>
    <row r="306" spans="1:13" ht="15" customHeight="1" x14ac:dyDescent="0.2">
      <c r="A306" s="12"/>
      <c r="C306" s="139">
        <v>2014</v>
      </c>
      <c r="D306" s="139"/>
      <c r="E306" s="140">
        <f t="shared" ref="E306:K306" si="92">AVERAGE(E311,E316,E321,E326,E331,E336)</f>
        <v>0.12982500422833157</v>
      </c>
      <c r="F306" s="140">
        <f t="shared" si="92"/>
        <v>5.4263276302803164E-2</v>
      </c>
      <c r="G306" s="140">
        <f t="shared" si="92"/>
        <v>9.6392401163361827E-2</v>
      </c>
      <c r="H306" s="140">
        <f t="shared" si="92"/>
        <v>7.6825635135994177E-2</v>
      </c>
      <c r="I306" s="140">
        <f t="shared" si="92"/>
        <v>3.2866430946841746E-2</v>
      </c>
      <c r="J306" s="140">
        <f t="shared" si="92"/>
        <v>6.2203570056079065E-2</v>
      </c>
      <c r="K306" s="140">
        <f t="shared" si="92"/>
        <v>0.54762368216658863</v>
      </c>
      <c r="L306" s="141">
        <f t="shared" si="89"/>
        <v>2.560823279673087</v>
      </c>
      <c r="M306" s="3"/>
    </row>
    <row r="307" spans="1:13" s="76" customFormat="1" ht="15" customHeight="1" x14ac:dyDescent="0.2">
      <c r="A307" s="11"/>
      <c r="C307" s="162" t="s">
        <v>43</v>
      </c>
      <c r="D307" s="162"/>
      <c r="E307" s="162"/>
      <c r="F307" s="162"/>
      <c r="G307" s="162"/>
      <c r="H307" s="162"/>
      <c r="I307" s="162"/>
      <c r="J307" s="162"/>
      <c r="K307" s="162"/>
      <c r="L307" s="162"/>
      <c r="M307" s="3"/>
    </row>
    <row r="308" spans="1:13" ht="15" customHeight="1" x14ac:dyDescent="0.2">
      <c r="A308" s="12"/>
      <c r="C308" s="136">
        <v>2024</v>
      </c>
      <c r="D308" s="136"/>
      <c r="E308" s="137">
        <v>0.22937772528925729</v>
      </c>
      <c r="F308" s="137">
        <v>0.13519159594048202</v>
      </c>
      <c r="G308" s="137">
        <v>0.22446178049461321</v>
      </c>
      <c r="H308" s="137">
        <v>0.16404979913719292</v>
      </c>
      <c r="I308" s="137">
        <v>5.9688524050881465E-2</v>
      </c>
      <c r="J308" s="137">
        <v>2.77929169011557E-2</v>
      </c>
      <c r="K308" s="137">
        <v>0.15943765818641747</v>
      </c>
      <c r="L308" s="138">
        <f t="shared" ref="L308:L311" si="93">(1*E308+2*F308+3*G308+4*H308+5*I308)/SUM(E308:I308)</f>
        <v>2.6179479816019184</v>
      </c>
      <c r="M308" s="3"/>
    </row>
    <row r="309" spans="1:13" ht="15" customHeight="1" x14ac:dyDescent="0.2">
      <c r="A309" s="12"/>
      <c r="C309" s="139">
        <v>2021</v>
      </c>
      <c r="D309" s="139"/>
      <c r="E309" s="140">
        <v>0.20680664300000001</v>
      </c>
      <c r="F309" s="140">
        <v>0.124670053</v>
      </c>
      <c r="G309" s="140">
        <v>0.255998324</v>
      </c>
      <c r="H309" s="140">
        <v>0.14293867599999999</v>
      </c>
      <c r="I309" s="140">
        <v>3.6488300000000001E-2</v>
      </c>
      <c r="J309" s="140">
        <v>4.7117899999999997E-2</v>
      </c>
      <c r="K309" s="140">
        <v>0.18598013699999999</v>
      </c>
      <c r="L309" s="141">
        <f t="shared" si="93"/>
        <v>2.5796489451306628</v>
      </c>
      <c r="M309" s="3"/>
    </row>
    <row r="310" spans="1:13" ht="15" customHeight="1" x14ac:dyDescent="0.2">
      <c r="A310" s="12"/>
      <c r="C310" s="139">
        <v>2017</v>
      </c>
      <c r="D310" s="139"/>
      <c r="E310" s="140">
        <v>0.23641400100000001</v>
      </c>
      <c r="F310" s="140">
        <v>8.9931987000000005E-2</v>
      </c>
      <c r="G310" s="140">
        <v>0.23060898799999999</v>
      </c>
      <c r="H310" s="140">
        <v>0.13088791399999999</v>
      </c>
      <c r="I310" s="140">
        <v>3.9146199999999999E-2</v>
      </c>
      <c r="J310" s="140">
        <v>3.4421599999999997E-2</v>
      </c>
      <c r="K310" s="140">
        <v>0.23858928300000001</v>
      </c>
      <c r="L310" s="141">
        <f t="shared" si="93"/>
        <v>2.5136382651904716</v>
      </c>
      <c r="M310" s="3"/>
    </row>
    <row r="311" spans="1:13" ht="15" customHeight="1" x14ac:dyDescent="0.2">
      <c r="A311" s="12"/>
      <c r="C311" s="139">
        <v>2014</v>
      </c>
      <c r="D311" s="139"/>
      <c r="E311" s="140">
        <v>0.20891612458729894</v>
      </c>
      <c r="F311" s="140">
        <v>8.8900855964608436E-2</v>
      </c>
      <c r="G311" s="140">
        <v>0.20410342311392654</v>
      </c>
      <c r="H311" s="140">
        <v>0.15630487945375074</v>
      </c>
      <c r="I311" s="140">
        <v>4.8897631787778485E-2</v>
      </c>
      <c r="J311" s="140">
        <v>3.4528362247661919E-2</v>
      </c>
      <c r="K311" s="140">
        <v>0.25834872284497495</v>
      </c>
      <c r="L311" s="141">
        <f t="shared" si="93"/>
        <v>2.6427311903150601</v>
      </c>
      <c r="M311" s="3"/>
    </row>
    <row r="312" spans="1:13" s="76" customFormat="1" ht="15" customHeight="1" x14ac:dyDescent="0.2">
      <c r="A312" s="11"/>
      <c r="C312" s="162" t="s">
        <v>44</v>
      </c>
      <c r="D312" s="162"/>
      <c r="E312" s="162"/>
      <c r="F312" s="162"/>
      <c r="G312" s="162"/>
      <c r="H312" s="162"/>
      <c r="I312" s="162"/>
      <c r="J312" s="162"/>
      <c r="K312" s="162"/>
      <c r="L312" s="162"/>
      <c r="M312" s="3"/>
    </row>
    <row r="313" spans="1:13" ht="15" customHeight="1" x14ac:dyDescent="0.2">
      <c r="A313" s="12"/>
      <c r="C313" s="136">
        <v>2024</v>
      </c>
      <c r="D313" s="136"/>
      <c r="E313" s="137">
        <v>0.21446011703408796</v>
      </c>
      <c r="F313" s="137">
        <v>0.11118660823123944</v>
      </c>
      <c r="G313" s="137">
        <v>0.22454627689116979</v>
      </c>
      <c r="H313" s="137">
        <v>0.16754808357823547</v>
      </c>
      <c r="I313" s="137">
        <v>6.7555873721307724E-2</v>
      </c>
      <c r="J313" s="137">
        <v>3.5054591005478419E-2</v>
      </c>
      <c r="K313" s="137">
        <v>0.17964844953848105</v>
      </c>
      <c r="L313" s="138">
        <f t="shared" ref="L313:L316" si="94">(1*E313+2*F313+3*G313+4*H313+5*I313)/SUM(E313:I313)</f>
        <v>2.6976341135421698</v>
      </c>
      <c r="M313" s="3"/>
    </row>
    <row r="314" spans="1:13" ht="15" customHeight="1" x14ac:dyDescent="0.2">
      <c r="A314" s="12"/>
      <c r="C314" s="139">
        <v>2021</v>
      </c>
      <c r="D314" s="139"/>
      <c r="E314" s="140">
        <v>0.17398654699999999</v>
      </c>
      <c r="F314" s="140">
        <v>0.104986118</v>
      </c>
      <c r="G314" s="140">
        <v>0.25542965499999998</v>
      </c>
      <c r="H314" s="140">
        <v>0.14113589600000001</v>
      </c>
      <c r="I314" s="140">
        <v>5.9437799999999999E-2</v>
      </c>
      <c r="J314" s="140">
        <v>5.0488199999999997E-2</v>
      </c>
      <c r="K314" s="140">
        <v>0.214535738</v>
      </c>
      <c r="L314" s="141">
        <f t="shared" si="94"/>
        <v>2.7374775342328994</v>
      </c>
      <c r="M314" s="3"/>
    </row>
    <row r="315" spans="1:13" ht="15" customHeight="1" x14ac:dyDescent="0.2">
      <c r="A315" s="12"/>
      <c r="C315" s="139">
        <v>2017</v>
      </c>
      <c r="D315" s="139"/>
      <c r="E315" s="140">
        <v>0.224266141</v>
      </c>
      <c r="F315" s="140">
        <v>8.0925045000000001E-2</v>
      </c>
      <c r="G315" s="140">
        <v>0.217974636</v>
      </c>
      <c r="H315" s="140">
        <v>0.14085673000000001</v>
      </c>
      <c r="I315" s="140">
        <v>4.8087499999999998E-2</v>
      </c>
      <c r="J315" s="140">
        <v>3.4409500000000003E-2</v>
      </c>
      <c r="K315" s="140">
        <v>0.25348048099999998</v>
      </c>
      <c r="L315" s="141">
        <f t="shared" si="94"/>
        <v>2.5893533644431699</v>
      </c>
      <c r="M315" s="3"/>
    </row>
    <row r="316" spans="1:13" ht="15" customHeight="1" x14ac:dyDescent="0.2">
      <c r="A316" s="12"/>
      <c r="C316" s="139">
        <v>2014</v>
      </c>
      <c r="D316" s="139"/>
      <c r="E316" s="140">
        <v>0.17965722496518516</v>
      </c>
      <c r="F316" s="140">
        <v>7.6365878757510525E-2</v>
      </c>
      <c r="G316" s="140">
        <v>0.17991182674281009</v>
      </c>
      <c r="H316" s="140">
        <v>0.14711628563587462</v>
      </c>
      <c r="I316" s="140">
        <v>6.3280668187707431E-2</v>
      </c>
      <c r="J316" s="140">
        <v>3.6551583933713223E-2</v>
      </c>
      <c r="K316" s="140">
        <v>0.31711653177719912</v>
      </c>
      <c r="L316" s="141">
        <f t="shared" si="94"/>
        <v>2.7493505881196301</v>
      </c>
      <c r="M316" s="3"/>
    </row>
    <row r="317" spans="1:13" s="76" customFormat="1" ht="15" customHeight="1" x14ac:dyDescent="0.2">
      <c r="A317" s="11"/>
      <c r="C317" s="162" t="s">
        <v>45</v>
      </c>
      <c r="D317" s="162"/>
      <c r="E317" s="162"/>
      <c r="F317" s="162"/>
      <c r="G317" s="162"/>
      <c r="H317" s="162"/>
      <c r="I317" s="162"/>
      <c r="J317" s="162"/>
      <c r="K317" s="162"/>
      <c r="L317" s="162"/>
      <c r="M317" s="3"/>
    </row>
    <row r="318" spans="1:13" ht="15" customHeight="1" x14ac:dyDescent="0.2">
      <c r="A318" s="12"/>
      <c r="C318" s="136">
        <v>2024</v>
      </c>
      <c r="D318" s="136"/>
      <c r="E318" s="137">
        <v>0.15954314525262461</v>
      </c>
      <c r="F318" s="137">
        <v>4.9217563455153816E-2</v>
      </c>
      <c r="G318" s="137">
        <v>9.1899616469519191E-2</v>
      </c>
      <c r="H318" s="137">
        <v>5.884611546583652E-2</v>
      </c>
      <c r="I318" s="137">
        <v>2.6978925823141545E-2</v>
      </c>
      <c r="J318" s="137">
        <v>8.5475217922046723E-2</v>
      </c>
      <c r="K318" s="137">
        <v>0.52803941561167755</v>
      </c>
      <c r="L318" s="138">
        <f t="shared" ref="L318:L321" si="95">(1*E318+2*F318+3*G318+4*H318+5*I318)/SUM(E318:I318)</f>
        <v>2.3389144608905181</v>
      </c>
      <c r="M318" s="3"/>
    </row>
    <row r="319" spans="1:13" ht="15" customHeight="1" x14ac:dyDescent="0.2">
      <c r="A319" s="12"/>
      <c r="C319" s="139">
        <v>2021</v>
      </c>
      <c r="D319" s="139"/>
      <c r="E319" s="140">
        <v>0.115996896</v>
      </c>
      <c r="F319" s="140">
        <v>5.57285E-2</v>
      </c>
      <c r="G319" s="140">
        <v>0.106694973</v>
      </c>
      <c r="H319" s="140">
        <v>5.06618E-2</v>
      </c>
      <c r="I319" s="140">
        <v>1.48405E-2</v>
      </c>
      <c r="J319" s="140">
        <v>9.0816705999999997E-2</v>
      </c>
      <c r="K319" s="140">
        <v>0.56526051600000005</v>
      </c>
      <c r="L319" s="141">
        <f t="shared" si="95"/>
        <v>2.3970170893271363</v>
      </c>
      <c r="M319" s="3"/>
    </row>
    <row r="320" spans="1:13" ht="15" customHeight="1" x14ac:dyDescent="0.2">
      <c r="A320" s="12"/>
      <c r="C320" s="139">
        <v>2017</v>
      </c>
      <c r="D320" s="139"/>
      <c r="E320" s="140">
        <v>0.13901475899999999</v>
      </c>
      <c r="F320" s="140">
        <v>5.0901799999999997E-2</v>
      </c>
      <c r="G320" s="140">
        <v>6.8847617E-2</v>
      </c>
      <c r="H320" s="140">
        <v>2.45007E-2</v>
      </c>
      <c r="I320" s="140">
        <v>7.7941499999999997E-3</v>
      </c>
      <c r="J320" s="140">
        <v>8.9922908999999995E-2</v>
      </c>
      <c r="K320" s="140">
        <v>0.61901807900000005</v>
      </c>
      <c r="L320" s="141">
        <f t="shared" si="95"/>
        <v>2.0076160084449675</v>
      </c>
      <c r="M320" s="3"/>
    </row>
    <row r="321" spans="1:13" ht="15" customHeight="1" x14ac:dyDescent="0.2">
      <c r="A321" s="12"/>
      <c r="C321" s="139">
        <v>2014</v>
      </c>
      <c r="D321" s="139"/>
      <c r="E321" s="140">
        <v>8.8515690621656484E-2</v>
      </c>
      <c r="F321" s="140">
        <v>2.405365040626933E-2</v>
      </c>
      <c r="G321" s="140">
        <v>2.5691412800968542E-2</v>
      </c>
      <c r="H321" s="140">
        <v>1.759031216579689E-2</v>
      </c>
      <c r="I321" s="140">
        <v>1.4812747292628546E-2</v>
      </c>
      <c r="J321" s="140">
        <v>7.4017208745456961E-2</v>
      </c>
      <c r="K321" s="140">
        <v>0.75531897796722325</v>
      </c>
      <c r="L321" s="141">
        <f t="shared" si="95"/>
        <v>2.0984074366164376</v>
      </c>
      <c r="M321" s="3"/>
    </row>
    <row r="322" spans="1:13" s="76" customFormat="1" ht="15" customHeight="1" x14ac:dyDescent="0.2">
      <c r="A322" s="11"/>
      <c r="C322" s="162" t="s">
        <v>46</v>
      </c>
      <c r="D322" s="162"/>
      <c r="E322" s="162"/>
      <c r="F322" s="162"/>
      <c r="G322" s="162"/>
      <c r="H322" s="162"/>
      <c r="I322" s="162"/>
      <c r="J322" s="162"/>
      <c r="K322" s="162"/>
      <c r="L322" s="162"/>
      <c r="M322" s="3"/>
    </row>
    <row r="323" spans="1:13" ht="15" customHeight="1" x14ac:dyDescent="0.2">
      <c r="A323" s="12"/>
      <c r="C323" s="136">
        <v>2024</v>
      </c>
      <c r="D323" s="136"/>
      <c r="E323" s="137">
        <v>0.17943969827780612</v>
      </c>
      <c r="F323" s="137">
        <v>7.6871982385142867E-2</v>
      </c>
      <c r="G323" s="137">
        <v>0.15381732441068982</v>
      </c>
      <c r="H323" s="137">
        <v>7.2756470085669031E-2</v>
      </c>
      <c r="I323" s="137">
        <v>2.7385464849473344E-2</v>
      </c>
      <c r="J323" s="137">
        <v>7.1158696767494797E-2</v>
      </c>
      <c r="K323" s="137">
        <v>0.41857036322372404</v>
      </c>
      <c r="L323" s="138">
        <f t="shared" ref="L323:L326" si="96">(1*E323+2*F323+3*G323+4*H323+5*I323)/SUM(E323:I323)</f>
        <v>2.3959601556952563</v>
      </c>
      <c r="M323" s="3"/>
    </row>
    <row r="324" spans="1:13" ht="15" customHeight="1" x14ac:dyDescent="0.2">
      <c r="A324" s="12"/>
      <c r="C324" s="139">
        <v>2021</v>
      </c>
      <c r="D324" s="139"/>
      <c r="E324" s="140">
        <v>0.15682264700000001</v>
      </c>
      <c r="F324" s="140">
        <v>8.0297828000000002E-2</v>
      </c>
      <c r="G324" s="140">
        <v>0.16130119300000001</v>
      </c>
      <c r="H324" s="140">
        <v>4.9415599999999997E-2</v>
      </c>
      <c r="I324" s="140">
        <v>1.7643599999999999E-2</v>
      </c>
      <c r="J324" s="140">
        <v>7.3453881999999998E-2</v>
      </c>
      <c r="K324" s="140">
        <v>0.46106530699999998</v>
      </c>
      <c r="L324" s="141">
        <f t="shared" si="96"/>
        <v>2.3356540660227525</v>
      </c>
      <c r="M324" s="3"/>
    </row>
    <row r="325" spans="1:13" ht="15" customHeight="1" x14ac:dyDescent="0.2">
      <c r="A325" s="12"/>
      <c r="C325" s="139">
        <v>2017</v>
      </c>
      <c r="D325" s="139"/>
      <c r="E325" s="140">
        <v>0.19068569399999999</v>
      </c>
      <c r="F325" s="140">
        <v>5.0540000000000002E-2</v>
      </c>
      <c r="G325" s="140">
        <v>9.5072436999999996E-2</v>
      </c>
      <c r="H325" s="140">
        <v>3.2824100000000002E-2</v>
      </c>
      <c r="I325" s="140">
        <v>1.51378E-2</v>
      </c>
      <c r="J325" s="140">
        <v>7.6052385E-2</v>
      </c>
      <c r="K325" s="140">
        <v>0.53968761799999998</v>
      </c>
      <c r="L325" s="141">
        <f t="shared" si="96"/>
        <v>2.040202835980097</v>
      </c>
    </row>
    <row r="326" spans="1:13" ht="15" customHeight="1" x14ac:dyDescent="0.2">
      <c r="A326" s="12"/>
      <c r="C326" s="139">
        <v>2014</v>
      </c>
      <c r="D326" s="139"/>
      <c r="E326" s="140">
        <v>0.11929647991781349</v>
      </c>
      <c r="F326" s="140">
        <v>4.6868814923229446E-2</v>
      </c>
      <c r="G326" s="140">
        <v>5.2060735928698428E-2</v>
      </c>
      <c r="H326" s="140">
        <v>3.9167647350245242E-2</v>
      </c>
      <c r="I326" s="140">
        <v>1.2984240076553556E-2</v>
      </c>
      <c r="J326" s="140">
        <v>7.8684578455312126E-2</v>
      </c>
      <c r="K326" s="140">
        <v>0.65093750334814771</v>
      </c>
      <c r="L326" s="141">
        <f t="shared" si="96"/>
        <v>2.1851196698121358</v>
      </c>
      <c r="M326" s="3"/>
    </row>
    <row r="327" spans="1:13" s="76" customFormat="1" ht="15" customHeight="1" x14ac:dyDescent="0.2">
      <c r="A327" s="11"/>
      <c r="C327" s="162" t="s">
        <v>47</v>
      </c>
      <c r="D327" s="162"/>
      <c r="E327" s="162"/>
      <c r="F327" s="162"/>
      <c r="G327" s="162"/>
      <c r="H327" s="162"/>
      <c r="I327" s="162"/>
      <c r="J327" s="162"/>
      <c r="K327" s="162"/>
      <c r="L327" s="162"/>
      <c r="M327" s="2"/>
    </row>
    <row r="328" spans="1:13" ht="15" customHeight="1" x14ac:dyDescent="0.2">
      <c r="A328" s="12"/>
      <c r="C328" s="136">
        <v>2024</v>
      </c>
      <c r="D328" s="136"/>
      <c r="E328" s="137">
        <v>0.1383006403755826</v>
      </c>
      <c r="F328" s="137">
        <v>5.8093387131737659E-2</v>
      </c>
      <c r="G328" s="137">
        <v>9.8791532387428174E-2</v>
      </c>
      <c r="H328" s="137">
        <v>4.4835870038875847E-2</v>
      </c>
      <c r="I328" s="137">
        <v>2.8697473109225508E-2</v>
      </c>
      <c r="J328" s="137">
        <v>9.666313417458515E-2</v>
      </c>
      <c r="K328" s="137">
        <v>0.53461796278256513</v>
      </c>
      <c r="L328" s="138">
        <f t="shared" ref="L328:L331" si="97">(1*E328+2*F328+3*G328+4*H328+5*I328)/SUM(E328:I328)</f>
        <v>2.369536387456217</v>
      </c>
      <c r="M328" s="3"/>
    </row>
    <row r="329" spans="1:13" ht="15" customHeight="1" x14ac:dyDescent="0.2">
      <c r="A329" s="12"/>
      <c r="C329" s="139">
        <v>2021</v>
      </c>
      <c r="D329" s="139"/>
      <c r="E329" s="140">
        <v>0.12194105700000001</v>
      </c>
      <c r="F329" s="140">
        <v>4.6530500000000002E-2</v>
      </c>
      <c r="G329" s="140">
        <v>9.2293513999999993E-2</v>
      </c>
      <c r="H329" s="140">
        <v>5.25599E-2</v>
      </c>
      <c r="I329" s="140">
        <v>2.4626200000000001E-2</v>
      </c>
      <c r="J329" s="140">
        <v>9.4086486999999996E-2</v>
      </c>
      <c r="K329" s="140">
        <v>0.56796239599999998</v>
      </c>
      <c r="L329" s="141">
        <f t="shared" si="97"/>
        <v>2.4419302840646173</v>
      </c>
      <c r="M329" s="3"/>
    </row>
    <row r="330" spans="1:13" ht="15" customHeight="1" x14ac:dyDescent="0.2">
      <c r="A330" s="12"/>
      <c r="C330" s="139">
        <v>2017</v>
      </c>
      <c r="D330" s="139"/>
      <c r="E330" s="140">
        <v>0.119325379</v>
      </c>
      <c r="F330" s="140">
        <v>4.0372900000000003E-2</v>
      </c>
      <c r="G330" s="140">
        <v>7.0038860999999994E-2</v>
      </c>
      <c r="H330" s="140">
        <v>2.9658299999999999E-2</v>
      </c>
      <c r="I330" s="140">
        <v>1.05983E-2</v>
      </c>
      <c r="J330" s="140">
        <v>7.9919825E-2</v>
      </c>
      <c r="K330" s="140">
        <v>0.65008642400000005</v>
      </c>
      <c r="L330" s="141">
        <f t="shared" si="97"/>
        <v>2.1549109323793947</v>
      </c>
      <c r="M330" s="3"/>
    </row>
    <row r="331" spans="1:13" ht="15" customHeight="1" x14ac:dyDescent="0.2">
      <c r="A331" s="12"/>
      <c r="C331" s="139">
        <v>2014</v>
      </c>
      <c r="D331" s="139"/>
      <c r="E331" s="140">
        <v>7.7867653256752892E-2</v>
      </c>
      <c r="F331" s="140">
        <v>3.1349690052214892E-2</v>
      </c>
      <c r="G331" s="140">
        <v>3.2448865552250877E-2</v>
      </c>
      <c r="H331" s="140">
        <v>2.2910494857734547E-2</v>
      </c>
      <c r="I331" s="140">
        <v>1.605644854996495E-2</v>
      </c>
      <c r="J331" s="140">
        <v>8.1036701529615895E-2</v>
      </c>
      <c r="K331" s="140">
        <v>0.73833014620146598</v>
      </c>
      <c r="L331" s="141">
        <f t="shared" si="97"/>
        <v>2.2688960860769947</v>
      </c>
      <c r="M331" s="3"/>
    </row>
    <row r="332" spans="1:13" s="76" customFormat="1" ht="15" customHeight="1" x14ac:dyDescent="0.2">
      <c r="A332" s="11"/>
      <c r="C332" s="162" t="s">
        <v>48</v>
      </c>
      <c r="D332" s="162"/>
      <c r="E332" s="162"/>
      <c r="F332" s="162"/>
      <c r="G332" s="162"/>
      <c r="H332" s="162"/>
      <c r="I332" s="162"/>
      <c r="J332" s="162"/>
      <c r="K332" s="162"/>
      <c r="L332" s="162"/>
      <c r="M332" s="3"/>
    </row>
    <row r="333" spans="1:13" ht="15" customHeight="1" x14ac:dyDescent="0.2">
      <c r="A333" s="12"/>
      <c r="C333" s="136">
        <v>2024</v>
      </c>
      <c r="D333" s="136"/>
      <c r="E333" s="137">
        <v>0.15099206262772047</v>
      </c>
      <c r="F333" s="137">
        <v>5.7049890625163503E-2</v>
      </c>
      <c r="G333" s="137">
        <v>0.1744096702542024</v>
      </c>
      <c r="H333" s="137">
        <v>0.17331181933972079</v>
      </c>
      <c r="I333" s="137">
        <v>6.3559380964147413E-2</v>
      </c>
      <c r="J333" s="137">
        <v>5.997138422481578E-2</v>
      </c>
      <c r="K333" s="137">
        <v>0.32070579196422966</v>
      </c>
      <c r="L333" s="138">
        <f t="shared" ref="L333:L336" si="98">(1*E333+2*F333+3*G333+4*H333+5*I333)/SUM(E333:I333)</f>
        <v>2.9053749799628288</v>
      </c>
    </row>
    <row r="334" spans="1:13" ht="15" customHeight="1" x14ac:dyDescent="0.2">
      <c r="A334" s="12"/>
      <c r="C334" s="139">
        <v>2021</v>
      </c>
      <c r="D334" s="139"/>
      <c r="E334" s="140">
        <v>0.13114825199999999</v>
      </c>
      <c r="F334" s="140">
        <v>8.4926568999999993E-2</v>
      </c>
      <c r="G334" s="140">
        <v>0.19022446600000001</v>
      </c>
      <c r="H334" s="140">
        <v>0.149224096</v>
      </c>
      <c r="I334" s="140">
        <v>7.9595506999999996E-2</v>
      </c>
      <c r="J334" s="140">
        <v>6.7297373999999993E-2</v>
      </c>
      <c r="K334" s="140">
        <v>0.29758373599999999</v>
      </c>
      <c r="L334" s="141">
        <f t="shared" si="98"/>
        <v>2.9388965379379601</v>
      </c>
    </row>
    <row r="335" spans="1:13" ht="15" customHeight="1" x14ac:dyDescent="0.2">
      <c r="A335" s="12"/>
      <c r="C335" s="139">
        <v>2017</v>
      </c>
      <c r="D335" s="139"/>
      <c r="E335" s="140">
        <v>0.13337046299999999</v>
      </c>
      <c r="F335" s="140">
        <v>5.02014E-2</v>
      </c>
      <c r="G335" s="140">
        <v>0.14592477500000001</v>
      </c>
      <c r="H335" s="140">
        <v>9.3212059E-2</v>
      </c>
      <c r="I335" s="140">
        <v>4.4924899999999997E-2</v>
      </c>
      <c r="J335" s="140">
        <v>5.81903E-2</v>
      </c>
      <c r="K335" s="140">
        <v>0.47417605400000001</v>
      </c>
      <c r="L335" s="141">
        <f t="shared" si="98"/>
        <v>2.71370648332609</v>
      </c>
    </row>
    <row r="336" spans="1:13" ht="15" customHeight="1" x14ac:dyDescent="0.2">
      <c r="A336" s="12"/>
      <c r="C336" s="139">
        <v>2014</v>
      </c>
      <c r="D336" s="139"/>
      <c r="E336" s="142">
        <v>0.10469685202128236</v>
      </c>
      <c r="F336" s="142">
        <v>5.8040767712986358E-2</v>
      </c>
      <c r="G336" s="142">
        <v>8.4138142841516397E-2</v>
      </c>
      <c r="H336" s="142">
        <v>7.786419135256302E-2</v>
      </c>
      <c r="I336" s="142">
        <v>4.1166849786417506E-2</v>
      </c>
      <c r="J336" s="142">
        <v>6.8402985424714249E-2</v>
      </c>
      <c r="K336" s="142">
        <v>0.56569021086052018</v>
      </c>
      <c r="L336" s="141">
        <f t="shared" si="98"/>
        <v>2.7069292515431149</v>
      </c>
    </row>
    <row r="337" spans="1:13" s="76" customFormat="1" ht="15" customHeight="1" x14ac:dyDescent="0.2">
      <c r="A337" s="93"/>
      <c r="C337" s="100" t="s">
        <v>23</v>
      </c>
      <c r="D337" s="100"/>
      <c r="E337" s="100"/>
      <c r="F337" s="100"/>
      <c r="G337" s="100"/>
      <c r="H337" s="100"/>
      <c r="I337" s="100"/>
      <c r="J337" s="100"/>
      <c r="K337" s="100"/>
      <c r="L337" s="98"/>
      <c r="M337" s="2"/>
    </row>
    <row r="338" spans="1:13" s="76" customFormat="1" ht="15" customHeight="1" x14ac:dyDescent="0.2">
      <c r="A338" s="93"/>
      <c r="C338" s="160" t="s">
        <v>165</v>
      </c>
      <c r="D338" s="160"/>
      <c r="E338" s="161"/>
      <c r="F338" s="161"/>
      <c r="G338" s="161"/>
      <c r="H338" s="161"/>
      <c r="I338" s="161"/>
      <c r="J338" s="161"/>
      <c r="K338" s="161"/>
      <c r="L338" s="161"/>
      <c r="M338" s="2"/>
    </row>
    <row r="339" spans="1:13" ht="15" customHeight="1" x14ac:dyDescent="0.2">
      <c r="A339" s="93"/>
      <c r="C339" s="136">
        <v>2024</v>
      </c>
      <c r="D339" s="136"/>
      <c r="E339" s="137">
        <f>AVERAGE(E344,E349,E354,E359,E364,E369)</f>
        <v>0.13457173400290659</v>
      </c>
      <c r="F339" s="137">
        <f t="shared" ref="F339:K339" si="99">AVERAGE(F344,F349,F354,F359,F364,F369)</f>
        <v>7.3052801021631072E-2</v>
      </c>
      <c r="G339" s="137">
        <f t="shared" si="99"/>
        <v>0.18487209166674642</v>
      </c>
      <c r="H339" s="137">
        <f t="shared" si="99"/>
        <v>0.13025225534961679</v>
      </c>
      <c r="I339" s="137">
        <f t="shared" si="99"/>
        <v>4.8920603889180493E-2</v>
      </c>
      <c r="J339" s="137">
        <f t="shared" si="99"/>
        <v>0.11217306022247923</v>
      </c>
      <c r="K339" s="137">
        <f t="shared" si="99"/>
        <v>0.31615745384743948</v>
      </c>
      <c r="L339" s="138">
        <f t="shared" ref="L339:L342" si="100">(1*E339+2*F339+3*G339+4*H339+5*I339)/SUM(E339:I339)</f>
        <v>2.8004042393240098</v>
      </c>
    </row>
    <row r="340" spans="1:13" ht="15" customHeight="1" x14ac:dyDescent="0.2">
      <c r="A340" s="12"/>
      <c r="C340" s="139">
        <v>2021</v>
      </c>
      <c r="D340" s="139"/>
      <c r="E340" s="140">
        <f t="shared" ref="E340:K340" si="101">AVERAGE(E345,E350,E355,E360,E365,E370)</f>
        <v>0.10834058066666667</v>
      </c>
      <c r="F340" s="140">
        <f t="shared" si="101"/>
        <v>5.199022083333333E-2</v>
      </c>
      <c r="G340" s="140">
        <f t="shared" si="101"/>
        <v>0.19507723983333333</v>
      </c>
      <c r="H340" s="140">
        <f t="shared" si="101"/>
        <v>0.15408456116666666</v>
      </c>
      <c r="I340" s="140">
        <f t="shared" si="101"/>
        <v>4.8803335000000003E-2</v>
      </c>
      <c r="J340" s="140">
        <f t="shared" si="101"/>
        <v>0.11919893500000001</v>
      </c>
      <c r="K340" s="140">
        <f t="shared" si="101"/>
        <v>0.32250512616666666</v>
      </c>
      <c r="L340" s="141">
        <f t="shared" si="100"/>
        <v>2.9695857521800431</v>
      </c>
    </row>
    <row r="341" spans="1:13" ht="15" customHeight="1" x14ac:dyDescent="0.2">
      <c r="A341" s="12"/>
      <c r="C341" s="139">
        <v>2017</v>
      </c>
      <c r="D341" s="139"/>
      <c r="E341" s="140">
        <f t="shared" ref="E341:K341" si="102">AVERAGE(E346,E351,E356,E361,E366,E371)</f>
        <v>0.10398445983333333</v>
      </c>
      <c r="F341" s="140">
        <f t="shared" si="102"/>
        <v>3.6359156499999996E-2</v>
      </c>
      <c r="G341" s="140">
        <f t="shared" si="102"/>
        <v>0.17888284766666665</v>
      </c>
      <c r="H341" s="140">
        <f t="shared" si="102"/>
        <v>0.12198901583333333</v>
      </c>
      <c r="I341" s="140">
        <f t="shared" si="102"/>
        <v>4.3435630499999996E-2</v>
      </c>
      <c r="J341" s="140">
        <f t="shared" si="102"/>
        <v>0.12001828500000002</v>
      </c>
      <c r="K341" s="140">
        <f t="shared" si="102"/>
        <v>0.39533061716666668</v>
      </c>
      <c r="L341" s="141">
        <f t="shared" si="100"/>
        <v>2.9268178725332143</v>
      </c>
    </row>
    <row r="342" spans="1:13" ht="15" customHeight="1" x14ac:dyDescent="0.2">
      <c r="A342" s="12"/>
      <c r="C342" s="139">
        <v>2014</v>
      </c>
      <c r="D342" s="139"/>
      <c r="E342" s="140">
        <f t="shared" ref="E342:K342" si="103">AVERAGE(E347,E352,E357,E362,E367,E372)</f>
        <v>9.3794751436691748E-2</v>
      </c>
      <c r="F342" s="140">
        <f t="shared" si="103"/>
        <v>2.8093006457098644E-2</v>
      </c>
      <c r="G342" s="140">
        <f t="shared" si="103"/>
        <v>9.7581730630529828E-2</v>
      </c>
      <c r="H342" s="140">
        <f t="shared" si="103"/>
        <v>0.11710956987548832</v>
      </c>
      <c r="I342" s="140">
        <f t="shared" si="103"/>
        <v>5.7525268772713779E-2</v>
      </c>
      <c r="J342" s="140">
        <f t="shared" si="103"/>
        <v>0.12298539600322801</v>
      </c>
      <c r="K342" s="140">
        <f t="shared" si="103"/>
        <v>0.4829102768242497</v>
      </c>
      <c r="L342" s="141">
        <f t="shared" si="100"/>
        <v>3.0418102440251071</v>
      </c>
    </row>
    <row r="343" spans="1:13" s="76" customFormat="1" ht="15" customHeight="1" x14ac:dyDescent="0.2">
      <c r="A343" s="93"/>
      <c r="C343" s="162" t="s">
        <v>43</v>
      </c>
      <c r="D343" s="162"/>
      <c r="E343" s="162"/>
      <c r="F343" s="162"/>
      <c r="G343" s="162"/>
      <c r="H343" s="162"/>
      <c r="I343" s="162"/>
      <c r="J343" s="162"/>
      <c r="K343" s="162"/>
      <c r="L343" s="162"/>
      <c r="M343" s="2"/>
    </row>
    <row r="344" spans="1:13" ht="15" customHeight="1" x14ac:dyDescent="0.2">
      <c r="A344" s="12"/>
      <c r="C344" s="136">
        <v>2024</v>
      </c>
      <c r="D344" s="136"/>
      <c r="E344" s="137">
        <v>0.14624962873409225</v>
      </c>
      <c r="F344" s="137">
        <v>0.12096926031072665</v>
      </c>
      <c r="G344" s="137">
        <v>0.27120249028594562</v>
      </c>
      <c r="H344" s="137">
        <v>0.18450716287224248</v>
      </c>
      <c r="I344" s="137">
        <v>7.0056936399630856E-2</v>
      </c>
      <c r="J344" s="137">
        <v>6.9800081898043403E-2</v>
      </c>
      <c r="K344" s="137">
        <v>0.1372144394993188</v>
      </c>
      <c r="L344" s="138">
        <f t="shared" ref="L344:L347" si="104">(1*E344+2*F344+3*G344+4*H344+5*I344)/SUM(E344:I344)</f>
        <v>2.8879582482847357</v>
      </c>
    </row>
    <row r="345" spans="1:13" ht="15" customHeight="1" x14ac:dyDescent="0.2">
      <c r="A345" s="12"/>
      <c r="C345" s="139">
        <v>2021</v>
      </c>
      <c r="D345" s="139"/>
      <c r="E345" s="140">
        <v>0.144850123</v>
      </c>
      <c r="F345" s="140">
        <v>6.6121335000000003E-2</v>
      </c>
      <c r="G345" s="140">
        <v>0.28572813400000002</v>
      </c>
      <c r="H345" s="140">
        <v>0.207620267</v>
      </c>
      <c r="I345" s="140">
        <v>6.3877435999999996E-2</v>
      </c>
      <c r="J345" s="140">
        <v>8.1221403999999997E-2</v>
      </c>
      <c r="K345" s="140">
        <v>0.150581301</v>
      </c>
      <c r="L345" s="141">
        <f t="shared" si="104"/>
        <v>2.973383866185054</v>
      </c>
    </row>
    <row r="346" spans="1:13" ht="15" customHeight="1" x14ac:dyDescent="0.2">
      <c r="A346" s="12"/>
      <c r="C346" s="139">
        <v>2017</v>
      </c>
      <c r="D346" s="139"/>
      <c r="E346" s="140">
        <v>0.114927369</v>
      </c>
      <c r="F346" s="140">
        <v>8.4792039E-2</v>
      </c>
      <c r="G346" s="140">
        <v>0.27047855999999998</v>
      </c>
      <c r="H346" s="140">
        <v>0.20418947300000001</v>
      </c>
      <c r="I346" s="140">
        <v>4.1084200000000001E-2</v>
      </c>
      <c r="J346" s="140">
        <v>8.0823588000000002E-2</v>
      </c>
      <c r="K346" s="140">
        <v>0.20370475599999999</v>
      </c>
      <c r="L346" s="141">
        <f t="shared" si="104"/>
        <v>2.9604611805990508</v>
      </c>
    </row>
    <row r="347" spans="1:13" ht="15" customHeight="1" x14ac:dyDescent="0.2">
      <c r="A347" s="12"/>
      <c r="C347" s="139">
        <v>2014</v>
      </c>
      <c r="D347" s="139"/>
      <c r="E347" s="140">
        <v>0.11866823367458874</v>
      </c>
      <c r="F347" s="140">
        <v>8.3374107933593011E-2</v>
      </c>
      <c r="G347" s="140">
        <v>0.19338041582012996</v>
      </c>
      <c r="H347" s="140">
        <v>0.23511436311707432</v>
      </c>
      <c r="I347" s="140">
        <v>7.4014456473589882E-2</v>
      </c>
      <c r="J347" s="140">
        <v>6.3913963049730391E-2</v>
      </c>
      <c r="K347" s="140">
        <v>0.23153445993129371</v>
      </c>
      <c r="L347" s="141">
        <f t="shared" si="104"/>
        <v>3.0886133859009188</v>
      </c>
    </row>
    <row r="348" spans="1:13" s="76" customFormat="1" ht="15" customHeight="1" x14ac:dyDescent="0.2">
      <c r="A348" s="93"/>
      <c r="C348" s="162" t="s">
        <v>44</v>
      </c>
      <c r="D348" s="162"/>
      <c r="E348" s="162"/>
      <c r="F348" s="162"/>
      <c r="G348" s="162"/>
      <c r="H348" s="162"/>
      <c r="I348" s="162"/>
      <c r="J348" s="162"/>
      <c r="K348" s="162"/>
      <c r="L348" s="162"/>
      <c r="M348" s="2"/>
    </row>
    <row r="349" spans="1:13" ht="15" customHeight="1" x14ac:dyDescent="0.2">
      <c r="A349" s="12"/>
      <c r="C349" s="136">
        <v>2024</v>
      </c>
      <c r="D349" s="136"/>
      <c r="E349" s="137">
        <v>0.14007928580275392</v>
      </c>
      <c r="F349" s="137">
        <v>9.0043293111823783E-2</v>
      </c>
      <c r="G349" s="137">
        <v>0.25232099322728802</v>
      </c>
      <c r="H349" s="137">
        <v>0.22013466749744323</v>
      </c>
      <c r="I349" s="137">
        <v>7.0439235946848588E-2</v>
      </c>
      <c r="J349" s="137">
        <v>8.2807341996063391E-2</v>
      </c>
      <c r="K349" s="137">
        <v>0.14417518241777907</v>
      </c>
      <c r="L349" s="138">
        <f t="shared" ref="L349:L352" si="105">(1*E349+2*F349+3*G349+4*H349+5*I349)/SUM(E349:I349)</f>
        <v>2.9881131725783763</v>
      </c>
    </row>
    <row r="350" spans="1:13" ht="15" customHeight="1" x14ac:dyDescent="0.2">
      <c r="A350" s="12"/>
      <c r="C350" s="139">
        <v>2021</v>
      </c>
      <c r="D350" s="139"/>
      <c r="E350" s="140">
        <v>0.12916871099999999</v>
      </c>
      <c r="F350" s="140">
        <v>4.4247399999999999E-2</v>
      </c>
      <c r="G350" s="140">
        <v>0.25111747099999998</v>
      </c>
      <c r="H350" s="140">
        <v>0.244011809</v>
      </c>
      <c r="I350" s="140">
        <v>8.6315965999999994E-2</v>
      </c>
      <c r="J350" s="140">
        <v>8.7566511E-2</v>
      </c>
      <c r="K350" s="140">
        <v>0.15757216299999999</v>
      </c>
      <c r="L350" s="141">
        <f t="shared" si="105"/>
        <v>3.1510991627035954</v>
      </c>
    </row>
    <row r="351" spans="1:13" ht="15" customHeight="1" x14ac:dyDescent="0.2">
      <c r="A351" s="12"/>
      <c r="C351" s="139">
        <v>2017</v>
      </c>
      <c r="D351" s="139"/>
      <c r="E351" s="140">
        <v>9.5848079000000003E-2</v>
      </c>
      <c r="F351" s="140">
        <v>5.3429200000000003E-2</v>
      </c>
      <c r="G351" s="140">
        <v>0.233085774</v>
      </c>
      <c r="H351" s="140">
        <v>0.218347087</v>
      </c>
      <c r="I351" s="140">
        <v>9.1707063000000005E-2</v>
      </c>
      <c r="J351" s="140">
        <v>8.6150396000000004E-2</v>
      </c>
      <c r="K351" s="140">
        <v>0.221432446</v>
      </c>
      <c r="L351" s="141">
        <f t="shared" si="105"/>
        <v>3.2262160072299646</v>
      </c>
    </row>
    <row r="352" spans="1:13" ht="15" customHeight="1" x14ac:dyDescent="0.2">
      <c r="A352" s="12"/>
      <c r="C352" s="139">
        <v>2014</v>
      </c>
      <c r="D352" s="139"/>
      <c r="E352" s="140">
        <v>0.10509841896722577</v>
      </c>
      <c r="F352" s="140">
        <v>2.9783659254817883E-2</v>
      </c>
      <c r="G352" s="140">
        <v>0.17322580440227492</v>
      </c>
      <c r="H352" s="140">
        <v>0.20917988883608168</v>
      </c>
      <c r="I352" s="140">
        <v>0.12366948759472965</v>
      </c>
      <c r="J352" s="140">
        <v>7.2714153234771886E-2</v>
      </c>
      <c r="K352" s="140">
        <v>0.28632858771009817</v>
      </c>
      <c r="L352" s="141">
        <f t="shared" si="105"/>
        <v>3.3378358912035453</v>
      </c>
      <c r="M352" s="3"/>
    </row>
    <row r="353" spans="1:13" s="76" customFormat="1" ht="15" customHeight="1" x14ac:dyDescent="0.2">
      <c r="A353" s="93"/>
      <c r="C353" s="162" t="s">
        <v>45</v>
      </c>
      <c r="D353" s="162"/>
      <c r="E353" s="162"/>
      <c r="F353" s="162"/>
      <c r="G353" s="162"/>
      <c r="H353" s="162"/>
      <c r="I353" s="162"/>
      <c r="J353" s="162"/>
      <c r="K353" s="162"/>
      <c r="L353" s="162"/>
      <c r="M353" s="2"/>
    </row>
    <row r="354" spans="1:13" ht="15" customHeight="1" x14ac:dyDescent="0.2">
      <c r="A354" s="12"/>
      <c r="C354" s="136">
        <v>2024</v>
      </c>
      <c r="D354" s="136"/>
      <c r="E354" s="137">
        <v>0.1140153731572236</v>
      </c>
      <c r="F354" s="137">
        <v>5.0773640407149684E-2</v>
      </c>
      <c r="G354" s="137">
        <v>0.13676940343089514</v>
      </c>
      <c r="H354" s="137">
        <v>5.8745536535909769E-2</v>
      </c>
      <c r="I354" s="137">
        <v>1.7872580923089795E-2</v>
      </c>
      <c r="J354" s="137">
        <v>0.13731256471238359</v>
      </c>
      <c r="K354" s="137">
        <v>0.48451090083334847</v>
      </c>
      <c r="L354" s="138">
        <f t="shared" ref="L354:L357" si="106">(1*E354+2*F354+3*G354+4*H354+5*I354)/SUM(E354:I354)</f>
        <v>2.5126252647973426</v>
      </c>
      <c r="M354" s="3"/>
    </row>
    <row r="355" spans="1:13" ht="15" customHeight="1" x14ac:dyDescent="0.2">
      <c r="A355" s="12"/>
      <c r="C355" s="139">
        <v>2021</v>
      </c>
      <c r="D355" s="139"/>
      <c r="E355" s="140">
        <v>8.0385149000000003E-2</v>
      </c>
      <c r="F355" s="140">
        <v>3.26515E-2</v>
      </c>
      <c r="G355" s="140">
        <v>0.12079701900000001</v>
      </c>
      <c r="H355" s="140">
        <v>8.1990987000000001E-2</v>
      </c>
      <c r="I355" s="140">
        <v>2.0411100000000001E-2</v>
      </c>
      <c r="J355" s="140">
        <v>0.121783724</v>
      </c>
      <c r="K355" s="140">
        <v>0.54198050099999995</v>
      </c>
      <c r="L355" s="141">
        <f t="shared" si="106"/>
        <v>2.7900026694067672</v>
      </c>
      <c r="M355" s="3"/>
    </row>
    <row r="356" spans="1:13" ht="15" customHeight="1" x14ac:dyDescent="0.2">
      <c r="A356" s="12"/>
      <c r="C356" s="139">
        <v>2017</v>
      </c>
      <c r="D356" s="139"/>
      <c r="E356" s="140">
        <v>9.5854835999999999E-2</v>
      </c>
      <c r="F356" s="140">
        <v>1.15272E-2</v>
      </c>
      <c r="G356" s="140">
        <v>0.107500057</v>
      </c>
      <c r="H356" s="140">
        <v>7.3501406000000005E-2</v>
      </c>
      <c r="I356" s="140">
        <v>1.07096E-2</v>
      </c>
      <c r="J356" s="140">
        <v>0.13871267400000001</v>
      </c>
      <c r="K356" s="140">
        <v>0.56219421700000005</v>
      </c>
      <c r="L356" s="141">
        <f t="shared" si="106"/>
        <v>2.6378510023730106</v>
      </c>
      <c r="M356" s="3"/>
    </row>
    <row r="357" spans="1:13" ht="15" customHeight="1" x14ac:dyDescent="0.2">
      <c r="A357" s="12"/>
      <c r="C357" s="139">
        <v>2014</v>
      </c>
      <c r="D357" s="139"/>
      <c r="E357" s="140">
        <v>7.7953440239735078E-2</v>
      </c>
      <c r="F357" s="140">
        <v>8.1060307216000004E-3</v>
      </c>
      <c r="G357" s="140">
        <v>3.200440204213207E-2</v>
      </c>
      <c r="H357" s="140">
        <v>5.03438412718165E-2</v>
      </c>
      <c r="I357" s="140">
        <v>1.6997802803216319E-2</v>
      </c>
      <c r="J357" s="140">
        <v>0.15150358354344801</v>
      </c>
      <c r="K357" s="140">
        <v>0.66309089937805199</v>
      </c>
      <c r="L357" s="141">
        <f t="shared" si="106"/>
        <v>2.5702745766239108</v>
      </c>
      <c r="M357" s="3"/>
    </row>
    <row r="358" spans="1:13" s="76" customFormat="1" ht="15" customHeight="1" x14ac:dyDescent="0.2">
      <c r="A358" s="93"/>
      <c r="C358" s="162" t="s">
        <v>46</v>
      </c>
      <c r="D358" s="162"/>
      <c r="E358" s="162"/>
      <c r="F358" s="162"/>
      <c r="G358" s="162"/>
      <c r="H358" s="162"/>
      <c r="I358" s="162"/>
      <c r="J358" s="162"/>
      <c r="K358" s="162"/>
      <c r="L358" s="162"/>
      <c r="M358" s="3"/>
    </row>
    <row r="359" spans="1:13" ht="15" customHeight="1" x14ac:dyDescent="0.2">
      <c r="A359" s="12"/>
      <c r="C359" s="136">
        <v>2024</v>
      </c>
      <c r="D359" s="136"/>
      <c r="E359" s="137">
        <v>0.17301298708867988</v>
      </c>
      <c r="F359" s="137">
        <v>5.9935797664667757E-2</v>
      </c>
      <c r="G359" s="137">
        <v>0.15649304941155562</v>
      </c>
      <c r="H359" s="137">
        <v>7.4609173638398987E-2</v>
      </c>
      <c r="I359" s="137">
        <v>1.5581392954792515E-2</v>
      </c>
      <c r="J359" s="137">
        <v>0.11863599419015193</v>
      </c>
      <c r="K359" s="137">
        <v>0.40173160505175332</v>
      </c>
      <c r="L359" s="138">
        <f t="shared" ref="L359:L362" si="107">(1*E359+2*F359+3*G359+4*H359+5*I359)/SUM(E359:I359)</f>
        <v>2.3741252429577919</v>
      </c>
    </row>
    <row r="360" spans="1:13" ht="15" customHeight="1" x14ac:dyDescent="0.2">
      <c r="A360" s="12"/>
      <c r="C360" s="139">
        <v>2021</v>
      </c>
      <c r="D360" s="139"/>
      <c r="E360" s="140">
        <v>0.10928776699999999</v>
      </c>
      <c r="F360" s="140">
        <v>6.4137589999999994E-2</v>
      </c>
      <c r="G360" s="140">
        <v>0.16751127900000001</v>
      </c>
      <c r="H360" s="140">
        <v>7.6923689000000003E-2</v>
      </c>
      <c r="I360" s="140">
        <v>2.1824099999999999E-2</v>
      </c>
      <c r="J360" s="140">
        <v>0.154820027</v>
      </c>
      <c r="K360" s="140">
        <v>0.40549551099999998</v>
      </c>
      <c r="L360" s="141">
        <f t="shared" si="107"/>
        <v>2.6312327074128223</v>
      </c>
    </row>
    <row r="361" spans="1:13" ht="15" customHeight="1" x14ac:dyDescent="0.2">
      <c r="A361" s="12"/>
      <c r="C361" s="139">
        <v>2017</v>
      </c>
      <c r="D361" s="139"/>
      <c r="E361" s="140">
        <v>0.123526292</v>
      </c>
      <c r="F361" s="140">
        <v>2.0248200000000001E-2</v>
      </c>
      <c r="G361" s="140">
        <v>0.18409830499999999</v>
      </c>
      <c r="H361" s="140">
        <v>5.4253599999999999E-2</v>
      </c>
      <c r="I361" s="140">
        <v>1.8903400000000001E-2</v>
      </c>
      <c r="J361" s="140">
        <v>0.147487537</v>
      </c>
      <c r="K361" s="140">
        <v>0.45148272299999997</v>
      </c>
      <c r="L361" s="141">
        <f t="shared" si="107"/>
        <v>2.563024031353959</v>
      </c>
    </row>
    <row r="362" spans="1:13" ht="15" customHeight="1" x14ac:dyDescent="0.2">
      <c r="A362" s="12"/>
      <c r="C362" s="139">
        <v>2014</v>
      </c>
      <c r="D362" s="139"/>
      <c r="E362" s="140">
        <v>9.1525038051352967E-2</v>
      </c>
      <c r="F362" s="140">
        <v>1.6861321510481538E-2</v>
      </c>
      <c r="G362" s="140">
        <v>6.0577249779900928E-2</v>
      </c>
      <c r="H362" s="140">
        <v>4.5577782958004874E-2</v>
      </c>
      <c r="I362" s="140">
        <v>4.7473838417220776E-2</v>
      </c>
      <c r="J362" s="140">
        <v>0.14274829275456644</v>
      </c>
      <c r="K362" s="140">
        <v>0.59523647652847245</v>
      </c>
      <c r="L362" s="141">
        <f t="shared" si="107"/>
        <v>2.773349290962051</v>
      </c>
    </row>
    <row r="363" spans="1:13" s="76" customFormat="1" ht="15" customHeight="1" x14ac:dyDescent="0.2">
      <c r="A363" s="93"/>
      <c r="C363" s="162" t="s">
        <v>47</v>
      </c>
      <c r="D363" s="162"/>
      <c r="E363" s="162"/>
      <c r="F363" s="162"/>
      <c r="G363" s="162"/>
      <c r="H363" s="162"/>
      <c r="I363" s="162"/>
      <c r="J363" s="162"/>
      <c r="K363" s="162"/>
      <c r="L363" s="162"/>
      <c r="M363" s="2"/>
    </row>
    <row r="364" spans="1:13" ht="15" customHeight="1" x14ac:dyDescent="0.2">
      <c r="A364" s="12"/>
      <c r="C364" s="136">
        <v>2024</v>
      </c>
      <c r="D364" s="136"/>
      <c r="E364" s="137">
        <v>0.11067758194906281</v>
      </c>
      <c r="F364" s="137">
        <v>3.8335277454835358E-2</v>
      </c>
      <c r="G364" s="137">
        <v>0.13175640726338714</v>
      </c>
      <c r="H364" s="137">
        <v>6.6487714325933089E-2</v>
      </c>
      <c r="I364" s="137">
        <v>2.121674528352132E-2</v>
      </c>
      <c r="J364" s="137">
        <v>0.15458037005131661</v>
      </c>
      <c r="K364" s="137">
        <v>0.47694590367194362</v>
      </c>
      <c r="L364" s="138">
        <f t="shared" ref="L364:L367" si="108">(1*E364+2*F364+3*G364+4*H364+5*I364)/SUM(E364:I364)</f>
        <v>2.5908277152256147</v>
      </c>
    </row>
    <row r="365" spans="1:13" ht="15" customHeight="1" x14ac:dyDescent="0.2">
      <c r="A365" s="12"/>
      <c r="C365" s="139">
        <v>2021</v>
      </c>
      <c r="D365" s="139"/>
      <c r="E365" s="140">
        <v>7.4904704000000003E-2</v>
      </c>
      <c r="F365" s="140">
        <v>4.8967400000000001E-2</v>
      </c>
      <c r="G365" s="140">
        <v>0.13170488599999999</v>
      </c>
      <c r="H365" s="140">
        <v>7.3004981999999996E-2</v>
      </c>
      <c r="I365" s="140">
        <v>2.4129600000000001E-2</v>
      </c>
      <c r="J365" s="140">
        <v>0.16394119099999999</v>
      </c>
      <c r="K365" s="140">
        <v>0.48334729199999998</v>
      </c>
      <c r="L365" s="141">
        <f t="shared" si="108"/>
        <v>2.7802379276628892</v>
      </c>
    </row>
    <row r="366" spans="1:13" ht="15" customHeight="1" x14ac:dyDescent="0.2">
      <c r="A366" s="12"/>
      <c r="C366" s="139">
        <v>2017</v>
      </c>
      <c r="D366" s="139"/>
      <c r="E366" s="140">
        <v>8.8829948000000006E-2</v>
      </c>
      <c r="F366" s="140">
        <v>1.1236700000000001E-2</v>
      </c>
      <c r="G366" s="140">
        <v>0.12475248799999999</v>
      </c>
      <c r="H366" s="140">
        <v>6.2793871000000001E-2</v>
      </c>
      <c r="I366" s="140">
        <v>2.4757299999999999E-2</v>
      </c>
      <c r="J366" s="140">
        <v>0.15287028899999999</v>
      </c>
      <c r="K366" s="140">
        <v>0.53475937900000003</v>
      </c>
      <c r="L366" s="141">
        <f t="shared" si="108"/>
        <v>2.7548162444262028</v>
      </c>
    </row>
    <row r="367" spans="1:13" ht="15" customHeight="1" x14ac:dyDescent="0.2">
      <c r="A367" s="12"/>
      <c r="C367" s="139">
        <v>2014</v>
      </c>
      <c r="D367" s="139"/>
      <c r="E367" s="140">
        <v>7.869428220359144E-2</v>
      </c>
      <c r="F367" s="140">
        <v>1.2832538952016441E-2</v>
      </c>
      <c r="G367" s="140">
        <v>5.1730377094444557E-2</v>
      </c>
      <c r="H367" s="140">
        <v>3.673091027254851E-2</v>
      </c>
      <c r="I367" s="140">
        <v>2.584467548867269E-2</v>
      </c>
      <c r="J367" s="140">
        <v>0.16845292074199453</v>
      </c>
      <c r="K367" s="140">
        <v>0.62571429524673183</v>
      </c>
      <c r="L367" s="141">
        <f t="shared" si="108"/>
        <v>2.6025859412909402</v>
      </c>
    </row>
    <row r="368" spans="1:13" s="76" customFormat="1" ht="15" customHeight="1" x14ac:dyDescent="0.2">
      <c r="A368" s="93"/>
      <c r="C368" s="162" t="s">
        <v>48</v>
      </c>
      <c r="D368" s="162"/>
      <c r="E368" s="162"/>
      <c r="F368" s="162"/>
      <c r="G368" s="162"/>
      <c r="H368" s="162"/>
      <c r="I368" s="162"/>
      <c r="J368" s="162"/>
      <c r="K368" s="162"/>
      <c r="L368" s="162"/>
      <c r="M368" s="2"/>
    </row>
    <row r="369" spans="1:13" ht="15" customHeight="1" x14ac:dyDescent="0.2">
      <c r="A369" s="12"/>
      <c r="C369" s="136">
        <v>2024</v>
      </c>
      <c r="D369" s="136"/>
      <c r="E369" s="137">
        <v>0.12339554728562709</v>
      </c>
      <c r="F369" s="137">
        <v>7.8259537180583191E-2</v>
      </c>
      <c r="G369" s="137">
        <v>0.16069020638140699</v>
      </c>
      <c r="H369" s="137">
        <v>0.17702927722777304</v>
      </c>
      <c r="I369" s="137">
        <v>9.8356731827199922E-2</v>
      </c>
      <c r="J369" s="137">
        <v>0.10990200848691643</v>
      </c>
      <c r="K369" s="137">
        <v>0.25236669161049341</v>
      </c>
      <c r="L369" s="138">
        <f t="shared" ref="L369:L372" si="109">(1*E369+2*F369+3*G369+4*H369+5*I369)/SUM(E369:I369)</f>
        <v>3.0763520767096941</v>
      </c>
    </row>
    <row r="370" spans="1:13" ht="15" customHeight="1" x14ac:dyDescent="0.2">
      <c r="A370" s="12"/>
      <c r="C370" s="139">
        <v>2021</v>
      </c>
      <c r="D370" s="139"/>
      <c r="E370" s="140">
        <v>0.11144703</v>
      </c>
      <c r="F370" s="140">
        <v>5.58161E-2</v>
      </c>
      <c r="G370" s="140">
        <v>0.21360465000000001</v>
      </c>
      <c r="H370" s="140">
        <v>0.240955633</v>
      </c>
      <c r="I370" s="140">
        <v>7.6261808E-2</v>
      </c>
      <c r="J370" s="140">
        <v>0.105860753</v>
      </c>
      <c r="K370" s="140">
        <v>0.19605398900000001</v>
      </c>
      <c r="L370" s="141">
        <f t="shared" si="109"/>
        <v>3.1644055561520044</v>
      </c>
    </row>
    <row r="371" spans="1:13" ht="15" customHeight="1" x14ac:dyDescent="0.2">
      <c r="A371" s="12"/>
      <c r="C371" s="139">
        <v>2017</v>
      </c>
      <c r="D371" s="139"/>
      <c r="E371" s="140">
        <v>0.104920235</v>
      </c>
      <c r="F371" s="140">
        <v>3.6921599999999999E-2</v>
      </c>
      <c r="G371" s="140">
        <v>0.15338190199999999</v>
      </c>
      <c r="H371" s="140">
        <v>0.118848658</v>
      </c>
      <c r="I371" s="140">
        <v>7.3452219999999999E-2</v>
      </c>
      <c r="J371" s="140">
        <v>0.11406522600000001</v>
      </c>
      <c r="K371" s="140">
        <v>0.398410182</v>
      </c>
      <c r="L371" s="141">
        <f t="shared" si="109"/>
        <v>3.0389539879950469</v>
      </c>
    </row>
    <row r="372" spans="1:13" ht="15" customHeight="1" x14ac:dyDescent="0.2">
      <c r="A372" s="12"/>
      <c r="C372" s="139">
        <v>2014</v>
      </c>
      <c r="D372" s="139"/>
      <c r="E372" s="142">
        <v>9.0829095483656544E-2</v>
      </c>
      <c r="F372" s="142">
        <v>1.7600380370082984E-2</v>
      </c>
      <c r="G372" s="142">
        <v>7.4572134644296587E-2</v>
      </c>
      <c r="H372" s="142">
        <v>0.12571063279740402</v>
      </c>
      <c r="I372" s="142">
        <v>5.7151351858853415E-2</v>
      </c>
      <c r="J372" s="142">
        <v>0.13857946269485674</v>
      </c>
      <c r="K372" s="142">
        <v>0.49555694215084972</v>
      </c>
      <c r="L372" s="141">
        <f t="shared" si="109"/>
        <v>3.1113933326996572</v>
      </c>
    </row>
    <row r="373" spans="1:13" s="76" customFormat="1" ht="15" customHeight="1" x14ac:dyDescent="0.2">
      <c r="A373" s="93"/>
      <c r="C373" s="100" t="s">
        <v>114</v>
      </c>
      <c r="D373" s="100"/>
      <c r="E373" s="100"/>
      <c r="F373" s="100"/>
      <c r="G373" s="100"/>
      <c r="H373" s="100"/>
      <c r="I373" s="100"/>
      <c r="J373" s="100"/>
      <c r="K373" s="100"/>
      <c r="L373" s="98"/>
      <c r="M373" s="2"/>
    </row>
    <row r="374" spans="1:13" s="76" customFormat="1" ht="15" customHeight="1" x14ac:dyDescent="0.2">
      <c r="A374" s="93"/>
      <c r="C374" s="160" t="s">
        <v>165</v>
      </c>
      <c r="D374" s="160"/>
      <c r="E374" s="161"/>
      <c r="F374" s="161"/>
      <c r="G374" s="161"/>
      <c r="H374" s="161"/>
      <c r="I374" s="161"/>
      <c r="J374" s="161"/>
      <c r="K374" s="161"/>
      <c r="L374" s="161"/>
      <c r="M374" s="2"/>
    </row>
    <row r="375" spans="1:13" ht="15" customHeight="1" x14ac:dyDescent="0.2">
      <c r="A375" s="12"/>
      <c r="C375" s="136">
        <v>2024</v>
      </c>
      <c r="D375" s="136"/>
      <c r="E375" s="137">
        <f>AVERAGE(E380,E385,E390,E395,E400,E405)</f>
        <v>0.15554243953277611</v>
      </c>
      <c r="F375" s="137">
        <f t="shared" ref="F375:K375" si="110">AVERAGE(F380,F385,F390,F395,F400,F405)</f>
        <v>6.7658973143953791E-2</v>
      </c>
      <c r="G375" s="137">
        <f t="shared" si="110"/>
        <v>0.144958013363543</v>
      </c>
      <c r="H375" s="137">
        <f t="shared" si="110"/>
        <v>0.13196412434197799</v>
      </c>
      <c r="I375" s="137">
        <f t="shared" si="110"/>
        <v>3.4783102322973346E-2</v>
      </c>
      <c r="J375" s="137">
        <f t="shared" si="110"/>
        <v>6.4324845454310622E-2</v>
      </c>
      <c r="K375" s="137">
        <f t="shared" si="110"/>
        <v>0.40076850184046514</v>
      </c>
      <c r="L375" s="138">
        <f t="shared" ref="L375:L378" si="111">(1*E375+2*F375+3*G375+4*H375+5*I375)/SUM(E375:I375)</f>
        <v>2.6687019644916625</v>
      </c>
    </row>
    <row r="376" spans="1:13" ht="15" customHeight="1" x14ac:dyDescent="0.2">
      <c r="A376" s="12"/>
      <c r="C376" s="139">
        <v>2021</v>
      </c>
      <c r="D376" s="139"/>
      <c r="E376" s="140">
        <f t="shared" ref="E376:K376" si="112">AVERAGE(E381,E386,E391,E396,E401,E406)</f>
        <v>0.19004558766666668</v>
      </c>
      <c r="F376" s="140">
        <f t="shared" si="112"/>
        <v>9.322095033333333E-2</v>
      </c>
      <c r="G376" s="140">
        <f t="shared" si="112"/>
        <v>0.11917603816666668</v>
      </c>
      <c r="H376" s="140">
        <f t="shared" si="112"/>
        <v>7.8445298333333344E-2</v>
      </c>
      <c r="I376" s="140">
        <f t="shared" si="112"/>
        <v>3.155492583333333E-2</v>
      </c>
      <c r="J376" s="140">
        <f t="shared" si="112"/>
        <v>6.9843638E-2</v>
      </c>
      <c r="K376" s="140">
        <f t="shared" si="112"/>
        <v>0.41771353716666665</v>
      </c>
      <c r="L376" s="141">
        <f t="shared" si="111"/>
        <v>2.3525970597091703</v>
      </c>
    </row>
    <row r="377" spans="1:13" ht="15" customHeight="1" x14ac:dyDescent="0.2">
      <c r="A377" s="12"/>
      <c r="C377" s="139">
        <v>2017</v>
      </c>
      <c r="D377" s="139"/>
      <c r="E377" s="140">
        <f t="shared" ref="E377:K377" si="113">AVERAGE(E382,E387,E392,E397,E402,E407)</f>
        <v>0.14966817916666664</v>
      </c>
      <c r="F377" s="140">
        <f t="shared" si="113"/>
        <v>5.9944538000000012E-2</v>
      </c>
      <c r="G377" s="140">
        <f t="shared" si="113"/>
        <v>0.12498495266666666</v>
      </c>
      <c r="H377" s="140">
        <f t="shared" si="113"/>
        <v>7.8553191666666675E-2</v>
      </c>
      <c r="I377" s="140">
        <f t="shared" si="113"/>
        <v>2.671640833333333E-2</v>
      </c>
      <c r="J377" s="140">
        <f t="shared" si="113"/>
        <v>6.7412426333333317E-2</v>
      </c>
      <c r="K377" s="140">
        <f t="shared" si="113"/>
        <v>0.49272028699999998</v>
      </c>
      <c r="L377" s="141">
        <f t="shared" si="111"/>
        <v>2.483264831033865</v>
      </c>
    </row>
    <row r="378" spans="1:13" ht="15" customHeight="1" x14ac:dyDescent="0.2">
      <c r="A378" s="12"/>
      <c r="C378" s="139">
        <v>2014</v>
      </c>
      <c r="D378" s="139"/>
      <c r="E378" s="140">
        <f t="shared" ref="E378:K378" si="114">AVERAGE(E383,E388,E393,E398,E403,E408)</f>
        <v>0.14105272782660286</v>
      </c>
      <c r="F378" s="140">
        <f t="shared" si="114"/>
        <v>5.4073668252279938E-2</v>
      </c>
      <c r="G378" s="140">
        <f t="shared" si="114"/>
        <v>0.12923095276845106</v>
      </c>
      <c r="H378" s="140">
        <f t="shared" si="114"/>
        <v>9.9700542019089511E-2</v>
      </c>
      <c r="I378" s="140">
        <f t="shared" si="114"/>
        <v>2.3187183872303337E-2</v>
      </c>
      <c r="J378" s="140">
        <f t="shared" si="114"/>
        <v>8.2200315433222801E-2</v>
      </c>
      <c r="K378" s="140">
        <f t="shared" si="114"/>
        <v>0.47055460982805059</v>
      </c>
      <c r="L378" s="141">
        <f t="shared" si="111"/>
        <v>2.5749439739434909</v>
      </c>
      <c r="M378" s="3"/>
    </row>
    <row r="379" spans="1:13" s="76" customFormat="1" ht="15" customHeight="1" x14ac:dyDescent="0.2">
      <c r="A379" s="93"/>
      <c r="C379" s="162" t="s">
        <v>43</v>
      </c>
      <c r="D379" s="162"/>
      <c r="E379" s="162"/>
      <c r="F379" s="162"/>
      <c r="G379" s="162"/>
      <c r="H379" s="162"/>
      <c r="I379" s="162"/>
      <c r="J379" s="162"/>
      <c r="K379" s="162"/>
      <c r="L379" s="162"/>
      <c r="M379" s="2"/>
    </row>
    <row r="380" spans="1:13" ht="15" customHeight="1" x14ac:dyDescent="0.2">
      <c r="A380" s="12"/>
      <c r="C380" s="136">
        <v>2024</v>
      </c>
      <c r="D380" s="136"/>
      <c r="E380" s="137">
        <v>0.2264769656031185</v>
      </c>
      <c r="F380" s="137">
        <v>8.9473174795743168E-2</v>
      </c>
      <c r="G380" s="137">
        <v>0.24581983924450332</v>
      </c>
      <c r="H380" s="137">
        <v>0.1659627235328924</v>
      </c>
      <c r="I380" s="137">
        <v>3.5523043776510263E-2</v>
      </c>
      <c r="J380" s="137">
        <v>4.0480317940560916E-2</v>
      </c>
      <c r="K380" s="137">
        <v>0.19626393510667142</v>
      </c>
      <c r="L380" s="138">
        <f t="shared" ref="L380:L383" si="115">(1*E380+2*F380+3*G380+4*H380+5*I380)/SUM(E380:I380)</f>
        <v>2.5998480245508491</v>
      </c>
      <c r="M380" s="3"/>
    </row>
    <row r="381" spans="1:13" ht="15" customHeight="1" x14ac:dyDescent="0.2">
      <c r="A381" s="12"/>
      <c r="C381" s="139">
        <v>2021</v>
      </c>
      <c r="D381" s="139"/>
      <c r="E381" s="140">
        <v>0.28321089799999999</v>
      </c>
      <c r="F381" s="140">
        <v>0.119654765</v>
      </c>
      <c r="G381" s="140">
        <v>0.16987387800000001</v>
      </c>
      <c r="H381" s="140">
        <v>0.12631013799999999</v>
      </c>
      <c r="I381" s="140">
        <v>3.6707099999999999E-2</v>
      </c>
      <c r="J381" s="140">
        <v>5.4522800000000003E-2</v>
      </c>
      <c r="K381" s="140">
        <v>0.20972038900000001</v>
      </c>
      <c r="L381" s="141">
        <f t="shared" si="115"/>
        <v>2.3389769053014735</v>
      </c>
      <c r="M381" s="3"/>
    </row>
    <row r="382" spans="1:13" ht="15" customHeight="1" x14ac:dyDescent="0.2">
      <c r="A382" s="12"/>
      <c r="C382" s="139">
        <v>2017</v>
      </c>
      <c r="D382" s="139"/>
      <c r="E382" s="140">
        <v>0.237844578</v>
      </c>
      <c r="F382" s="140">
        <v>0.112758673</v>
      </c>
      <c r="G382" s="140">
        <v>0.193616025</v>
      </c>
      <c r="H382" s="140">
        <v>0.14100655100000001</v>
      </c>
      <c r="I382" s="140">
        <v>3.7420099999999998E-2</v>
      </c>
      <c r="J382" s="140">
        <v>4.5413700000000001E-2</v>
      </c>
      <c r="K382" s="140">
        <v>0.231940333</v>
      </c>
      <c r="L382" s="141">
        <f t="shared" si="115"/>
        <v>2.4843933051047284</v>
      </c>
      <c r="M382" s="3"/>
    </row>
    <row r="383" spans="1:13" ht="15" customHeight="1" x14ac:dyDescent="0.2">
      <c r="A383" s="12"/>
      <c r="C383" s="139">
        <v>2014</v>
      </c>
      <c r="D383" s="139"/>
      <c r="E383" s="140">
        <v>0.25042931523382955</v>
      </c>
      <c r="F383" s="140">
        <v>9.2799054711208098E-2</v>
      </c>
      <c r="G383" s="140">
        <v>0.21565384684948938</v>
      </c>
      <c r="H383" s="140">
        <v>0.1726693540672202</v>
      </c>
      <c r="I383" s="140">
        <v>2.6483158976727598E-2</v>
      </c>
      <c r="J383" s="140">
        <v>6.353663416063543E-2</v>
      </c>
      <c r="K383" s="140">
        <v>0.17842863600088979</v>
      </c>
      <c r="L383" s="141">
        <f t="shared" si="115"/>
        <v>2.5145050765198955</v>
      </c>
      <c r="M383" s="3"/>
    </row>
    <row r="384" spans="1:13" s="76" customFormat="1" ht="15" customHeight="1" x14ac:dyDescent="0.2">
      <c r="A384" s="93"/>
      <c r="C384" s="162" t="s">
        <v>44</v>
      </c>
      <c r="D384" s="162"/>
      <c r="E384" s="162"/>
      <c r="F384" s="162"/>
      <c r="G384" s="162"/>
      <c r="H384" s="162"/>
      <c r="I384" s="162"/>
      <c r="J384" s="162"/>
      <c r="K384" s="162"/>
      <c r="L384" s="162"/>
      <c r="M384" s="3"/>
    </row>
    <row r="385" spans="1:13" ht="15" customHeight="1" x14ac:dyDescent="0.2">
      <c r="A385" s="12"/>
      <c r="C385" s="136">
        <v>2024</v>
      </c>
      <c r="D385" s="136"/>
      <c r="E385" s="137">
        <v>0.14811694184533794</v>
      </c>
      <c r="F385" s="137">
        <v>0.1069617470689108</v>
      </c>
      <c r="G385" s="137">
        <v>0.21431543641361211</v>
      </c>
      <c r="H385" s="137">
        <v>0.20761012718226141</v>
      </c>
      <c r="I385" s="137">
        <v>3.8780826037058042E-2</v>
      </c>
      <c r="J385" s="137">
        <v>4.3948665897269187E-2</v>
      </c>
      <c r="K385" s="137">
        <v>0.24026625555555059</v>
      </c>
      <c r="L385" s="138">
        <f t="shared" ref="L385:L388" si="116">(1*E385+2*F385+3*G385+4*H385+5*I385)/SUM(E385:I385)</f>
        <v>2.8351127244189547</v>
      </c>
    </row>
    <row r="386" spans="1:13" ht="15" customHeight="1" x14ac:dyDescent="0.2">
      <c r="A386" s="12"/>
      <c r="C386" s="139">
        <v>2021</v>
      </c>
      <c r="D386" s="139"/>
      <c r="E386" s="140">
        <v>0.19061024400000001</v>
      </c>
      <c r="F386" s="140">
        <v>0.14780868599999999</v>
      </c>
      <c r="G386" s="140">
        <v>0.154952162</v>
      </c>
      <c r="H386" s="140">
        <v>0.122836666</v>
      </c>
      <c r="I386" s="140">
        <v>4.7816699999999997E-2</v>
      </c>
      <c r="J386" s="140">
        <v>5.2931100000000002E-2</v>
      </c>
      <c r="K386" s="140">
        <v>0.28304447599999999</v>
      </c>
      <c r="L386" s="141">
        <f t="shared" si="116"/>
        <v>2.5323077271349539</v>
      </c>
    </row>
    <row r="387" spans="1:13" ht="15" customHeight="1" x14ac:dyDescent="0.2">
      <c r="A387" s="12"/>
      <c r="C387" s="139">
        <v>2017</v>
      </c>
      <c r="D387" s="139"/>
      <c r="E387" s="140">
        <v>0.153156657</v>
      </c>
      <c r="F387" s="140">
        <v>0.110071855</v>
      </c>
      <c r="G387" s="140">
        <v>0.20039826699999999</v>
      </c>
      <c r="H387" s="140">
        <v>0.12989758900000001</v>
      </c>
      <c r="I387" s="140">
        <v>5.8737600000000001E-2</v>
      </c>
      <c r="J387" s="140">
        <v>5.1945999999999999E-2</v>
      </c>
      <c r="K387" s="140">
        <v>0.29579206000000002</v>
      </c>
      <c r="L387" s="141">
        <f t="shared" si="116"/>
        <v>2.7408826694000963</v>
      </c>
    </row>
    <row r="388" spans="1:13" ht="15" customHeight="1" x14ac:dyDescent="0.2">
      <c r="A388" s="12"/>
      <c r="C388" s="139">
        <v>2014</v>
      </c>
      <c r="D388" s="139"/>
      <c r="E388" s="140">
        <v>0.15581463042101493</v>
      </c>
      <c r="F388" s="140">
        <v>7.9829903069886826E-2</v>
      </c>
      <c r="G388" s="140">
        <v>0.21139534144533043</v>
      </c>
      <c r="H388" s="140">
        <v>0.1796844695958332</v>
      </c>
      <c r="I388" s="140">
        <v>4.7807926993223109E-2</v>
      </c>
      <c r="J388" s="140">
        <v>6.6260474043618262E-2</v>
      </c>
      <c r="K388" s="140">
        <v>0.25920725443109333</v>
      </c>
      <c r="L388" s="141">
        <f t="shared" si="116"/>
        <v>2.8277935019076659</v>
      </c>
    </row>
    <row r="389" spans="1:13" s="76" customFormat="1" ht="15" customHeight="1" x14ac:dyDescent="0.2">
      <c r="A389" s="93"/>
      <c r="C389" s="162" t="s">
        <v>45</v>
      </c>
      <c r="D389" s="162"/>
      <c r="E389" s="162"/>
      <c r="F389" s="162"/>
      <c r="G389" s="162"/>
      <c r="H389" s="162"/>
      <c r="I389" s="162"/>
      <c r="J389" s="162"/>
      <c r="K389" s="162"/>
      <c r="L389" s="162"/>
      <c r="M389" s="2"/>
    </row>
    <row r="390" spans="1:13" ht="15" customHeight="1" x14ac:dyDescent="0.2">
      <c r="A390" s="12"/>
      <c r="C390" s="136">
        <v>2024</v>
      </c>
      <c r="D390" s="136"/>
      <c r="E390" s="137">
        <v>0.11878629818238366</v>
      </c>
      <c r="F390" s="137">
        <v>3.2752878959799184E-2</v>
      </c>
      <c r="G390" s="137">
        <v>5.6181287184061755E-2</v>
      </c>
      <c r="H390" s="137">
        <v>8.8449792988924567E-2</v>
      </c>
      <c r="I390" s="137">
        <v>1.6180388543096235E-2</v>
      </c>
      <c r="J390" s="137">
        <v>7.8694927787515079E-2</v>
      </c>
      <c r="K390" s="137">
        <v>0.60895442635421959</v>
      </c>
      <c r="L390" s="138">
        <f t="shared" ref="L390:L393" si="117">(1*E390+2*F390+3*G390+4*H390+5*I390)/SUM(E390:I390)</f>
        <v>2.5213235277980042</v>
      </c>
    </row>
    <row r="391" spans="1:13" ht="15" customHeight="1" x14ac:dyDescent="0.2">
      <c r="A391" s="12"/>
      <c r="C391" s="139">
        <v>2021</v>
      </c>
      <c r="D391" s="139"/>
      <c r="E391" s="140">
        <v>0.139987533</v>
      </c>
      <c r="F391" s="140">
        <v>6.5943907999999996E-2</v>
      </c>
      <c r="G391" s="140">
        <v>5.8115699999999999E-2</v>
      </c>
      <c r="H391" s="140">
        <v>2.7685100000000001E-2</v>
      </c>
      <c r="I391" s="140">
        <v>9.7619000000000004E-3</v>
      </c>
      <c r="J391" s="140">
        <v>9.7634571000000003E-2</v>
      </c>
      <c r="K391" s="140">
        <v>0.60087126499999999</v>
      </c>
      <c r="L391" s="141">
        <f t="shared" si="117"/>
        <v>2.0092342325153179</v>
      </c>
    </row>
    <row r="392" spans="1:13" ht="15" customHeight="1" x14ac:dyDescent="0.2">
      <c r="A392" s="12"/>
      <c r="C392" s="139">
        <v>2017</v>
      </c>
      <c r="D392" s="139"/>
      <c r="E392" s="140">
        <v>0.11781707299999999</v>
      </c>
      <c r="F392" s="140">
        <v>3.7401400000000001E-2</v>
      </c>
      <c r="G392" s="140">
        <v>5.84374E-2</v>
      </c>
      <c r="H392" s="140">
        <v>2.8551300000000002E-2</v>
      </c>
      <c r="I392" s="140">
        <v>3.5661500000000001E-3</v>
      </c>
      <c r="J392" s="140">
        <v>9.4099327999999996E-2</v>
      </c>
      <c r="K392" s="140">
        <v>0.66012727500000001</v>
      </c>
      <c r="L392" s="141">
        <f t="shared" si="117"/>
        <v>2.0342648131912999</v>
      </c>
    </row>
    <row r="393" spans="1:13" ht="15" customHeight="1" x14ac:dyDescent="0.2">
      <c r="A393" s="12"/>
      <c r="C393" s="139">
        <v>2014</v>
      </c>
      <c r="D393" s="139"/>
      <c r="E393" s="140">
        <v>9.8183649535433348E-2</v>
      </c>
      <c r="F393" s="140">
        <v>2.2167448505505786E-2</v>
      </c>
      <c r="G393" s="140">
        <v>8.2885912185037713E-2</v>
      </c>
      <c r="H393" s="140">
        <v>2.7582957423987378E-2</v>
      </c>
      <c r="I393" s="140">
        <v>1.2456108969553296E-2</v>
      </c>
      <c r="J393" s="140">
        <v>9.8121748123189911E-2</v>
      </c>
      <c r="K393" s="140">
        <v>0.65860217525729259</v>
      </c>
      <c r="L393" s="141">
        <f t="shared" si="117"/>
        <v>2.3174849967966087</v>
      </c>
    </row>
    <row r="394" spans="1:13" s="76" customFormat="1" ht="15" customHeight="1" x14ac:dyDescent="0.2">
      <c r="A394" s="93"/>
      <c r="C394" s="162" t="s">
        <v>46</v>
      </c>
      <c r="D394" s="162"/>
      <c r="E394" s="162"/>
      <c r="F394" s="162"/>
      <c r="G394" s="162"/>
      <c r="H394" s="162"/>
      <c r="I394" s="162"/>
      <c r="J394" s="162"/>
      <c r="K394" s="162"/>
      <c r="L394" s="162"/>
      <c r="M394" s="2"/>
    </row>
    <row r="395" spans="1:13" ht="15" customHeight="1" x14ac:dyDescent="0.2">
      <c r="A395" s="12"/>
      <c r="C395" s="136">
        <v>2024</v>
      </c>
      <c r="D395" s="136"/>
      <c r="E395" s="137">
        <v>0.18482031470240604</v>
      </c>
      <c r="F395" s="137">
        <v>7.7548391039698142E-2</v>
      </c>
      <c r="G395" s="137">
        <v>0.10945063499649096</v>
      </c>
      <c r="H395" s="137">
        <v>8.9233731305094904E-2</v>
      </c>
      <c r="I395" s="137">
        <v>1.0762537340735574E-2</v>
      </c>
      <c r="J395" s="137">
        <v>6.6859068308470992E-2</v>
      </c>
      <c r="K395" s="137">
        <v>0.46132532230710327</v>
      </c>
      <c r="L395" s="138">
        <f t="shared" ref="L395:L398" si="118">(1*E395+2*F395+3*G395+4*H395+5*I395)/SUM(E395:I395)</f>
        <v>2.2869455614304872</v>
      </c>
    </row>
    <row r="396" spans="1:13" ht="15" customHeight="1" x14ac:dyDescent="0.2">
      <c r="A396" s="12"/>
      <c r="C396" s="139">
        <v>2021</v>
      </c>
      <c r="D396" s="139"/>
      <c r="E396" s="140">
        <v>0.19617774599999999</v>
      </c>
      <c r="F396" s="140">
        <v>8.5416097999999996E-2</v>
      </c>
      <c r="G396" s="140">
        <v>9.5279486999999996E-2</v>
      </c>
      <c r="H396" s="140">
        <v>4.6172699999999997E-2</v>
      </c>
      <c r="I396" s="140">
        <v>1.0333699999999999E-2</v>
      </c>
      <c r="J396" s="140">
        <v>7.9796104000000007E-2</v>
      </c>
      <c r="K396" s="140">
        <v>0.48682408100000002</v>
      </c>
      <c r="L396" s="141">
        <f t="shared" si="118"/>
        <v>2.0517980869760613</v>
      </c>
    </row>
    <row r="397" spans="1:13" ht="15" customHeight="1" x14ac:dyDescent="0.2">
      <c r="A397" s="12"/>
      <c r="C397" s="139">
        <v>2017</v>
      </c>
      <c r="D397" s="139"/>
      <c r="E397" s="140">
        <v>0.14630463799999999</v>
      </c>
      <c r="F397" s="140">
        <v>3.57062E-2</v>
      </c>
      <c r="G397" s="140">
        <v>0.101729127</v>
      </c>
      <c r="H397" s="140">
        <v>4.9320700000000002E-2</v>
      </c>
      <c r="I397" s="140">
        <v>8.6812E-3</v>
      </c>
      <c r="J397" s="140">
        <v>8.1778752999999996E-2</v>
      </c>
      <c r="K397" s="140">
        <v>0.57647937699999996</v>
      </c>
      <c r="L397" s="141">
        <f t="shared" si="118"/>
        <v>2.2344152040020027</v>
      </c>
    </row>
    <row r="398" spans="1:13" ht="15" customHeight="1" x14ac:dyDescent="0.2">
      <c r="A398" s="12"/>
      <c r="C398" s="139">
        <v>2014</v>
      </c>
      <c r="D398" s="139"/>
      <c r="E398" s="140">
        <v>0.11035319363375577</v>
      </c>
      <c r="F398" s="140">
        <v>3.4378951513031289E-2</v>
      </c>
      <c r="G398" s="140">
        <v>0.10152352133658131</v>
      </c>
      <c r="H398" s="140">
        <v>3.7650803296410774E-2</v>
      </c>
      <c r="I398" s="140">
        <v>1.8779923176639669E-2</v>
      </c>
      <c r="J398" s="140">
        <v>9.9282176270367714E-2</v>
      </c>
      <c r="K398" s="140">
        <v>0.59803143077321352</v>
      </c>
      <c r="L398" s="141">
        <f t="shared" si="118"/>
        <v>2.4057390972419714</v>
      </c>
    </row>
    <row r="399" spans="1:13" s="76" customFormat="1" ht="15" customHeight="1" x14ac:dyDescent="0.2">
      <c r="A399" s="93"/>
      <c r="C399" s="162" t="s">
        <v>47</v>
      </c>
      <c r="D399" s="162"/>
      <c r="E399" s="162"/>
      <c r="F399" s="162"/>
      <c r="G399" s="162"/>
      <c r="H399" s="162"/>
      <c r="I399" s="162"/>
      <c r="J399" s="162"/>
      <c r="K399" s="162"/>
      <c r="L399" s="162"/>
      <c r="M399" s="2"/>
    </row>
    <row r="400" spans="1:13" ht="15" customHeight="1" x14ac:dyDescent="0.2">
      <c r="A400" s="12"/>
      <c r="C400" s="136">
        <v>2024</v>
      </c>
      <c r="D400" s="136"/>
      <c r="E400" s="137">
        <v>0.12084935563337067</v>
      </c>
      <c r="F400" s="137">
        <v>4.1454803762897063E-2</v>
      </c>
      <c r="G400" s="137">
        <v>8.2755106776459322E-2</v>
      </c>
      <c r="H400" s="137">
        <v>5.995415307383388E-2</v>
      </c>
      <c r="I400" s="137">
        <v>1.0822635408930671E-2</v>
      </c>
      <c r="J400" s="137">
        <v>9.4480614980772856E-2</v>
      </c>
      <c r="K400" s="137">
        <v>0.58968333036373555</v>
      </c>
      <c r="L400" s="138">
        <f t="shared" ref="L400:L403" si="119">(1*E400+2*F400+3*G400+4*H400+5*I400)/SUM(E400:I400)</f>
        <v>2.3618395108253396</v>
      </c>
    </row>
    <row r="401" spans="1:13" ht="15" customHeight="1" x14ac:dyDescent="0.2">
      <c r="A401" s="12"/>
      <c r="C401" s="139">
        <v>2021</v>
      </c>
      <c r="D401" s="139"/>
      <c r="E401" s="140">
        <v>0.12217172799999999</v>
      </c>
      <c r="F401" s="140">
        <v>5.7182299999999998E-2</v>
      </c>
      <c r="G401" s="140">
        <v>6.7454979999999998E-2</v>
      </c>
      <c r="H401" s="140">
        <v>2.8578300000000001E-2</v>
      </c>
      <c r="I401" s="140">
        <v>1.91922E-2</v>
      </c>
      <c r="J401" s="140">
        <v>9.1206453000000007E-2</v>
      </c>
      <c r="K401" s="140">
        <v>0.614214017</v>
      </c>
      <c r="L401" s="141">
        <f t="shared" si="119"/>
        <v>2.2037360046103407</v>
      </c>
    </row>
    <row r="402" spans="1:13" ht="15" customHeight="1" x14ac:dyDescent="0.2">
      <c r="A402" s="12"/>
      <c r="C402" s="139">
        <v>2017</v>
      </c>
      <c r="D402" s="139"/>
      <c r="E402" s="140">
        <v>9.0153800000000006E-2</v>
      </c>
      <c r="F402" s="140">
        <v>2.2019500000000001E-2</v>
      </c>
      <c r="G402" s="140">
        <v>6.0938399999999997E-2</v>
      </c>
      <c r="H402" s="140">
        <v>3.5112999999999998E-2</v>
      </c>
      <c r="I402" s="140">
        <v>1.14676E-2</v>
      </c>
      <c r="J402" s="140">
        <v>7.0030476999999994E-2</v>
      </c>
      <c r="K402" s="140">
        <v>0.710277198</v>
      </c>
      <c r="L402" s="141">
        <f t="shared" si="119"/>
        <v>2.3432682893301222</v>
      </c>
    </row>
    <row r="403" spans="1:13" ht="15" customHeight="1" x14ac:dyDescent="0.2">
      <c r="A403" s="12"/>
      <c r="C403" s="139">
        <v>2014</v>
      </c>
      <c r="D403" s="139"/>
      <c r="E403" s="140">
        <v>7.2793199797389727E-2</v>
      </c>
      <c r="F403" s="140">
        <v>1.9800121688725476E-2</v>
      </c>
      <c r="G403" s="140">
        <v>6.5547172762586259E-2</v>
      </c>
      <c r="H403" s="140">
        <v>3.5281647451978641E-2</v>
      </c>
      <c r="I403" s="140">
        <v>1.0890650155405034E-2</v>
      </c>
      <c r="J403" s="140">
        <v>7.93356847194613E-2</v>
      </c>
      <c r="K403" s="140">
        <v>0.71635152342445363</v>
      </c>
      <c r="L403" s="141">
        <f t="shared" si="119"/>
        <v>2.4698150197222222</v>
      </c>
    </row>
    <row r="404" spans="1:13" s="76" customFormat="1" ht="15" customHeight="1" x14ac:dyDescent="0.2">
      <c r="A404" s="93"/>
      <c r="C404" s="162" t="s">
        <v>48</v>
      </c>
      <c r="D404" s="162"/>
      <c r="E404" s="162"/>
      <c r="F404" s="162"/>
      <c r="G404" s="162"/>
      <c r="H404" s="162"/>
      <c r="I404" s="162"/>
      <c r="J404" s="162"/>
      <c r="K404" s="162"/>
      <c r="L404" s="162"/>
      <c r="M404" s="2"/>
    </row>
    <row r="405" spans="1:13" ht="15" customHeight="1" x14ac:dyDescent="0.2">
      <c r="A405" s="12"/>
      <c r="C405" s="136">
        <v>2024</v>
      </c>
      <c r="D405" s="136"/>
      <c r="E405" s="137">
        <v>0.13420476123003974</v>
      </c>
      <c r="F405" s="137">
        <v>5.7762843236674362E-2</v>
      </c>
      <c r="G405" s="137">
        <v>0.16122577556613044</v>
      </c>
      <c r="H405" s="137">
        <v>0.18057421796886089</v>
      </c>
      <c r="I405" s="137">
        <v>9.6629182831509314E-2</v>
      </c>
      <c r="J405" s="137">
        <v>6.1485477811274711E-2</v>
      </c>
      <c r="K405" s="137">
        <v>0.30811774135551045</v>
      </c>
      <c r="L405" s="138">
        <f t="shared" ref="L405:L408" si="120">(1*E405+2*F405+3*G405+4*H405+5*I405)/SUM(E405:I405)</f>
        <v>3.0756035236603392</v>
      </c>
    </row>
    <row r="406" spans="1:13" ht="15" customHeight="1" x14ac:dyDescent="0.2">
      <c r="A406" s="12"/>
      <c r="C406" s="139">
        <v>2021</v>
      </c>
      <c r="D406" s="139"/>
      <c r="E406" s="140">
        <v>0.20811537699999999</v>
      </c>
      <c r="F406" s="140">
        <v>8.3319945000000006E-2</v>
      </c>
      <c r="G406" s="140">
        <v>0.16938002199999999</v>
      </c>
      <c r="H406" s="140">
        <v>0.119088886</v>
      </c>
      <c r="I406" s="140">
        <v>6.5517955000000003E-2</v>
      </c>
      <c r="J406" s="140">
        <v>4.2970800000000003E-2</v>
      </c>
      <c r="K406" s="140">
        <v>0.311606995</v>
      </c>
      <c r="L406" s="141">
        <f t="shared" si="120"/>
        <v>2.6135461271756562</v>
      </c>
    </row>
    <row r="407" spans="1:13" ht="15" customHeight="1" x14ac:dyDescent="0.2">
      <c r="A407" s="12"/>
      <c r="C407" s="139">
        <v>2017</v>
      </c>
      <c r="D407" s="139"/>
      <c r="E407" s="140">
        <v>0.152732329</v>
      </c>
      <c r="F407" s="140">
        <v>4.1709599999999999E-2</v>
      </c>
      <c r="G407" s="140">
        <v>0.13479049700000001</v>
      </c>
      <c r="H407" s="140">
        <v>8.7430010000000002E-2</v>
      </c>
      <c r="I407" s="140">
        <v>4.0425799999999998E-2</v>
      </c>
      <c r="J407" s="140">
        <v>6.1206299999999998E-2</v>
      </c>
      <c r="K407" s="140">
        <v>0.48170547899999999</v>
      </c>
      <c r="L407" s="141">
        <f t="shared" si="120"/>
        <v>2.6086255696154033</v>
      </c>
    </row>
    <row r="408" spans="1:13" ht="15" customHeight="1" x14ac:dyDescent="0.2">
      <c r="A408" s="12"/>
      <c r="C408" s="139">
        <v>2014</v>
      </c>
      <c r="D408" s="139"/>
      <c r="E408" s="142">
        <v>0.15874237833819399</v>
      </c>
      <c r="F408" s="142">
        <v>7.5466530025322137E-2</v>
      </c>
      <c r="G408" s="142">
        <v>9.8379922031681263E-2</v>
      </c>
      <c r="H408" s="142">
        <v>0.1453340202791068</v>
      </c>
      <c r="I408" s="142">
        <v>2.2705334962271312E-2</v>
      </c>
      <c r="J408" s="142">
        <v>8.6665175282064244E-2</v>
      </c>
      <c r="K408" s="142">
        <v>0.41270663908136013</v>
      </c>
      <c r="L408" s="141">
        <f t="shared" si="120"/>
        <v>2.5960942625694474</v>
      </c>
    </row>
    <row r="409" spans="1:13" s="76" customFormat="1" ht="15" customHeight="1" x14ac:dyDescent="0.2">
      <c r="A409" s="11"/>
      <c r="C409" s="100" t="s">
        <v>25</v>
      </c>
      <c r="D409" s="100"/>
      <c r="E409" s="100"/>
      <c r="F409" s="100"/>
      <c r="G409" s="100"/>
      <c r="H409" s="100"/>
      <c r="I409" s="100"/>
      <c r="J409" s="100"/>
      <c r="K409" s="100"/>
      <c r="L409" s="98"/>
      <c r="M409" s="2"/>
    </row>
    <row r="410" spans="1:13" s="76" customFormat="1" ht="15" customHeight="1" x14ac:dyDescent="0.2">
      <c r="A410" s="11"/>
      <c r="C410" s="160" t="s">
        <v>165</v>
      </c>
      <c r="D410" s="160"/>
      <c r="E410" s="161"/>
      <c r="F410" s="161"/>
      <c r="G410" s="161"/>
      <c r="H410" s="161"/>
      <c r="I410" s="161"/>
      <c r="J410" s="161"/>
      <c r="K410" s="161"/>
      <c r="L410" s="161"/>
      <c r="M410" s="2"/>
    </row>
    <row r="411" spans="1:13" ht="15" customHeight="1" x14ac:dyDescent="0.2">
      <c r="A411" s="12"/>
      <c r="C411" s="136">
        <v>2024</v>
      </c>
      <c r="D411" s="136"/>
      <c r="E411" s="137">
        <f>AVERAGE(E416,E421,E426,E431,E436,E441)</f>
        <v>0.19039726432364804</v>
      </c>
      <c r="F411" s="137">
        <f t="shared" ref="F411:K411" si="121">AVERAGE(F416,F421,F426,F431,F436,F441)</f>
        <v>8.0036401846827018E-2</v>
      </c>
      <c r="G411" s="137">
        <f t="shared" si="121"/>
        <v>0.15292543544061055</v>
      </c>
      <c r="H411" s="137">
        <f t="shared" si="121"/>
        <v>9.1262359970699328E-2</v>
      </c>
      <c r="I411" s="137">
        <f t="shared" si="121"/>
        <v>6.7645495133540193E-2</v>
      </c>
      <c r="J411" s="137">
        <f t="shared" si="121"/>
        <v>7.1358102811944352E-2</v>
      </c>
      <c r="K411" s="137">
        <f t="shared" si="121"/>
        <v>0.34637494047273054</v>
      </c>
      <c r="L411" s="138">
        <f t="shared" ref="L411:L414" si="122">(1*E411+2*F411+3*G411+4*H411+5*I411)/SUM(E411:I411)</f>
        <v>2.5976457575783689</v>
      </c>
    </row>
    <row r="412" spans="1:13" ht="15" customHeight="1" x14ac:dyDescent="0.2">
      <c r="A412" s="12"/>
      <c r="C412" s="139">
        <v>2021</v>
      </c>
      <c r="D412" s="139"/>
      <c r="E412" s="140">
        <f t="shared" ref="E412:K412" si="123">AVERAGE(E417,E422,E427,E432,E437,E442)</f>
        <v>0.18562322683333332</v>
      </c>
      <c r="F412" s="140">
        <f t="shared" si="123"/>
        <v>6.8471010999999984E-2</v>
      </c>
      <c r="G412" s="140">
        <f t="shared" si="123"/>
        <v>0.1435853825</v>
      </c>
      <c r="H412" s="140">
        <f t="shared" si="123"/>
        <v>9.9159979000000009E-2</v>
      </c>
      <c r="I412" s="140">
        <f t="shared" si="123"/>
        <v>4.3978542833333335E-2</v>
      </c>
      <c r="J412" s="140">
        <f t="shared" si="123"/>
        <v>8.043112483333334E-2</v>
      </c>
      <c r="K412" s="140">
        <f t="shared" si="123"/>
        <v>0.3787507235</v>
      </c>
      <c r="L412" s="141">
        <f t="shared" si="122"/>
        <v>2.5329291303209374</v>
      </c>
    </row>
    <row r="413" spans="1:13" ht="15" customHeight="1" x14ac:dyDescent="0.2">
      <c r="A413" s="12"/>
      <c r="C413" s="139">
        <v>2017</v>
      </c>
      <c r="D413" s="139"/>
      <c r="E413" s="140">
        <f t="shared" ref="E413:K413" si="124">AVERAGE(E418,E423,E428,E433,E438,E443)</f>
        <v>0.12192072433333334</v>
      </c>
      <c r="F413" s="140">
        <f t="shared" si="124"/>
        <v>4.2194482333333332E-2</v>
      </c>
      <c r="G413" s="140">
        <f t="shared" si="124"/>
        <v>0.14410606849999999</v>
      </c>
      <c r="H413" s="140">
        <f t="shared" si="124"/>
        <v>8.4803293666666668E-2</v>
      </c>
      <c r="I413" s="140">
        <f t="shared" si="124"/>
        <v>4.5593167833333337E-2</v>
      </c>
      <c r="J413" s="140">
        <f t="shared" si="124"/>
        <v>7.4676411166666665E-2</v>
      </c>
      <c r="K413" s="140">
        <f t="shared" si="124"/>
        <v>0.48670585199999999</v>
      </c>
      <c r="L413" s="141">
        <f t="shared" si="122"/>
        <v>2.749106585376647</v>
      </c>
    </row>
    <row r="414" spans="1:13" ht="15" customHeight="1" x14ac:dyDescent="0.2">
      <c r="A414" s="12"/>
      <c r="C414" s="139">
        <v>2014</v>
      </c>
      <c r="D414" s="139"/>
      <c r="E414" s="140">
        <f t="shared" ref="E414:K414" si="125">AVERAGE(E419,E424,E429,E434,E439,E444)</f>
        <v>0.14513013671942368</v>
      </c>
      <c r="F414" s="140">
        <f t="shared" si="125"/>
        <v>3.632426005568893E-2</v>
      </c>
      <c r="G414" s="140">
        <f t="shared" si="125"/>
        <v>0.11233745157275553</v>
      </c>
      <c r="H414" s="140">
        <f t="shared" si="125"/>
        <v>9.6341049350588473E-2</v>
      </c>
      <c r="I414" s="140">
        <f t="shared" si="125"/>
        <v>4.438890640290432E-2</v>
      </c>
      <c r="J414" s="140">
        <f t="shared" si="125"/>
        <v>6.5206774649109192E-2</v>
      </c>
      <c r="K414" s="140">
        <f t="shared" si="125"/>
        <v>0.50027142124952995</v>
      </c>
      <c r="L414" s="141">
        <f t="shared" si="122"/>
        <v>2.6744336647715397</v>
      </c>
    </row>
    <row r="415" spans="1:13" s="76" customFormat="1" ht="15" customHeight="1" x14ac:dyDescent="0.2">
      <c r="A415" s="93"/>
      <c r="C415" s="162" t="s">
        <v>43</v>
      </c>
      <c r="D415" s="162"/>
      <c r="E415" s="162"/>
      <c r="F415" s="162"/>
      <c r="G415" s="162"/>
      <c r="H415" s="162"/>
      <c r="I415" s="162"/>
      <c r="J415" s="162"/>
      <c r="K415" s="162"/>
      <c r="L415" s="162"/>
      <c r="M415" s="2"/>
    </row>
    <row r="416" spans="1:13" ht="15" customHeight="1" x14ac:dyDescent="0.2">
      <c r="A416" s="12"/>
      <c r="C416" s="136">
        <v>2024</v>
      </c>
      <c r="D416" s="136"/>
      <c r="E416" s="137">
        <v>0.21929914933088809</v>
      </c>
      <c r="F416" s="137">
        <v>0.10470110835898341</v>
      </c>
      <c r="G416" s="137">
        <v>0.24024801017318934</v>
      </c>
      <c r="H416" s="137">
        <v>0.13649819600040783</v>
      </c>
      <c r="I416" s="137">
        <v>0.10325289886489769</v>
      </c>
      <c r="J416" s="137">
        <v>3.7401955916405133E-2</v>
      </c>
      <c r="K416" s="137">
        <v>0.15859868135522859</v>
      </c>
      <c r="L416" s="138">
        <f t="shared" ref="L416:L419" si="126">(1*E416+2*F416+3*G416+4*H416+5*I416)/SUM(E416:I416)</f>
        <v>2.7508761541665216</v>
      </c>
    </row>
    <row r="417" spans="1:13" ht="15" customHeight="1" x14ac:dyDescent="0.2">
      <c r="A417" s="12"/>
      <c r="C417" s="139">
        <v>2021</v>
      </c>
      <c r="D417" s="139"/>
      <c r="E417" s="140">
        <v>0.20778535100000001</v>
      </c>
      <c r="F417" s="140">
        <v>0.110317292</v>
      </c>
      <c r="G417" s="140">
        <v>0.24062441700000001</v>
      </c>
      <c r="H417" s="140">
        <v>0.15123551700000001</v>
      </c>
      <c r="I417" s="140">
        <v>5.9825799999999998E-2</v>
      </c>
      <c r="J417" s="140">
        <v>5.8159799999999998E-2</v>
      </c>
      <c r="K417" s="140">
        <v>0.172051813</v>
      </c>
      <c r="L417" s="141">
        <f t="shared" si="126"/>
        <v>2.6687389877283114</v>
      </c>
    </row>
    <row r="418" spans="1:13" ht="15" customHeight="1" x14ac:dyDescent="0.2">
      <c r="A418" s="12"/>
      <c r="C418" s="139">
        <v>2017</v>
      </c>
      <c r="D418" s="139"/>
      <c r="E418" s="140">
        <v>0.181809096</v>
      </c>
      <c r="F418" s="140">
        <v>7.1124140000000002E-2</v>
      </c>
      <c r="G418" s="140">
        <v>0.22766803299999999</v>
      </c>
      <c r="H418" s="140">
        <v>0.14778696899999999</v>
      </c>
      <c r="I418" s="140">
        <v>7.8184920000000005E-2</v>
      </c>
      <c r="J418" s="140">
        <v>5.0275800000000002E-2</v>
      </c>
      <c r="K418" s="140">
        <v>0.243151061</v>
      </c>
      <c r="L418" s="141">
        <f t="shared" si="126"/>
        <v>2.8151847101443388</v>
      </c>
    </row>
    <row r="419" spans="1:13" ht="15" customHeight="1" x14ac:dyDescent="0.2">
      <c r="A419" s="12"/>
      <c r="C419" s="139">
        <v>2014</v>
      </c>
      <c r="D419" s="139"/>
      <c r="E419" s="140">
        <v>0.21541899429852496</v>
      </c>
      <c r="F419" s="140">
        <v>7.3159705662795699E-2</v>
      </c>
      <c r="G419" s="140">
        <v>0.18469158172398487</v>
      </c>
      <c r="H419" s="140">
        <v>0.16767012499677644</v>
      </c>
      <c r="I419" s="140">
        <v>8.5488830507245137E-2</v>
      </c>
      <c r="J419" s="140">
        <v>4.6086304363433202E-2</v>
      </c>
      <c r="K419" s="140">
        <v>0.22748445844723983</v>
      </c>
      <c r="L419" s="141">
        <f t="shared" si="126"/>
        <v>2.7723798826044717</v>
      </c>
    </row>
    <row r="420" spans="1:13" s="76" customFormat="1" ht="15" customHeight="1" x14ac:dyDescent="0.2">
      <c r="A420" s="93"/>
      <c r="C420" s="162" t="s">
        <v>44</v>
      </c>
      <c r="D420" s="162"/>
      <c r="E420" s="162"/>
      <c r="F420" s="162"/>
      <c r="G420" s="162"/>
      <c r="H420" s="162"/>
      <c r="I420" s="162"/>
      <c r="J420" s="162"/>
      <c r="K420" s="162"/>
      <c r="L420" s="162"/>
      <c r="M420" s="2"/>
    </row>
    <row r="421" spans="1:13" ht="15" customHeight="1" x14ac:dyDescent="0.2">
      <c r="A421" s="12"/>
      <c r="C421" s="136">
        <v>2024</v>
      </c>
      <c r="D421" s="136"/>
      <c r="E421" s="137">
        <v>0.1943063246713938</v>
      </c>
      <c r="F421" s="137">
        <v>9.5754215718399274E-2</v>
      </c>
      <c r="G421" s="137">
        <v>0.2255865028899415</v>
      </c>
      <c r="H421" s="137">
        <v>0.15135054558654093</v>
      </c>
      <c r="I421" s="137">
        <v>0.10740223431600128</v>
      </c>
      <c r="J421" s="137">
        <v>3.776302688620526E-2</v>
      </c>
      <c r="K421" s="137">
        <v>0.18783714993151801</v>
      </c>
      <c r="L421" s="138">
        <f t="shared" ref="L421:L424" si="127">(1*E421+2*F421+3*G421+4*H421+5*I421)/SUM(E421:I421)</f>
        <v>2.8473503643675051</v>
      </c>
    </row>
    <row r="422" spans="1:13" ht="15" customHeight="1" x14ac:dyDescent="0.2">
      <c r="A422" s="12"/>
      <c r="C422" s="139">
        <v>2021</v>
      </c>
      <c r="D422" s="139"/>
      <c r="E422" s="140">
        <v>0.18565626700000001</v>
      </c>
      <c r="F422" s="140">
        <v>0.10312531</v>
      </c>
      <c r="G422" s="140">
        <v>0.209034156</v>
      </c>
      <c r="H422" s="140">
        <v>0.1678096</v>
      </c>
      <c r="I422" s="140">
        <v>6.2801700000000002E-2</v>
      </c>
      <c r="J422" s="140">
        <v>6.2164799999999999E-2</v>
      </c>
      <c r="K422" s="140">
        <v>0.20940820399999999</v>
      </c>
      <c r="L422" s="141">
        <f t="shared" si="127"/>
        <v>2.751485274709732</v>
      </c>
    </row>
    <row r="423" spans="1:13" ht="15" customHeight="1" x14ac:dyDescent="0.2">
      <c r="A423" s="12"/>
      <c r="C423" s="139">
        <v>2017</v>
      </c>
      <c r="D423" s="139"/>
      <c r="E423" s="140">
        <v>0.15069078299999999</v>
      </c>
      <c r="F423" s="140">
        <v>6.5309253999999997E-2</v>
      </c>
      <c r="G423" s="140">
        <v>0.20019658200000001</v>
      </c>
      <c r="H423" s="140">
        <v>0.15519223800000001</v>
      </c>
      <c r="I423" s="140">
        <v>8.0144687000000006E-2</v>
      </c>
      <c r="J423" s="140">
        <v>5.2376300000000001E-2</v>
      </c>
      <c r="K423" s="140">
        <v>0.29609014900000002</v>
      </c>
      <c r="L423" s="141">
        <f t="shared" si="127"/>
        <v>2.9214020391250957</v>
      </c>
    </row>
    <row r="424" spans="1:13" ht="15" customHeight="1" x14ac:dyDescent="0.2">
      <c r="A424" s="12"/>
      <c r="C424" s="139">
        <v>2014</v>
      </c>
      <c r="D424" s="139"/>
      <c r="E424" s="140">
        <v>0.16372399499627646</v>
      </c>
      <c r="F424" s="140">
        <v>5.6083011946213082E-2</v>
      </c>
      <c r="G424" s="140">
        <v>0.18736430279810523</v>
      </c>
      <c r="H424" s="140">
        <v>0.1719431627937105</v>
      </c>
      <c r="I424" s="140">
        <v>8.1591473549511614E-2</v>
      </c>
      <c r="J424" s="140">
        <v>5.0476430605237536E-2</v>
      </c>
      <c r="K424" s="140">
        <v>0.28881762331094563</v>
      </c>
      <c r="L424" s="141">
        <f t="shared" si="127"/>
        <v>2.9267376170398633</v>
      </c>
    </row>
    <row r="425" spans="1:13" s="76" customFormat="1" ht="15" customHeight="1" x14ac:dyDescent="0.2">
      <c r="A425" s="93"/>
      <c r="C425" s="162" t="s">
        <v>45</v>
      </c>
      <c r="D425" s="162"/>
      <c r="E425" s="162"/>
      <c r="F425" s="162"/>
      <c r="G425" s="162"/>
      <c r="H425" s="162"/>
      <c r="I425" s="162"/>
      <c r="J425" s="162"/>
      <c r="K425" s="162"/>
      <c r="L425" s="162"/>
      <c r="M425" s="2"/>
    </row>
    <row r="426" spans="1:13" ht="15" customHeight="1" x14ac:dyDescent="0.2">
      <c r="A426" s="12"/>
      <c r="C426" s="136">
        <v>2024</v>
      </c>
      <c r="D426" s="136"/>
      <c r="E426" s="137">
        <v>0.18607386297920847</v>
      </c>
      <c r="F426" s="137">
        <v>5.5170243458577503E-2</v>
      </c>
      <c r="G426" s="137">
        <v>7.9658820159287658E-2</v>
      </c>
      <c r="H426" s="137">
        <v>3.9413116226386408E-2</v>
      </c>
      <c r="I426" s="137">
        <v>3.5714162253994111E-2</v>
      </c>
      <c r="J426" s="137">
        <v>9.0491784681512741E-2</v>
      </c>
      <c r="K426" s="137">
        <v>0.51347801024103323</v>
      </c>
      <c r="L426" s="138">
        <f t="shared" ref="L426:L429" si="128">(1*E426+2*F426+3*G426+4*H426+5*I426)/SUM(E426:I426)</f>
        <v>2.2008778001649532</v>
      </c>
    </row>
    <row r="427" spans="1:13" ht="15" customHeight="1" x14ac:dyDescent="0.2">
      <c r="A427" s="12"/>
      <c r="C427" s="139">
        <v>2021</v>
      </c>
      <c r="D427" s="139"/>
      <c r="E427" s="140">
        <v>0.18533899700000001</v>
      </c>
      <c r="F427" s="140">
        <v>3.62537E-2</v>
      </c>
      <c r="G427" s="140">
        <v>5.4484299999999999E-2</v>
      </c>
      <c r="H427" s="140">
        <v>4.6675099999999997E-2</v>
      </c>
      <c r="I427" s="140">
        <v>2.4637200000000001E-2</v>
      </c>
      <c r="J427" s="140">
        <v>9.8503291000000007E-2</v>
      </c>
      <c r="K427" s="140">
        <v>0.55410741799999996</v>
      </c>
      <c r="L427" s="141">
        <f t="shared" si="128"/>
        <v>2.1048020284862146</v>
      </c>
    </row>
    <row r="428" spans="1:13" ht="15" customHeight="1" x14ac:dyDescent="0.2">
      <c r="A428" s="12"/>
      <c r="C428" s="139">
        <v>2017</v>
      </c>
      <c r="D428" s="139"/>
      <c r="E428" s="140">
        <v>8.7230005999999999E-2</v>
      </c>
      <c r="F428" s="140">
        <v>1.6453300000000001E-2</v>
      </c>
      <c r="G428" s="140">
        <v>7.872092E-2</v>
      </c>
      <c r="H428" s="140">
        <v>2.4073000000000001E-2</v>
      </c>
      <c r="I428" s="140">
        <v>3.4700700000000001E-2</v>
      </c>
      <c r="J428" s="140">
        <v>8.6300202000000006E-2</v>
      </c>
      <c r="K428" s="140">
        <v>0.67252190300000003</v>
      </c>
      <c r="L428" s="141">
        <f t="shared" si="128"/>
        <v>2.5959874370923974</v>
      </c>
    </row>
    <row r="429" spans="1:13" ht="15" customHeight="1" x14ac:dyDescent="0.2">
      <c r="A429" s="12"/>
      <c r="C429" s="139">
        <v>2014</v>
      </c>
      <c r="D429" s="139"/>
      <c r="E429" s="140">
        <v>0.11061991294107988</v>
      </c>
      <c r="F429" s="140">
        <v>1.0307772959644721E-2</v>
      </c>
      <c r="G429" s="140">
        <v>5.9907614696312325E-2</v>
      </c>
      <c r="H429" s="140">
        <v>3.0260670884710926E-2</v>
      </c>
      <c r="I429" s="140">
        <v>2.2094341851217555E-2</v>
      </c>
      <c r="J429" s="140">
        <v>7.6790142852008858E-2</v>
      </c>
      <c r="K429" s="140">
        <v>0.69001954381502573</v>
      </c>
      <c r="L429" s="141">
        <f t="shared" si="128"/>
        <v>2.3263088761738455</v>
      </c>
    </row>
    <row r="430" spans="1:13" s="76" customFormat="1" ht="15" customHeight="1" x14ac:dyDescent="0.2">
      <c r="A430" s="93"/>
      <c r="C430" s="162" t="s">
        <v>46</v>
      </c>
      <c r="D430" s="162"/>
      <c r="E430" s="162"/>
      <c r="F430" s="162"/>
      <c r="G430" s="162"/>
      <c r="H430" s="162"/>
      <c r="I430" s="162"/>
      <c r="J430" s="162"/>
      <c r="K430" s="162"/>
      <c r="L430" s="162"/>
      <c r="M430" s="2"/>
    </row>
    <row r="431" spans="1:13" ht="15" customHeight="1" x14ac:dyDescent="0.2">
      <c r="A431" s="12"/>
      <c r="C431" s="136">
        <v>2024</v>
      </c>
      <c r="D431" s="136"/>
      <c r="E431" s="137">
        <v>0.20964679064775843</v>
      </c>
      <c r="F431" s="137">
        <v>9.3156642254245497E-2</v>
      </c>
      <c r="G431" s="137">
        <v>0.14108783332788993</v>
      </c>
      <c r="H431" s="137">
        <v>4.5398941790586185E-2</v>
      </c>
      <c r="I431" s="137">
        <v>3.0602878175707116E-2</v>
      </c>
      <c r="J431" s="137">
        <v>7.2897790752672276E-2</v>
      </c>
      <c r="K431" s="137">
        <v>0.4072091230511406</v>
      </c>
      <c r="L431" s="138">
        <f t="shared" ref="L431:L434" si="129">(1*E431+2*F431+3*G431+4*H431+5*I431)/SUM(E431:I431)</f>
        <v>2.2193673349704595</v>
      </c>
    </row>
    <row r="432" spans="1:13" ht="15" customHeight="1" x14ac:dyDescent="0.2">
      <c r="A432" s="12"/>
      <c r="C432" s="139">
        <v>2021</v>
      </c>
      <c r="D432" s="139"/>
      <c r="E432" s="140">
        <v>0.20662904100000001</v>
      </c>
      <c r="F432" s="140">
        <v>6.6029463999999996E-2</v>
      </c>
      <c r="G432" s="140">
        <v>0.104174436</v>
      </c>
      <c r="H432" s="140">
        <v>4.7136499999999998E-2</v>
      </c>
      <c r="I432" s="140">
        <v>2.2398999999999999E-2</v>
      </c>
      <c r="J432" s="140">
        <v>9.4018690000000002E-2</v>
      </c>
      <c r="K432" s="140">
        <v>0.45961286200000001</v>
      </c>
      <c r="L432" s="141">
        <f t="shared" si="129"/>
        <v>2.1322122927592901</v>
      </c>
    </row>
    <row r="433" spans="1:13" ht="15" customHeight="1" x14ac:dyDescent="0.2">
      <c r="A433" s="12"/>
      <c r="C433" s="139">
        <v>2017</v>
      </c>
      <c r="D433" s="139"/>
      <c r="E433" s="140">
        <v>0.11736509000000001</v>
      </c>
      <c r="F433" s="140">
        <v>3.2672699999999999E-2</v>
      </c>
      <c r="G433" s="140">
        <v>0.13122382799999999</v>
      </c>
      <c r="H433" s="140">
        <v>3.0882799999999998E-2</v>
      </c>
      <c r="I433" s="140">
        <v>1.18656E-2</v>
      </c>
      <c r="J433" s="140">
        <v>8.8532805000000006E-2</v>
      </c>
      <c r="K433" s="140">
        <v>0.58745714299999996</v>
      </c>
      <c r="L433" s="141">
        <f t="shared" si="129"/>
        <v>2.3432645036302553</v>
      </c>
    </row>
    <row r="434" spans="1:13" ht="15" customHeight="1" x14ac:dyDescent="0.2">
      <c r="A434" s="12"/>
      <c r="C434" s="139">
        <v>2014</v>
      </c>
      <c r="D434" s="139"/>
      <c r="E434" s="140">
        <v>0.13778794292032925</v>
      </c>
      <c r="F434" s="140">
        <v>1.4225798038067618E-2</v>
      </c>
      <c r="G434" s="140">
        <v>9.6823865250344907E-2</v>
      </c>
      <c r="H434" s="140">
        <v>3.7299760219418131E-2</v>
      </c>
      <c r="I434" s="140">
        <v>1.3103140707563479E-2</v>
      </c>
      <c r="J434" s="140">
        <v>7.4330637497299235E-2</v>
      </c>
      <c r="K434" s="140">
        <v>0.62642885536697746</v>
      </c>
      <c r="L434" s="141">
        <f t="shared" si="129"/>
        <v>2.2437666798180422</v>
      </c>
    </row>
    <row r="435" spans="1:13" s="76" customFormat="1" ht="15" customHeight="1" x14ac:dyDescent="0.2">
      <c r="A435" s="93"/>
      <c r="C435" s="162" t="s">
        <v>47</v>
      </c>
      <c r="D435" s="162"/>
      <c r="E435" s="162"/>
      <c r="F435" s="162"/>
      <c r="G435" s="162"/>
      <c r="H435" s="162"/>
      <c r="I435" s="162"/>
      <c r="J435" s="162"/>
      <c r="K435" s="162"/>
      <c r="L435" s="162"/>
      <c r="M435" s="2"/>
    </row>
    <row r="436" spans="1:13" ht="15" customHeight="1" x14ac:dyDescent="0.2">
      <c r="A436" s="12"/>
      <c r="C436" s="136">
        <v>2024</v>
      </c>
      <c r="D436" s="136"/>
      <c r="E436" s="137">
        <v>0.1736757959774225</v>
      </c>
      <c r="F436" s="137">
        <v>5.4927623759960138E-2</v>
      </c>
      <c r="G436" s="137">
        <v>7.9418558808873052E-2</v>
      </c>
      <c r="H436" s="137">
        <v>4.42054740630742E-2</v>
      </c>
      <c r="I436" s="137">
        <v>3.4367197211100806E-2</v>
      </c>
      <c r="J436" s="137">
        <v>0.10719419705913487</v>
      </c>
      <c r="K436" s="137">
        <v>0.50621115312043441</v>
      </c>
      <c r="L436" s="138">
        <f t="shared" ref="L436:L439" si="130">(1*E436+2*F436+3*G436+4*H436+5*I436)/SUM(E436:I436)</f>
        <v>2.2515691891651253</v>
      </c>
    </row>
    <row r="437" spans="1:13" ht="15" customHeight="1" x14ac:dyDescent="0.2">
      <c r="A437" s="12"/>
      <c r="C437" s="139">
        <v>2021</v>
      </c>
      <c r="D437" s="139"/>
      <c r="E437" s="140">
        <v>0.16487822499999999</v>
      </c>
      <c r="F437" s="140">
        <v>3.6778699999999998E-2</v>
      </c>
      <c r="G437" s="140">
        <v>6.0615099999999998E-2</v>
      </c>
      <c r="H437" s="140">
        <v>5.3078599999999997E-2</v>
      </c>
      <c r="I437" s="140">
        <v>2.1736700000000001E-2</v>
      </c>
      <c r="J437" s="140">
        <v>0.106766931</v>
      </c>
      <c r="K437" s="140">
        <v>0.55614568799999997</v>
      </c>
      <c r="L437" s="141">
        <f t="shared" si="130"/>
        <v>2.1990705969143161</v>
      </c>
    </row>
    <row r="438" spans="1:13" ht="15" customHeight="1" x14ac:dyDescent="0.2">
      <c r="A438" s="12"/>
      <c r="C438" s="139">
        <v>2017</v>
      </c>
      <c r="D438" s="139"/>
      <c r="E438" s="140">
        <v>8.1097259000000005E-2</v>
      </c>
      <c r="F438" s="140">
        <v>3.4403099999999999E-2</v>
      </c>
      <c r="G438" s="140">
        <v>6.6900336000000005E-2</v>
      </c>
      <c r="H438" s="140">
        <v>3.9378400000000001E-2</v>
      </c>
      <c r="I438" s="140">
        <v>1.2254599999999999E-2</v>
      </c>
      <c r="J438" s="140">
        <v>9.7863581000000005E-2</v>
      </c>
      <c r="K438" s="140">
        <v>0.66810267000000001</v>
      </c>
      <c r="L438" s="141">
        <f t="shared" si="130"/>
        <v>2.4329448244621359</v>
      </c>
    </row>
    <row r="439" spans="1:13" ht="15" customHeight="1" x14ac:dyDescent="0.2">
      <c r="A439" s="12"/>
      <c r="C439" s="139">
        <v>2014</v>
      </c>
      <c r="D439" s="139"/>
      <c r="E439" s="140">
        <v>0.10559235130709926</v>
      </c>
      <c r="F439" s="140">
        <v>2.7628365830336309E-2</v>
      </c>
      <c r="G439" s="140">
        <v>4.6408641619051116E-2</v>
      </c>
      <c r="H439" s="140">
        <v>3.4369149259260497E-2</v>
      </c>
      <c r="I439" s="140">
        <v>1.7149787166670458E-2</v>
      </c>
      <c r="J439" s="140">
        <v>7.7320313936781127E-2</v>
      </c>
      <c r="K439" s="140">
        <v>0.69153139088080129</v>
      </c>
      <c r="L439" s="141">
        <f t="shared" si="130"/>
        <v>2.2639169381817896</v>
      </c>
    </row>
    <row r="440" spans="1:13" s="76" customFormat="1" ht="15" customHeight="1" x14ac:dyDescent="0.2">
      <c r="A440" s="93"/>
      <c r="C440" s="162" t="s">
        <v>48</v>
      </c>
      <c r="D440" s="162"/>
      <c r="E440" s="162"/>
      <c r="F440" s="162"/>
      <c r="G440" s="162"/>
      <c r="H440" s="162"/>
      <c r="I440" s="162"/>
      <c r="J440" s="162"/>
      <c r="K440" s="162"/>
      <c r="L440" s="162"/>
      <c r="M440" s="2"/>
    </row>
    <row r="441" spans="1:13" ht="15" customHeight="1" x14ac:dyDescent="0.2">
      <c r="A441" s="12"/>
      <c r="C441" s="136">
        <v>2024</v>
      </c>
      <c r="D441" s="136"/>
      <c r="E441" s="137">
        <v>0.15938166233521703</v>
      </c>
      <c r="F441" s="137">
        <v>7.6508577530796318E-2</v>
      </c>
      <c r="G441" s="137">
        <v>0.15155288728448171</v>
      </c>
      <c r="H441" s="137">
        <v>0.13070788615720044</v>
      </c>
      <c r="I441" s="137">
        <v>9.4533599979540181E-2</v>
      </c>
      <c r="J441" s="137">
        <v>8.239986157573588E-2</v>
      </c>
      <c r="K441" s="137">
        <v>0.30491552513702846</v>
      </c>
      <c r="L441" s="138">
        <f t="shared" ref="L441:L444" si="131">(1*E441+2*F441+3*G441+4*H441+5*I441)/SUM(E441:I441)</f>
        <v>2.8767770326728357</v>
      </c>
    </row>
    <row r="442" spans="1:13" ht="15" customHeight="1" x14ac:dyDescent="0.2">
      <c r="A442" s="12"/>
      <c r="C442" s="139">
        <v>2021</v>
      </c>
      <c r="D442" s="139"/>
      <c r="E442" s="140">
        <v>0.16345148000000001</v>
      </c>
      <c r="F442" s="140">
        <v>5.8321600000000001E-2</v>
      </c>
      <c r="G442" s="140">
        <v>0.19257988600000001</v>
      </c>
      <c r="H442" s="140">
        <v>0.12902455700000001</v>
      </c>
      <c r="I442" s="140">
        <v>7.2470857E-2</v>
      </c>
      <c r="J442" s="140">
        <v>6.2973237000000001E-2</v>
      </c>
      <c r="K442" s="140">
        <v>0.321178356</v>
      </c>
      <c r="L442" s="141">
        <f t="shared" si="131"/>
        <v>2.8193414278365072</v>
      </c>
    </row>
    <row r="443" spans="1:13" ht="15" customHeight="1" x14ac:dyDescent="0.2">
      <c r="A443" s="12"/>
      <c r="C443" s="139">
        <v>2017</v>
      </c>
      <c r="D443" s="139"/>
      <c r="E443" s="140">
        <v>0.113332112</v>
      </c>
      <c r="F443" s="140">
        <v>3.3204400000000002E-2</v>
      </c>
      <c r="G443" s="140">
        <v>0.159926712</v>
      </c>
      <c r="H443" s="140">
        <v>0.111506355</v>
      </c>
      <c r="I443" s="140">
        <v>5.64085E-2</v>
      </c>
      <c r="J443" s="140">
        <v>7.2709779000000002E-2</v>
      </c>
      <c r="K443" s="140">
        <v>0.45291218599999999</v>
      </c>
      <c r="L443" s="141">
        <f t="shared" si="131"/>
        <v>2.9250697480057881</v>
      </c>
    </row>
    <row r="444" spans="1:13" ht="15" customHeight="1" x14ac:dyDescent="0.2">
      <c r="A444" s="12"/>
      <c r="C444" s="139">
        <v>2014</v>
      </c>
      <c r="D444" s="139"/>
      <c r="E444" s="142">
        <v>0.1376376238532323</v>
      </c>
      <c r="F444" s="142">
        <v>3.6540905897076141E-2</v>
      </c>
      <c r="G444" s="142">
        <v>9.8828703348734726E-2</v>
      </c>
      <c r="H444" s="142">
        <v>0.13650342794965439</v>
      </c>
      <c r="I444" s="142">
        <v>4.6905864635217655E-2</v>
      </c>
      <c r="J444" s="142">
        <v>6.6236818639895223E-2</v>
      </c>
      <c r="K444" s="142">
        <v>0.47734665567618961</v>
      </c>
      <c r="L444" s="141">
        <f t="shared" si="131"/>
        <v>2.8214328539893985</v>
      </c>
    </row>
    <row r="445" spans="1:13" s="92" customFormat="1" ht="15" customHeight="1" x14ac:dyDescent="0.2">
      <c r="A445" s="11"/>
      <c r="B445" s="76"/>
      <c r="C445" s="157" t="s">
        <v>171</v>
      </c>
      <c r="D445" s="157"/>
      <c r="E445" s="157"/>
      <c r="F445" s="157"/>
      <c r="G445" s="157"/>
      <c r="H445" s="157"/>
      <c r="I445" s="157"/>
      <c r="J445" s="157"/>
      <c r="K445" s="157"/>
      <c r="L445" s="157"/>
      <c r="M445" s="2"/>
    </row>
    <row r="446" spans="1:13" s="92" customFormat="1" ht="15" customHeight="1" x14ac:dyDescent="0.2">
      <c r="A446" s="11"/>
      <c r="B446" s="76"/>
      <c r="C446" s="100" t="s">
        <v>112</v>
      </c>
      <c r="D446" s="100"/>
      <c r="E446" s="100"/>
      <c r="F446" s="100"/>
      <c r="G446" s="100"/>
      <c r="H446" s="100"/>
      <c r="I446" s="100"/>
      <c r="J446" s="100"/>
      <c r="K446" s="100"/>
      <c r="L446" s="98"/>
      <c r="M446" s="2"/>
    </row>
    <row r="447" spans="1:13" s="92" customFormat="1" ht="15" customHeight="1" x14ac:dyDescent="0.2">
      <c r="A447" s="11"/>
      <c r="B447" s="76"/>
      <c r="C447" s="160" t="s">
        <v>165</v>
      </c>
      <c r="D447" s="160"/>
      <c r="E447" s="161"/>
      <c r="F447" s="161"/>
      <c r="G447" s="161"/>
      <c r="H447" s="161"/>
      <c r="I447" s="161"/>
      <c r="J447" s="161"/>
      <c r="K447" s="161"/>
      <c r="L447" s="161"/>
      <c r="M447" s="2"/>
    </row>
    <row r="448" spans="1:13" ht="15" customHeight="1" x14ac:dyDescent="0.2">
      <c r="A448" s="12"/>
      <c r="C448" s="136">
        <v>2024</v>
      </c>
      <c r="D448" s="136"/>
      <c r="E448" s="137">
        <f>AVERAGE(E453,E458,E463,E468,E473,E478)</f>
        <v>0.16840663475005321</v>
      </c>
      <c r="F448" s="137">
        <f t="shared" ref="F448:K448" si="132">AVERAGE(F453,F458,F463,F468,F473,F478)</f>
        <v>7.970652097190746E-2</v>
      </c>
      <c r="G448" s="137">
        <f t="shared" si="132"/>
        <v>0.16839232974853155</v>
      </c>
      <c r="H448" s="137">
        <f t="shared" si="132"/>
        <v>0.1115639218615143</v>
      </c>
      <c r="I448" s="137">
        <f t="shared" si="132"/>
        <v>4.6328327967591988E-2</v>
      </c>
      <c r="J448" s="137">
        <f t="shared" si="132"/>
        <v>7.3623493213633442E-2</v>
      </c>
      <c r="K448" s="137">
        <f t="shared" si="132"/>
        <v>0.35197877148676815</v>
      </c>
      <c r="L448" s="138">
        <f t="shared" ref="L448:L449" si="133">(1*E448+2*F448+3*G448+4*H448+5*I448)/SUM(E448:I448)</f>
        <v>2.6303968493807113</v>
      </c>
    </row>
    <row r="449" spans="1:13" ht="15" customHeight="1" x14ac:dyDescent="0.2">
      <c r="A449" s="12"/>
      <c r="C449" s="139">
        <v>2021</v>
      </c>
      <c r="D449" s="139"/>
      <c r="E449" s="140">
        <f t="shared" ref="E449:K449" si="134">AVERAGE(E454,E459,E464,E469,E474,E479)</f>
        <v>0.15858986683333334</v>
      </c>
      <c r="F449" s="140">
        <f t="shared" si="134"/>
        <v>7.8456264666666678E-2</v>
      </c>
      <c r="G449" s="140">
        <f t="shared" si="134"/>
        <v>0.16660935699999999</v>
      </c>
      <c r="H449" s="140">
        <f t="shared" si="134"/>
        <v>0.10482411983333334</v>
      </c>
      <c r="I449" s="140">
        <f t="shared" si="134"/>
        <v>4.0890486333333337E-2</v>
      </c>
      <c r="J449" s="140">
        <f t="shared" si="134"/>
        <v>7.2064071999999993E-2</v>
      </c>
      <c r="K449" s="140">
        <f t="shared" si="134"/>
        <v>0.37856584250000003</v>
      </c>
      <c r="L449" s="141">
        <f t="shared" si="133"/>
        <v>2.6195080368177588</v>
      </c>
    </row>
    <row r="450" spans="1:13" ht="15" customHeight="1" x14ac:dyDescent="0.2">
      <c r="A450" s="12"/>
      <c r="C450" s="139">
        <v>2017</v>
      </c>
      <c r="D450" s="139"/>
      <c r="E450" s="142" t="s">
        <v>174</v>
      </c>
      <c r="F450" s="142" t="s">
        <v>174</v>
      </c>
      <c r="G450" s="142" t="s">
        <v>174</v>
      </c>
      <c r="H450" s="142" t="s">
        <v>174</v>
      </c>
      <c r="I450" s="142" t="s">
        <v>174</v>
      </c>
      <c r="J450" s="142" t="s">
        <v>174</v>
      </c>
      <c r="K450" s="142" t="s">
        <v>174</v>
      </c>
      <c r="L450" s="141" t="s">
        <v>174</v>
      </c>
    </row>
    <row r="451" spans="1:13" ht="15" customHeight="1" x14ac:dyDescent="0.2">
      <c r="A451" s="12"/>
      <c r="C451" s="139">
        <v>2014</v>
      </c>
      <c r="D451" s="139"/>
      <c r="E451" s="142" t="s">
        <v>174</v>
      </c>
      <c r="F451" s="142" t="s">
        <v>174</v>
      </c>
      <c r="G451" s="142" t="s">
        <v>174</v>
      </c>
      <c r="H451" s="142" t="s">
        <v>174</v>
      </c>
      <c r="I451" s="142" t="s">
        <v>174</v>
      </c>
      <c r="J451" s="142" t="s">
        <v>174</v>
      </c>
      <c r="K451" s="142" t="s">
        <v>174</v>
      </c>
      <c r="L451" s="141" t="s">
        <v>174</v>
      </c>
    </row>
    <row r="452" spans="1:13" s="76" customFormat="1" ht="15" customHeight="1" x14ac:dyDescent="0.2">
      <c r="A452" s="93"/>
      <c r="C452" s="162" t="s">
        <v>43</v>
      </c>
      <c r="D452" s="162"/>
      <c r="E452" s="162"/>
      <c r="F452" s="162"/>
      <c r="G452" s="162"/>
      <c r="H452" s="162"/>
      <c r="I452" s="162"/>
      <c r="J452" s="162"/>
      <c r="K452" s="162"/>
      <c r="L452" s="162"/>
      <c r="M452" s="2"/>
    </row>
    <row r="453" spans="1:13" ht="15" customHeight="1" x14ac:dyDescent="0.2">
      <c r="A453" s="12"/>
      <c r="C453" s="136">
        <v>2024</v>
      </c>
      <c r="D453" s="136"/>
      <c r="E453" s="137">
        <v>0.21275552555025731</v>
      </c>
      <c r="F453" s="137">
        <v>0.13000309933300161</v>
      </c>
      <c r="G453" s="137">
        <v>0.24854592832697645</v>
      </c>
      <c r="H453" s="137">
        <v>0.15574338051034292</v>
      </c>
      <c r="I453" s="137">
        <v>5.5924056317738731E-2</v>
      </c>
      <c r="J453" s="137">
        <v>3.7643007599254291E-2</v>
      </c>
      <c r="K453" s="137">
        <v>0.15938500236242881</v>
      </c>
      <c r="L453" s="138">
        <f t="shared" ref="L453:L454" si="135">(1*E453+2*F453+3*G453+4*H453+5*I453)/SUM(E453:I453)</f>
        <v>2.6414287660595028</v>
      </c>
    </row>
    <row r="454" spans="1:13" ht="15" customHeight="1" x14ac:dyDescent="0.2">
      <c r="A454" s="12"/>
      <c r="C454" s="139">
        <v>2021</v>
      </c>
      <c r="D454" s="139"/>
      <c r="E454" s="140">
        <v>0.21499309799999999</v>
      </c>
      <c r="F454" s="140">
        <v>0.124312599</v>
      </c>
      <c r="G454" s="140">
        <v>0.25057797799999998</v>
      </c>
      <c r="H454" s="140">
        <v>0.146605335</v>
      </c>
      <c r="I454" s="140">
        <v>4.3426300000000001E-2</v>
      </c>
      <c r="J454" s="140">
        <v>4.6072500000000002E-2</v>
      </c>
      <c r="K454" s="140">
        <v>0.17401224000000001</v>
      </c>
      <c r="L454" s="141">
        <f t="shared" si="135"/>
        <v>2.588620897825431</v>
      </c>
    </row>
    <row r="455" spans="1:13" ht="15" customHeight="1" x14ac:dyDescent="0.2">
      <c r="A455" s="12"/>
      <c r="C455" s="139">
        <v>2017</v>
      </c>
      <c r="D455" s="139"/>
      <c r="E455" s="142" t="s">
        <v>174</v>
      </c>
      <c r="F455" s="142" t="s">
        <v>174</v>
      </c>
      <c r="G455" s="142" t="s">
        <v>174</v>
      </c>
      <c r="H455" s="142" t="s">
        <v>174</v>
      </c>
      <c r="I455" s="142" t="s">
        <v>174</v>
      </c>
      <c r="J455" s="142" t="s">
        <v>174</v>
      </c>
      <c r="K455" s="142" t="s">
        <v>174</v>
      </c>
      <c r="L455" s="141" t="s">
        <v>174</v>
      </c>
    </row>
    <row r="456" spans="1:13" ht="15" customHeight="1" x14ac:dyDescent="0.2">
      <c r="A456" s="12"/>
      <c r="C456" s="139">
        <v>2014</v>
      </c>
      <c r="D456" s="139"/>
      <c r="E456" s="142" t="s">
        <v>174</v>
      </c>
      <c r="F456" s="142" t="s">
        <v>174</v>
      </c>
      <c r="G456" s="142" t="s">
        <v>174</v>
      </c>
      <c r="H456" s="142" t="s">
        <v>174</v>
      </c>
      <c r="I456" s="142" t="s">
        <v>174</v>
      </c>
      <c r="J456" s="142" t="s">
        <v>174</v>
      </c>
      <c r="K456" s="142" t="s">
        <v>174</v>
      </c>
      <c r="L456" s="141" t="s">
        <v>174</v>
      </c>
    </row>
    <row r="457" spans="1:13" s="76" customFormat="1" ht="15" customHeight="1" x14ac:dyDescent="0.2">
      <c r="A457" s="93"/>
      <c r="C457" s="162" t="s">
        <v>44</v>
      </c>
      <c r="D457" s="162"/>
      <c r="E457" s="162"/>
      <c r="F457" s="162"/>
      <c r="G457" s="162"/>
      <c r="H457" s="162"/>
      <c r="I457" s="162"/>
      <c r="J457" s="162"/>
      <c r="K457" s="162"/>
      <c r="L457" s="162"/>
      <c r="M457" s="2"/>
    </row>
    <row r="458" spans="1:13" ht="15" customHeight="1" x14ac:dyDescent="0.2">
      <c r="A458" s="12"/>
      <c r="C458" s="136">
        <v>2024</v>
      </c>
      <c r="D458" s="136"/>
      <c r="E458" s="137">
        <v>0.18339058505575226</v>
      </c>
      <c r="F458" s="137">
        <v>0.10264199959233906</v>
      </c>
      <c r="G458" s="137">
        <v>0.23960047683086899</v>
      </c>
      <c r="H458" s="137">
        <v>0.17665064087107388</v>
      </c>
      <c r="I458" s="137">
        <v>7.0100494480985334E-2</v>
      </c>
      <c r="J458" s="137">
        <v>4.1927227205770849E-2</v>
      </c>
      <c r="K458" s="137">
        <v>0.1856885759632097</v>
      </c>
      <c r="L458" s="138">
        <f t="shared" ref="L458:L459" si="136">(1*E458+2*F458+3*G458+4*H458+5*I458)/SUM(E458:I458)</f>
        <v>2.8024667769009546</v>
      </c>
    </row>
    <row r="459" spans="1:13" ht="15" customHeight="1" x14ac:dyDescent="0.2">
      <c r="A459" s="12"/>
      <c r="C459" s="139">
        <v>2021</v>
      </c>
      <c r="D459" s="139"/>
      <c r="E459" s="140">
        <v>0.172139247</v>
      </c>
      <c r="F459" s="140">
        <v>0.107046207</v>
      </c>
      <c r="G459" s="140">
        <v>0.236783667</v>
      </c>
      <c r="H459" s="140">
        <v>0.164740412</v>
      </c>
      <c r="I459" s="140">
        <v>6.3255448000000006E-2</v>
      </c>
      <c r="J459" s="140">
        <v>4.8077599999999998E-2</v>
      </c>
      <c r="K459" s="140">
        <v>0.20795746300000001</v>
      </c>
      <c r="L459" s="141">
        <f t="shared" si="136"/>
        <v>2.7848374626654637</v>
      </c>
    </row>
    <row r="460" spans="1:13" ht="15" customHeight="1" x14ac:dyDescent="0.2">
      <c r="A460" s="12"/>
      <c r="C460" s="139">
        <v>2017</v>
      </c>
      <c r="D460" s="139"/>
      <c r="E460" s="142" t="s">
        <v>174</v>
      </c>
      <c r="F460" s="142" t="s">
        <v>174</v>
      </c>
      <c r="G460" s="142" t="s">
        <v>174</v>
      </c>
      <c r="H460" s="142" t="s">
        <v>174</v>
      </c>
      <c r="I460" s="142" t="s">
        <v>174</v>
      </c>
      <c r="J460" s="142" t="s">
        <v>174</v>
      </c>
      <c r="K460" s="142" t="s">
        <v>174</v>
      </c>
      <c r="L460" s="141" t="s">
        <v>174</v>
      </c>
    </row>
    <row r="461" spans="1:13" ht="15" customHeight="1" x14ac:dyDescent="0.2">
      <c r="A461" s="12"/>
      <c r="C461" s="139">
        <v>2014</v>
      </c>
      <c r="D461" s="139"/>
      <c r="E461" s="142" t="s">
        <v>174</v>
      </c>
      <c r="F461" s="142" t="s">
        <v>174</v>
      </c>
      <c r="G461" s="142" t="s">
        <v>174</v>
      </c>
      <c r="H461" s="142" t="s">
        <v>174</v>
      </c>
      <c r="I461" s="142" t="s">
        <v>174</v>
      </c>
      <c r="J461" s="142" t="s">
        <v>174</v>
      </c>
      <c r="K461" s="142" t="s">
        <v>174</v>
      </c>
      <c r="L461" s="141" t="s">
        <v>174</v>
      </c>
    </row>
    <row r="462" spans="1:13" s="76" customFormat="1" ht="15" customHeight="1" x14ac:dyDescent="0.2">
      <c r="A462" s="93"/>
      <c r="C462" s="162" t="s">
        <v>45</v>
      </c>
      <c r="D462" s="162"/>
      <c r="E462" s="162"/>
      <c r="F462" s="162"/>
      <c r="G462" s="162"/>
      <c r="H462" s="162"/>
      <c r="I462" s="162"/>
      <c r="J462" s="162"/>
      <c r="K462" s="162"/>
      <c r="L462" s="162"/>
      <c r="M462" s="2"/>
    </row>
    <row r="463" spans="1:13" ht="15" customHeight="1" x14ac:dyDescent="0.2">
      <c r="A463" s="12"/>
      <c r="C463" s="136">
        <v>2024</v>
      </c>
      <c r="D463" s="136"/>
      <c r="E463" s="137">
        <v>0.14542199772429185</v>
      </c>
      <c r="F463" s="137">
        <v>4.447994387456327E-2</v>
      </c>
      <c r="G463" s="137">
        <v>9.8542615855277488E-2</v>
      </c>
      <c r="H463" s="137">
        <v>5.4280054263167253E-2</v>
      </c>
      <c r="I463" s="137">
        <v>2.6734924018559352E-2</v>
      </c>
      <c r="J463" s="137">
        <v>9.5208348255297878E-2</v>
      </c>
      <c r="K463" s="137">
        <v>0.5353321160088429</v>
      </c>
      <c r="L463" s="138">
        <f t="shared" ref="L463:L464" si="137">(1*E463+2*F463+3*G463+4*H463+5*I463)/SUM(E463:I463)</f>
        <v>2.3840352866529817</v>
      </c>
    </row>
    <row r="464" spans="1:13" ht="15" customHeight="1" x14ac:dyDescent="0.2">
      <c r="A464" s="12"/>
      <c r="C464" s="139">
        <v>2021</v>
      </c>
      <c r="D464" s="139"/>
      <c r="E464" s="140">
        <v>0.12933201499999999</v>
      </c>
      <c r="F464" s="140">
        <v>4.53017E-2</v>
      </c>
      <c r="G464" s="140">
        <v>9.4889496000000004E-2</v>
      </c>
      <c r="H464" s="140">
        <v>4.86503E-2</v>
      </c>
      <c r="I464" s="140">
        <v>1.9078399999999999E-2</v>
      </c>
      <c r="J464" s="140">
        <v>8.9939838999999994E-2</v>
      </c>
      <c r="K464" s="140">
        <v>0.57280825000000002</v>
      </c>
      <c r="L464" s="141">
        <f t="shared" si="137"/>
        <v>2.3560937005335463</v>
      </c>
    </row>
    <row r="465" spans="1:13" ht="15" customHeight="1" x14ac:dyDescent="0.2">
      <c r="A465" s="12"/>
      <c r="C465" s="139">
        <v>2017</v>
      </c>
      <c r="D465" s="139"/>
      <c r="E465" s="142" t="s">
        <v>174</v>
      </c>
      <c r="F465" s="142" t="s">
        <v>174</v>
      </c>
      <c r="G465" s="142" t="s">
        <v>174</v>
      </c>
      <c r="H465" s="142" t="s">
        <v>174</v>
      </c>
      <c r="I465" s="142" t="s">
        <v>174</v>
      </c>
      <c r="J465" s="142" t="s">
        <v>174</v>
      </c>
      <c r="K465" s="142" t="s">
        <v>174</v>
      </c>
      <c r="L465" s="141" t="s">
        <v>174</v>
      </c>
    </row>
    <row r="466" spans="1:13" ht="15" customHeight="1" x14ac:dyDescent="0.2">
      <c r="A466" s="12"/>
      <c r="C466" s="139">
        <v>2014</v>
      </c>
      <c r="D466" s="139"/>
      <c r="E466" s="142" t="s">
        <v>174</v>
      </c>
      <c r="F466" s="142" t="s">
        <v>174</v>
      </c>
      <c r="G466" s="142" t="s">
        <v>174</v>
      </c>
      <c r="H466" s="142" t="s">
        <v>174</v>
      </c>
      <c r="I466" s="142" t="s">
        <v>174</v>
      </c>
      <c r="J466" s="142" t="s">
        <v>174</v>
      </c>
      <c r="K466" s="142" t="s">
        <v>174</v>
      </c>
      <c r="L466" s="141" t="s">
        <v>174</v>
      </c>
    </row>
    <row r="467" spans="1:13" s="76" customFormat="1" ht="15" customHeight="1" x14ac:dyDescent="0.2">
      <c r="A467" s="93"/>
      <c r="C467" s="162" t="s">
        <v>46</v>
      </c>
      <c r="D467" s="162"/>
      <c r="E467" s="162"/>
      <c r="F467" s="162"/>
      <c r="G467" s="162"/>
      <c r="H467" s="162"/>
      <c r="I467" s="162"/>
      <c r="J467" s="162"/>
      <c r="K467" s="162"/>
      <c r="L467" s="162"/>
      <c r="M467" s="2"/>
    </row>
    <row r="468" spans="1:13" ht="15" customHeight="1" x14ac:dyDescent="0.2">
      <c r="A468" s="12"/>
      <c r="C468" s="136">
        <v>2024</v>
      </c>
      <c r="D468" s="136"/>
      <c r="E468" s="137">
        <v>0.19055769958204721</v>
      </c>
      <c r="F468" s="137">
        <v>7.6947803931429568E-2</v>
      </c>
      <c r="G468" s="137">
        <v>0.15021095252038538</v>
      </c>
      <c r="H468" s="137">
        <v>6.1458890840596726E-2</v>
      </c>
      <c r="I468" s="137">
        <v>2.1849162579128851E-2</v>
      </c>
      <c r="J468" s="137">
        <v>9.4636376836158095E-2</v>
      </c>
      <c r="K468" s="137">
        <v>0.40433911371025422</v>
      </c>
      <c r="L468" s="138">
        <f t="shared" ref="L468:L469" si="138">(1*E468+2*F468+3*G468+4*H468+5*I468)/SUM(E468:I468)</f>
        <v>2.2956312906098235</v>
      </c>
    </row>
    <row r="469" spans="1:13" ht="15" customHeight="1" x14ac:dyDescent="0.2">
      <c r="A469" s="12"/>
      <c r="C469" s="139">
        <v>2021</v>
      </c>
      <c r="D469" s="139"/>
      <c r="E469" s="140">
        <v>0.165794724</v>
      </c>
      <c r="F469" s="140">
        <v>7.1196216000000007E-2</v>
      </c>
      <c r="G469" s="140">
        <v>0.135560978</v>
      </c>
      <c r="H469" s="140">
        <v>5.2925699999999999E-2</v>
      </c>
      <c r="I469" s="140">
        <v>2.1055399999999998E-2</v>
      </c>
      <c r="J469" s="140">
        <v>8.8973100999999999E-2</v>
      </c>
      <c r="K469" s="140">
        <v>0.46449386500000001</v>
      </c>
      <c r="L469" s="141">
        <f t="shared" si="138"/>
        <v>2.3108031173632044</v>
      </c>
    </row>
    <row r="470" spans="1:13" ht="15" customHeight="1" x14ac:dyDescent="0.2">
      <c r="A470" s="12"/>
      <c r="C470" s="139">
        <v>2017</v>
      </c>
      <c r="D470" s="139"/>
      <c r="E470" s="142" t="s">
        <v>174</v>
      </c>
      <c r="F470" s="142" t="s">
        <v>174</v>
      </c>
      <c r="G470" s="142" t="s">
        <v>174</v>
      </c>
      <c r="H470" s="142" t="s">
        <v>174</v>
      </c>
      <c r="I470" s="142" t="s">
        <v>174</v>
      </c>
      <c r="J470" s="142" t="s">
        <v>174</v>
      </c>
      <c r="K470" s="142" t="s">
        <v>174</v>
      </c>
      <c r="L470" s="141" t="s">
        <v>174</v>
      </c>
    </row>
    <row r="471" spans="1:13" ht="15" customHeight="1" x14ac:dyDescent="0.2">
      <c r="A471" s="12"/>
      <c r="C471" s="139">
        <v>2014</v>
      </c>
      <c r="D471" s="139"/>
      <c r="E471" s="142" t="s">
        <v>174</v>
      </c>
      <c r="F471" s="142" t="s">
        <v>174</v>
      </c>
      <c r="G471" s="142" t="s">
        <v>174</v>
      </c>
      <c r="H471" s="142" t="s">
        <v>174</v>
      </c>
      <c r="I471" s="142" t="s">
        <v>174</v>
      </c>
      <c r="J471" s="142" t="s">
        <v>174</v>
      </c>
      <c r="K471" s="142" t="s">
        <v>174</v>
      </c>
      <c r="L471" s="141" t="s">
        <v>174</v>
      </c>
    </row>
    <row r="472" spans="1:13" s="76" customFormat="1" ht="15" customHeight="1" x14ac:dyDescent="0.2">
      <c r="A472" s="93"/>
      <c r="C472" s="162" t="s">
        <v>47</v>
      </c>
      <c r="D472" s="162"/>
      <c r="E472" s="162"/>
      <c r="F472" s="162"/>
      <c r="G472" s="162"/>
      <c r="H472" s="162"/>
      <c r="I472" s="162"/>
      <c r="J472" s="162"/>
      <c r="K472" s="162"/>
      <c r="L472" s="162"/>
      <c r="M472" s="2"/>
    </row>
    <row r="473" spans="1:13" ht="15" customHeight="1" x14ac:dyDescent="0.2">
      <c r="A473" s="12"/>
      <c r="C473" s="136">
        <v>2024</v>
      </c>
      <c r="D473" s="136"/>
      <c r="E473" s="137">
        <v>0.1372918995795786</v>
      </c>
      <c r="F473" s="137">
        <v>4.784318191485664E-2</v>
      </c>
      <c r="G473" s="137">
        <v>9.1420382016313917E-2</v>
      </c>
      <c r="H473" s="137">
        <v>5.016068417102644E-2</v>
      </c>
      <c r="I473" s="137">
        <v>2.4429667912407218E-2</v>
      </c>
      <c r="J473" s="137">
        <v>9.9885852934881628E-2</v>
      </c>
      <c r="K473" s="137">
        <v>0.54896833147093549</v>
      </c>
      <c r="L473" s="138">
        <f t="shared" ref="L473:L474" si="139">(1*E473+2*F473+3*G473+4*H473+5*I473)/SUM(E473:I473)</f>
        <v>2.3637772368150247</v>
      </c>
    </row>
    <row r="474" spans="1:13" ht="15" customHeight="1" x14ac:dyDescent="0.2">
      <c r="A474" s="12"/>
      <c r="C474" s="139">
        <v>2021</v>
      </c>
      <c r="D474" s="139"/>
      <c r="E474" s="140">
        <v>0.12521418400000001</v>
      </c>
      <c r="F474" s="140">
        <v>4.2604599999999999E-2</v>
      </c>
      <c r="G474" s="140">
        <v>8.2122615999999996E-2</v>
      </c>
      <c r="H474" s="140">
        <v>5.2819499999999998E-2</v>
      </c>
      <c r="I474" s="140">
        <v>2.44697E-2</v>
      </c>
      <c r="J474" s="140">
        <v>9.4261962000000005E-2</v>
      </c>
      <c r="K474" s="140">
        <v>0.57850741500000002</v>
      </c>
      <c r="L474" s="141">
        <f t="shared" si="139"/>
        <v>2.4154762176886879</v>
      </c>
    </row>
    <row r="475" spans="1:13" ht="15" customHeight="1" x14ac:dyDescent="0.2">
      <c r="A475" s="12"/>
      <c r="C475" s="139">
        <v>2017</v>
      </c>
      <c r="D475" s="139"/>
      <c r="E475" s="142" t="s">
        <v>174</v>
      </c>
      <c r="F475" s="142" t="s">
        <v>174</v>
      </c>
      <c r="G475" s="142" t="s">
        <v>174</v>
      </c>
      <c r="H475" s="142" t="s">
        <v>174</v>
      </c>
      <c r="I475" s="142" t="s">
        <v>174</v>
      </c>
      <c r="J475" s="142" t="s">
        <v>174</v>
      </c>
      <c r="K475" s="142" t="s">
        <v>174</v>
      </c>
      <c r="L475" s="141" t="s">
        <v>174</v>
      </c>
    </row>
    <row r="476" spans="1:13" ht="15" customHeight="1" x14ac:dyDescent="0.2">
      <c r="A476" s="12"/>
      <c r="C476" s="139">
        <v>2014</v>
      </c>
      <c r="D476" s="139"/>
      <c r="E476" s="142" t="s">
        <v>174</v>
      </c>
      <c r="F476" s="142" t="s">
        <v>174</v>
      </c>
      <c r="G476" s="142" t="s">
        <v>174</v>
      </c>
      <c r="H476" s="142" t="s">
        <v>174</v>
      </c>
      <c r="I476" s="142" t="s">
        <v>174</v>
      </c>
      <c r="J476" s="142" t="s">
        <v>174</v>
      </c>
      <c r="K476" s="142" t="s">
        <v>174</v>
      </c>
      <c r="L476" s="141" t="s">
        <v>174</v>
      </c>
    </row>
    <row r="477" spans="1:13" s="76" customFormat="1" ht="15" customHeight="1" x14ac:dyDescent="0.2">
      <c r="A477" s="93"/>
      <c r="C477" s="162" t="s">
        <v>48</v>
      </c>
      <c r="D477" s="162"/>
      <c r="E477" s="162"/>
      <c r="F477" s="162"/>
      <c r="G477" s="162"/>
      <c r="H477" s="162"/>
      <c r="I477" s="162"/>
      <c r="J477" s="162"/>
      <c r="K477" s="162"/>
      <c r="L477" s="162"/>
      <c r="M477" s="2"/>
    </row>
    <row r="478" spans="1:13" ht="15" customHeight="1" x14ac:dyDescent="0.2">
      <c r="A478" s="12"/>
      <c r="C478" s="136">
        <v>2024</v>
      </c>
      <c r="D478" s="136"/>
      <c r="E478" s="137">
        <v>0.14102210100839194</v>
      </c>
      <c r="F478" s="137">
        <v>7.6323097185254554E-2</v>
      </c>
      <c r="G478" s="137">
        <v>0.18203362294136693</v>
      </c>
      <c r="H478" s="137">
        <v>0.17108988051287854</v>
      </c>
      <c r="I478" s="137">
        <v>7.8931662496732419E-2</v>
      </c>
      <c r="J478" s="137">
        <v>7.2440146450437878E-2</v>
      </c>
      <c r="K478" s="137">
        <v>0.27815948940493779</v>
      </c>
      <c r="L478" s="138">
        <f t="shared" ref="L478:L479" si="140">(1*E478+2*F478+3*G478+4*H478+5*I478)/SUM(E478:I478)</f>
        <v>2.9547057634708311</v>
      </c>
    </row>
    <row r="479" spans="1:13" ht="15" customHeight="1" x14ac:dyDescent="0.2">
      <c r="A479" s="12"/>
      <c r="C479" s="139">
        <v>2021</v>
      </c>
      <c r="D479" s="139"/>
      <c r="E479" s="140">
        <v>0.14406593300000001</v>
      </c>
      <c r="F479" s="140">
        <v>8.0276265999999999E-2</v>
      </c>
      <c r="G479" s="140">
        <v>0.19972140699999999</v>
      </c>
      <c r="H479" s="140">
        <v>0.16320347199999999</v>
      </c>
      <c r="I479" s="140">
        <v>7.4057670000000006E-2</v>
      </c>
      <c r="J479" s="140">
        <v>6.5059430000000001E-2</v>
      </c>
      <c r="K479" s="140">
        <v>0.27361582200000001</v>
      </c>
      <c r="L479" s="141">
        <f t="shared" si="140"/>
        <v>2.9136743027194258</v>
      </c>
    </row>
    <row r="480" spans="1:13" ht="15" customHeight="1" x14ac:dyDescent="0.2">
      <c r="A480" s="12"/>
      <c r="C480" s="139">
        <v>2017</v>
      </c>
      <c r="D480" s="139"/>
      <c r="E480" s="142" t="s">
        <v>174</v>
      </c>
      <c r="F480" s="142" t="s">
        <v>174</v>
      </c>
      <c r="G480" s="142" t="s">
        <v>174</v>
      </c>
      <c r="H480" s="142" t="s">
        <v>174</v>
      </c>
      <c r="I480" s="142" t="s">
        <v>174</v>
      </c>
      <c r="J480" s="142" t="s">
        <v>174</v>
      </c>
      <c r="K480" s="142" t="s">
        <v>174</v>
      </c>
      <c r="L480" s="141" t="s">
        <v>174</v>
      </c>
    </row>
    <row r="481" spans="1:13" ht="15" customHeight="1" x14ac:dyDescent="0.2">
      <c r="A481" s="12"/>
      <c r="C481" s="139">
        <v>2014</v>
      </c>
      <c r="D481" s="139"/>
      <c r="E481" s="142" t="s">
        <v>174</v>
      </c>
      <c r="F481" s="142" t="s">
        <v>174</v>
      </c>
      <c r="G481" s="142" t="s">
        <v>174</v>
      </c>
      <c r="H481" s="142" t="s">
        <v>174</v>
      </c>
      <c r="I481" s="142" t="s">
        <v>174</v>
      </c>
      <c r="J481" s="142" t="s">
        <v>174</v>
      </c>
      <c r="K481" s="142" t="s">
        <v>174</v>
      </c>
      <c r="L481" s="141" t="s">
        <v>174</v>
      </c>
    </row>
    <row r="482" spans="1:13" s="76" customFormat="1" ht="15" customHeight="1" x14ac:dyDescent="0.2">
      <c r="A482" s="11"/>
      <c r="C482" s="100" t="s">
        <v>130</v>
      </c>
      <c r="D482" s="100"/>
      <c r="E482" s="100"/>
      <c r="F482" s="100"/>
      <c r="G482" s="100"/>
      <c r="H482" s="100"/>
      <c r="I482" s="100"/>
      <c r="J482" s="100"/>
      <c r="K482" s="100"/>
      <c r="L482" s="98"/>
      <c r="M482" s="2"/>
    </row>
    <row r="483" spans="1:13" s="76" customFormat="1" ht="15" customHeight="1" x14ac:dyDescent="0.2">
      <c r="A483" s="11"/>
      <c r="C483" s="160" t="s">
        <v>165</v>
      </c>
      <c r="D483" s="160"/>
      <c r="E483" s="161"/>
      <c r="F483" s="161"/>
      <c r="G483" s="161"/>
      <c r="H483" s="161"/>
      <c r="I483" s="161"/>
      <c r="J483" s="161"/>
      <c r="K483" s="161"/>
      <c r="L483" s="161"/>
      <c r="M483" s="2"/>
    </row>
    <row r="484" spans="1:13" ht="15" customHeight="1" x14ac:dyDescent="0.2">
      <c r="A484" s="12"/>
      <c r="C484" s="136">
        <v>2024</v>
      </c>
      <c r="D484" s="136"/>
      <c r="E484" s="137">
        <f>AVERAGE(E489,E494,E499,E504,E509,E514)</f>
        <v>0.13361073441615945</v>
      </c>
      <c r="F484" s="137">
        <f t="shared" ref="F484:K484" si="141">AVERAGE(F489,F494,F499,F504,F509,F514)</f>
        <v>7.0918492855867959E-2</v>
      </c>
      <c r="G484" s="137">
        <f t="shared" si="141"/>
        <v>0.21391430125407629</v>
      </c>
      <c r="H484" s="137">
        <f t="shared" si="141"/>
        <v>0.19723523235446225</v>
      </c>
      <c r="I484" s="137">
        <f t="shared" si="141"/>
        <v>5.1283419026679662E-2</v>
      </c>
      <c r="J484" s="137">
        <f t="shared" si="141"/>
        <v>0.10604918175569648</v>
      </c>
      <c r="K484" s="137">
        <f t="shared" si="141"/>
        <v>0.22698863833705793</v>
      </c>
      <c r="L484" s="138">
        <f t="shared" ref="L484:L485" si="142">(1*E484+2*F484+3*G484+4*H484+5*I484)/SUM(E484:I484)</f>
        <v>2.9425186428326464</v>
      </c>
    </row>
    <row r="485" spans="1:13" ht="15" customHeight="1" x14ac:dyDescent="0.2">
      <c r="A485" s="12"/>
      <c r="C485" s="139">
        <v>2021</v>
      </c>
      <c r="D485" s="139"/>
      <c r="E485" s="140">
        <f t="shared" ref="E485:K485" si="143">AVERAGE(E490,E495,E500,E505,E510,E515)</f>
        <v>0.15046800166666668</v>
      </c>
      <c r="F485" s="140">
        <f t="shared" si="143"/>
        <v>9.3085997333333337E-2</v>
      </c>
      <c r="G485" s="140">
        <f t="shared" si="143"/>
        <v>0.2585783318333334</v>
      </c>
      <c r="H485" s="140">
        <f t="shared" si="143"/>
        <v>0.122029742</v>
      </c>
      <c r="I485" s="140">
        <f t="shared" si="143"/>
        <v>3.5964384333333335E-2</v>
      </c>
      <c r="J485" s="140">
        <f t="shared" si="143"/>
        <v>7.8981726166666669E-2</v>
      </c>
      <c r="K485" s="140">
        <f t="shared" si="143"/>
        <v>0.26089181983333337</v>
      </c>
      <c r="L485" s="141">
        <f t="shared" si="142"/>
        <v>2.6969315684472117</v>
      </c>
    </row>
    <row r="486" spans="1:13" ht="15" customHeight="1" x14ac:dyDescent="0.2">
      <c r="A486" s="12"/>
      <c r="C486" s="139">
        <v>2017</v>
      </c>
      <c r="D486" s="139"/>
      <c r="E486" s="142" t="s">
        <v>174</v>
      </c>
      <c r="F486" s="142" t="s">
        <v>174</v>
      </c>
      <c r="G486" s="142" t="s">
        <v>174</v>
      </c>
      <c r="H486" s="142" t="s">
        <v>174</v>
      </c>
      <c r="I486" s="142" t="s">
        <v>174</v>
      </c>
      <c r="J486" s="142" t="s">
        <v>174</v>
      </c>
      <c r="K486" s="142" t="s">
        <v>174</v>
      </c>
      <c r="L486" s="141" t="s">
        <v>174</v>
      </c>
    </row>
    <row r="487" spans="1:13" ht="15" customHeight="1" x14ac:dyDescent="0.2">
      <c r="A487" s="12"/>
      <c r="C487" s="139">
        <v>2014</v>
      </c>
      <c r="D487" s="139"/>
      <c r="E487" s="142" t="s">
        <v>174</v>
      </c>
      <c r="F487" s="142" t="s">
        <v>174</v>
      </c>
      <c r="G487" s="142" t="s">
        <v>174</v>
      </c>
      <c r="H487" s="142" t="s">
        <v>174</v>
      </c>
      <c r="I487" s="142" t="s">
        <v>174</v>
      </c>
      <c r="J487" s="142" t="s">
        <v>174</v>
      </c>
      <c r="K487" s="142" t="s">
        <v>174</v>
      </c>
      <c r="L487" s="141" t="s">
        <v>174</v>
      </c>
    </row>
    <row r="488" spans="1:13" s="76" customFormat="1" ht="15" customHeight="1" x14ac:dyDescent="0.2">
      <c r="A488" s="93"/>
      <c r="C488" s="162" t="s">
        <v>43</v>
      </c>
      <c r="D488" s="162"/>
      <c r="E488" s="162"/>
      <c r="F488" s="162"/>
      <c r="G488" s="162"/>
      <c r="H488" s="162"/>
      <c r="I488" s="162"/>
      <c r="J488" s="162"/>
      <c r="K488" s="162"/>
      <c r="L488" s="162"/>
      <c r="M488" s="2"/>
    </row>
    <row r="489" spans="1:13" ht="15" customHeight="1" x14ac:dyDescent="0.2">
      <c r="A489" s="12"/>
      <c r="C489" s="136">
        <v>2024</v>
      </c>
      <c r="D489" s="136"/>
      <c r="E489" s="137">
        <v>0.14786736169326328</v>
      </c>
      <c r="F489" s="137">
        <v>0.13155485040770454</v>
      </c>
      <c r="G489" s="137">
        <v>0.31465031759544615</v>
      </c>
      <c r="H489" s="137">
        <v>0.24111192335915116</v>
      </c>
      <c r="I489" s="137">
        <v>3.7169847475804485E-2</v>
      </c>
      <c r="J489" s="137">
        <v>8.1728351783074624E-2</v>
      </c>
      <c r="K489" s="137">
        <v>4.5917347685555839E-2</v>
      </c>
      <c r="L489" s="138">
        <f t="shared" ref="L489:L490" si="144">(1*E489+2*F489+3*G489+4*H489+5*I489)/SUM(E489:I489)</f>
        <v>2.8717975535681455</v>
      </c>
    </row>
    <row r="490" spans="1:13" ht="15" customHeight="1" x14ac:dyDescent="0.2">
      <c r="A490" s="12"/>
      <c r="C490" s="139">
        <v>2021</v>
      </c>
      <c r="D490" s="139"/>
      <c r="E490" s="140">
        <v>0.17997052199999999</v>
      </c>
      <c r="F490" s="140">
        <v>0.120129819</v>
      </c>
      <c r="G490" s="140">
        <v>0.44942087400000003</v>
      </c>
      <c r="H490" s="140">
        <v>0.135589143</v>
      </c>
      <c r="I490" s="140">
        <v>2.4764000000000001E-2</v>
      </c>
      <c r="J490" s="140">
        <v>3.1518699999999997E-2</v>
      </c>
      <c r="K490" s="140">
        <v>5.8606900000000003E-2</v>
      </c>
      <c r="L490" s="141">
        <f t="shared" si="144"/>
        <v>2.6758302754587571</v>
      </c>
    </row>
    <row r="491" spans="1:13" ht="15" customHeight="1" x14ac:dyDescent="0.2">
      <c r="A491" s="12"/>
      <c r="C491" s="139">
        <v>2017</v>
      </c>
      <c r="D491" s="139"/>
      <c r="E491" s="142" t="s">
        <v>174</v>
      </c>
      <c r="F491" s="142" t="s">
        <v>174</v>
      </c>
      <c r="G491" s="142" t="s">
        <v>174</v>
      </c>
      <c r="H491" s="142" t="s">
        <v>174</v>
      </c>
      <c r="I491" s="142" t="s">
        <v>174</v>
      </c>
      <c r="J491" s="142" t="s">
        <v>174</v>
      </c>
      <c r="K491" s="142" t="s">
        <v>174</v>
      </c>
      <c r="L491" s="141" t="s">
        <v>174</v>
      </c>
    </row>
    <row r="492" spans="1:13" ht="15" customHeight="1" x14ac:dyDescent="0.2">
      <c r="A492" s="12"/>
      <c r="C492" s="139">
        <v>2014</v>
      </c>
      <c r="D492" s="139"/>
      <c r="E492" s="142" t="s">
        <v>174</v>
      </c>
      <c r="F492" s="142" t="s">
        <v>174</v>
      </c>
      <c r="G492" s="142" t="s">
        <v>174</v>
      </c>
      <c r="H492" s="142" t="s">
        <v>174</v>
      </c>
      <c r="I492" s="142" t="s">
        <v>174</v>
      </c>
      <c r="J492" s="142" t="s">
        <v>174</v>
      </c>
      <c r="K492" s="142" t="s">
        <v>174</v>
      </c>
      <c r="L492" s="141" t="s">
        <v>174</v>
      </c>
    </row>
    <row r="493" spans="1:13" s="76" customFormat="1" ht="15" customHeight="1" x14ac:dyDescent="0.2">
      <c r="A493" s="93"/>
      <c r="C493" s="162" t="s">
        <v>44</v>
      </c>
      <c r="D493" s="162"/>
      <c r="E493" s="162"/>
      <c r="F493" s="162"/>
      <c r="G493" s="162"/>
      <c r="H493" s="162"/>
      <c r="I493" s="162"/>
      <c r="J493" s="162"/>
      <c r="K493" s="162"/>
      <c r="L493" s="162"/>
      <c r="M493" s="2"/>
    </row>
    <row r="494" spans="1:13" ht="15" customHeight="1" x14ac:dyDescent="0.2">
      <c r="A494" s="12"/>
      <c r="C494" s="136">
        <v>2024</v>
      </c>
      <c r="D494" s="136"/>
      <c r="E494" s="137">
        <v>0.14024429174238304</v>
      </c>
      <c r="F494" s="137">
        <v>0.10715436793123123</v>
      </c>
      <c r="G494" s="137">
        <v>0.25693334462700629</v>
      </c>
      <c r="H494" s="137">
        <v>0.30106329484998273</v>
      </c>
      <c r="I494" s="137">
        <v>7.123361346801256E-2</v>
      </c>
      <c r="J494" s="137">
        <v>7.8159719070500969E-2</v>
      </c>
      <c r="K494" s="137">
        <v>4.5211368310883231E-2</v>
      </c>
      <c r="L494" s="138">
        <f t="shared" ref="L494:L495" si="145">(1*E494+2*F494+3*G494+4*H494+5*I494)/SUM(E494:I494)</f>
        <v>3.0637528258143645</v>
      </c>
    </row>
    <row r="495" spans="1:13" ht="15" customHeight="1" x14ac:dyDescent="0.2">
      <c r="A495" s="12"/>
      <c r="C495" s="139">
        <v>2021</v>
      </c>
      <c r="D495" s="139"/>
      <c r="E495" s="140">
        <v>0.17285403899999999</v>
      </c>
      <c r="F495" s="140">
        <v>8.624503E-2</v>
      </c>
      <c r="G495" s="140">
        <v>0.43954412199999998</v>
      </c>
      <c r="H495" s="140">
        <v>0.14626431600000001</v>
      </c>
      <c r="I495" s="140">
        <v>6.4194430999999996E-2</v>
      </c>
      <c r="J495" s="140">
        <v>3.42516E-2</v>
      </c>
      <c r="K495" s="140">
        <v>5.6646500000000002E-2</v>
      </c>
      <c r="L495" s="141">
        <f t="shared" si="145"/>
        <v>2.8269721761389532</v>
      </c>
    </row>
    <row r="496" spans="1:13" ht="15" customHeight="1" x14ac:dyDescent="0.2">
      <c r="A496" s="12"/>
      <c r="C496" s="139">
        <v>2017</v>
      </c>
      <c r="D496" s="139"/>
      <c r="E496" s="142" t="s">
        <v>174</v>
      </c>
      <c r="F496" s="142" t="s">
        <v>174</v>
      </c>
      <c r="G496" s="142" t="s">
        <v>174</v>
      </c>
      <c r="H496" s="142" t="s">
        <v>174</v>
      </c>
      <c r="I496" s="142" t="s">
        <v>174</v>
      </c>
      <c r="J496" s="142" t="s">
        <v>174</v>
      </c>
      <c r="K496" s="142" t="s">
        <v>174</v>
      </c>
      <c r="L496" s="141" t="s">
        <v>174</v>
      </c>
    </row>
    <row r="497" spans="1:13" ht="15" customHeight="1" x14ac:dyDescent="0.2">
      <c r="A497" s="12"/>
      <c r="C497" s="139">
        <v>2014</v>
      </c>
      <c r="D497" s="139"/>
      <c r="E497" s="142" t="s">
        <v>174</v>
      </c>
      <c r="F497" s="142" t="s">
        <v>174</v>
      </c>
      <c r="G497" s="142" t="s">
        <v>174</v>
      </c>
      <c r="H497" s="142" t="s">
        <v>174</v>
      </c>
      <c r="I497" s="142" t="s">
        <v>174</v>
      </c>
      <c r="J497" s="142" t="s">
        <v>174</v>
      </c>
      <c r="K497" s="142" t="s">
        <v>174</v>
      </c>
      <c r="L497" s="141" t="s">
        <v>174</v>
      </c>
    </row>
    <row r="498" spans="1:13" s="76" customFormat="1" ht="15" customHeight="1" x14ac:dyDescent="0.2">
      <c r="A498" s="93"/>
      <c r="C498" s="162" t="s">
        <v>45</v>
      </c>
      <c r="D498" s="162"/>
      <c r="E498" s="162"/>
      <c r="F498" s="162"/>
      <c r="G498" s="162"/>
      <c r="H498" s="162"/>
      <c r="I498" s="162"/>
      <c r="J498" s="162"/>
      <c r="K498" s="162"/>
      <c r="L498" s="162"/>
      <c r="M498" s="2"/>
    </row>
    <row r="499" spans="1:13" ht="15" customHeight="1" x14ac:dyDescent="0.2">
      <c r="A499" s="12"/>
      <c r="C499" s="136">
        <v>2024</v>
      </c>
      <c r="D499" s="136"/>
      <c r="E499" s="137">
        <v>0.15042363495949063</v>
      </c>
      <c r="F499" s="137">
        <v>4.2970540787462881E-2</v>
      </c>
      <c r="G499" s="137">
        <v>0.13587427746459363</v>
      </c>
      <c r="H499" s="137">
        <v>0.10065551021752221</v>
      </c>
      <c r="I499" s="137">
        <v>1.9804550642787206E-2</v>
      </c>
      <c r="J499" s="137">
        <v>0.12994774272070148</v>
      </c>
      <c r="K499" s="137">
        <v>0.42032374320744198</v>
      </c>
      <c r="L499" s="138">
        <f t="shared" ref="L499:L500" si="146">(1*E499+2*F499+3*G499+4*H499+5*I499)/SUM(E499:I499)</f>
        <v>2.5473864946645919</v>
      </c>
    </row>
    <row r="500" spans="1:13" ht="15" customHeight="1" x14ac:dyDescent="0.2">
      <c r="A500" s="12"/>
      <c r="C500" s="139">
        <v>2021</v>
      </c>
      <c r="D500" s="139"/>
      <c r="E500" s="140">
        <v>0.144614249</v>
      </c>
      <c r="F500" s="140">
        <v>7.1536395000000003E-2</v>
      </c>
      <c r="G500" s="140">
        <v>0.13620737999999999</v>
      </c>
      <c r="H500" s="140">
        <v>6.8145865999999999E-2</v>
      </c>
      <c r="I500" s="140">
        <v>2.8396999999999999E-2</v>
      </c>
      <c r="J500" s="140">
        <v>0.103946124</v>
      </c>
      <c r="K500" s="140">
        <v>0.44715297199999998</v>
      </c>
      <c r="L500" s="141">
        <f t="shared" si="146"/>
        <v>2.4746612620883868</v>
      </c>
    </row>
    <row r="501" spans="1:13" ht="15" customHeight="1" x14ac:dyDescent="0.2">
      <c r="A501" s="12"/>
      <c r="C501" s="139">
        <v>2017</v>
      </c>
      <c r="D501" s="139"/>
      <c r="E501" s="142" t="s">
        <v>174</v>
      </c>
      <c r="F501" s="142" t="s">
        <v>174</v>
      </c>
      <c r="G501" s="142" t="s">
        <v>174</v>
      </c>
      <c r="H501" s="142" t="s">
        <v>174</v>
      </c>
      <c r="I501" s="142" t="s">
        <v>174</v>
      </c>
      <c r="J501" s="142" t="s">
        <v>174</v>
      </c>
      <c r="K501" s="142" t="s">
        <v>174</v>
      </c>
      <c r="L501" s="141" t="s">
        <v>174</v>
      </c>
    </row>
    <row r="502" spans="1:13" ht="15" customHeight="1" x14ac:dyDescent="0.2">
      <c r="A502" s="12"/>
      <c r="C502" s="139">
        <v>2014</v>
      </c>
      <c r="D502" s="139"/>
      <c r="E502" s="142" t="s">
        <v>174</v>
      </c>
      <c r="F502" s="142" t="s">
        <v>174</v>
      </c>
      <c r="G502" s="142" t="s">
        <v>174</v>
      </c>
      <c r="H502" s="142" t="s">
        <v>174</v>
      </c>
      <c r="I502" s="142" t="s">
        <v>174</v>
      </c>
      <c r="J502" s="142" t="s">
        <v>174</v>
      </c>
      <c r="K502" s="142" t="s">
        <v>174</v>
      </c>
      <c r="L502" s="141" t="s">
        <v>174</v>
      </c>
    </row>
    <row r="503" spans="1:13" s="76" customFormat="1" ht="15" customHeight="1" x14ac:dyDescent="0.2">
      <c r="A503" s="93"/>
      <c r="C503" s="162" t="s">
        <v>46</v>
      </c>
      <c r="D503" s="162"/>
      <c r="E503" s="162"/>
      <c r="F503" s="162"/>
      <c r="G503" s="162"/>
      <c r="H503" s="162"/>
      <c r="I503" s="162"/>
      <c r="J503" s="162"/>
      <c r="K503" s="162"/>
      <c r="L503" s="162"/>
      <c r="M503" s="2"/>
    </row>
    <row r="504" spans="1:13" ht="15" customHeight="1" x14ac:dyDescent="0.2">
      <c r="A504" s="12"/>
      <c r="C504" s="136">
        <v>2024</v>
      </c>
      <c r="D504" s="136"/>
      <c r="E504" s="137">
        <v>0.12608245167967572</v>
      </c>
      <c r="F504" s="137">
        <v>5.4229320694807952E-2</v>
      </c>
      <c r="G504" s="137">
        <v>0.15769136108789611</v>
      </c>
      <c r="H504" s="137">
        <v>0.1801334550214678</v>
      </c>
      <c r="I504" s="137">
        <v>2.4844330649005264E-2</v>
      </c>
      <c r="J504" s="137">
        <v>0.125010873121921</v>
      </c>
      <c r="K504" s="137">
        <v>0.33200820774522616</v>
      </c>
      <c r="L504" s="138">
        <f t="shared" ref="L504:L505" si="147">(1*E504+2*F504+3*G504+4*H504+5*I504)/SUM(E504:I504)</f>
        <v>2.8589782715441134</v>
      </c>
    </row>
    <row r="505" spans="1:13" ht="15" customHeight="1" x14ac:dyDescent="0.2">
      <c r="A505" s="12"/>
      <c r="C505" s="139">
        <v>2021</v>
      </c>
      <c r="D505" s="139"/>
      <c r="E505" s="140">
        <v>0.124025433</v>
      </c>
      <c r="F505" s="140">
        <v>9.3746335E-2</v>
      </c>
      <c r="G505" s="140">
        <v>0.18456581599999999</v>
      </c>
      <c r="H505" s="140">
        <v>9.7112001000000003E-2</v>
      </c>
      <c r="I505" s="140">
        <v>1.6813499999999999E-2</v>
      </c>
      <c r="J505" s="140">
        <v>0.12972767599999999</v>
      </c>
      <c r="K505" s="140">
        <v>0.35400922200000001</v>
      </c>
      <c r="L505" s="141">
        <f t="shared" si="147"/>
        <v>2.5911809189301227</v>
      </c>
    </row>
    <row r="506" spans="1:13" ht="15" customHeight="1" x14ac:dyDescent="0.2">
      <c r="A506" s="12"/>
      <c r="C506" s="139">
        <v>2017</v>
      </c>
      <c r="D506" s="139"/>
      <c r="E506" s="142" t="s">
        <v>174</v>
      </c>
      <c r="F506" s="142" t="s">
        <v>174</v>
      </c>
      <c r="G506" s="142" t="s">
        <v>174</v>
      </c>
      <c r="H506" s="142" t="s">
        <v>174</v>
      </c>
      <c r="I506" s="142" t="s">
        <v>174</v>
      </c>
      <c r="J506" s="142" t="s">
        <v>174</v>
      </c>
      <c r="K506" s="142" t="s">
        <v>174</v>
      </c>
      <c r="L506" s="141" t="s">
        <v>174</v>
      </c>
    </row>
    <row r="507" spans="1:13" ht="15" customHeight="1" x14ac:dyDescent="0.2">
      <c r="A507" s="12"/>
      <c r="C507" s="139">
        <v>2014</v>
      </c>
      <c r="D507" s="139"/>
      <c r="E507" s="142" t="s">
        <v>174</v>
      </c>
      <c r="F507" s="142" t="s">
        <v>174</v>
      </c>
      <c r="G507" s="142" t="s">
        <v>174</v>
      </c>
      <c r="H507" s="142" t="s">
        <v>174</v>
      </c>
      <c r="I507" s="142" t="s">
        <v>174</v>
      </c>
      <c r="J507" s="142" t="s">
        <v>174</v>
      </c>
      <c r="K507" s="142" t="s">
        <v>174</v>
      </c>
      <c r="L507" s="141" t="s">
        <v>174</v>
      </c>
    </row>
    <row r="508" spans="1:13" s="76" customFormat="1" ht="15" customHeight="1" x14ac:dyDescent="0.2">
      <c r="A508" s="93"/>
      <c r="C508" s="162" t="s">
        <v>47</v>
      </c>
      <c r="D508" s="162"/>
      <c r="E508" s="162"/>
      <c r="F508" s="162"/>
      <c r="G508" s="162"/>
      <c r="H508" s="162"/>
      <c r="I508" s="162"/>
      <c r="J508" s="162"/>
      <c r="K508" s="162"/>
      <c r="L508" s="162"/>
      <c r="M508" s="2"/>
    </row>
    <row r="509" spans="1:13" ht="15" customHeight="1" x14ac:dyDescent="0.2">
      <c r="A509" s="12"/>
      <c r="C509" s="136">
        <v>2024</v>
      </c>
      <c r="D509" s="136"/>
      <c r="E509" s="137">
        <v>0.11171812451342789</v>
      </c>
      <c r="F509" s="137">
        <v>4.9554808712852165E-2</v>
      </c>
      <c r="G509" s="137">
        <v>0.16938390833336042</v>
      </c>
      <c r="H509" s="137">
        <v>0.10579200591784413</v>
      </c>
      <c r="I509" s="137">
        <v>2.3569174058283827E-2</v>
      </c>
      <c r="J509" s="137">
        <v>0.13005661581422173</v>
      </c>
      <c r="K509" s="137">
        <v>0.40992536265000984</v>
      </c>
      <c r="L509" s="138">
        <f t="shared" ref="L509:L510" si="148">(1*E509+2*F509+3*G509+4*H509+5*I509)/SUM(E509:I509)</f>
        <v>2.7390086951279127</v>
      </c>
    </row>
    <row r="510" spans="1:13" ht="15" customHeight="1" x14ac:dyDescent="0.2">
      <c r="A510" s="12"/>
      <c r="C510" s="139">
        <v>2021</v>
      </c>
      <c r="D510" s="139"/>
      <c r="E510" s="140">
        <v>0.121079126</v>
      </c>
      <c r="F510" s="140">
        <v>5.3211099999999997E-2</v>
      </c>
      <c r="G510" s="140">
        <v>0.120699142</v>
      </c>
      <c r="H510" s="140">
        <v>6.7616932000000005E-2</v>
      </c>
      <c r="I510" s="140">
        <v>7.0593499999999998E-3</v>
      </c>
      <c r="J510" s="140">
        <v>0.122227957</v>
      </c>
      <c r="K510" s="140">
        <v>0.50810643499999997</v>
      </c>
      <c r="L510" s="141">
        <f t="shared" si="148"/>
        <v>2.4220893393800584</v>
      </c>
    </row>
    <row r="511" spans="1:13" ht="15" customHeight="1" x14ac:dyDescent="0.2">
      <c r="A511" s="12"/>
      <c r="C511" s="139">
        <v>2017</v>
      </c>
      <c r="D511" s="139"/>
      <c r="E511" s="142" t="s">
        <v>174</v>
      </c>
      <c r="F511" s="142" t="s">
        <v>174</v>
      </c>
      <c r="G511" s="142" t="s">
        <v>174</v>
      </c>
      <c r="H511" s="142" t="s">
        <v>174</v>
      </c>
      <c r="I511" s="142" t="s">
        <v>174</v>
      </c>
      <c r="J511" s="142" t="s">
        <v>174</v>
      </c>
      <c r="K511" s="142" t="s">
        <v>174</v>
      </c>
      <c r="L511" s="141" t="s">
        <v>174</v>
      </c>
    </row>
    <row r="512" spans="1:13" ht="15" customHeight="1" x14ac:dyDescent="0.2">
      <c r="A512" s="12"/>
      <c r="C512" s="139">
        <v>2014</v>
      </c>
      <c r="D512" s="139"/>
      <c r="E512" s="142" t="s">
        <v>174</v>
      </c>
      <c r="F512" s="142" t="s">
        <v>174</v>
      </c>
      <c r="G512" s="142" t="s">
        <v>174</v>
      </c>
      <c r="H512" s="142" t="s">
        <v>174</v>
      </c>
      <c r="I512" s="142" t="s">
        <v>174</v>
      </c>
      <c r="J512" s="142" t="s">
        <v>174</v>
      </c>
      <c r="K512" s="142" t="s">
        <v>174</v>
      </c>
      <c r="L512" s="141" t="s">
        <v>174</v>
      </c>
    </row>
    <row r="513" spans="1:13" s="76" customFormat="1" ht="15" customHeight="1" x14ac:dyDescent="0.2">
      <c r="A513" s="93"/>
      <c r="C513" s="162" t="s">
        <v>48</v>
      </c>
      <c r="D513" s="162"/>
      <c r="E513" s="162"/>
      <c r="F513" s="162"/>
      <c r="G513" s="162"/>
      <c r="H513" s="162"/>
      <c r="I513" s="162"/>
      <c r="J513" s="162"/>
      <c r="K513" s="162"/>
      <c r="L513" s="162"/>
      <c r="M513" s="2"/>
    </row>
    <row r="514" spans="1:13" ht="15" customHeight="1" x14ac:dyDescent="0.2">
      <c r="A514" s="12"/>
      <c r="C514" s="136">
        <v>2024</v>
      </c>
      <c r="D514" s="136"/>
      <c r="E514" s="137">
        <v>0.12532854190871609</v>
      </c>
      <c r="F514" s="137">
        <v>4.0047068601148976E-2</v>
      </c>
      <c r="G514" s="137">
        <v>0.24895259841615541</v>
      </c>
      <c r="H514" s="137">
        <v>0.25465520476080533</v>
      </c>
      <c r="I514" s="137">
        <v>0.13107899786618465</v>
      </c>
      <c r="J514" s="137">
        <v>9.1391788023759149E-2</v>
      </c>
      <c r="K514" s="137">
        <v>0.10854580042323039</v>
      </c>
      <c r="L514" s="138">
        <f t="shared" ref="L514:L515" si="149">(1*E514+2*F514+3*G514+4*H514+5*I514)/SUM(E514:I514)</f>
        <v>3.2826142620994916</v>
      </c>
    </row>
    <row r="515" spans="1:13" ht="15" customHeight="1" x14ac:dyDescent="0.2">
      <c r="A515" s="12"/>
      <c r="C515" s="139">
        <v>2021</v>
      </c>
      <c r="D515" s="139"/>
      <c r="E515" s="140">
        <v>0.16026464100000001</v>
      </c>
      <c r="F515" s="140">
        <v>0.13364730499999999</v>
      </c>
      <c r="G515" s="140">
        <v>0.22103265699999999</v>
      </c>
      <c r="H515" s="140">
        <v>0.21745019400000001</v>
      </c>
      <c r="I515" s="140">
        <v>7.4558025E-2</v>
      </c>
      <c r="J515" s="140">
        <v>5.2218300000000002E-2</v>
      </c>
      <c r="K515" s="140">
        <v>0.14082889000000001</v>
      </c>
      <c r="L515" s="141">
        <f t="shared" si="149"/>
        <v>2.8914306504525737</v>
      </c>
    </row>
    <row r="516" spans="1:13" ht="15" customHeight="1" x14ac:dyDescent="0.2">
      <c r="A516" s="12"/>
      <c r="C516" s="139">
        <v>2017</v>
      </c>
      <c r="D516" s="139"/>
      <c r="E516" s="142" t="s">
        <v>174</v>
      </c>
      <c r="F516" s="142" t="s">
        <v>174</v>
      </c>
      <c r="G516" s="142" t="s">
        <v>174</v>
      </c>
      <c r="H516" s="142" t="s">
        <v>174</v>
      </c>
      <c r="I516" s="142" t="s">
        <v>174</v>
      </c>
      <c r="J516" s="142" t="s">
        <v>174</v>
      </c>
      <c r="K516" s="142" t="s">
        <v>174</v>
      </c>
      <c r="L516" s="141" t="s">
        <v>174</v>
      </c>
    </row>
    <row r="517" spans="1:13" ht="15" customHeight="1" x14ac:dyDescent="0.2">
      <c r="A517" s="12"/>
      <c r="C517" s="139">
        <v>2014</v>
      </c>
      <c r="D517" s="139"/>
      <c r="E517" s="142" t="s">
        <v>174</v>
      </c>
      <c r="F517" s="142" t="s">
        <v>174</v>
      </c>
      <c r="G517" s="142" t="s">
        <v>174</v>
      </c>
      <c r="H517" s="142" t="s">
        <v>174</v>
      </c>
      <c r="I517" s="142" t="s">
        <v>174</v>
      </c>
      <c r="J517" s="142" t="s">
        <v>174</v>
      </c>
      <c r="K517" s="142" t="s">
        <v>174</v>
      </c>
      <c r="L517" s="141" t="s">
        <v>174</v>
      </c>
    </row>
    <row r="518" spans="1:13" s="76" customFormat="1" ht="15" customHeight="1" x14ac:dyDescent="0.2">
      <c r="A518" s="11"/>
      <c r="C518" s="100" t="s">
        <v>131</v>
      </c>
      <c r="D518" s="100"/>
      <c r="E518" s="100"/>
      <c r="F518" s="100"/>
      <c r="G518" s="100"/>
      <c r="H518" s="100"/>
      <c r="I518" s="100"/>
      <c r="J518" s="100"/>
      <c r="K518" s="100"/>
      <c r="L518" s="98"/>
      <c r="M518" s="2"/>
    </row>
    <row r="519" spans="1:13" s="76" customFormat="1" ht="15" customHeight="1" x14ac:dyDescent="0.2">
      <c r="A519" s="11"/>
      <c r="C519" s="160" t="s">
        <v>165</v>
      </c>
      <c r="D519" s="160"/>
      <c r="E519" s="161"/>
      <c r="F519" s="161"/>
      <c r="G519" s="161"/>
      <c r="H519" s="161"/>
      <c r="I519" s="161"/>
      <c r="J519" s="161"/>
      <c r="K519" s="161"/>
      <c r="L519" s="161"/>
      <c r="M519" s="2"/>
    </row>
    <row r="520" spans="1:13" ht="15" customHeight="1" x14ac:dyDescent="0.2">
      <c r="A520" s="12"/>
      <c r="C520" s="136">
        <v>2024</v>
      </c>
      <c r="D520" s="136"/>
      <c r="E520" s="137">
        <f>AVERAGE(E525,E530,E535,E540,E545,E550)</f>
        <v>0.25328427775691859</v>
      </c>
      <c r="F520" s="137">
        <f t="shared" ref="F520:K520" si="150">AVERAGE(F525,F530,F535,F540,F545,F550)</f>
        <v>6.4659018233394386E-2</v>
      </c>
      <c r="G520" s="137">
        <f t="shared" si="150"/>
        <v>0.20023753426208393</v>
      </c>
      <c r="H520" s="137">
        <f t="shared" si="150"/>
        <v>0.12880574440144171</v>
      </c>
      <c r="I520" s="137">
        <f t="shared" si="150"/>
        <v>4.0733412167642501E-2</v>
      </c>
      <c r="J520" s="137">
        <f t="shared" si="150"/>
        <v>7.4427935960186334E-2</v>
      </c>
      <c r="K520" s="137">
        <f t="shared" si="150"/>
        <v>0.23785207721833265</v>
      </c>
      <c r="L520" s="138">
        <f t="shared" ref="L520:L521" si="151">(1*E520+2*F520+3*G520+4*H520+5*I520)/SUM(E520:I520)</f>
        <v>2.4751424825112704</v>
      </c>
    </row>
    <row r="521" spans="1:13" ht="15" customHeight="1" x14ac:dyDescent="0.2">
      <c r="A521" s="12"/>
      <c r="C521" s="139">
        <v>2021</v>
      </c>
      <c r="D521" s="139"/>
      <c r="E521" s="140">
        <f t="shared" ref="E521:K521" si="152">AVERAGE(E526,E531,E536,E541,E546,E551)</f>
        <v>0.21937915066666666</v>
      </c>
      <c r="F521" s="140">
        <f t="shared" si="152"/>
        <v>7.2457159333333326E-2</v>
      </c>
      <c r="G521" s="140">
        <f t="shared" si="152"/>
        <v>0.23701232116666668</v>
      </c>
      <c r="H521" s="140">
        <f t="shared" si="152"/>
        <v>0.12375614983333333</v>
      </c>
      <c r="I521" s="140">
        <f t="shared" si="152"/>
        <v>3.5304983333333338E-2</v>
      </c>
      <c r="J521" s="140">
        <f t="shared" si="152"/>
        <v>5.4505587166666668E-2</v>
      </c>
      <c r="K521" s="140">
        <f t="shared" si="152"/>
        <v>0.25758462833333334</v>
      </c>
      <c r="L521" s="141">
        <f t="shared" si="151"/>
        <v>2.5394027522290932</v>
      </c>
    </row>
    <row r="522" spans="1:13" ht="15" customHeight="1" x14ac:dyDescent="0.2">
      <c r="A522" s="12"/>
      <c r="C522" s="139">
        <v>2017</v>
      </c>
      <c r="D522" s="139"/>
      <c r="E522" s="142" t="s">
        <v>174</v>
      </c>
      <c r="F522" s="142" t="s">
        <v>174</v>
      </c>
      <c r="G522" s="142" t="s">
        <v>174</v>
      </c>
      <c r="H522" s="142" t="s">
        <v>174</v>
      </c>
      <c r="I522" s="142" t="s">
        <v>174</v>
      </c>
      <c r="J522" s="142" t="s">
        <v>174</v>
      </c>
      <c r="K522" s="142" t="s">
        <v>174</v>
      </c>
      <c r="L522" s="141" t="s">
        <v>174</v>
      </c>
    </row>
    <row r="523" spans="1:13" ht="15" customHeight="1" x14ac:dyDescent="0.2">
      <c r="A523" s="12"/>
      <c r="C523" s="139">
        <v>2014</v>
      </c>
      <c r="D523" s="139"/>
      <c r="E523" s="142" t="s">
        <v>174</v>
      </c>
      <c r="F523" s="142" t="s">
        <v>174</v>
      </c>
      <c r="G523" s="142" t="s">
        <v>174</v>
      </c>
      <c r="H523" s="142" t="s">
        <v>174</v>
      </c>
      <c r="I523" s="142" t="s">
        <v>174</v>
      </c>
      <c r="J523" s="142" t="s">
        <v>174</v>
      </c>
      <c r="K523" s="142" t="s">
        <v>174</v>
      </c>
      <c r="L523" s="141" t="s">
        <v>174</v>
      </c>
    </row>
    <row r="524" spans="1:13" s="76" customFormat="1" ht="15" customHeight="1" x14ac:dyDescent="0.2">
      <c r="A524" s="93"/>
      <c r="C524" s="162" t="s">
        <v>43</v>
      </c>
      <c r="D524" s="162"/>
      <c r="E524" s="162"/>
      <c r="F524" s="162"/>
      <c r="G524" s="162"/>
      <c r="H524" s="162"/>
      <c r="I524" s="162"/>
      <c r="J524" s="162"/>
      <c r="K524" s="162"/>
      <c r="L524" s="162"/>
      <c r="M524" s="2"/>
    </row>
    <row r="525" spans="1:13" ht="15" customHeight="1" x14ac:dyDescent="0.2">
      <c r="A525" s="12"/>
      <c r="C525" s="136">
        <v>2024</v>
      </c>
      <c r="D525" s="136"/>
      <c r="E525" s="137">
        <v>0.29321382986193228</v>
      </c>
      <c r="F525" s="137">
        <v>7.5069781346338099E-2</v>
      </c>
      <c r="G525" s="137">
        <v>0.29121313593175507</v>
      </c>
      <c r="H525" s="137">
        <v>0.16678374467766918</v>
      </c>
      <c r="I525" s="137">
        <v>5.0695227193139479E-2</v>
      </c>
      <c r="J525" s="137">
        <v>3.6431861500671327E-2</v>
      </c>
      <c r="K525" s="137">
        <v>8.6592419488494471E-2</v>
      </c>
      <c r="L525" s="138">
        <f t="shared" ref="L525:L526" si="153">(1*E525+2*F525+3*G525+4*H525+5*I525)/SUM(E525:I525)</f>
        <v>2.5515004195898432</v>
      </c>
    </row>
    <row r="526" spans="1:13" ht="15" customHeight="1" x14ac:dyDescent="0.2">
      <c r="A526" s="12"/>
      <c r="C526" s="139">
        <v>2021</v>
      </c>
      <c r="D526" s="139"/>
      <c r="E526" s="140">
        <v>0.252154294</v>
      </c>
      <c r="F526" s="140">
        <v>9.9189947000000001E-2</v>
      </c>
      <c r="G526" s="140">
        <v>0.35165395999999999</v>
      </c>
      <c r="H526" s="140">
        <v>0.13579634900000001</v>
      </c>
      <c r="I526" s="140">
        <v>4.0544700000000003E-2</v>
      </c>
      <c r="J526" s="140">
        <v>3.2999899999999999E-2</v>
      </c>
      <c r="K526" s="140">
        <v>8.7660850999999998E-2</v>
      </c>
      <c r="L526" s="141">
        <f t="shared" si="153"/>
        <v>2.5603371667988206</v>
      </c>
    </row>
    <row r="527" spans="1:13" ht="15" customHeight="1" x14ac:dyDescent="0.2">
      <c r="A527" s="12"/>
      <c r="C527" s="139">
        <v>2017</v>
      </c>
      <c r="D527" s="139"/>
      <c r="E527" s="142" t="s">
        <v>174</v>
      </c>
      <c r="F527" s="142" t="s">
        <v>174</v>
      </c>
      <c r="G527" s="142" t="s">
        <v>174</v>
      </c>
      <c r="H527" s="142" t="s">
        <v>174</v>
      </c>
      <c r="I527" s="142" t="s">
        <v>174</v>
      </c>
      <c r="J527" s="142" t="s">
        <v>174</v>
      </c>
      <c r="K527" s="142" t="s">
        <v>174</v>
      </c>
      <c r="L527" s="141" t="s">
        <v>174</v>
      </c>
    </row>
    <row r="528" spans="1:13" ht="15" customHeight="1" x14ac:dyDescent="0.2">
      <c r="A528" s="12"/>
      <c r="C528" s="139">
        <v>2014</v>
      </c>
      <c r="D528" s="139"/>
      <c r="E528" s="142" t="s">
        <v>174</v>
      </c>
      <c r="F528" s="142" t="s">
        <v>174</v>
      </c>
      <c r="G528" s="142" t="s">
        <v>174</v>
      </c>
      <c r="H528" s="142" t="s">
        <v>174</v>
      </c>
      <c r="I528" s="142" t="s">
        <v>174</v>
      </c>
      <c r="J528" s="142" t="s">
        <v>174</v>
      </c>
      <c r="K528" s="142" t="s">
        <v>174</v>
      </c>
      <c r="L528" s="141" t="s">
        <v>174</v>
      </c>
    </row>
    <row r="529" spans="1:13" s="76" customFormat="1" ht="15" customHeight="1" x14ac:dyDescent="0.2">
      <c r="A529" s="93"/>
      <c r="C529" s="162" t="s">
        <v>44</v>
      </c>
      <c r="D529" s="162"/>
      <c r="E529" s="162"/>
      <c r="F529" s="162"/>
      <c r="G529" s="162"/>
      <c r="H529" s="162"/>
      <c r="I529" s="162"/>
      <c r="J529" s="162"/>
      <c r="K529" s="162"/>
      <c r="L529" s="162"/>
      <c r="M529" s="2"/>
    </row>
    <row r="530" spans="1:13" ht="15" customHeight="1" x14ac:dyDescent="0.2">
      <c r="A530" s="12"/>
      <c r="C530" s="136">
        <v>2024</v>
      </c>
      <c r="D530" s="136"/>
      <c r="E530" s="137">
        <v>0.24223453087039576</v>
      </c>
      <c r="F530" s="137">
        <v>8.0300320947081977E-2</v>
      </c>
      <c r="G530" s="137">
        <v>0.28495389678388522</v>
      </c>
      <c r="H530" s="137">
        <v>0.20244866006383433</v>
      </c>
      <c r="I530" s="137">
        <v>4.1339265559002185E-2</v>
      </c>
      <c r="J530" s="137">
        <v>4.0328465139466245E-2</v>
      </c>
      <c r="K530" s="137">
        <v>0.10839486063633438</v>
      </c>
      <c r="L530" s="138">
        <f t="shared" ref="L530:L531" si="154">(1*E530+2*F530+3*G530+4*H530+5*I530)/SUM(E530:I530)</f>
        <v>2.6715025796273784</v>
      </c>
    </row>
    <row r="531" spans="1:13" ht="15" customHeight="1" x14ac:dyDescent="0.2">
      <c r="A531" s="12"/>
      <c r="C531" s="139">
        <v>2021</v>
      </c>
      <c r="D531" s="139"/>
      <c r="E531" s="140">
        <v>0.22536096799999999</v>
      </c>
      <c r="F531" s="140">
        <v>8.5417224E-2</v>
      </c>
      <c r="G531" s="140">
        <v>0.34736003199999999</v>
      </c>
      <c r="H531" s="140">
        <v>0.163915118</v>
      </c>
      <c r="I531" s="140">
        <v>5.2538000000000001E-2</v>
      </c>
      <c r="J531" s="140">
        <v>3.3367899999999999E-2</v>
      </c>
      <c r="K531" s="140">
        <v>9.2040701000000003E-2</v>
      </c>
      <c r="L531" s="141">
        <f t="shared" si="154"/>
        <v>2.6945452931318865</v>
      </c>
    </row>
    <row r="532" spans="1:13" ht="15" customHeight="1" x14ac:dyDescent="0.2">
      <c r="A532" s="12"/>
      <c r="C532" s="139">
        <v>2017</v>
      </c>
      <c r="D532" s="139"/>
      <c r="E532" s="142" t="s">
        <v>174</v>
      </c>
      <c r="F532" s="142" t="s">
        <v>174</v>
      </c>
      <c r="G532" s="142" t="s">
        <v>174</v>
      </c>
      <c r="H532" s="142" t="s">
        <v>174</v>
      </c>
      <c r="I532" s="142" t="s">
        <v>174</v>
      </c>
      <c r="J532" s="142" t="s">
        <v>174</v>
      </c>
      <c r="K532" s="142" t="s">
        <v>174</v>
      </c>
      <c r="L532" s="141" t="s">
        <v>174</v>
      </c>
    </row>
    <row r="533" spans="1:13" ht="15" customHeight="1" x14ac:dyDescent="0.2">
      <c r="A533" s="12"/>
      <c r="C533" s="139">
        <v>2014</v>
      </c>
      <c r="D533" s="139"/>
      <c r="E533" s="142" t="s">
        <v>174</v>
      </c>
      <c r="F533" s="142" t="s">
        <v>174</v>
      </c>
      <c r="G533" s="142" t="s">
        <v>174</v>
      </c>
      <c r="H533" s="142" t="s">
        <v>174</v>
      </c>
      <c r="I533" s="142" t="s">
        <v>174</v>
      </c>
      <c r="J533" s="142" t="s">
        <v>174</v>
      </c>
      <c r="K533" s="142" t="s">
        <v>174</v>
      </c>
      <c r="L533" s="141" t="s">
        <v>174</v>
      </c>
    </row>
    <row r="534" spans="1:13" s="76" customFormat="1" ht="15" customHeight="1" x14ac:dyDescent="0.2">
      <c r="A534" s="93"/>
      <c r="C534" s="162" t="s">
        <v>45</v>
      </c>
      <c r="D534" s="162"/>
      <c r="E534" s="162"/>
      <c r="F534" s="162"/>
      <c r="G534" s="162"/>
      <c r="H534" s="162"/>
      <c r="I534" s="162"/>
      <c r="J534" s="162"/>
      <c r="K534" s="162"/>
      <c r="L534" s="162"/>
      <c r="M534" s="2"/>
    </row>
    <row r="535" spans="1:13" ht="15" customHeight="1" x14ac:dyDescent="0.2">
      <c r="A535" s="12"/>
      <c r="C535" s="136">
        <v>2024</v>
      </c>
      <c r="D535" s="136"/>
      <c r="E535" s="137">
        <v>0.22989206488527331</v>
      </c>
      <c r="F535" s="137">
        <v>4.6429832954966339E-2</v>
      </c>
      <c r="G535" s="137">
        <v>0.12293258287760118</v>
      </c>
      <c r="H535" s="137">
        <v>7.1358232840023655E-2</v>
      </c>
      <c r="I535" s="137">
        <v>2.4286337101655356E-2</v>
      </c>
      <c r="J535" s="137">
        <v>0.10352742586260091</v>
      </c>
      <c r="K535" s="137">
        <v>0.40157352347787933</v>
      </c>
      <c r="L535" s="138">
        <f t="shared" ref="L535:L536" si="155">(1*E535+2*F535+3*G535+4*H535+5*I535)/SUM(E535:I535)</f>
        <v>2.2194710109720268</v>
      </c>
    </row>
    <row r="536" spans="1:13" ht="15" customHeight="1" x14ac:dyDescent="0.2">
      <c r="A536" s="12"/>
      <c r="C536" s="139">
        <v>2021</v>
      </c>
      <c r="D536" s="139"/>
      <c r="E536" s="140">
        <v>0.18112345799999999</v>
      </c>
      <c r="F536" s="140">
        <v>6.3212967999999994E-2</v>
      </c>
      <c r="G536" s="140">
        <v>0.12422345899999999</v>
      </c>
      <c r="H536" s="140">
        <v>8.3157246000000004E-2</v>
      </c>
      <c r="I536" s="140">
        <v>1.9837E-2</v>
      </c>
      <c r="J536" s="140">
        <v>6.0888699999999997E-2</v>
      </c>
      <c r="K536" s="140">
        <v>0.46755713500000001</v>
      </c>
      <c r="L536" s="141">
        <f t="shared" si="155"/>
        <v>2.3582313925270229</v>
      </c>
    </row>
    <row r="537" spans="1:13" ht="15" customHeight="1" x14ac:dyDescent="0.2">
      <c r="A537" s="12"/>
      <c r="C537" s="139">
        <v>2017</v>
      </c>
      <c r="D537" s="139"/>
      <c r="E537" s="142" t="s">
        <v>174</v>
      </c>
      <c r="F537" s="142" t="s">
        <v>174</v>
      </c>
      <c r="G537" s="142" t="s">
        <v>174</v>
      </c>
      <c r="H537" s="142" t="s">
        <v>174</v>
      </c>
      <c r="I537" s="142" t="s">
        <v>174</v>
      </c>
      <c r="J537" s="142" t="s">
        <v>174</v>
      </c>
      <c r="K537" s="142" t="s">
        <v>174</v>
      </c>
      <c r="L537" s="141" t="s">
        <v>174</v>
      </c>
    </row>
    <row r="538" spans="1:13" ht="15" customHeight="1" x14ac:dyDescent="0.2">
      <c r="A538" s="12"/>
      <c r="C538" s="139">
        <v>2014</v>
      </c>
      <c r="D538" s="139"/>
      <c r="E538" s="142" t="s">
        <v>174</v>
      </c>
      <c r="F538" s="142" t="s">
        <v>174</v>
      </c>
      <c r="G538" s="142" t="s">
        <v>174</v>
      </c>
      <c r="H538" s="142" t="s">
        <v>174</v>
      </c>
      <c r="I538" s="142" t="s">
        <v>174</v>
      </c>
      <c r="J538" s="142" t="s">
        <v>174</v>
      </c>
      <c r="K538" s="142" t="s">
        <v>174</v>
      </c>
      <c r="L538" s="141" t="s">
        <v>174</v>
      </c>
    </row>
    <row r="539" spans="1:13" s="76" customFormat="1" ht="15" customHeight="1" x14ac:dyDescent="0.2">
      <c r="A539" s="93"/>
      <c r="C539" s="162" t="s">
        <v>46</v>
      </c>
      <c r="D539" s="162"/>
      <c r="E539" s="162"/>
      <c r="F539" s="162"/>
      <c r="G539" s="162"/>
      <c r="H539" s="162"/>
      <c r="I539" s="162"/>
      <c r="J539" s="162"/>
      <c r="K539" s="162"/>
      <c r="L539" s="162"/>
      <c r="M539" s="2"/>
    </row>
    <row r="540" spans="1:13" ht="15" customHeight="1" x14ac:dyDescent="0.2">
      <c r="A540" s="12"/>
      <c r="C540" s="136">
        <v>2024</v>
      </c>
      <c r="D540" s="136"/>
      <c r="E540" s="137">
        <v>0.25783657658333431</v>
      </c>
      <c r="F540" s="137">
        <v>8.5507218057485831E-2</v>
      </c>
      <c r="G540" s="137">
        <v>0.15208950407180238</v>
      </c>
      <c r="H540" s="137">
        <v>7.0139049341430698E-2</v>
      </c>
      <c r="I540" s="137">
        <v>3.5531351680811923E-2</v>
      </c>
      <c r="J540" s="137">
        <v>0.10401792053474347</v>
      </c>
      <c r="K540" s="137">
        <v>0.29487837973039144</v>
      </c>
      <c r="L540" s="138">
        <f t="shared" ref="L540:L541" si="156">(1*E540+2*F540+3*G540+4*H540+5*I540)/SUM(E540:I540)</f>
        <v>2.2347765972427269</v>
      </c>
    </row>
    <row r="541" spans="1:13" ht="15" customHeight="1" x14ac:dyDescent="0.2">
      <c r="A541" s="12"/>
      <c r="C541" s="139">
        <v>2021</v>
      </c>
      <c r="D541" s="139"/>
      <c r="E541" s="140">
        <v>0.217080994</v>
      </c>
      <c r="F541" s="140">
        <v>8.1628029000000005E-2</v>
      </c>
      <c r="G541" s="140">
        <v>0.19025800900000001</v>
      </c>
      <c r="H541" s="140">
        <v>8.0741485000000002E-2</v>
      </c>
      <c r="I541" s="140">
        <v>2.1287400000000001E-2</v>
      </c>
      <c r="J541" s="140">
        <v>5.27001E-2</v>
      </c>
      <c r="K541" s="140">
        <v>0.35630401099999998</v>
      </c>
      <c r="L541" s="141">
        <f t="shared" si="156"/>
        <v>2.3359112631568317</v>
      </c>
    </row>
    <row r="542" spans="1:13" ht="15" customHeight="1" x14ac:dyDescent="0.2">
      <c r="A542" s="12"/>
      <c r="C542" s="139">
        <v>2017</v>
      </c>
      <c r="D542" s="139"/>
      <c r="E542" s="142" t="s">
        <v>174</v>
      </c>
      <c r="F542" s="142" t="s">
        <v>174</v>
      </c>
      <c r="G542" s="142" t="s">
        <v>174</v>
      </c>
      <c r="H542" s="142" t="s">
        <v>174</v>
      </c>
      <c r="I542" s="142" t="s">
        <v>174</v>
      </c>
      <c r="J542" s="142" t="s">
        <v>174</v>
      </c>
      <c r="K542" s="142" t="s">
        <v>174</v>
      </c>
      <c r="L542" s="141" t="s">
        <v>174</v>
      </c>
    </row>
    <row r="543" spans="1:13" ht="15" customHeight="1" x14ac:dyDescent="0.2">
      <c r="A543" s="12"/>
      <c r="C543" s="139">
        <v>2014</v>
      </c>
      <c r="D543" s="139"/>
      <c r="E543" s="142" t="s">
        <v>174</v>
      </c>
      <c r="F543" s="142" t="s">
        <v>174</v>
      </c>
      <c r="G543" s="142" t="s">
        <v>174</v>
      </c>
      <c r="H543" s="142" t="s">
        <v>174</v>
      </c>
      <c r="I543" s="142" t="s">
        <v>174</v>
      </c>
      <c r="J543" s="142" t="s">
        <v>174</v>
      </c>
      <c r="K543" s="142" t="s">
        <v>174</v>
      </c>
      <c r="L543" s="141" t="s">
        <v>174</v>
      </c>
    </row>
    <row r="544" spans="1:13" s="76" customFormat="1" ht="15" customHeight="1" x14ac:dyDescent="0.2">
      <c r="A544" s="93"/>
      <c r="C544" s="162" t="s">
        <v>47</v>
      </c>
      <c r="D544" s="162"/>
      <c r="E544" s="162"/>
      <c r="F544" s="162"/>
      <c r="G544" s="162"/>
      <c r="H544" s="162"/>
      <c r="I544" s="162"/>
      <c r="J544" s="162"/>
      <c r="K544" s="162"/>
      <c r="L544" s="162"/>
      <c r="M544" s="2"/>
    </row>
    <row r="545" spans="1:13" ht="15" customHeight="1" x14ac:dyDescent="0.2">
      <c r="A545" s="12"/>
      <c r="C545" s="136">
        <v>2024</v>
      </c>
      <c r="D545" s="136"/>
      <c r="E545" s="137">
        <v>0.23382741163234838</v>
      </c>
      <c r="F545" s="137">
        <v>3.6418180302249858E-2</v>
      </c>
      <c r="G545" s="137">
        <v>0.10928086232793963</v>
      </c>
      <c r="H545" s="137">
        <v>8.2318391757260523E-2</v>
      </c>
      <c r="I545" s="137">
        <v>4.5468355958584214E-2</v>
      </c>
      <c r="J545" s="137">
        <v>0.11747165282208349</v>
      </c>
      <c r="K545" s="137">
        <v>0.37521514519953392</v>
      </c>
      <c r="L545" s="138">
        <f t="shared" ref="L545:L546" si="157">(1*E545+2*F545+3*G545+4*H545+5*I545)/SUM(E545:I545)</f>
        <v>2.3479020482762554</v>
      </c>
    </row>
    <row r="546" spans="1:13" ht="15" customHeight="1" x14ac:dyDescent="0.2">
      <c r="A546" s="12"/>
      <c r="C546" s="139">
        <v>2021</v>
      </c>
      <c r="D546" s="139"/>
      <c r="E546" s="140">
        <v>0.20785134699999999</v>
      </c>
      <c r="F546" s="140">
        <v>3.1753400000000001E-2</v>
      </c>
      <c r="G546" s="140">
        <v>0.137438483</v>
      </c>
      <c r="H546" s="140">
        <v>8.0563689999999993E-2</v>
      </c>
      <c r="I546" s="140">
        <v>2.8583299999999999E-2</v>
      </c>
      <c r="J546" s="140">
        <v>9.3394222999999998E-2</v>
      </c>
      <c r="K546" s="140">
        <v>0.42041553100000001</v>
      </c>
      <c r="L546" s="141">
        <f t="shared" si="157"/>
        <v>2.3629534464926096</v>
      </c>
    </row>
    <row r="547" spans="1:13" ht="15" customHeight="1" x14ac:dyDescent="0.2">
      <c r="A547" s="12"/>
      <c r="C547" s="139">
        <v>2017</v>
      </c>
      <c r="D547" s="139"/>
      <c r="E547" s="142" t="s">
        <v>174</v>
      </c>
      <c r="F547" s="142" t="s">
        <v>174</v>
      </c>
      <c r="G547" s="142" t="s">
        <v>174</v>
      </c>
      <c r="H547" s="142" t="s">
        <v>174</v>
      </c>
      <c r="I547" s="142" t="s">
        <v>174</v>
      </c>
      <c r="J547" s="142" t="s">
        <v>174</v>
      </c>
      <c r="K547" s="142" t="s">
        <v>174</v>
      </c>
      <c r="L547" s="141" t="s">
        <v>174</v>
      </c>
    </row>
    <row r="548" spans="1:13" ht="15" customHeight="1" x14ac:dyDescent="0.2">
      <c r="A548" s="12"/>
      <c r="C548" s="139">
        <v>2014</v>
      </c>
      <c r="D548" s="139"/>
      <c r="E548" s="142" t="s">
        <v>174</v>
      </c>
      <c r="F548" s="142" t="s">
        <v>174</v>
      </c>
      <c r="G548" s="142" t="s">
        <v>174</v>
      </c>
      <c r="H548" s="142" t="s">
        <v>174</v>
      </c>
      <c r="I548" s="142" t="s">
        <v>174</v>
      </c>
      <c r="J548" s="142" t="s">
        <v>174</v>
      </c>
      <c r="K548" s="142" t="s">
        <v>174</v>
      </c>
      <c r="L548" s="141" t="s">
        <v>174</v>
      </c>
    </row>
    <row r="549" spans="1:13" s="76" customFormat="1" ht="15" customHeight="1" x14ac:dyDescent="0.2">
      <c r="A549" s="93"/>
      <c r="C549" s="162" t="s">
        <v>48</v>
      </c>
      <c r="D549" s="162"/>
      <c r="E549" s="162"/>
      <c r="F549" s="162"/>
      <c r="G549" s="162"/>
      <c r="H549" s="162"/>
      <c r="I549" s="162"/>
      <c r="J549" s="162"/>
      <c r="K549" s="162"/>
      <c r="L549" s="162"/>
      <c r="M549" s="2"/>
    </row>
    <row r="550" spans="1:13" ht="15" customHeight="1" x14ac:dyDescent="0.2">
      <c r="A550" s="12"/>
      <c r="C550" s="136">
        <v>2024</v>
      </c>
      <c r="D550" s="136"/>
      <c r="E550" s="137">
        <v>0.2627012527082272</v>
      </c>
      <c r="F550" s="137">
        <v>6.4228775792244161E-2</v>
      </c>
      <c r="G550" s="137">
        <v>0.24095522357952012</v>
      </c>
      <c r="H550" s="137">
        <v>0.17978638772843192</v>
      </c>
      <c r="I550" s="137">
        <v>4.7079935512661812E-2</v>
      </c>
      <c r="J550" s="137">
        <v>4.4790289901552524E-2</v>
      </c>
      <c r="K550" s="137">
        <v>0.16045813477736226</v>
      </c>
      <c r="L550" s="138">
        <f t="shared" ref="L550:L551" si="158">(1*E550+2*F550+3*G550+4*H550+5*I550)/SUM(E550:I550)</f>
        <v>2.6027877990334223</v>
      </c>
    </row>
    <row r="551" spans="1:13" ht="15" customHeight="1" x14ac:dyDescent="0.2">
      <c r="A551" s="12"/>
      <c r="C551" s="139">
        <v>2021</v>
      </c>
      <c r="D551" s="139"/>
      <c r="E551" s="140">
        <v>0.23270384299999999</v>
      </c>
      <c r="F551" s="140">
        <v>7.3541387999999999E-2</v>
      </c>
      <c r="G551" s="140">
        <v>0.271139984</v>
      </c>
      <c r="H551" s="140">
        <v>0.19836301100000001</v>
      </c>
      <c r="I551" s="140">
        <v>4.90395E-2</v>
      </c>
      <c r="J551" s="140">
        <v>5.36827E-2</v>
      </c>
      <c r="K551" s="140">
        <v>0.121529541</v>
      </c>
      <c r="L551" s="141">
        <f t="shared" si="158"/>
        <v>2.7059763920395685</v>
      </c>
    </row>
    <row r="552" spans="1:13" ht="15" customHeight="1" x14ac:dyDescent="0.2">
      <c r="A552" s="12"/>
      <c r="C552" s="139">
        <v>2017</v>
      </c>
      <c r="D552" s="139"/>
      <c r="E552" s="142" t="s">
        <v>174</v>
      </c>
      <c r="F552" s="142" t="s">
        <v>174</v>
      </c>
      <c r="G552" s="142" t="s">
        <v>174</v>
      </c>
      <c r="H552" s="142" t="s">
        <v>174</v>
      </c>
      <c r="I552" s="142" t="s">
        <v>174</v>
      </c>
      <c r="J552" s="142" t="s">
        <v>174</v>
      </c>
      <c r="K552" s="142" t="s">
        <v>174</v>
      </c>
      <c r="L552" s="141" t="s">
        <v>174</v>
      </c>
    </row>
    <row r="553" spans="1:13" ht="15" customHeight="1" x14ac:dyDescent="0.2">
      <c r="A553" s="13"/>
      <c r="C553" s="139">
        <v>2014</v>
      </c>
      <c r="D553" s="139"/>
      <c r="E553" s="142" t="s">
        <v>174</v>
      </c>
      <c r="F553" s="142" t="s">
        <v>174</v>
      </c>
      <c r="G553" s="142" t="s">
        <v>174</v>
      </c>
      <c r="H553" s="142" t="s">
        <v>174</v>
      </c>
      <c r="I553" s="142" t="s">
        <v>174</v>
      </c>
      <c r="J553" s="142" t="s">
        <v>174</v>
      </c>
      <c r="K553" s="142" t="s">
        <v>174</v>
      </c>
      <c r="L553" s="141" t="s">
        <v>174</v>
      </c>
    </row>
    <row r="554" spans="1:13" ht="5.0999999999999996" customHeight="1" thickBot="1" x14ac:dyDescent="0.25">
      <c r="A554" s="13"/>
      <c r="B554" s="76"/>
      <c r="C554" s="107"/>
      <c r="D554" s="107"/>
      <c r="E554" s="130"/>
      <c r="F554" s="130"/>
      <c r="G554" s="130"/>
      <c r="H554" s="130"/>
      <c r="I554" s="130"/>
      <c r="J554" s="130"/>
      <c r="K554" s="130"/>
      <c r="L554" s="130"/>
    </row>
    <row r="555" spans="1:13" ht="5.0999999999999996" customHeight="1" thickTop="1" x14ac:dyDescent="0.2">
      <c r="A555" s="13"/>
      <c r="B555" s="76"/>
      <c r="C555" s="108"/>
      <c r="D555" s="108"/>
      <c r="E555" s="109"/>
      <c r="F555" s="109"/>
      <c r="G555" s="109"/>
      <c r="H555" s="109"/>
      <c r="I555" s="109"/>
      <c r="J555" s="109"/>
      <c r="K555" s="109"/>
      <c r="L555" s="109"/>
    </row>
    <row r="556" spans="1:13" ht="5.0999999999999996" customHeight="1" x14ac:dyDescent="0.2">
      <c r="A556" s="13"/>
      <c r="B556" s="76"/>
      <c r="C556" s="110"/>
      <c r="D556" s="110"/>
      <c r="E556" s="111"/>
      <c r="F556" s="111"/>
      <c r="G556" s="111"/>
      <c r="H556" s="111"/>
      <c r="I556" s="111"/>
      <c r="J556" s="111"/>
      <c r="K556" s="111"/>
      <c r="L556" s="111"/>
    </row>
    <row r="557" spans="1:13" x14ac:dyDescent="0.2">
      <c r="A557" s="13"/>
    </row>
  </sheetData>
  <sheetProtection sheet="1" objects="1" scenarios="1"/>
  <mergeCells count="3">
    <mergeCell ref="C9:D9"/>
    <mergeCell ref="C2:K2"/>
    <mergeCell ref="C7:L7"/>
  </mergeCells>
  <hyperlinks>
    <hyperlink ref="A5" location="Índice!A1" display="&lt;&lt;" xr:uid="{308F7A58-30BB-469F-9277-8A341F8743DB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70" orientation="portrait" r:id="rId1"/>
  <ignoredErrors>
    <ignoredError sqref="L18:L55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">
    <tabColor rgb="FF1F4889"/>
  </sheetPr>
  <dimension ref="A1:M1531"/>
  <sheetViews>
    <sheetView showGridLines="0" zoomScaleNormal="100" zoomScaleSheetLayoutView="115" workbookViewId="0">
      <pane ySplit="10" topLeftCell="A11" activePane="bottomLeft" state="frozen"/>
      <selection activeCell="C9" sqref="C9:D9"/>
      <selection pane="bottomLeft" activeCell="C9" sqref="C9:D9"/>
    </sheetView>
  </sheetViews>
  <sheetFormatPr defaultColWidth="0" defaultRowHeight="11.25" zeroHeight="1" x14ac:dyDescent="0.2"/>
  <cols>
    <col min="1" max="1" width="5.83203125" style="2" customWidth="1"/>
    <col min="2" max="2" width="1.83203125" style="2" customWidth="1"/>
    <col min="3" max="3" width="7" style="2" customWidth="1"/>
    <col min="4" max="4" width="3.33203125" style="2" customWidth="1"/>
    <col min="5" max="12" width="12.1640625" style="2" customWidth="1"/>
    <col min="13" max="13" width="1.83203125" style="2" customWidth="1"/>
    <col min="14" max="16384" width="9.33203125" style="2" hidden="1"/>
  </cols>
  <sheetData>
    <row r="1" spans="1:13" ht="6.75" customHeight="1" x14ac:dyDescent="0.2">
      <c r="A1" s="14"/>
    </row>
    <row r="2" spans="1:13" ht="15.75" customHeight="1" x14ac:dyDescent="0.2">
      <c r="A2" s="14"/>
      <c r="C2" s="285" t="s">
        <v>184</v>
      </c>
      <c r="D2" s="285"/>
      <c r="E2" s="285"/>
      <c r="F2" s="285"/>
      <c r="G2" s="285"/>
      <c r="H2" s="285"/>
      <c r="I2" s="285"/>
      <c r="J2" s="285"/>
      <c r="K2" s="285"/>
    </row>
    <row r="3" spans="1:13" ht="8.25" customHeight="1" x14ac:dyDescent="0.2">
      <c r="A3" s="14"/>
    </row>
    <row r="4" spans="1:13" s="1" customFormat="1" ht="5.0999999999999996" customHeight="1" x14ac:dyDescent="0.2">
      <c r="A4" s="11"/>
    </row>
    <row r="5" spans="1:13" s="16" customFormat="1" ht="23.1" customHeight="1" x14ac:dyDescent="0.2">
      <c r="A5" s="65" t="s">
        <v>126</v>
      </c>
      <c r="C5" s="46" t="s">
        <v>139</v>
      </c>
      <c r="D5" s="46"/>
      <c r="E5" s="46"/>
      <c r="F5" s="46"/>
      <c r="G5" s="46"/>
      <c r="H5" s="46"/>
      <c r="I5" s="46"/>
      <c r="J5" s="46"/>
      <c r="K5" s="46"/>
      <c r="M5" s="44"/>
    </row>
    <row r="6" spans="1:13" s="1" customFormat="1" ht="5.0999999999999996" customHeight="1" x14ac:dyDescent="0.2">
      <c r="A6" s="11"/>
    </row>
    <row r="7" spans="1:13" s="1" customFormat="1" ht="30" customHeight="1" x14ac:dyDescent="0.2">
      <c r="A7" s="11"/>
      <c r="C7" s="283" t="s">
        <v>117</v>
      </c>
      <c r="D7" s="283"/>
      <c r="E7" s="283"/>
      <c r="F7" s="283"/>
      <c r="G7" s="283"/>
      <c r="H7" s="283"/>
      <c r="I7" s="283"/>
      <c r="J7" s="283"/>
      <c r="K7" s="283"/>
      <c r="L7" s="283"/>
    </row>
    <row r="8" spans="1:13" s="1" customFormat="1" ht="5.0999999999999996" customHeight="1" x14ac:dyDescent="0.2">
      <c r="A8" s="11"/>
    </row>
    <row r="9" spans="1:13" s="1" customFormat="1" ht="39.75" customHeight="1" x14ac:dyDescent="0.2">
      <c r="A9" s="11"/>
      <c r="C9" s="281" t="s">
        <v>167</v>
      </c>
      <c r="D9" s="282"/>
      <c r="E9" s="206" t="s">
        <v>6</v>
      </c>
      <c r="F9" s="206" t="s">
        <v>7</v>
      </c>
      <c r="G9" s="206" t="s">
        <v>8</v>
      </c>
      <c r="H9" s="206" t="s">
        <v>9</v>
      </c>
      <c r="I9" s="206" t="s">
        <v>10</v>
      </c>
      <c r="J9" s="206" t="s">
        <v>173</v>
      </c>
      <c r="K9" s="206" t="s">
        <v>0</v>
      </c>
      <c r="L9" s="208" t="s">
        <v>86</v>
      </c>
      <c r="M9" s="2"/>
    </row>
    <row r="10" spans="1:13" ht="5.25" customHeight="1" x14ac:dyDescent="0.2">
      <c r="A10" s="11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1"/>
    </row>
    <row r="11" spans="1:13" ht="15" customHeight="1" x14ac:dyDescent="0.2">
      <c r="A11" s="11"/>
      <c r="C11" s="157" t="s">
        <v>168</v>
      </c>
      <c r="D11" s="157"/>
      <c r="E11" s="157"/>
      <c r="F11" s="157"/>
      <c r="G11" s="157"/>
      <c r="H11" s="157"/>
      <c r="I11" s="157"/>
      <c r="J11" s="157"/>
      <c r="K11" s="157"/>
      <c r="L11" s="157"/>
    </row>
    <row r="12" spans="1:13" ht="15" customHeight="1" x14ac:dyDescent="0.2">
      <c r="A12" s="11"/>
      <c r="C12" s="160" t="s">
        <v>165</v>
      </c>
      <c r="D12" s="160"/>
      <c r="E12" s="161"/>
      <c r="F12" s="161"/>
      <c r="G12" s="161"/>
      <c r="H12" s="161"/>
      <c r="I12" s="161"/>
      <c r="J12" s="161"/>
      <c r="K12" s="161"/>
      <c r="L12" s="161"/>
    </row>
    <row r="13" spans="1:13" ht="15" customHeight="1" x14ac:dyDescent="0.2">
      <c r="A13" s="11"/>
      <c r="B13" s="3"/>
      <c r="C13" s="136">
        <v>2024</v>
      </c>
      <c r="D13" s="136"/>
      <c r="E13" s="137">
        <f>AVERAGE(E23,E28,E33,E43,E48,E53,E63,E68,E73,E83,E88,E93)</f>
        <v>7.3439759026337315E-2</v>
      </c>
      <c r="F13" s="137">
        <f t="shared" ref="F13:K13" si="0">AVERAGE(F23,F28,F33,F43,F48,F53,F63,F68,F73,F83,F88,F93)</f>
        <v>4.8528756357315177E-2</v>
      </c>
      <c r="G13" s="137">
        <f t="shared" si="0"/>
        <v>0.16958032134830844</v>
      </c>
      <c r="H13" s="137">
        <f t="shared" si="0"/>
        <v>0.27414427897137555</v>
      </c>
      <c r="I13" s="137">
        <f t="shared" si="0"/>
        <v>0.2205496968009667</v>
      </c>
      <c r="J13" s="137">
        <f t="shared" si="0"/>
        <v>9.1224795532447459E-2</v>
      </c>
      <c r="K13" s="137">
        <f t="shared" si="0"/>
        <v>0.1225323919632494</v>
      </c>
      <c r="L13" s="138">
        <f>(1*E13+2*F13+3*G13+4*H13+5*I13)/SUM(E13:I13)</f>
        <v>3.6611639431177303</v>
      </c>
      <c r="M13" s="3"/>
    </row>
    <row r="14" spans="1:13" ht="15" customHeight="1" x14ac:dyDescent="0.2">
      <c r="A14" s="11"/>
      <c r="B14" s="3"/>
      <c r="C14" s="139">
        <v>2021</v>
      </c>
      <c r="D14" s="139"/>
      <c r="E14" s="140">
        <f t="shared" ref="E14:K14" si="1">AVERAGE(E24,E29,E34,E44,E49,E54,E64,E69,E74,E84,E89,E94)</f>
        <v>7.9847197916666682E-2</v>
      </c>
      <c r="F14" s="140">
        <f t="shared" si="1"/>
        <v>4.9489132999999998E-2</v>
      </c>
      <c r="G14" s="140">
        <f t="shared" si="1"/>
        <v>0.16686719350000001</v>
      </c>
      <c r="H14" s="140">
        <f t="shared" si="1"/>
        <v>0.26291622133333331</v>
      </c>
      <c r="I14" s="140">
        <f t="shared" si="1"/>
        <v>0.20852836199999999</v>
      </c>
      <c r="J14" s="140">
        <f t="shared" si="1"/>
        <v>9.0388372166666661E-2</v>
      </c>
      <c r="K14" s="140">
        <f t="shared" si="1"/>
        <v>0.14196351858333334</v>
      </c>
      <c r="L14" s="141">
        <f t="shared" ref="L14:L16" si="2">(1*E14+2*F14+3*G14+4*H14+5*I14)/SUM(E14:I14)</f>
        <v>3.6132880570498611</v>
      </c>
      <c r="M14" s="3"/>
    </row>
    <row r="15" spans="1:13" ht="15" customHeight="1" x14ac:dyDescent="0.2">
      <c r="A15" s="11"/>
      <c r="B15" s="3"/>
      <c r="C15" s="139">
        <v>2017</v>
      </c>
      <c r="D15" s="139"/>
      <c r="E15" s="140">
        <f t="shared" ref="E15:K15" si="3">AVERAGE(E25,E30,E35,E45,E50,E55,E65,E70,E75,E85,E90,E95)</f>
        <v>6.7220476249999994E-2</v>
      </c>
      <c r="F15" s="140">
        <f t="shared" si="3"/>
        <v>3.7731383333333333E-2</v>
      </c>
      <c r="G15" s="140">
        <f t="shared" si="3"/>
        <v>0.16184573366666666</v>
      </c>
      <c r="H15" s="140">
        <f t="shared" si="3"/>
        <v>0.26302627708333332</v>
      </c>
      <c r="I15" s="140">
        <f t="shared" si="3"/>
        <v>0.20160703316666664</v>
      </c>
      <c r="J15" s="140">
        <f t="shared" si="3"/>
        <v>9.2263633583333338E-2</v>
      </c>
      <c r="K15" s="140">
        <f t="shared" si="3"/>
        <v>0.176305448</v>
      </c>
      <c r="L15" s="141">
        <f t="shared" si="2"/>
        <v>3.6754814504270303</v>
      </c>
      <c r="M15" s="3"/>
    </row>
    <row r="16" spans="1:13" ht="15" customHeight="1" x14ac:dyDescent="0.2">
      <c r="A16" s="11"/>
      <c r="B16" s="3"/>
      <c r="C16" s="139">
        <v>2014</v>
      </c>
      <c r="D16" s="139"/>
      <c r="E16" s="140">
        <f t="shared" ref="E16:K16" si="4">AVERAGE(E26,E31,E36,E46,E51,E56,E66,E71,E76,E86,E91,E96)</f>
        <v>6.2255133355209304E-2</v>
      </c>
      <c r="F16" s="140">
        <f t="shared" si="4"/>
        <v>4.431616406307954E-2</v>
      </c>
      <c r="G16" s="140">
        <f t="shared" si="4"/>
        <v>0.14042833523464412</v>
      </c>
      <c r="H16" s="140">
        <f t="shared" si="4"/>
        <v>0.25991179966868594</v>
      </c>
      <c r="I16" s="140">
        <f t="shared" si="4"/>
        <v>0.2055702141408379</v>
      </c>
      <c r="J16" s="140">
        <f t="shared" si="4"/>
        <v>9.0804694325011981E-2</v>
      </c>
      <c r="K16" s="140">
        <f t="shared" si="4"/>
        <v>0.19671365921253117</v>
      </c>
      <c r="L16" s="141">
        <f t="shared" si="2"/>
        <v>3.7048964695027107</v>
      </c>
      <c r="M16" s="3"/>
    </row>
    <row r="17" spans="1:13" ht="15" customHeight="1" x14ac:dyDescent="0.2">
      <c r="A17" s="11"/>
      <c r="B17" s="3"/>
      <c r="C17" s="162" t="s">
        <v>90</v>
      </c>
      <c r="D17" s="162"/>
      <c r="E17" s="162"/>
      <c r="F17" s="162"/>
      <c r="G17" s="163"/>
      <c r="H17" s="163"/>
      <c r="I17" s="163"/>
      <c r="J17" s="163"/>
      <c r="K17" s="163"/>
      <c r="L17" s="168"/>
    </row>
    <row r="18" spans="1:13" ht="15" customHeight="1" x14ac:dyDescent="0.2">
      <c r="A18" s="11"/>
      <c r="C18" s="136">
        <v>2024</v>
      </c>
      <c r="D18" s="136"/>
      <c r="E18" s="137">
        <f>AVERAGE(E23,E28,E33)</f>
        <v>7.7669811390787769E-2</v>
      </c>
      <c r="F18" s="137">
        <f t="shared" ref="F18:K18" si="5">AVERAGE(F23,F28,F33)</f>
        <v>5.0119342669397611E-2</v>
      </c>
      <c r="G18" s="137">
        <f t="shared" si="5"/>
        <v>0.18878041323784719</v>
      </c>
      <c r="H18" s="137">
        <f t="shared" si="5"/>
        <v>0.29228231945192396</v>
      </c>
      <c r="I18" s="137">
        <f t="shared" si="5"/>
        <v>0.19986098500220742</v>
      </c>
      <c r="J18" s="137">
        <f t="shared" si="5"/>
        <v>8.4030729131626958E-2</v>
      </c>
      <c r="K18" s="137">
        <f t="shared" si="5"/>
        <v>0.10725639911620899</v>
      </c>
      <c r="L18" s="138">
        <f t="shared" ref="L18:L21" si="6">(1*E18+2*F18+3*G18+4*H18+5*I18)/SUM(E18:I18)</f>
        <v>3.6016292568105324</v>
      </c>
      <c r="M18" s="3"/>
    </row>
    <row r="19" spans="1:13" ht="15" customHeight="1" x14ac:dyDescent="0.2">
      <c r="A19" s="11"/>
      <c r="C19" s="139">
        <v>2021</v>
      </c>
      <c r="D19" s="139"/>
      <c r="E19" s="140">
        <f t="shared" ref="E19:K19" si="7">AVERAGE(E24,E29,E34)</f>
        <v>8.3231060999999995E-2</v>
      </c>
      <c r="F19" s="140">
        <f t="shared" si="7"/>
        <v>5.2541566666666671E-2</v>
      </c>
      <c r="G19" s="140">
        <f t="shared" si="7"/>
        <v>0.18754788</v>
      </c>
      <c r="H19" s="140">
        <f t="shared" si="7"/>
        <v>0.28230649033333338</v>
      </c>
      <c r="I19" s="140">
        <f t="shared" si="7"/>
        <v>0.18521155</v>
      </c>
      <c r="J19" s="140">
        <f t="shared" si="7"/>
        <v>8.3755104999999996E-2</v>
      </c>
      <c r="K19" s="140">
        <f t="shared" si="7"/>
        <v>0.125406355</v>
      </c>
      <c r="L19" s="141">
        <f t="shared" si="6"/>
        <v>3.5484379874546366</v>
      </c>
      <c r="M19" s="3"/>
    </row>
    <row r="20" spans="1:13" ht="15" customHeight="1" x14ac:dyDescent="0.2">
      <c r="A20" s="11"/>
      <c r="C20" s="139">
        <v>2017</v>
      </c>
      <c r="D20" s="139"/>
      <c r="E20" s="140">
        <f t="shared" ref="E20:K20" si="8">AVERAGE(E25,E30,E35)</f>
        <v>6.8594024666666656E-2</v>
      </c>
      <c r="F20" s="140">
        <f t="shared" si="8"/>
        <v>4.0179666666666669E-2</v>
      </c>
      <c r="G20" s="140">
        <f t="shared" si="8"/>
        <v>0.18228636699999998</v>
      </c>
      <c r="H20" s="140">
        <f t="shared" si="8"/>
        <v>0.29627235866666668</v>
      </c>
      <c r="I20" s="140">
        <f t="shared" si="8"/>
        <v>0.17034353366666666</v>
      </c>
      <c r="J20" s="140">
        <f t="shared" si="8"/>
        <v>8.5065186666666667E-2</v>
      </c>
      <c r="K20" s="140">
        <f t="shared" si="8"/>
        <v>0.15725884666666667</v>
      </c>
      <c r="L20" s="141">
        <f t="shared" si="6"/>
        <v>3.6065808339245988</v>
      </c>
      <c r="M20" s="3"/>
    </row>
    <row r="21" spans="1:13" ht="15" customHeight="1" x14ac:dyDescent="0.2">
      <c r="A21" s="11"/>
      <c r="C21" s="139">
        <v>2014</v>
      </c>
      <c r="D21" s="139"/>
      <c r="E21" s="140">
        <f t="shared" ref="E21:K21" si="9">AVERAGE(E26,E31,E36)</f>
        <v>6.3981506428007123E-2</v>
      </c>
      <c r="F21" s="140">
        <f t="shared" si="9"/>
        <v>5.0071538902013102E-2</v>
      </c>
      <c r="G21" s="140">
        <f t="shared" si="9"/>
        <v>0.15365253976986079</v>
      </c>
      <c r="H21" s="140">
        <f t="shared" si="9"/>
        <v>0.29539470315332506</v>
      </c>
      <c r="I21" s="140">
        <f t="shared" si="9"/>
        <v>0.17147649006264087</v>
      </c>
      <c r="J21" s="140">
        <f t="shared" si="9"/>
        <v>8.5734222867719131E-2</v>
      </c>
      <c r="K21" s="140">
        <f t="shared" si="9"/>
        <v>0.17968899881643399</v>
      </c>
      <c r="L21" s="141">
        <f t="shared" si="6"/>
        <v>3.6266371945161846</v>
      </c>
      <c r="M21" s="3"/>
    </row>
    <row r="22" spans="1:13" ht="15" customHeight="1" x14ac:dyDescent="0.2">
      <c r="A22" s="11"/>
      <c r="C22" s="170" t="s">
        <v>87</v>
      </c>
      <c r="D22" s="171"/>
      <c r="E22" s="172"/>
      <c r="F22" s="172"/>
      <c r="G22" s="173"/>
      <c r="H22" s="173"/>
      <c r="I22" s="173"/>
      <c r="J22" s="173"/>
      <c r="K22" s="173"/>
      <c r="L22" s="174"/>
    </row>
    <row r="23" spans="1:13" ht="15" customHeight="1" x14ac:dyDescent="0.2">
      <c r="A23" s="11"/>
      <c r="C23" s="136">
        <v>2024</v>
      </c>
      <c r="D23" s="136"/>
      <c r="E23" s="137">
        <v>8.2405718469612102E-2</v>
      </c>
      <c r="F23" s="137">
        <v>5.7393042056753524E-2</v>
      </c>
      <c r="G23" s="137">
        <v>0.21140743010010288</v>
      </c>
      <c r="H23" s="137">
        <v>0.29396943026965849</v>
      </c>
      <c r="I23" s="137">
        <v>0.1607784254000022</v>
      </c>
      <c r="J23" s="137">
        <v>8.3075579902778141E-2</v>
      </c>
      <c r="K23" s="137">
        <v>0.11097037380109263</v>
      </c>
      <c r="L23" s="138">
        <f t="shared" ref="L23:L26" si="10">(1*E23+2*F23+3*G23+4*H23+5*I23)/SUM(E23:I23)</f>
        <v>3.4880201344992909</v>
      </c>
      <c r="M23" s="3"/>
    </row>
    <row r="24" spans="1:13" ht="15" customHeight="1" x14ac:dyDescent="0.2">
      <c r="A24" s="11"/>
      <c r="C24" s="139">
        <v>2021</v>
      </c>
      <c r="D24" s="139"/>
      <c r="E24" s="140">
        <v>8.5359615999999999E-2</v>
      </c>
      <c r="F24" s="140">
        <v>5.6103699999999999E-2</v>
      </c>
      <c r="G24" s="140">
        <v>0.20354655999999999</v>
      </c>
      <c r="H24" s="140">
        <v>0.283884684</v>
      </c>
      <c r="I24" s="140">
        <v>0.15293517400000001</v>
      </c>
      <c r="J24" s="140">
        <v>8.5380242999999995E-2</v>
      </c>
      <c r="K24" s="140">
        <v>0.13279000799999999</v>
      </c>
      <c r="L24" s="141">
        <f t="shared" si="10"/>
        <v>3.4642086175760616</v>
      </c>
      <c r="M24" s="3"/>
    </row>
    <row r="25" spans="1:13" ht="15" customHeight="1" x14ac:dyDescent="0.2">
      <c r="A25" s="11"/>
      <c r="C25" s="139">
        <v>2017</v>
      </c>
      <c r="D25" s="139"/>
      <c r="E25" s="140">
        <v>6.8497514999999995E-2</v>
      </c>
      <c r="F25" s="140">
        <v>3.7471600000000001E-2</v>
      </c>
      <c r="G25" s="140">
        <v>0.20611585499999999</v>
      </c>
      <c r="H25" s="140">
        <v>0.30405844100000001</v>
      </c>
      <c r="I25" s="140">
        <v>0.14506143299999999</v>
      </c>
      <c r="J25" s="140">
        <v>8.5589711999999998E-2</v>
      </c>
      <c r="K25" s="140">
        <v>0.153205433</v>
      </c>
      <c r="L25" s="141">
        <f t="shared" si="10"/>
        <v>3.5513820363970257</v>
      </c>
      <c r="M25" s="3"/>
    </row>
    <row r="26" spans="1:13" ht="15" customHeight="1" x14ac:dyDescent="0.2">
      <c r="A26" s="11"/>
      <c r="C26" s="139">
        <v>2014</v>
      </c>
      <c r="D26" s="139"/>
      <c r="E26" s="140">
        <v>6.3958730815940695E-2</v>
      </c>
      <c r="F26" s="140">
        <v>4.8008437050310354E-2</v>
      </c>
      <c r="G26" s="140">
        <v>0.17923393314713049</v>
      </c>
      <c r="H26" s="140">
        <v>0.32224019745611499</v>
      </c>
      <c r="I26" s="140">
        <v>0.13601183053503257</v>
      </c>
      <c r="J26" s="140">
        <v>8.6919830364835152E-2</v>
      </c>
      <c r="K26" s="140">
        <v>0.16362704063063571</v>
      </c>
      <c r="L26" s="141">
        <f t="shared" si="10"/>
        <v>3.5581909577182644</v>
      </c>
      <c r="M26" s="3"/>
    </row>
    <row r="27" spans="1:13" ht="15" customHeight="1" x14ac:dyDescent="0.2">
      <c r="A27" s="11"/>
      <c r="C27" s="170" t="s">
        <v>88</v>
      </c>
      <c r="D27" s="171"/>
      <c r="E27" s="172"/>
      <c r="F27" s="172"/>
      <c r="G27" s="173"/>
      <c r="H27" s="173"/>
      <c r="I27" s="173"/>
      <c r="J27" s="173"/>
      <c r="K27" s="173"/>
      <c r="L27" s="174"/>
    </row>
    <row r="28" spans="1:13" ht="15" customHeight="1" x14ac:dyDescent="0.2">
      <c r="A28" s="11"/>
      <c r="C28" s="136">
        <v>2024</v>
      </c>
      <c r="D28" s="136"/>
      <c r="E28" s="137">
        <v>7.9005063465084416E-2</v>
      </c>
      <c r="F28" s="137">
        <v>5.2197555876682934E-2</v>
      </c>
      <c r="G28" s="137">
        <v>0.19946588460959599</v>
      </c>
      <c r="H28" s="137">
        <v>0.29718992871648553</v>
      </c>
      <c r="I28" s="137">
        <v>0.17907029239154973</v>
      </c>
      <c r="J28" s="137">
        <v>8.4634164418511126E-2</v>
      </c>
      <c r="K28" s="137">
        <v>0.10843711052209021</v>
      </c>
      <c r="L28" s="138">
        <f t="shared" ref="L28:L31" si="11">(1*E28+2*F28+3*G28+4*H28+5*I28)/SUM(E28:I28)</f>
        <v>3.5516259576209377</v>
      </c>
      <c r="M28" s="3"/>
    </row>
    <row r="29" spans="1:13" ht="15" customHeight="1" x14ac:dyDescent="0.2">
      <c r="A29" s="11"/>
      <c r="C29" s="139">
        <v>2021</v>
      </c>
      <c r="D29" s="139"/>
      <c r="E29" s="140">
        <v>9.0060804999999994E-2</v>
      </c>
      <c r="F29" s="140">
        <v>5.2451999999999999E-2</v>
      </c>
      <c r="G29" s="140">
        <v>0.20810921199999999</v>
      </c>
      <c r="H29" s="140">
        <v>0.28659663400000002</v>
      </c>
      <c r="I29" s="140">
        <v>0.149401375</v>
      </c>
      <c r="J29" s="140">
        <v>8.2635868000000001E-2</v>
      </c>
      <c r="K29" s="140">
        <v>0.130744111</v>
      </c>
      <c r="L29" s="141">
        <f t="shared" si="11"/>
        <v>3.4485339329512565</v>
      </c>
      <c r="M29" s="3"/>
    </row>
    <row r="30" spans="1:13" ht="15" customHeight="1" x14ac:dyDescent="0.2">
      <c r="A30" s="11"/>
      <c r="C30" s="139">
        <v>2017</v>
      </c>
      <c r="D30" s="139"/>
      <c r="E30" s="140">
        <v>7.4821459000000007E-2</v>
      </c>
      <c r="F30" s="140">
        <v>4.4394200000000002E-2</v>
      </c>
      <c r="G30" s="140">
        <v>0.20063658200000001</v>
      </c>
      <c r="H30" s="140">
        <v>0.30645417400000002</v>
      </c>
      <c r="I30" s="140">
        <v>0.11988608000000001</v>
      </c>
      <c r="J30" s="140">
        <v>8.4121989999999994E-2</v>
      </c>
      <c r="K30" s="140">
        <v>0.16968549299999999</v>
      </c>
      <c r="L30" s="141">
        <f t="shared" si="11"/>
        <v>3.4719817183366342</v>
      </c>
      <c r="M30" s="3"/>
    </row>
    <row r="31" spans="1:13" ht="15" customHeight="1" x14ac:dyDescent="0.2">
      <c r="A31" s="11"/>
      <c r="C31" s="139">
        <v>2014</v>
      </c>
      <c r="D31" s="139"/>
      <c r="E31" s="140">
        <v>6.8527692591410796E-2</v>
      </c>
      <c r="F31" s="140">
        <v>5.670478579385662E-2</v>
      </c>
      <c r="G31" s="140">
        <v>0.17431725192936645</v>
      </c>
      <c r="H31" s="140">
        <v>0.30852500517445686</v>
      </c>
      <c r="I31" s="140">
        <v>0.11038774467915603</v>
      </c>
      <c r="J31" s="140">
        <v>8.3306896055706015E-2</v>
      </c>
      <c r="K31" s="140">
        <v>0.19823062377604728</v>
      </c>
      <c r="L31" s="141">
        <f t="shared" si="11"/>
        <v>3.4670255341343852</v>
      </c>
      <c r="M31" s="3"/>
    </row>
    <row r="32" spans="1:13" ht="15" customHeight="1" x14ac:dyDescent="0.2">
      <c r="A32" s="11"/>
      <c r="C32" s="170" t="s">
        <v>89</v>
      </c>
      <c r="D32" s="171"/>
      <c r="E32" s="172"/>
      <c r="F32" s="172"/>
      <c r="G32" s="173"/>
      <c r="H32" s="173"/>
      <c r="I32" s="173"/>
      <c r="J32" s="173"/>
      <c r="K32" s="173"/>
      <c r="L32" s="174"/>
    </row>
    <row r="33" spans="1:13" ht="15" customHeight="1" x14ac:dyDescent="0.2">
      <c r="A33" s="11"/>
      <c r="C33" s="136">
        <v>2024</v>
      </c>
      <c r="D33" s="136"/>
      <c r="E33" s="137">
        <v>7.1598652237666774E-2</v>
      </c>
      <c r="F33" s="137">
        <v>4.0767430074756396E-2</v>
      </c>
      <c r="G33" s="137">
        <v>0.15546792500384268</v>
      </c>
      <c r="H33" s="137">
        <v>0.2856875993696279</v>
      </c>
      <c r="I33" s="137">
        <v>0.25973423721507038</v>
      </c>
      <c r="J33" s="137">
        <v>8.4382443073591606E-2</v>
      </c>
      <c r="K33" s="137">
        <v>0.10236171302544411</v>
      </c>
      <c r="L33" s="138">
        <f t="shared" ref="L33:L36" si="12">(1*E33+2*F33+3*G33+4*H33+5*I33)/SUM(E33:I33)</f>
        <v>3.76383261664619</v>
      </c>
      <c r="M33" s="3"/>
    </row>
    <row r="34" spans="1:13" ht="15" customHeight="1" x14ac:dyDescent="0.2">
      <c r="A34" s="11"/>
      <c r="C34" s="139">
        <v>2021</v>
      </c>
      <c r="D34" s="139"/>
      <c r="E34" s="140">
        <v>7.4272762000000006E-2</v>
      </c>
      <c r="F34" s="140">
        <v>4.9069000000000002E-2</v>
      </c>
      <c r="G34" s="140">
        <v>0.150987868</v>
      </c>
      <c r="H34" s="140">
        <v>0.27643815300000002</v>
      </c>
      <c r="I34" s="140">
        <v>0.253298101</v>
      </c>
      <c r="J34" s="140">
        <v>8.3249203999999993E-2</v>
      </c>
      <c r="K34" s="140">
        <v>0.11268494599999999</v>
      </c>
      <c r="L34" s="141">
        <f t="shared" si="12"/>
        <v>3.7280744558986916</v>
      </c>
      <c r="M34" s="3"/>
    </row>
    <row r="35" spans="1:13" ht="15" customHeight="1" x14ac:dyDescent="0.2">
      <c r="A35" s="11"/>
      <c r="C35" s="139">
        <v>2017</v>
      </c>
      <c r="D35" s="139"/>
      <c r="E35" s="140">
        <v>6.2463100000000001E-2</v>
      </c>
      <c r="F35" s="140">
        <v>3.8673199999999998E-2</v>
      </c>
      <c r="G35" s="140">
        <v>0.14010666399999999</v>
      </c>
      <c r="H35" s="140">
        <v>0.278304461</v>
      </c>
      <c r="I35" s="140">
        <v>0.24608308800000001</v>
      </c>
      <c r="J35" s="140">
        <v>8.5483857999999996E-2</v>
      </c>
      <c r="K35" s="140">
        <v>0.148885614</v>
      </c>
      <c r="L35" s="141">
        <f t="shared" si="12"/>
        <v>3.7926424387425106</v>
      </c>
      <c r="M35" s="3"/>
    </row>
    <row r="36" spans="1:13" ht="15" customHeight="1" x14ac:dyDescent="0.2">
      <c r="A36" s="11"/>
      <c r="C36" s="139">
        <v>2014</v>
      </c>
      <c r="D36" s="139"/>
      <c r="E36" s="140">
        <v>5.9458095876669864E-2</v>
      </c>
      <c r="F36" s="140">
        <v>4.5501393861872318E-2</v>
      </c>
      <c r="G36" s="140">
        <v>0.10740643423308535</v>
      </c>
      <c r="H36" s="140">
        <v>0.25541890682940332</v>
      </c>
      <c r="I36" s="140">
        <v>0.26802989497373403</v>
      </c>
      <c r="J36" s="140">
        <v>8.6975942182616214E-2</v>
      </c>
      <c r="K36" s="140">
        <v>0.17720933204261896</v>
      </c>
      <c r="L36" s="141">
        <f t="shared" si="12"/>
        <v>3.8521997307153715</v>
      </c>
      <c r="M36" s="3"/>
    </row>
    <row r="37" spans="1:13" ht="15" customHeight="1" x14ac:dyDescent="0.2">
      <c r="A37" s="11"/>
      <c r="C37" s="162" t="s">
        <v>91</v>
      </c>
      <c r="D37" s="162"/>
      <c r="E37" s="162"/>
      <c r="F37" s="162"/>
      <c r="G37" s="163"/>
      <c r="H37" s="163"/>
      <c r="I37" s="163"/>
      <c r="J37" s="163"/>
      <c r="K37" s="163"/>
      <c r="L37" s="168"/>
    </row>
    <row r="38" spans="1:13" ht="15" customHeight="1" x14ac:dyDescent="0.2">
      <c r="A38" s="11"/>
      <c r="C38" s="136">
        <v>2024</v>
      </c>
      <c r="D38" s="136"/>
      <c r="E38" s="137">
        <f>AVERAGE(E43,E48,E53)</f>
        <v>8.0205079242086877E-2</v>
      </c>
      <c r="F38" s="137">
        <f t="shared" ref="F38:K38" si="13">AVERAGE(F43,F48,F53)</f>
        <v>5.8814783795804078E-2</v>
      </c>
      <c r="G38" s="137">
        <f t="shared" si="13"/>
        <v>0.2089047989058618</v>
      </c>
      <c r="H38" s="137">
        <f t="shared" si="13"/>
        <v>0.26532655876602307</v>
      </c>
      <c r="I38" s="137">
        <f t="shared" si="13"/>
        <v>0.18575911421747557</v>
      </c>
      <c r="J38" s="137">
        <f t="shared" si="13"/>
        <v>9.0942785686725605E-2</v>
      </c>
      <c r="K38" s="137">
        <f t="shared" si="13"/>
        <v>0.11004687938602303</v>
      </c>
      <c r="L38" s="138">
        <f t="shared" ref="L38:L41" si="14">(1*E38+2*F38+3*G38+4*H38+5*I38)/SUM(E38:I38)</f>
        <v>3.5226713931791886</v>
      </c>
    </row>
    <row r="39" spans="1:13" ht="15" customHeight="1" x14ac:dyDescent="0.2">
      <c r="A39" s="11"/>
      <c r="C39" s="139">
        <v>2021</v>
      </c>
      <c r="D39" s="139"/>
      <c r="E39" s="140">
        <f t="shared" ref="E39:K39" si="15">AVERAGE(E44,E49,E54)</f>
        <v>8.8982600999999995E-2</v>
      </c>
      <c r="F39" s="140">
        <f t="shared" si="15"/>
        <v>6.0072632000000008E-2</v>
      </c>
      <c r="G39" s="140">
        <f t="shared" si="15"/>
        <v>0.20357067566666665</v>
      </c>
      <c r="H39" s="140">
        <f t="shared" si="15"/>
        <v>0.250079302</v>
      </c>
      <c r="I39" s="140">
        <f t="shared" si="15"/>
        <v>0.17749126333333334</v>
      </c>
      <c r="J39" s="140">
        <f t="shared" si="15"/>
        <v>9.2348539666666674E-2</v>
      </c>
      <c r="K39" s="140">
        <f t="shared" si="15"/>
        <v>0.12745496533333331</v>
      </c>
      <c r="L39" s="141">
        <f t="shared" si="14"/>
        <v>3.4704250876512766</v>
      </c>
      <c r="M39" s="3"/>
    </row>
    <row r="40" spans="1:13" ht="15" customHeight="1" x14ac:dyDescent="0.2">
      <c r="A40" s="11"/>
      <c r="C40" s="139">
        <v>2017</v>
      </c>
      <c r="D40" s="139"/>
      <c r="E40" s="140">
        <f t="shared" ref="E40:K40" si="16">AVERAGE(E45,E50,E55)</f>
        <v>7.5249041000000003E-2</v>
      </c>
      <c r="F40" s="140">
        <f t="shared" si="16"/>
        <v>4.6219966666666668E-2</v>
      </c>
      <c r="G40" s="140">
        <f t="shared" si="16"/>
        <v>0.18736422166666666</v>
      </c>
      <c r="H40" s="140">
        <f t="shared" si="16"/>
        <v>0.25645822499999998</v>
      </c>
      <c r="I40" s="140">
        <f t="shared" si="16"/>
        <v>0.18321030399999996</v>
      </c>
      <c r="J40" s="140">
        <f t="shared" si="16"/>
        <v>9.094390166666666E-2</v>
      </c>
      <c r="K40" s="140">
        <f t="shared" si="16"/>
        <v>0.16055434099999999</v>
      </c>
      <c r="L40" s="141">
        <f t="shared" si="14"/>
        <v>3.5693517477931551</v>
      </c>
      <c r="M40" s="3"/>
    </row>
    <row r="41" spans="1:13" ht="15" customHeight="1" x14ac:dyDescent="0.2">
      <c r="A41" s="11"/>
      <c r="C41" s="139">
        <v>2014</v>
      </c>
      <c r="D41" s="139"/>
      <c r="E41" s="140">
        <f t="shared" ref="E41:K41" si="17">AVERAGE(E46,E51,E56)</f>
        <v>6.9251546493826519E-2</v>
      </c>
      <c r="F41" s="140">
        <f t="shared" si="17"/>
        <v>5.3118419616346106E-2</v>
      </c>
      <c r="G41" s="140">
        <f t="shared" si="17"/>
        <v>0.15604348229244969</v>
      </c>
      <c r="H41" s="140">
        <f t="shared" si="17"/>
        <v>0.24446818988070804</v>
      </c>
      <c r="I41" s="140">
        <f t="shared" si="17"/>
        <v>0.20148065144477112</v>
      </c>
      <c r="J41" s="140">
        <f t="shared" si="17"/>
        <v>9.2147756455735266E-2</v>
      </c>
      <c r="K41" s="140">
        <f t="shared" si="17"/>
        <v>0.18348995381616326</v>
      </c>
      <c r="L41" s="141">
        <f t="shared" si="14"/>
        <v>3.6292541544885561</v>
      </c>
      <c r="M41" s="3"/>
    </row>
    <row r="42" spans="1:13" ht="15" customHeight="1" x14ac:dyDescent="0.2">
      <c r="A42" s="11"/>
      <c r="C42" s="170" t="s">
        <v>87</v>
      </c>
      <c r="D42" s="171"/>
      <c r="E42" s="172"/>
      <c r="F42" s="172"/>
      <c r="G42" s="173"/>
      <c r="H42" s="173"/>
      <c r="I42" s="173"/>
      <c r="J42" s="173"/>
      <c r="K42" s="173"/>
      <c r="L42" s="174"/>
      <c r="M42" s="3"/>
    </row>
    <row r="43" spans="1:13" ht="15" customHeight="1" x14ac:dyDescent="0.2">
      <c r="A43" s="11"/>
      <c r="C43" s="136">
        <v>2024</v>
      </c>
      <c r="D43" s="136"/>
      <c r="E43" s="137">
        <v>8.610824231475428E-2</v>
      </c>
      <c r="F43" s="137">
        <v>6.6130086032412938E-2</v>
      </c>
      <c r="G43" s="137">
        <v>0.23201085334777921</v>
      </c>
      <c r="H43" s="137">
        <v>0.25500979883310315</v>
      </c>
      <c r="I43" s="137">
        <v>0.15583985797430525</v>
      </c>
      <c r="J43" s="137">
        <v>9.0524075218815586E-2</v>
      </c>
      <c r="K43" s="137">
        <v>0.11437708627882963</v>
      </c>
      <c r="L43" s="138">
        <f t="shared" ref="L43:L46" si="18">(1*E43+2*F43+3*G43+4*H43+5*I43)/SUM(E43:I43)</f>
        <v>3.412958651453017</v>
      </c>
      <c r="M43" s="3"/>
    </row>
    <row r="44" spans="1:13" ht="15" customHeight="1" x14ac:dyDescent="0.2">
      <c r="A44" s="11"/>
      <c r="C44" s="139">
        <v>2021</v>
      </c>
      <c r="D44" s="139"/>
      <c r="E44" s="140">
        <v>9.1785400000000003E-2</v>
      </c>
      <c r="F44" s="140">
        <v>6.6606196000000006E-2</v>
      </c>
      <c r="G44" s="140">
        <v>0.22460044900000001</v>
      </c>
      <c r="H44" s="140">
        <v>0.23092038500000001</v>
      </c>
      <c r="I44" s="140">
        <v>0.152747364</v>
      </c>
      <c r="J44" s="140">
        <v>9.8483070000000006E-2</v>
      </c>
      <c r="K44" s="140">
        <v>0.13485713599999999</v>
      </c>
      <c r="L44" s="141">
        <f t="shared" si="18"/>
        <v>3.3733574125578834</v>
      </c>
      <c r="M44" s="3"/>
    </row>
    <row r="45" spans="1:13" ht="15" customHeight="1" x14ac:dyDescent="0.2">
      <c r="A45" s="11"/>
      <c r="C45" s="139">
        <v>2017</v>
      </c>
      <c r="D45" s="139"/>
      <c r="E45" s="140">
        <v>7.4484469999999997E-2</v>
      </c>
      <c r="F45" s="140">
        <v>4.7123100000000001E-2</v>
      </c>
      <c r="G45" s="140">
        <v>0.213661397</v>
      </c>
      <c r="H45" s="140">
        <v>0.24193964800000001</v>
      </c>
      <c r="I45" s="140">
        <v>0.17484975899999999</v>
      </c>
      <c r="J45" s="140">
        <v>9.2655520000000005E-2</v>
      </c>
      <c r="K45" s="140">
        <v>0.15528613299999999</v>
      </c>
      <c r="L45" s="141">
        <f t="shared" si="18"/>
        <v>3.5259526915393407</v>
      </c>
      <c r="M45" s="3"/>
    </row>
    <row r="46" spans="1:13" ht="15" customHeight="1" x14ac:dyDescent="0.2">
      <c r="A46" s="11"/>
      <c r="C46" s="139">
        <v>2014</v>
      </c>
      <c r="D46" s="139"/>
      <c r="E46" s="140">
        <v>6.7699576123024158E-2</v>
      </c>
      <c r="F46" s="140">
        <v>5.4562297826113985E-2</v>
      </c>
      <c r="G46" s="140">
        <v>0.19254325982494003</v>
      </c>
      <c r="H46" s="140">
        <v>0.22956183750912953</v>
      </c>
      <c r="I46" s="140">
        <v>0.19164186450233525</v>
      </c>
      <c r="J46" s="140">
        <v>9.5716665809069637E-2</v>
      </c>
      <c r="K46" s="140">
        <v>0.16827449840538747</v>
      </c>
      <c r="L46" s="141">
        <f t="shared" si="18"/>
        <v>3.5745639126604956</v>
      </c>
      <c r="M46" s="3"/>
    </row>
    <row r="47" spans="1:13" ht="15" customHeight="1" x14ac:dyDescent="0.2">
      <c r="A47" s="11"/>
      <c r="C47" s="170" t="s">
        <v>88</v>
      </c>
      <c r="D47" s="171"/>
      <c r="E47" s="172"/>
      <c r="F47" s="172"/>
      <c r="G47" s="173"/>
      <c r="H47" s="173"/>
      <c r="I47" s="173"/>
      <c r="J47" s="173"/>
      <c r="K47" s="173"/>
      <c r="L47" s="174"/>
      <c r="M47" s="3"/>
    </row>
    <row r="48" spans="1:13" ht="15" customHeight="1" x14ac:dyDescent="0.2">
      <c r="A48" s="11"/>
      <c r="C48" s="136">
        <v>2024</v>
      </c>
      <c r="D48" s="136"/>
      <c r="E48" s="137">
        <v>8.3029263359917269E-2</v>
      </c>
      <c r="F48" s="137">
        <v>5.9587431756077745E-2</v>
      </c>
      <c r="G48" s="137">
        <v>0.23217349927822953</v>
      </c>
      <c r="H48" s="137">
        <v>0.26332752320332192</v>
      </c>
      <c r="I48" s="137">
        <v>0.1583359183241759</v>
      </c>
      <c r="J48" s="137">
        <v>9.1340108578637516E-2</v>
      </c>
      <c r="K48" s="137">
        <v>0.11220625549964017</v>
      </c>
      <c r="L48" s="138">
        <f t="shared" ref="L48:L51" si="19">(1*E48+2*F48+3*G48+4*H48+5*I48)/SUM(E48:I48)</f>
        <v>3.4449140356621939</v>
      </c>
      <c r="M48" s="3"/>
    </row>
    <row r="49" spans="1:13" ht="15" customHeight="1" x14ac:dyDescent="0.2">
      <c r="A49" s="11"/>
      <c r="C49" s="139">
        <v>2021</v>
      </c>
      <c r="D49" s="139"/>
      <c r="E49" s="140">
        <v>9.5437751000000001E-2</v>
      </c>
      <c r="F49" s="140">
        <v>6.1705000000000003E-2</v>
      </c>
      <c r="G49" s="140">
        <v>0.23412522</v>
      </c>
      <c r="H49" s="140">
        <v>0.24719163599999999</v>
      </c>
      <c r="I49" s="140">
        <v>0.13948458599999999</v>
      </c>
      <c r="J49" s="140">
        <v>8.8352838000000003E-2</v>
      </c>
      <c r="K49" s="140">
        <v>0.133702925</v>
      </c>
      <c r="L49" s="141">
        <f t="shared" si="19"/>
        <v>3.3516708633623034</v>
      </c>
      <c r="M49" s="3"/>
    </row>
    <row r="50" spans="1:13" ht="15" customHeight="1" x14ac:dyDescent="0.2">
      <c r="A50" s="11"/>
      <c r="C50" s="139">
        <v>2017</v>
      </c>
      <c r="D50" s="139"/>
      <c r="E50" s="140">
        <v>8.4379387E-2</v>
      </c>
      <c r="F50" s="140">
        <v>5.0263000000000002E-2</v>
      </c>
      <c r="G50" s="140">
        <v>0.20187765399999999</v>
      </c>
      <c r="H50" s="140">
        <v>0.27371042499999998</v>
      </c>
      <c r="I50" s="140">
        <v>0.12694196999999999</v>
      </c>
      <c r="J50" s="140">
        <v>8.9800953000000003E-2</v>
      </c>
      <c r="K50" s="140">
        <v>0.173026613</v>
      </c>
      <c r="L50" s="141">
        <f t="shared" si="19"/>
        <v>3.4185894316319771</v>
      </c>
      <c r="M50" s="3"/>
    </row>
    <row r="51" spans="1:13" ht="15" customHeight="1" x14ac:dyDescent="0.2">
      <c r="A51" s="11"/>
      <c r="C51" s="139">
        <v>2014</v>
      </c>
      <c r="D51" s="139"/>
      <c r="E51" s="140">
        <v>7.3745488255293257E-2</v>
      </c>
      <c r="F51" s="140">
        <v>5.8731588212685988E-2</v>
      </c>
      <c r="G51" s="140">
        <v>0.16468082653922256</v>
      </c>
      <c r="H51" s="140">
        <v>0.28750299627747988</v>
      </c>
      <c r="I51" s="140">
        <v>0.12457295014924448</v>
      </c>
      <c r="J51" s="140">
        <v>8.9157021155569019E-2</v>
      </c>
      <c r="K51" s="140">
        <v>0.20160912941050482</v>
      </c>
      <c r="L51" s="141">
        <f t="shared" si="19"/>
        <v>3.465891936935082</v>
      </c>
      <c r="M51" s="3"/>
    </row>
    <row r="52" spans="1:13" ht="15" customHeight="1" x14ac:dyDescent="0.2">
      <c r="A52" s="11"/>
      <c r="C52" s="170" t="s">
        <v>89</v>
      </c>
      <c r="D52" s="171"/>
      <c r="E52" s="172"/>
      <c r="F52" s="172"/>
      <c r="G52" s="173"/>
      <c r="H52" s="173"/>
      <c r="I52" s="173"/>
      <c r="J52" s="173"/>
      <c r="K52" s="173"/>
      <c r="L52" s="174"/>
      <c r="M52" s="3"/>
    </row>
    <row r="53" spans="1:13" ht="15" customHeight="1" x14ac:dyDescent="0.2">
      <c r="A53" s="11"/>
      <c r="C53" s="136">
        <v>2024</v>
      </c>
      <c r="D53" s="136"/>
      <c r="E53" s="137">
        <v>7.1477732051589082E-2</v>
      </c>
      <c r="F53" s="137">
        <v>5.0726833598921557E-2</v>
      </c>
      <c r="G53" s="137">
        <v>0.16253004409157668</v>
      </c>
      <c r="H53" s="137">
        <v>0.27764235426164408</v>
      </c>
      <c r="I53" s="137">
        <v>0.2431015663539455</v>
      </c>
      <c r="J53" s="137">
        <v>9.0964173262723713E-2</v>
      </c>
      <c r="K53" s="137">
        <v>0.10355729637959932</v>
      </c>
      <c r="L53" s="138">
        <f t="shared" ref="L53:L56" si="20">(1*E53+2*F53+3*G53+4*H53+5*I53)/SUM(E53:I53)</f>
        <v>3.7078564701336623</v>
      </c>
      <c r="M53" s="3"/>
    </row>
    <row r="54" spans="1:13" ht="15" customHeight="1" x14ac:dyDescent="0.2">
      <c r="A54" s="11"/>
      <c r="C54" s="139">
        <v>2021</v>
      </c>
      <c r="D54" s="139"/>
      <c r="E54" s="140">
        <v>7.9724651999999993E-2</v>
      </c>
      <c r="F54" s="140">
        <v>5.19067E-2</v>
      </c>
      <c r="G54" s="140">
        <v>0.15198635799999999</v>
      </c>
      <c r="H54" s="140">
        <v>0.27212588500000001</v>
      </c>
      <c r="I54" s="140">
        <v>0.24024184000000001</v>
      </c>
      <c r="J54" s="140">
        <v>9.0209710999999998E-2</v>
      </c>
      <c r="K54" s="140">
        <v>0.11380483499999999</v>
      </c>
      <c r="L54" s="141">
        <f t="shared" si="20"/>
        <v>3.6799792272580962</v>
      </c>
      <c r="M54" s="3"/>
    </row>
    <row r="55" spans="1:13" ht="15" customHeight="1" x14ac:dyDescent="0.2">
      <c r="A55" s="11"/>
      <c r="C55" s="139">
        <v>2017</v>
      </c>
      <c r="D55" s="139"/>
      <c r="E55" s="140">
        <v>6.6883265999999997E-2</v>
      </c>
      <c r="F55" s="140">
        <v>4.1273799999999999E-2</v>
      </c>
      <c r="G55" s="140">
        <v>0.146553614</v>
      </c>
      <c r="H55" s="140">
        <v>0.25372460200000002</v>
      </c>
      <c r="I55" s="140">
        <v>0.24783918299999999</v>
      </c>
      <c r="J55" s="140">
        <v>9.0375232E-2</v>
      </c>
      <c r="K55" s="140">
        <v>0.15335027700000001</v>
      </c>
      <c r="L55" s="141">
        <f t="shared" si="20"/>
        <v>3.7594632141916895</v>
      </c>
      <c r="M55" s="3"/>
    </row>
    <row r="56" spans="1:13" ht="15" customHeight="1" x14ac:dyDescent="0.2">
      <c r="A56" s="11"/>
      <c r="C56" s="139">
        <v>2014</v>
      </c>
      <c r="D56" s="139"/>
      <c r="E56" s="140">
        <v>6.6309575103162113E-2</v>
      </c>
      <c r="F56" s="140">
        <v>4.6061372810238331E-2</v>
      </c>
      <c r="G56" s="140">
        <v>0.11090636051318647</v>
      </c>
      <c r="H56" s="140">
        <v>0.21633973585551472</v>
      </c>
      <c r="I56" s="140">
        <v>0.28822713968273367</v>
      </c>
      <c r="J56" s="140">
        <v>9.1569582402567143E-2</v>
      </c>
      <c r="K56" s="140">
        <v>0.1805862336325974</v>
      </c>
      <c r="L56" s="141">
        <f t="shared" si="20"/>
        <v>3.8437430781669737</v>
      </c>
      <c r="M56" s="3"/>
    </row>
    <row r="57" spans="1:13" ht="15" customHeight="1" x14ac:dyDescent="0.2">
      <c r="A57" s="11"/>
      <c r="C57" s="162" t="s">
        <v>92</v>
      </c>
      <c r="D57" s="162"/>
      <c r="E57" s="162"/>
      <c r="F57" s="162"/>
      <c r="G57" s="163"/>
      <c r="H57" s="163"/>
      <c r="I57" s="163"/>
      <c r="J57" s="163"/>
      <c r="K57" s="163"/>
      <c r="L57" s="168"/>
      <c r="M57" s="3"/>
    </row>
    <row r="58" spans="1:13" ht="15" customHeight="1" x14ac:dyDescent="0.2">
      <c r="A58" s="11"/>
      <c r="C58" s="136">
        <v>2024</v>
      </c>
      <c r="D58" s="136"/>
      <c r="E58" s="137">
        <f>AVERAGE(E63,E68,E73)</f>
        <v>6.6380733315779913E-2</v>
      </c>
      <c r="F58" s="137">
        <f t="shared" ref="F58:K58" si="21">AVERAGE(F63,F68,F73)</f>
        <v>3.925748051512476E-2</v>
      </c>
      <c r="G58" s="137">
        <f t="shared" si="21"/>
        <v>0.12583258362984687</v>
      </c>
      <c r="H58" s="137">
        <f t="shared" si="21"/>
        <v>0.25114599452897507</v>
      </c>
      <c r="I58" s="137">
        <f t="shared" si="21"/>
        <v>0.28580732324976582</v>
      </c>
      <c r="J58" s="137">
        <f t="shared" si="21"/>
        <v>9.5205158874377818E-2</v>
      </c>
      <c r="K58" s="137">
        <f t="shared" si="21"/>
        <v>0.13637072588612972</v>
      </c>
      <c r="L58" s="138">
        <f t="shared" ref="L58:L61" si="22">(1*E58+2*F58+3*G58+4*H58+5*I58)/SUM(E58:I58)</f>
        <v>3.8468522538221066</v>
      </c>
      <c r="M58" s="3"/>
    </row>
    <row r="59" spans="1:13" ht="15" customHeight="1" x14ac:dyDescent="0.2">
      <c r="A59" s="11"/>
      <c r="C59" s="139">
        <v>2021</v>
      </c>
      <c r="D59" s="139"/>
      <c r="E59" s="140">
        <f t="shared" ref="E59:K59" si="23">AVERAGE(E64,E69,E74)</f>
        <v>7.1372846333333337E-2</v>
      </c>
      <c r="F59" s="140">
        <f t="shared" si="23"/>
        <v>4.0521366666666662E-2</v>
      </c>
      <c r="G59" s="140">
        <f t="shared" si="23"/>
        <v>0.12200016966666667</v>
      </c>
      <c r="H59" s="140">
        <f t="shared" si="23"/>
        <v>0.24665715700000002</v>
      </c>
      <c r="I59" s="140">
        <f t="shared" si="23"/>
        <v>0.270235799</v>
      </c>
      <c r="J59" s="140">
        <f t="shared" si="23"/>
        <v>9.2452734999999994E-2</v>
      </c>
      <c r="K59" s="140">
        <f t="shared" si="23"/>
        <v>0.15675994266666668</v>
      </c>
      <c r="L59" s="141">
        <f t="shared" si="22"/>
        <v>3.8043045807606091</v>
      </c>
      <c r="M59" s="3"/>
    </row>
    <row r="60" spans="1:13" ht="15" customHeight="1" x14ac:dyDescent="0.2">
      <c r="A60" s="11"/>
      <c r="C60" s="139">
        <v>2017</v>
      </c>
      <c r="D60" s="139"/>
      <c r="E60" s="140">
        <f t="shared" ref="E60:K60" si="24">AVERAGE(E65,E70,E75)</f>
        <v>6.0771389000000002E-2</v>
      </c>
      <c r="F60" s="140">
        <f t="shared" si="24"/>
        <v>3.1049066666666666E-2</v>
      </c>
      <c r="G60" s="140">
        <f t="shared" si="24"/>
        <v>0.12939599800000001</v>
      </c>
      <c r="H60" s="140">
        <f t="shared" si="24"/>
        <v>0.23358533433333331</v>
      </c>
      <c r="I60" s="140">
        <f t="shared" si="24"/>
        <v>0.25632900899999994</v>
      </c>
      <c r="J60" s="140">
        <f t="shared" si="24"/>
        <v>9.6594491333333352E-2</v>
      </c>
      <c r="K60" s="140">
        <f t="shared" si="24"/>
        <v>0.19227467566666667</v>
      </c>
      <c r="L60" s="141">
        <f t="shared" si="22"/>
        <v>3.8347993226718136</v>
      </c>
      <c r="M60" s="3"/>
    </row>
    <row r="61" spans="1:13" ht="15" customHeight="1" x14ac:dyDescent="0.2">
      <c r="A61" s="11"/>
      <c r="C61" s="139">
        <v>2014</v>
      </c>
      <c r="D61" s="139"/>
      <c r="E61" s="140">
        <f t="shared" ref="E61:K61" si="25">AVERAGE(E66,E71,E76)</f>
        <v>5.4530284472417145E-2</v>
      </c>
      <c r="F61" s="140">
        <f t="shared" si="25"/>
        <v>3.439875252738521E-2</v>
      </c>
      <c r="G61" s="140">
        <f t="shared" si="25"/>
        <v>0.11351173535775072</v>
      </c>
      <c r="H61" s="140">
        <f t="shared" si="25"/>
        <v>0.2214537285813051</v>
      </c>
      <c r="I61" s="140">
        <f t="shared" si="25"/>
        <v>0.27217427417437562</v>
      </c>
      <c r="J61" s="140">
        <f t="shared" si="25"/>
        <v>9.2809607447391237E-2</v>
      </c>
      <c r="K61" s="140">
        <f t="shared" si="25"/>
        <v>0.21112161743937494</v>
      </c>
      <c r="L61" s="141">
        <f t="shared" si="22"/>
        <v>3.8940825644083761</v>
      </c>
      <c r="M61" s="3"/>
    </row>
    <row r="62" spans="1:13" ht="15" customHeight="1" x14ac:dyDescent="0.2">
      <c r="A62" s="11"/>
      <c r="C62" s="170" t="s">
        <v>87</v>
      </c>
      <c r="D62" s="171"/>
      <c r="E62" s="172"/>
      <c r="F62" s="172"/>
      <c r="G62" s="173"/>
      <c r="H62" s="173"/>
      <c r="I62" s="173"/>
      <c r="J62" s="173"/>
      <c r="K62" s="173"/>
      <c r="L62" s="174"/>
      <c r="M62" s="3"/>
    </row>
    <row r="63" spans="1:13" ht="15" customHeight="1" x14ac:dyDescent="0.2">
      <c r="A63" s="11"/>
      <c r="C63" s="136">
        <v>2024</v>
      </c>
      <c r="D63" s="136"/>
      <c r="E63" s="137">
        <v>6.6782344649157707E-2</v>
      </c>
      <c r="F63" s="137">
        <v>3.9323951758841444E-2</v>
      </c>
      <c r="G63" s="137">
        <v>0.10158053175166915</v>
      </c>
      <c r="H63" s="137">
        <v>0.26258183724434964</v>
      </c>
      <c r="I63" s="137">
        <v>0.31098903042216408</v>
      </c>
      <c r="J63" s="137">
        <v>8.9469520297118715E-2</v>
      </c>
      <c r="K63" s="137">
        <v>0.12927278387669935</v>
      </c>
      <c r="L63" s="138">
        <f t="shared" ref="L63:L66" si="26">(1*E63+2*F63+3*G63+4*H63+5*I63)/SUM(E63:I63)</f>
        <v>3.9109302357385767</v>
      </c>
      <c r="M63" s="3"/>
    </row>
    <row r="64" spans="1:13" ht="15" customHeight="1" x14ac:dyDescent="0.2">
      <c r="A64" s="11"/>
      <c r="C64" s="139">
        <v>2021</v>
      </c>
      <c r="D64" s="139"/>
      <c r="E64" s="140">
        <v>6.8569944999999993E-2</v>
      </c>
      <c r="F64" s="140">
        <v>3.5096599999999999E-2</v>
      </c>
      <c r="G64" s="140">
        <v>9.4316262999999997E-2</v>
      </c>
      <c r="H64" s="140">
        <v>0.25852339899999999</v>
      </c>
      <c r="I64" s="140">
        <v>0.30265348800000003</v>
      </c>
      <c r="J64" s="140">
        <v>9.0548436999999996E-2</v>
      </c>
      <c r="K64" s="140">
        <v>0.15029187999999999</v>
      </c>
      <c r="L64" s="141">
        <f t="shared" si="26"/>
        <v>3.9109992134131937</v>
      </c>
      <c r="M64" s="3"/>
    </row>
    <row r="65" spans="1:13" ht="15" customHeight="1" x14ac:dyDescent="0.2">
      <c r="A65" s="11"/>
      <c r="C65" s="139">
        <v>2017</v>
      </c>
      <c r="D65" s="139"/>
      <c r="E65" s="140">
        <v>5.7181799999999998E-2</v>
      </c>
      <c r="F65" s="140">
        <v>2.8700699999999999E-2</v>
      </c>
      <c r="G65" s="140">
        <v>0.106496295</v>
      </c>
      <c r="H65" s="140">
        <v>0.241507321</v>
      </c>
      <c r="I65" s="140">
        <v>0.29766673799999999</v>
      </c>
      <c r="J65" s="140">
        <v>8.7528098999999998E-2</v>
      </c>
      <c r="K65" s="140">
        <v>0.18091897700000001</v>
      </c>
      <c r="L65" s="141">
        <f t="shared" si="26"/>
        <v>3.9483614112180057</v>
      </c>
      <c r="M65" s="3"/>
    </row>
    <row r="66" spans="1:13" ht="15" customHeight="1" x14ac:dyDescent="0.2">
      <c r="A66" s="11"/>
      <c r="C66" s="139">
        <v>2014</v>
      </c>
      <c r="D66" s="139"/>
      <c r="E66" s="140">
        <v>5.1329983782160568E-2</v>
      </c>
      <c r="F66" s="140">
        <v>2.965936426591426E-2</v>
      </c>
      <c r="G66" s="140">
        <v>8.2400784646808473E-2</v>
      </c>
      <c r="H66" s="140">
        <v>0.23673434144679956</v>
      </c>
      <c r="I66" s="140">
        <v>0.33501071521796322</v>
      </c>
      <c r="J66" s="140">
        <v>8.2869593119579588E-2</v>
      </c>
      <c r="K66" s="140">
        <v>0.18199521752077422</v>
      </c>
      <c r="L66" s="141">
        <f t="shared" si="26"/>
        <v>4.0534612561902774</v>
      </c>
      <c r="M66" s="3"/>
    </row>
    <row r="67" spans="1:13" ht="15" customHeight="1" x14ac:dyDescent="0.2">
      <c r="A67" s="11"/>
      <c r="C67" s="170" t="s">
        <v>88</v>
      </c>
      <c r="D67" s="171"/>
      <c r="E67" s="172"/>
      <c r="F67" s="172"/>
      <c r="G67" s="173"/>
      <c r="H67" s="173"/>
      <c r="I67" s="173"/>
      <c r="J67" s="173"/>
      <c r="K67" s="173"/>
      <c r="L67" s="174"/>
      <c r="M67" s="3"/>
    </row>
    <row r="68" spans="1:13" ht="15" customHeight="1" x14ac:dyDescent="0.2">
      <c r="A68" s="11"/>
      <c r="C68" s="136">
        <v>2024</v>
      </c>
      <c r="D68" s="136"/>
      <c r="E68" s="137">
        <v>6.8230918867908441E-2</v>
      </c>
      <c r="F68" s="137">
        <v>3.9778433446398406E-2</v>
      </c>
      <c r="G68" s="137">
        <v>0.16487255670263243</v>
      </c>
      <c r="H68" s="137">
        <v>0.24842360049061449</v>
      </c>
      <c r="I68" s="137">
        <v>0.24328033103934943</v>
      </c>
      <c r="J68" s="137">
        <v>9.7749462387521385E-2</v>
      </c>
      <c r="K68" s="137">
        <v>0.13766469706557533</v>
      </c>
      <c r="L68" s="138">
        <f t="shared" ref="L68:L71" si="27">(1*E68+2*F68+3*G68+4*H68+5*I68)/SUM(E68:I68)</f>
        <v>3.7307799356935942</v>
      </c>
      <c r="M68" s="3"/>
    </row>
    <row r="69" spans="1:13" ht="15" customHeight="1" x14ac:dyDescent="0.2">
      <c r="A69" s="11"/>
      <c r="C69" s="139">
        <v>2021</v>
      </c>
      <c r="D69" s="139"/>
      <c r="E69" s="140">
        <v>7.7167065000000007E-2</v>
      </c>
      <c r="F69" s="140">
        <v>4.1800299999999999E-2</v>
      </c>
      <c r="G69" s="140">
        <v>0.16447359</v>
      </c>
      <c r="H69" s="140">
        <v>0.24962493299999999</v>
      </c>
      <c r="I69" s="140">
        <v>0.208657537</v>
      </c>
      <c r="J69" s="140">
        <v>9.1287763999999993E-2</v>
      </c>
      <c r="K69" s="140">
        <v>0.16698881700000001</v>
      </c>
      <c r="L69" s="141">
        <f t="shared" si="27"/>
        <v>3.6347454605468341</v>
      </c>
      <c r="M69" s="3"/>
    </row>
    <row r="70" spans="1:13" ht="15" customHeight="1" x14ac:dyDescent="0.2">
      <c r="A70" s="11"/>
      <c r="C70" s="139">
        <v>2017</v>
      </c>
      <c r="D70" s="139"/>
      <c r="E70" s="140">
        <v>6.7849366999999994E-2</v>
      </c>
      <c r="F70" s="140">
        <v>3.2324499999999999E-2</v>
      </c>
      <c r="G70" s="140">
        <v>0.181438084</v>
      </c>
      <c r="H70" s="140">
        <v>0.24061691599999999</v>
      </c>
      <c r="I70" s="140">
        <v>0.175408916</v>
      </c>
      <c r="J70" s="140">
        <v>9.7330861000000005E-2</v>
      </c>
      <c r="K70" s="140">
        <v>0.205031352</v>
      </c>
      <c r="L70" s="141">
        <f t="shared" si="27"/>
        <v>3.60692170681931</v>
      </c>
      <c r="M70" s="3"/>
    </row>
    <row r="71" spans="1:13" ht="15" customHeight="1" x14ac:dyDescent="0.2">
      <c r="A71" s="11"/>
      <c r="C71" s="139">
        <v>2014</v>
      </c>
      <c r="D71" s="139"/>
      <c r="E71" s="140">
        <v>5.8799928751670193E-2</v>
      </c>
      <c r="F71" s="140">
        <v>3.9104880999544157E-2</v>
      </c>
      <c r="G71" s="140">
        <v>0.1796769992921293</v>
      </c>
      <c r="H71" s="140">
        <v>0.23019253657549241</v>
      </c>
      <c r="I71" s="140">
        <v>0.16541179114587123</v>
      </c>
      <c r="J71" s="140">
        <v>9.5177507764584043E-2</v>
      </c>
      <c r="K71" s="140">
        <v>0.23163635547070874</v>
      </c>
      <c r="L71" s="141">
        <f t="shared" si="27"/>
        <v>3.6005937411418585</v>
      </c>
      <c r="M71" s="3"/>
    </row>
    <row r="72" spans="1:13" ht="15" customHeight="1" x14ac:dyDescent="0.2">
      <c r="A72" s="11"/>
      <c r="C72" s="170" t="s">
        <v>89</v>
      </c>
      <c r="D72" s="171"/>
      <c r="E72" s="172"/>
      <c r="F72" s="172"/>
      <c r="G72" s="173"/>
      <c r="H72" s="173"/>
      <c r="I72" s="173"/>
      <c r="J72" s="173"/>
      <c r="K72" s="173"/>
      <c r="L72" s="174"/>
      <c r="M72" s="3"/>
    </row>
    <row r="73" spans="1:13" ht="15" customHeight="1" x14ac:dyDescent="0.2">
      <c r="A73" s="11"/>
      <c r="C73" s="136">
        <v>2024</v>
      </c>
      <c r="D73" s="136"/>
      <c r="E73" s="137">
        <v>6.4128936430273578E-2</v>
      </c>
      <c r="F73" s="137">
        <v>3.8670056340134436E-2</v>
      </c>
      <c r="G73" s="137">
        <v>0.11104466243523896</v>
      </c>
      <c r="H73" s="137">
        <v>0.24243254585196111</v>
      </c>
      <c r="I73" s="137">
        <v>0.30315260828778406</v>
      </c>
      <c r="J73" s="137">
        <v>9.8396493938493354E-2</v>
      </c>
      <c r="K73" s="137">
        <v>0.14217469671611449</v>
      </c>
      <c r="L73" s="138">
        <f t="shared" ref="L73:L76" si="28">(1*E73+2*F73+3*G73+4*H73+5*I73)/SUM(E73:I73)</f>
        <v>3.897792952856963</v>
      </c>
      <c r="M73" s="3"/>
    </row>
    <row r="74" spans="1:13" ht="15" customHeight="1" x14ac:dyDescent="0.2">
      <c r="A74" s="11"/>
      <c r="C74" s="139">
        <v>2021</v>
      </c>
      <c r="D74" s="139"/>
      <c r="E74" s="140">
        <v>6.8381528999999996E-2</v>
      </c>
      <c r="F74" s="140">
        <v>4.4667199999999997E-2</v>
      </c>
      <c r="G74" s="140">
        <v>0.107210656</v>
      </c>
      <c r="H74" s="140">
        <v>0.23182313900000001</v>
      </c>
      <c r="I74" s="140">
        <v>0.29939637200000002</v>
      </c>
      <c r="J74" s="140">
        <v>9.5522003999999994E-2</v>
      </c>
      <c r="K74" s="140">
        <v>0.15299913100000001</v>
      </c>
      <c r="L74" s="141">
        <f t="shared" si="28"/>
        <v>3.8638773869173297</v>
      </c>
      <c r="M74" s="3"/>
    </row>
    <row r="75" spans="1:13" ht="15" customHeight="1" x14ac:dyDescent="0.2">
      <c r="A75" s="11"/>
      <c r="C75" s="139">
        <v>2017</v>
      </c>
      <c r="D75" s="139"/>
      <c r="E75" s="140">
        <v>5.7283000000000001E-2</v>
      </c>
      <c r="F75" s="140">
        <v>3.2121999999999998E-2</v>
      </c>
      <c r="G75" s="140">
        <v>0.100253615</v>
      </c>
      <c r="H75" s="140">
        <v>0.21863176600000001</v>
      </c>
      <c r="I75" s="140">
        <v>0.29591137299999998</v>
      </c>
      <c r="J75" s="140">
        <v>0.104924514</v>
      </c>
      <c r="K75" s="140">
        <v>0.19087369800000001</v>
      </c>
      <c r="L75" s="141">
        <f t="shared" si="28"/>
        <v>3.9425800322559263</v>
      </c>
      <c r="M75" s="3"/>
    </row>
    <row r="76" spans="1:13" ht="15" customHeight="1" x14ac:dyDescent="0.2">
      <c r="A76" s="11"/>
      <c r="C76" s="139">
        <v>2014</v>
      </c>
      <c r="D76" s="139"/>
      <c r="E76" s="140">
        <v>5.3460940883420682E-2</v>
      </c>
      <c r="F76" s="140">
        <v>3.4432012316697208E-2</v>
      </c>
      <c r="G76" s="140">
        <v>7.845742213431442E-2</v>
      </c>
      <c r="H76" s="140">
        <v>0.19743430772162338</v>
      </c>
      <c r="I76" s="140">
        <v>0.31610031615929246</v>
      </c>
      <c r="J76" s="140">
        <v>0.10038172145801007</v>
      </c>
      <c r="K76" s="140">
        <v>0.21973327932664188</v>
      </c>
      <c r="L76" s="141">
        <f t="shared" si="28"/>
        <v>4.0123492160453766</v>
      </c>
      <c r="M76" s="3"/>
    </row>
    <row r="77" spans="1:13" ht="15" customHeight="1" x14ac:dyDescent="0.2">
      <c r="A77" s="11"/>
      <c r="C77" s="162" t="s">
        <v>93</v>
      </c>
      <c r="D77" s="162"/>
      <c r="E77" s="162"/>
      <c r="F77" s="162"/>
      <c r="G77" s="163"/>
      <c r="H77" s="163"/>
      <c r="I77" s="163"/>
      <c r="J77" s="163"/>
      <c r="K77" s="163"/>
      <c r="L77" s="168"/>
      <c r="M77" s="3"/>
    </row>
    <row r="78" spans="1:13" ht="15" customHeight="1" x14ac:dyDescent="0.2">
      <c r="A78" s="11"/>
      <c r="C78" s="136">
        <v>2024</v>
      </c>
      <c r="D78" s="136"/>
      <c r="E78" s="137">
        <f>AVERAGE(E83,E88,E93)</f>
        <v>6.9503412156694686E-2</v>
      </c>
      <c r="F78" s="137">
        <f t="shared" ref="F78:K78" si="29">AVERAGE(F83,F88,F93)</f>
        <v>4.5923418448934238E-2</v>
      </c>
      <c r="G78" s="137">
        <f t="shared" si="29"/>
        <v>0.15480348961967783</v>
      </c>
      <c r="H78" s="137">
        <f t="shared" si="29"/>
        <v>0.28782224313857996</v>
      </c>
      <c r="I78" s="137">
        <f t="shared" si="29"/>
        <v>0.21077136473441793</v>
      </c>
      <c r="J78" s="137">
        <f t="shared" si="29"/>
        <v>9.4720508437059481E-2</v>
      </c>
      <c r="K78" s="137">
        <f t="shared" si="29"/>
        <v>0.1364555634646358</v>
      </c>
      <c r="L78" s="138">
        <f t="shared" ref="L78:L81" si="30">(1*E78+2*F78+3*G78+4*H78+5*I78)/SUM(E78:I78)</f>
        <v>3.6821259207453236</v>
      </c>
      <c r="M78" s="3"/>
    </row>
    <row r="79" spans="1:13" ht="15" customHeight="1" x14ac:dyDescent="0.2">
      <c r="A79" s="11"/>
      <c r="C79" s="139">
        <v>2021</v>
      </c>
      <c r="D79" s="139"/>
      <c r="E79" s="140">
        <f t="shared" ref="E79:K79" si="31">AVERAGE(E84,E89,E94)</f>
        <v>7.5802283333333331E-2</v>
      </c>
      <c r="F79" s="140">
        <f t="shared" si="31"/>
        <v>4.4820966666666663E-2</v>
      </c>
      <c r="G79" s="140">
        <f t="shared" si="31"/>
        <v>0.15435004866666666</v>
      </c>
      <c r="H79" s="140">
        <f t="shared" si="31"/>
        <v>0.27262193600000001</v>
      </c>
      <c r="I79" s="140">
        <f t="shared" si="31"/>
        <v>0.20117483566666669</v>
      </c>
      <c r="J79" s="140">
        <f t="shared" si="31"/>
        <v>9.2997108999999981E-2</v>
      </c>
      <c r="K79" s="140">
        <f t="shared" si="31"/>
        <v>0.15823281133333333</v>
      </c>
      <c r="L79" s="141">
        <f t="shared" si="30"/>
        <v>3.6391095116648606</v>
      </c>
      <c r="M79" s="3"/>
    </row>
    <row r="80" spans="1:13" ht="15" customHeight="1" x14ac:dyDescent="0.2">
      <c r="A80" s="11"/>
      <c r="C80" s="139">
        <v>2017</v>
      </c>
      <c r="D80" s="139"/>
      <c r="E80" s="140">
        <f t="shared" ref="E80:K80" si="32">AVERAGE(E85,E90,E95)</f>
        <v>6.4267450333333323E-2</v>
      </c>
      <c r="F80" s="140">
        <f t="shared" si="32"/>
        <v>3.3476833333333338E-2</v>
      </c>
      <c r="G80" s="140">
        <f t="shared" si="32"/>
        <v>0.14833634800000003</v>
      </c>
      <c r="H80" s="140">
        <f t="shared" si="32"/>
        <v>0.26578919033333331</v>
      </c>
      <c r="I80" s="140">
        <f t="shared" si="32"/>
        <v>0.19654528600000001</v>
      </c>
      <c r="J80" s="140">
        <f t="shared" si="32"/>
        <v>9.6450954666666658E-2</v>
      </c>
      <c r="K80" s="140">
        <f t="shared" si="32"/>
        <v>0.19513392866666668</v>
      </c>
      <c r="L80" s="141">
        <f t="shared" si="30"/>
        <v>3.7013797739803898</v>
      </c>
      <c r="M80" s="3"/>
    </row>
    <row r="81" spans="1:13" ht="15" customHeight="1" x14ac:dyDescent="0.2">
      <c r="A81" s="11"/>
      <c r="C81" s="139">
        <v>2014</v>
      </c>
      <c r="D81" s="139"/>
      <c r="E81" s="140">
        <f t="shared" ref="E81:K81" si="33">AVERAGE(E86,E91,E96)</f>
        <v>6.125719602658642E-2</v>
      </c>
      <c r="F81" s="140">
        <f t="shared" si="33"/>
        <v>3.9675945206573769E-2</v>
      </c>
      <c r="G81" s="140">
        <f t="shared" si="33"/>
        <v>0.13850558351851536</v>
      </c>
      <c r="H81" s="140">
        <f t="shared" si="33"/>
        <v>0.27833057705940578</v>
      </c>
      <c r="I81" s="140">
        <f t="shared" si="33"/>
        <v>0.17714944088156384</v>
      </c>
      <c r="J81" s="140">
        <f t="shared" si="33"/>
        <v>9.2527190529202274E-2</v>
      </c>
      <c r="K81" s="140">
        <f t="shared" si="33"/>
        <v>0.21255406677815247</v>
      </c>
      <c r="L81" s="141">
        <f t="shared" si="30"/>
        <v>3.6769699716832309</v>
      </c>
      <c r="M81" s="3"/>
    </row>
    <row r="82" spans="1:13" ht="15" customHeight="1" x14ac:dyDescent="0.2">
      <c r="A82" s="11"/>
      <c r="C82" s="170" t="s">
        <v>87</v>
      </c>
      <c r="D82" s="171"/>
      <c r="E82" s="172"/>
      <c r="F82" s="172"/>
      <c r="G82" s="173"/>
      <c r="H82" s="173"/>
      <c r="I82" s="173"/>
      <c r="J82" s="173"/>
      <c r="K82" s="173"/>
      <c r="L82" s="174"/>
      <c r="M82" s="3"/>
    </row>
    <row r="83" spans="1:13" ht="15" customHeight="1" x14ac:dyDescent="0.2">
      <c r="A83" s="11"/>
      <c r="C83" s="136">
        <v>2024</v>
      </c>
      <c r="D83" s="136"/>
      <c r="E83" s="137">
        <v>7.1775232508259221E-2</v>
      </c>
      <c r="F83" s="137">
        <v>5.0184355481509124E-2</v>
      </c>
      <c r="G83" s="137">
        <v>0.15014180563848364</v>
      </c>
      <c r="H83" s="137">
        <v>0.29882334961899543</v>
      </c>
      <c r="I83" s="137">
        <v>0.21310656021082902</v>
      </c>
      <c r="J83" s="137">
        <v>8.6753416315071205E-2</v>
      </c>
      <c r="K83" s="137">
        <v>0.1292152802268523</v>
      </c>
      <c r="L83" s="138">
        <f t="shared" ref="L83:L86" si="34">(1*E83+2*F83+3*G83+4*H83+5*I83)/SUM(E83:I83)</f>
        <v>3.6776536181645403</v>
      </c>
      <c r="M83" s="3"/>
    </row>
    <row r="84" spans="1:13" ht="15" customHeight="1" x14ac:dyDescent="0.2">
      <c r="A84" s="11"/>
      <c r="C84" s="139">
        <v>2021</v>
      </c>
      <c r="D84" s="139"/>
      <c r="E84" s="140">
        <v>7.1666679999999996E-2</v>
      </c>
      <c r="F84" s="140">
        <v>4.0531499999999998E-2</v>
      </c>
      <c r="G84" s="140">
        <v>0.152779528</v>
      </c>
      <c r="H84" s="140">
        <v>0.2873656</v>
      </c>
      <c r="I84" s="140">
        <v>0.20727405600000001</v>
      </c>
      <c r="J84" s="140">
        <v>8.7879388000000003E-2</v>
      </c>
      <c r="K84" s="140">
        <v>0.152503205</v>
      </c>
      <c r="L84" s="141">
        <f t="shared" si="34"/>
        <v>3.6819865850249309</v>
      </c>
      <c r="M84" s="3"/>
    </row>
    <row r="85" spans="1:13" ht="15" customHeight="1" x14ac:dyDescent="0.2">
      <c r="A85" s="11"/>
      <c r="C85" s="139">
        <v>2017</v>
      </c>
      <c r="D85" s="139"/>
      <c r="E85" s="140">
        <v>5.9989099999999997E-2</v>
      </c>
      <c r="F85" s="140">
        <v>3.1760799999999999E-2</v>
      </c>
      <c r="G85" s="140">
        <v>0.14485094800000001</v>
      </c>
      <c r="H85" s="140">
        <v>0.283671954</v>
      </c>
      <c r="I85" s="140">
        <v>0.210747348</v>
      </c>
      <c r="J85" s="140">
        <v>8.7462165999999994E-2</v>
      </c>
      <c r="K85" s="140">
        <v>0.18151767499999999</v>
      </c>
      <c r="L85" s="141">
        <f t="shared" si="34"/>
        <v>3.7570621001349958</v>
      </c>
      <c r="M85" s="3"/>
    </row>
    <row r="86" spans="1:13" ht="15" customHeight="1" x14ac:dyDescent="0.2">
      <c r="A86" s="11"/>
      <c r="C86" s="139">
        <v>2014</v>
      </c>
      <c r="D86" s="139"/>
      <c r="E86" s="140">
        <v>5.8449369927116343E-2</v>
      </c>
      <c r="F86" s="140">
        <v>3.7124773620748466E-2</v>
      </c>
      <c r="G86" s="140">
        <v>0.12435780253519184</v>
      </c>
      <c r="H86" s="140">
        <v>0.33003865328558407</v>
      </c>
      <c r="I86" s="140">
        <v>0.184486014242076</v>
      </c>
      <c r="J86" s="140">
        <v>8.2660940259262169E-2</v>
      </c>
      <c r="K86" s="140">
        <v>0.18288244613002111</v>
      </c>
      <c r="L86" s="141">
        <f t="shared" si="34"/>
        <v>3.7420277225301337</v>
      </c>
      <c r="M86" s="3"/>
    </row>
    <row r="87" spans="1:13" ht="15" customHeight="1" x14ac:dyDescent="0.2">
      <c r="A87" s="11"/>
      <c r="C87" s="170" t="s">
        <v>88</v>
      </c>
      <c r="D87" s="171"/>
      <c r="E87" s="172"/>
      <c r="F87" s="172"/>
      <c r="G87" s="173"/>
      <c r="H87" s="173"/>
      <c r="I87" s="173"/>
      <c r="J87" s="173"/>
      <c r="K87" s="173"/>
      <c r="L87" s="174"/>
      <c r="M87" s="3"/>
    </row>
    <row r="88" spans="1:13" ht="15" customHeight="1" x14ac:dyDescent="0.2">
      <c r="A88" s="11"/>
      <c r="C88" s="136">
        <v>2024</v>
      </c>
      <c r="D88" s="136"/>
      <c r="E88" s="137">
        <v>7.0147800433695062E-2</v>
      </c>
      <c r="F88" s="137">
        <v>4.3842831180756249E-2</v>
      </c>
      <c r="G88" s="137">
        <v>0.18202915557523533</v>
      </c>
      <c r="H88" s="137">
        <v>0.27827664527349844</v>
      </c>
      <c r="I88" s="137">
        <v>0.18945253402428058</v>
      </c>
      <c r="J88" s="137">
        <v>9.7930585684320712E-2</v>
      </c>
      <c r="K88" s="137">
        <v>0.13832044782821359</v>
      </c>
      <c r="L88" s="138">
        <f t="shared" ref="L88:L91" si="35">(1*E88+2*F88+3*G88+4*H88+5*I88)/SUM(E88:I88)</f>
        <v>3.6193701098535973</v>
      </c>
      <c r="M88" s="3"/>
    </row>
    <row r="89" spans="1:13" ht="15" customHeight="1" x14ac:dyDescent="0.2">
      <c r="A89" s="11"/>
      <c r="C89" s="139">
        <v>2021</v>
      </c>
      <c r="D89" s="139"/>
      <c r="E89" s="140">
        <v>8.0390448000000003E-2</v>
      </c>
      <c r="F89" s="140">
        <v>4.6870799999999997E-2</v>
      </c>
      <c r="G89" s="140">
        <v>0.18222477100000001</v>
      </c>
      <c r="H89" s="140">
        <v>0.26735075000000003</v>
      </c>
      <c r="I89" s="140">
        <v>0.163589395</v>
      </c>
      <c r="J89" s="140">
        <v>9.2406902999999999E-2</v>
      </c>
      <c r="K89" s="140">
        <v>0.16716697799999999</v>
      </c>
      <c r="L89" s="141">
        <f t="shared" si="35"/>
        <v>3.522506986935702</v>
      </c>
      <c r="M89" s="3"/>
    </row>
    <row r="90" spans="1:13" ht="15" customHeight="1" x14ac:dyDescent="0.2">
      <c r="A90" s="11"/>
      <c r="C90" s="139">
        <v>2017</v>
      </c>
      <c r="D90" s="139"/>
      <c r="E90" s="140">
        <v>7.3075250999999994E-2</v>
      </c>
      <c r="F90" s="140">
        <v>3.4048000000000002E-2</v>
      </c>
      <c r="G90" s="140">
        <v>0.17719533900000001</v>
      </c>
      <c r="H90" s="140">
        <v>0.25821894200000001</v>
      </c>
      <c r="I90" s="140">
        <v>0.15323309800000001</v>
      </c>
      <c r="J90" s="140">
        <v>9.7386703000000005E-2</v>
      </c>
      <c r="K90" s="140">
        <v>0.20684269799999999</v>
      </c>
      <c r="L90" s="141">
        <f t="shared" si="35"/>
        <v>3.5526054412500847</v>
      </c>
      <c r="M90" s="3"/>
    </row>
    <row r="91" spans="1:13" ht="15" customHeight="1" x14ac:dyDescent="0.2">
      <c r="A91" s="11"/>
      <c r="C91" s="139">
        <v>2014</v>
      </c>
      <c r="D91" s="139"/>
      <c r="E91" s="140">
        <v>6.7338795616885022E-2</v>
      </c>
      <c r="F91" s="140">
        <v>4.2354739778972111E-2</v>
      </c>
      <c r="G91" s="140">
        <v>0.18149521139092703</v>
      </c>
      <c r="H91" s="140">
        <v>0.24815864258169629</v>
      </c>
      <c r="I91" s="140">
        <v>0.13484680819911382</v>
      </c>
      <c r="J91" s="140">
        <v>9.3523786244515142E-2</v>
      </c>
      <c r="K91" s="140">
        <v>0.23228201618789046</v>
      </c>
      <c r="L91" s="141">
        <f t="shared" si="35"/>
        <v>3.5055218944286621</v>
      </c>
      <c r="M91" s="3"/>
    </row>
    <row r="92" spans="1:13" ht="15" customHeight="1" x14ac:dyDescent="0.2">
      <c r="A92" s="11"/>
      <c r="C92" s="170" t="s">
        <v>89</v>
      </c>
      <c r="D92" s="171"/>
      <c r="E92" s="172"/>
      <c r="F92" s="172"/>
      <c r="G92" s="173"/>
      <c r="H92" s="173"/>
      <c r="I92" s="173"/>
      <c r="J92" s="173"/>
      <c r="K92" s="173"/>
      <c r="L92" s="174"/>
      <c r="M92" s="3"/>
    </row>
    <row r="93" spans="1:13" ht="15" customHeight="1" x14ac:dyDescent="0.2">
      <c r="A93" s="11"/>
      <c r="C93" s="136">
        <v>2024</v>
      </c>
      <c r="D93" s="136"/>
      <c r="E93" s="137">
        <v>6.6587203528129746E-2</v>
      </c>
      <c r="F93" s="137">
        <v>4.3743068684537353E-2</v>
      </c>
      <c r="G93" s="137">
        <v>0.1322395076453145</v>
      </c>
      <c r="H93" s="137">
        <v>0.28636673452324596</v>
      </c>
      <c r="I93" s="137">
        <v>0.22975499996814419</v>
      </c>
      <c r="J93" s="137">
        <v>9.9477523311786525E-2</v>
      </c>
      <c r="K93" s="137">
        <v>0.14183096233884157</v>
      </c>
      <c r="L93" s="138">
        <f t="shared" ref="L93:L96" si="36">(1*E93+2*F93+3*G93+4*H93+5*I93)/SUM(E93:I93)</f>
        <v>3.749921737567683</v>
      </c>
      <c r="M93" s="3"/>
    </row>
    <row r="94" spans="1:13" ht="15" customHeight="1" x14ac:dyDescent="0.2">
      <c r="A94" s="11"/>
      <c r="C94" s="139">
        <v>2021</v>
      </c>
      <c r="D94" s="139"/>
      <c r="E94" s="140">
        <v>7.5349721999999994E-2</v>
      </c>
      <c r="F94" s="140">
        <v>4.7060600000000001E-2</v>
      </c>
      <c r="G94" s="140">
        <v>0.12804584699999999</v>
      </c>
      <c r="H94" s="140">
        <v>0.263149458</v>
      </c>
      <c r="I94" s="140">
        <v>0.232661056</v>
      </c>
      <c r="J94" s="140">
        <v>9.8705035999999996E-2</v>
      </c>
      <c r="K94" s="140">
        <v>0.15502825100000001</v>
      </c>
      <c r="L94" s="141">
        <f t="shared" si="36"/>
        <v>3.7111553256893823</v>
      </c>
      <c r="M94" s="3"/>
    </row>
    <row r="95" spans="1:13" ht="15" customHeight="1" x14ac:dyDescent="0.2">
      <c r="A95" s="11"/>
      <c r="C95" s="139">
        <v>2017</v>
      </c>
      <c r="D95" s="139"/>
      <c r="E95" s="140">
        <v>5.9737999999999999E-2</v>
      </c>
      <c r="F95" s="140">
        <v>3.4621699999999998E-2</v>
      </c>
      <c r="G95" s="140">
        <v>0.12296275700000001</v>
      </c>
      <c r="H95" s="140">
        <v>0.25547667499999999</v>
      </c>
      <c r="I95" s="140">
        <v>0.225655412</v>
      </c>
      <c r="J95" s="140">
        <v>0.104503995</v>
      </c>
      <c r="K95" s="140">
        <v>0.197041413</v>
      </c>
      <c r="L95" s="141">
        <f t="shared" si="36"/>
        <v>3.7913038919251414</v>
      </c>
      <c r="M95" s="3"/>
    </row>
    <row r="96" spans="1:13" ht="15" customHeight="1" x14ac:dyDescent="0.2">
      <c r="A96" s="11"/>
      <c r="C96" s="139">
        <v>2014</v>
      </c>
      <c r="D96" s="139"/>
      <c r="E96" s="140">
        <v>5.798342253575791E-2</v>
      </c>
      <c r="F96" s="140">
        <v>3.954832222000073E-2</v>
      </c>
      <c r="G96" s="140">
        <v>0.10966373662942723</v>
      </c>
      <c r="H96" s="140">
        <v>0.25679443531093699</v>
      </c>
      <c r="I96" s="140">
        <v>0.21211550020350178</v>
      </c>
      <c r="J96" s="140">
        <v>0.1013968450838295</v>
      </c>
      <c r="K96" s="140">
        <v>0.22249773801654579</v>
      </c>
      <c r="L96" s="141">
        <f t="shared" si="36"/>
        <v>3.7772608461506265</v>
      </c>
      <c r="M96" s="3"/>
    </row>
    <row r="97" spans="1:13" ht="15" customHeight="1" x14ac:dyDescent="0.2">
      <c r="A97" s="11"/>
      <c r="C97" s="162" t="s">
        <v>87</v>
      </c>
      <c r="D97" s="162"/>
      <c r="E97" s="162"/>
      <c r="F97" s="162"/>
      <c r="G97" s="163"/>
      <c r="H97" s="163"/>
      <c r="I97" s="163"/>
      <c r="J97" s="163"/>
      <c r="K97" s="163"/>
      <c r="L97" s="168"/>
      <c r="M97" s="3"/>
    </row>
    <row r="98" spans="1:13" ht="15" customHeight="1" x14ac:dyDescent="0.2">
      <c r="A98" s="11"/>
      <c r="C98" s="136">
        <v>2024</v>
      </c>
      <c r="D98" s="136"/>
      <c r="E98" s="137">
        <f>AVERAGE(E23,E43,E63,E83)</f>
        <v>7.6767884485445831E-2</v>
      </c>
      <c r="F98" s="137">
        <f t="shared" ref="F98:K98" si="37">AVERAGE(F23,F43,F63,F83)</f>
        <v>5.3257858832379254E-2</v>
      </c>
      <c r="G98" s="137">
        <f t="shared" si="37"/>
        <v>0.17378515520950874</v>
      </c>
      <c r="H98" s="137">
        <f t="shared" si="37"/>
        <v>0.27759610399152668</v>
      </c>
      <c r="I98" s="137">
        <f t="shared" si="37"/>
        <v>0.21017846850182514</v>
      </c>
      <c r="J98" s="137">
        <f t="shared" si="37"/>
        <v>8.7455647933445915E-2</v>
      </c>
      <c r="K98" s="137">
        <f t="shared" si="37"/>
        <v>0.12095888104586848</v>
      </c>
      <c r="L98" s="138">
        <f t="shared" ref="L98:L101" si="38">(1*E98+2*F98+3*G98+4*H98+5*I98)/SUM(E98:I98)</f>
        <v>3.6204755281303935</v>
      </c>
      <c r="M98" s="3"/>
    </row>
    <row r="99" spans="1:13" ht="15" customHeight="1" x14ac:dyDescent="0.2">
      <c r="A99" s="11"/>
      <c r="C99" s="139">
        <v>2021</v>
      </c>
      <c r="D99" s="139"/>
      <c r="E99" s="140">
        <f t="shared" ref="E99:K99" si="39">AVERAGE(E24,E44,E64,E84)</f>
        <v>7.9345410249999998E-2</v>
      </c>
      <c r="F99" s="140">
        <f t="shared" si="39"/>
        <v>4.9584499000000004E-2</v>
      </c>
      <c r="G99" s="140">
        <f t="shared" si="39"/>
        <v>0.16881069999999998</v>
      </c>
      <c r="H99" s="140">
        <f t="shared" si="39"/>
        <v>0.26517351700000003</v>
      </c>
      <c r="I99" s="140">
        <f t="shared" si="39"/>
        <v>0.20390252050000002</v>
      </c>
      <c r="J99" s="140">
        <f t="shared" si="39"/>
        <v>9.0572784500000003E-2</v>
      </c>
      <c r="K99" s="140">
        <f t="shared" si="39"/>
        <v>0.14261055724999999</v>
      </c>
      <c r="L99" s="141">
        <f t="shared" si="38"/>
        <v>3.6060161062876666</v>
      </c>
      <c r="M99" s="3"/>
    </row>
    <row r="100" spans="1:13" ht="15" customHeight="1" x14ac:dyDescent="0.2">
      <c r="A100" s="11"/>
      <c r="C100" s="139">
        <v>2017</v>
      </c>
      <c r="D100" s="139"/>
      <c r="E100" s="140">
        <f t="shared" ref="E100:K100" si="40">AVERAGE(E25,E45,E65,E85)</f>
        <v>6.503822125E-2</v>
      </c>
      <c r="F100" s="140">
        <f t="shared" si="40"/>
        <v>3.6264049999999999E-2</v>
      </c>
      <c r="G100" s="140">
        <f t="shared" si="40"/>
        <v>0.16778112374999998</v>
      </c>
      <c r="H100" s="140">
        <f t="shared" si="40"/>
        <v>0.26779434099999999</v>
      </c>
      <c r="I100" s="140">
        <f t="shared" si="40"/>
        <v>0.20708131949999997</v>
      </c>
      <c r="J100" s="140">
        <f t="shared" si="40"/>
        <v>8.8308874250000002E-2</v>
      </c>
      <c r="K100" s="140">
        <f t="shared" si="40"/>
        <v>0.16773205450000001</v>
      </c>
      <c r="L100" s="141">
        <f t="shared" si="38"/>
        <v>3.6930710550373824</v>
      </c>
      <c r="M100" s="3"/>
    </row>
    <row r="101" spans="1:13" ht="15" customHeight="1" x14ac:dyDescent="0.2">
      <c r="A101" s="11"/>
      <c r="C101" s="139">
        <v>2014</v>
      </c>
      <c r="D101" s="139"/>
      <c r="E101" s="140">
        <f t="shared" ref="E101:K101" si="41">AVERAGE(E26,E46,E66,E86)</f>
        <v>6.0359415162060448E-2</v>
      </c>
      <c r="F101" s="140">
        <f t="shared" si="41"/>
        <v>4.2338718190771771E-2</v>
      </c>
      <c r="G101" s="140">
        <f t="shared" si="41"/>
        <v>0.1446339450385177</v>
      </c>
      <c r="H101" s="140">
        <f t="shared" si="41"/>
        <v>0.27964375742440706</v>
      </c>
      <c r="I101" s="140">
        <f t="shared" si="41"/>
        <v>0.21178760612435177</v>
      </c>
      <c r="J101" s="140">
        <f t="shared" si="41"/>
        <v>8.7041757388186647E-2</v>
      </c>
      <c r="K101" s="140">
        <f t="shared" si="41"/>
        <v>0.17419480067170462</v>
      </c>
      <c r="L101" s="141">
        <f t="shared" si="38"/>
        <v>3.7311696687909586</v>
      </c>
      <c r="M101" s="3"/>
    </row>
    <row r="102" spans="1:13" ht="15" customHeight="1" x14ac:dyDescent="0.2">
      <c r="A102" s="11"/>
      <c r="C102" s="162" t="s">
        <v>88</v>
      </c>
      <c r="D102" s="162"/>
      <c r="E102" s="162"/>
      <c r="F102" s="162"/>
      <c r="G102" s="162"/>
      <c r="H102" s="162"/>
      <c r="I102" s="162"/>
      <c r="J102" s="162"/>
      <c r="K102" s="162"/>
      <c r="L102" s="169"/>
      <c r="M102" s="3"/>
    </row>
    <row r="103" spans="1:13" ht="15" customHeight="1" x14ac:dyDescent="0.2">
      <c r="A103" s="11"/>
      <c r="C103" s="136">
        <v>2024</v>
      </c>
      <c r="D103" s="136"/>
      <c r="E103" s="137">
        <f>AVERAGE(E28,E48,E68,E88)</f>
        <v>7.5103261531651297E-2</v>
      </c>
      <c r="F103" s="137">
        <f t="shared" ref="F103:K103" si="42">AVERAGE(F28,F48,F68,F88)</f>
        <v>4.8851563064978835E-2</v>
      </c>
      <c r="G103" s="137">
        <f t="shared" si="42"/>
        <v>0.19463527404142333</v>
      </c>
      <c r="H103" s="137">
        <f t="shared" si="42"/>
        <v>0.27180442442098013</v>
      </c>
      <c r="I103" s="137">
        <f t="shared" si="42"/>
        <v>0.1925347689448389</v>
      </c>
      <c r="J103" s="137">
        <f t="shared" si="42"/>
        <v>9.2913580267247678E-2</v>
      </c>
      <c r="K103" s="137">
        <f t="shared" si="42"/>
        <v>0.12415712772887982</v>
      </c>
      <c r="L103" s="138">
        <f t="shared" ref="L103:L106" si="43">(1*E103+2*F103+3*G103+4*H103+5*I103)/SUM(E103:I103)</f>
        <v>3.5847474106002828</v>
      </c>
      <c r="M103" s="3"/>
    </row>
    <row r="104" spans="1:13" ht="15" customHeight="1" x14ac:dyDescent="0.2">
      <c r="A104" s="11"/>
      <c r="C104" s="139">
        <v>2021</v>
      </c>
      <c r="D104" s="139"/>
      <c r="E104" s="140">
        <f t="shared" ref="E104:K104" si="44">AVERAGE(E29,E49,E69,E89)</f>
        <v>8.5764017250000005E-2</v>
      </c>
      <c r="F104" s="140">
        <f t="shared" si="44"/>
        <v>5.0707025000000003E-2</v>
      </c>
      <c r="G104" s="140">
        <f t="shared" si="44"/>
        <v>0.19723319825000002</v>
      </c>
      <c r="H104" s="140">
        <f t="shared" si="44"/>
        <v>0.26269098825000003</v>
      </c>
      <c r="I104" s="140">
        <f t="shared" si="44"/>
        <v>0.16528322325</v>
      </c>
      <c r="J104" s="140">
        <f t="shared" si="44"/>
        <v>8.8670843249999992E-2</v>
      </c>
      <c r="K104" s="140">
        <f t="shared" si="44"/>
        <v>0.14965070775</v>
      </c>
      <c r="L104" s="141">
        <f t="shared" si="43"/>
        <v>3.4871115551132856</v>
      </c>
      <c r="M104" s="3"/>
    </row>
    <row r="105" spans="1:13" ht="15" customHeight="1" x14ac:dyDescent="0.2">
      <c r="A105" s="11"/>
      <c r="C105" s="139">
        <v>2017</v>
      </c>
      <c r="D105" s="139"/>
      <c r="E105" s="140">
        <f t="shared" ref="E105:K105" si="45">AVERAGE(E30,E50,E70,E90)</f>
        <v>7.5031366000000002E-2</v>
      </c>
      <c r="F105" s="140">
        <f t="shared" si="45"/>
        <v>4.0257424999999999E-2</v>
      </c>
      <c r="G105" s="140">
        <f t="shared" si="45"/>
        <v>0.19028691475000004</v>
      </c>
      <c r="H105" s="140">
        <f t="shared" si="45"/>
        <v>0.26975011425000001</v>
      </c>
      <c r="I105" s="140">
        <f t="shared" si="45"/>
        <v>0.143867516</v>
      </c>
      <c r="J105" s="140">
        <f t="shared" si="45"/>
        <v>9.2160126750000002E-2</v>
      </c>
      <c r="K105" s="140">
        <f t="shared" si="45"/>
        <v>0.188646539</v>
      </c>
      <c r="L105" s="141">
        <f t="shared" si="43"/>
        <v>3.5105233472992023</v>
      </c>
      <c r="M105" s="3"/>
    </row>
    <row r="106" spans="1:13" ht="15" customHeight="1" x14ac:dyDescent="0.2">
      <c r="A106" s="11"/>
      <c r="C106" s="139">
        <v>2014</v>
      </c>
      <c r="D106" s="139"/>
      <c r="E106" s="140">
        <f t="shared" ref="E106:K106" si="46">AVERAGE(E31,E51,E71,E91)</f>
        <v>6.7102976303814815E-2</v>
      </c>
      <c r="F106" s="140">
        <f t="shared" si="46"/>
        <v>4.9223998696264717E-2</v>
      </c>
      <c r="G106" s="140">
        <f t="shared" si="46"/>
        <v>0.17504257228791134</v>
      </c>
      <c r="H106" s="140">
        <f t="shared" si="46"/>
        <v>0.26859479515228135</v>
      </c>
      <c r="I106" s="140">
        <f t="shared" si="46"/>
        <v>0.13380482354334639</v>
      </c>
      <c r="J106" s="140">
        <f t="shared" si="46"/>
        <v>9.0291302805093551E-2</v>
      </c>
      <c r="K106" s="140">
        <f t="shared" si="46"/>
        <v>0.21593953121128781</v>
      </c>
      <c r="L106" s="141">
        <f t="shared" si="43"/>
        <v>3.5084897228531622</v>
      </c>
      <c r="M106" s="3"/>
    </row>
    <row r="107" spans="1:13" ht="15" customHeight="1" x14ac:dyDescent="0.2">
      <c r="A107" s="11"/>
      <c r="C107" s="162" t="s">
        <v>89</v>
      </c>
      <c r="D107" s="162"/>
      <c r="E107" s="162"/>
      <c r="F107" s="162"/>
      <c r="G107" s="162"/>
      <c r="H107" s="162"/>
      <c r="I107" s="162"/>
      <c r="J107" s="162"/>
      <c r="K107" s="162"/>
      <c r="L107" s="169"/>
      <c r="M107" s="3"/>
    </row>
    <row r="108" spans="1:13" ht="15" customHeight="1" x14ac:dyDescent="0.2">
      <c r="A108" s="11"/>
      <c r="C108" s="136">
        <v>2024</v>
      </c>
      <c r="D108" s="136"/>
      <c r="E108" s="137">
        <f>AVERAGE(E33,E53,E73,E93)</f>
        <v>6.8448131061914788E-2</v>
      </c>
      <c r="F108" s="137">
        <f t="shared" ref="F108:K108" si="47">AVERAGE(F33,F53,F73,F93)</f>
        <v>4.3476847174587441E-2</v>
      </c>
      <c r="G108" s="137">
        <f t="shared" si="47"/>
        <v>0.1403205347939932</v>
      </c>
      <c r="H108" s="137">
        <f t="shared" si="47"/>
        <v>0.27303230850161975</v>
      </c>
      <c r="I108" s="137">
        <f t="shared" si="47"/>
        <v>0.258935852956236</v>
      </c>
      <c r="J108" s="137">
        <f t="shared" si="47"/>
        <v>9.3305158396648796E-2</v>
      </c>
      <c r="K108" s="137">
        <f t="shared" si="47"/>
        <v>0.12248116711499987</v>
      </c>
      <c r="L108" s="138">
        <f t="shared" ref="L108:L111" si="48">(1*E108+2*F108+3*G108+4*H108+5*I108)/SUM(E108:I108)</f>
        <v>3.7785262167406182</v>
      </c>
      <c r="M108" s="3"/>
    </row>
    <row r="109" spans="1:13" ht="15" customHeight="1" x14ac:dyDescent="0.2">
      <c r="A109" s="11"/>
      <c r="C109" s="139">
        <v>2021</v>
      </c>
      <c r="D109" s="139"/>
      <c r="E109" s="140">
        <f t="shared" ref="E109:K109" si="49">AVERAGE(E34,E54,E74,E94)</f>
        <v>7.4432166250000001E-2</v>
      </c>
      <c r="F109" s="140">
        <f t="shared" si="49"/>
        <v>4.8175875E-2</v>
      </c>
      <c r="G109" s="140">
        <f t="shared" si="49"/>
        <v>0.13455768225</v>
      </c>
      <c r="H109" s="140">
        <f t="shared" si="49"/>
        <v>0.26088415875000004</v>
      </c>
      <c r="I109" s="140">
        <f t="shared" si="49"/>
        <v>0.25639934225</v>
      </c>
      <c r="J109" s="140">
        <f t="shared" si="49"/>
        <v>9.1921488750000002E-2</v>
      </c>
      <c r="K109" s="140">
        <f t="shared" si="49"/>
        <v>0.13362929075000002</v>
      </c>
      <c r="L109" s="141">
        <f t="shared" si="48"/>
        <v>3.7445841735102672</v>
      </c>
      <c r="M109" s="3"/>
    </row>
    <row r="110" spans="1:13" ht="15" customHeight="1" x14ac:dyDescent="0.2">
      <c r="A110" s="11"/>
      <c r="C110" s="139">
        <v>2017</v>
      </c>
      <c r="D110" s="139"/>
      <c r="E110" s="140">
        <f t="shared" ref="E110:K110" si="50">AVERAGE(E35,E55,E75,E95)</f>
        <v>6.1591841499999994E-2</v>
      </c>
      <c r="F110" s="140">
        <f t="shared" si="50"/>
        <v>3.6672674999999995E-2</v>
      </c>
      <c r="G110" s="140">
        <f t="shared" si="50"/>
        <v>0.12746916250000001</v>
      </c>
      <c r="H110" s="140">
        <f t="shared" si="50"/>
        <v>0.251534376</v>
      </c>
      <c r="I110" s="140">
        <f t="shared" si="50"/>
        <v>0.25387226400000001</v>
      </c>
      <c r="J110" s="140">
        <f t="shared" si="50"/>
        <v>9.6321899750000009E-2</v>
      </c>
      <c r="K110" s="140">
        <f t="shared" si="50"/>
        <v>0.1725377505</v>
      </c>
      <c r="L110" s="141">
        <f t="shared" si="48"/>
        <v>3.8198461094579574</v>
      </c>
      <c r="M110" s="3"/>
    </row>
    <row r="111" spans="1:13" s="3" customFormat="1" ht="15" customHeight="1" x14ac:dyDescent="0.2">
      <c r="A111" s="11"/>
      <c r="B111" s="2"/>
      <c r="C111" s="139">
        <v>2014</v>
      </c>
      <c r="D111" s="139"/>
      <c r="E111" s="142">
        <f t="shared" ref="E111:K111" si="51">AVERAGE(E36,E56,E76,E96)</f>
        <v>5.9303008599752648E-2</v>
      </c>
      <c r="F111" s="142">
        <f t="shared" si="51"/>
        <v>4.1385775302202145E-2</v>
      </c>
      <c r="G111" s="142">
        <f t="shared" si="51"/>
        <v>0.10160848837750337</v>
      </c>
      <c r="H111" s="142">
        <f t="shared" si="51"/>
        <v>0.23149684642936963</v>
      </c>
      <c r="I111" s="142">
        <f t="shared" si="51"/>
        <v>0.27111821275481551</v>
      </c>
      <c r="J111" s="142">
        <f t="shared" si="51"/>
        <v>9.5081022781755731E-2</v>
      </c>
      <c r="K111" s="142">
        <f t="shared" si="51"/>
        <v>0.20000664575460103</v>
      </c>
      <c r="L111" s="141">
        <f t="shared" si="48"/>
        <v>3.8706635592016849</v>
      </c>
    </row>
    <row r="112" spans="1:13" s="3" customFormat="1" ht="15" customHeight="1" x14ac:dyDescent="0.2">
      <c r="A112" s="11"/>
      <c r="B112" s="2"/>
      <c r="C112" s="145" t="s">
        <v>169</v>
      </c>
      <c r="D112" s="146"/>
      <c r="E112" s="146"/>
      <c r="F112" s="146"/>
      <c r="G112" s="146"/>
      <c r="H112" s="146"/>
      <c r="I112" s="146"/>
      <c r="J112" s="146"/>
      <c r="K112" s="146"/>
      <c r="L112" s="146"/>
    </row>
    <row r="113" spans="1:13" s="3" customFormat="1" ht="15" customHeight="1" x14ac:dyDescent="0.2">
      <c r="A113" s="11"/>
      <c r="B113" s="2"/>
      <c r="C113" s="100" t="s">
        <v>15</v>
      </c>
      <c r="D113" s="100"/>
      <c r="E113" s="99"/>
      <c r="F113" s="99"/>
      <c r="G113" s="99"/>
      <c r="H113" s="99"/>
      <c r="I113" s="99"/>
      <c r="J113" s="99"/>
      <c r="K113" s="99"/>
      <c r="L113" s="98"/>
    </row>
    <row r="114" spans="1:13" s="3" customFormat="1" ht="15" customHeight="1" x14ac:dyDescent="0.2">
      <c r="A114" s="11"/>
      <c r="B114" s="2"/>
      <c r="C114" s="160" t="s">
        <v>165</v>
      </c>
      <c r="D114" s="160"/>
      <c r="E114" s="161"/>
      <c r="F114" s="161"/>
      <c r="G114" s="161"/>
      <c r="H114" s="161"/>
      <c r="I114" s="161"/>
      <c r="J114" s="161"/>
      <c r="K114" s="161"/>
      <c r="L114" s="161"/>
    </row>
    <row r="115" spans="1:13" ht="15" customHeight="1" x14ac:dyDescent="0.2">
      <c r="A115" s="11"/>
      <c r="B115" s="3"/>
      <c r="C115" s="136">
        <v>2024</v>
      </c>
      <c r="D115" s="136"/>
      <c r="E115" s="137">
        <f>AVERAGE(E125,E130,E135,E145,E150,E155,E165,E170,E175,E185,E190,E195)</f>
        <v>5.8340757801468024E-2</v>
      </c>
      <c r="F115" s="137">
        <f t="shared" ref="F115:K115" si="52">AVERAGE(F125,F130,F135,F145,F150,F155,F165,F170,F175,F185,F190,F195)</f>
        <v>4.992617632057688E-2</v>
      </c>
      <c r="G115" s="137">
        <f t="shared" si="52"/>
        <v>0.21606915684657782</v>
      </c>
      <c r="H115" s="137">
        <f t="shared" si="52"/>
        <v>0.3075076163713103</v>
      </c>
      <c r="I115" s="137">
        <f t="shared" si="52"/>
        <v>0.23266726278217045</v>
      </c>
      <c r="J115" s="137">
        <f t="shared" si="52"/>
        <v>7.3661121772371427E-2</v>
      </c>
      <c r="K115" s="137">
        <f t="shared" si="52"/>
        <v>6.1827908105525194E-2</v>
      </c>
      <c r="L115" s="138">
        <f t="shared" ref="L115:L118" si="53">(1*E115+2*F115+3*G115+4*H115+5*I115)/SUM(E115:I115)</f>
        <v>3.7012455260417503</v>
      </c>
      <c r="M115" s="3"/>
    </row>
    <row r="116" spans="1:13" ht="15" customHeight="1" x14ac:dyDescent="0.2">
      <c r="A116" s="11"/>
      <c r="B116" s="3"/>
      <c r="C116" s="139">
        <v>2021</v>
      </c>
      <c r="D116" s="139"/>
      <c r="E116" s="140">
        <f t="shared" ref="E116:K116" si="54">AVERAGE(E126,E131,E136,E146,E151,E156,E166,E171,E176,E186,E191,E196)</f>
        <v>7.4474621333333338E-2</v>
      </c>
      <c r="F116" s="140">
        <f t="shared" si="54"/>
        <v>5.2542306333333323E-2</v>
      </c>
      <c r="G116" s="140">
        <f t="shared" si="54"/>
        <v>0.18782442708333336</v>
      </c>
      <c r="H116" s="140">
        <f t="shared" si="54"/>
        <v>0.30100659333333329</v>
      </c>
      <c r="I116" s="140">
        <f t="shared" si="54"/>
        <v>0.23566447550000003</v>
      </c>
      <c r="J116" s="140">
        <f t="shared" si="54"/>
        <v>7.3932510749999999E-2</v>
      </c>
      <c r="K116" s="140">
        <f t="shared" si="54"/>
        <v>7.4555059666666659E-2</v>
      </c>
      <c r="L116" s="141">
        <f t="shared" si="53"/>
        <v>3.6703883343605352</v>
      </c>
    </row>
    <row r="117" spans="1:13" ht="15" customHeight="1" x14ac:dyDescent="0.2">
      <c r="A117" s="11"/>
      <c r="B117" s="3"/>
      <c r="C117" s="139">
        <v>2017</v>
      </c>
      <c r="D117" s="139"/>
      <c r="E117" s="140">
        <f t="shared" ref="E117:K117" si="55">AVERAGE(E127,E132,E137,E147,E152,E157,E167,E172,E177,E187,E192,E197)</f>
        <v>6.4845945499999988E-2</v>
      </c>
      <c r="F117" s="140">
        <f t="shared" si="55"/>
        <v>4.0463599999999995E-2</v>
      </c>
      <c r="G117" s="140">
        <f t="shared" si="55"/>
        <v>0.18411824350000003</v>
      </c>
      <c r="H117" s="140">
        <f t="shared" si="55"/>
        <v>0.30645198133333335</v>
      </c>
      <c r="I117" s="140">
        <f t="shared" si="55"/>
        <v>0.25506266883333328</v>
      </c>
      <c r="J117" s="140">
        <f t="shared" si="55"/>
        <v>6.372327383333333E-2</v>
      </c>
      <c r="K117" s="140">
        <f t="shared" si="55"/>
        <v>8.5334306249999992E-2</v>
      </c>
      <c r="L117" s="141">
        <f t="shared" si="53"/>
        <v>3.7596540003728625</v>
      </c>
    </row>
    <row r="118" spans="1:13" ht="15" customHeight="1" x14ac:dyDescent="0.2">
      <c r="A118" s="11"/>
      <c r="B118" s="3"/>
      <c r="C118" s="139">
        <v>2014</v>
      </c>
      <c r="D118" s="139"/>
      <c r="E118" s="140">
        <f t="shared" ref="E118:K118" si="56">AVERAGE(E128,E133,E138,E148,E153,E158,E168,E173,E178,E188,E193,E198)</f>
        <v>5.510145907940725E-2</v>
      </c>
      <c r="F118" s="140">
        <f t="shared" si="56"/>
        <v>5.188899933516733E-2</v>
      </c>
      <c r="G118" s="140">
        <f t="shared" si="56"/>
        <v>0.17234450194906656</v>
      </c>
      <c r="H118" s="140">
        <f t="shared" si="56"/>
        <v>0.31365508086354937</v>
      </c>
      <c r="I118" s="140">
        <f t="shared" si="56"/>
        <v>0.25553712659180916</v>
      </c>
      <c r="J118" s="140">
        <f t="shared" si="56"/>
        <v>4.8759783732952977E-2</v>
      </c>
      <c r="K118" s="140">
        <f t="shared" si="56"/>
        <v>0.10271304844804741</v>
      </c>
      <c r="L118" s="141">
        <f t="shared" si="53"/>
        <v>3.780926576878366</v>
      </c>
      <c r="M118" s="3"/>
    </row>
    <row r="119" spans="1:13" ht="15" customHeight="1" x14ac:dyDescent="0.2">
      <c r="A119" s="11"/>
      <c r="B119" s="3"/>
      <c r="C119" s="162" t="s">
        <v>90</v>
      </c>
      <c r="D119" s="162"/>
      <c r="E119" s="162"/>
      <c r="F119" s="162"/>
      <c r="G119" s="163"/>
      <c r="H119" s="163"/>
      <c r="I119" s="163"/>
      <c r="J119" s="163"/>
      <c r="K119" s="163"/>
      <c r="L119" s="168"/>
      <c r="M119" s="3"/>
    </row>
    <row r="120" spans="1:13" ht="15" customHeight="1" x14ac:dyDescent="0.2">
      <c r="A120" s="11"/>
      <c r="C120" s="136">
        <v>2024</v>
      </c>
      <c r="D120" s="136"/>
      <c r="E120" s="137">
        <f>AVERAGE(E125,E130,E135)</f>
        <v>6.1442347262104569E-2</v>
      </c>
      <c r="F120" s="137">
        <f t="shared" ref="F120:K120" si="57">AVERAGE(F125,F130,F135)</f>
        <v>4.9666093152470538E-2</v>
      </c>
      <c r="G120" s="137">
        <f t="shared" si="57"/>
        <v>0.23729888365013804</v>
      </c>
      <c r="H120" s="137">
        <f t="shared" si="57"/>
        <v>0.32295380743238483</v>
      </c>
      <c r="I120" s="137">
        <f t="shared" si="57"/>
        <v>0.21250712828874999</v>
      </c>
      <c r="J120" s="137">
        <f t="shared" si="57"/>
        <v>6.7090959695961794E-2</v>
      </c>
      <c r="K120" s="137">
        <f t="shared" si="57"/>
        <v>4.904078051819024E-2</v>
      </c>
      <c r="L120" s="138">
        <f t="shared" ref="L120:L123" si="58">(1*E120+2*F120+3*G120+4*H120+5*I120)/SUM(E120:I120)</f>
        <v>3.6510215407810014</v>
      </c>
      <c r="M120" s="3"/>
    </row>
    <row r="121" spans="1:13" ht="15" customHeight="1" x14ac:dyDescent="0.2">
      <c r="A121" s="11"/>
      <c r="C121" s="139">
        <v>2021</v>
      </c>
      <c r="D121" s="139"/>
      <c r="E121" s="140">
        <f t="shared" ref="E121:K121" si="59">AVERAGE(E126,E131,E136)</f>
        <v>7.7673005000000003E-2</v>
      </c>
      <c r="F121" s="140">
        <f t="shared" si="59"/>
        <v>5.404783333333333E-2</v>
      </c>
      <c r="G121" s="140">
        <f t="shared" si="59"/>
        <v>0.20366576066666667</v>
      </c>
      <c r="H121" s="140">
        <f t="shared" si="59"/>
        <v>0.32317481000000003</v>
      </c>
      <c r="I121" s="140">
        <f t="shared" si="59"/>
        <v>0.20510035800000001</v>
      </c>
      <c r="J121" s="140">
        <f t="shared" si="59"/>
        <v>7.2132867000000003E-2</v>
      </c>
      <c r="K121" s="140">
        <f t="shared" si="59"/>
        <v>6.4205350333333328E-2</v>
      </c>
      <c r="L121" s="141">
        <f t="shared" si="58"/>
        <v>3.6066977868972483</v>
      </c>
      <c r="M121" s="3"/>
    </row>
    <row r="122" spans="1:13" ht="15" customHeight="1" x14ac:dyDescent="0.2">
      <c r="A122" s="11"/>
      <c r="C122" s="139">
        <v>2017</v>
      </c>
      <c r="D122" s="139"/>
      <c r="E122" s="140">
        <f t="shared" ref="E122:K122" si="60">AVERAGE(E127,E132,E137)</f>
        <v>6.4616037666666667E-2</v>
      </c>
      <c r="F122" s="140">
        <f t="shared" si="60"/>
        <v>4.0021633333333334E-2</v>
      </c>
      <c r="G122" s="140">
        <f t="shared" si="60"/>
        <v>0.20485201833333333</v>
      </c>
      <c r="H122" s="140">
        <f t="shared" si="60"/>
        <v>0.3460325403333333</v>
      </c>
      <c r="I122" s="140">
        <f t="shared" si="60"/>
        <v>0.21094266999999997</v>
      </c>
      <c r="J122" s="140">
        <f t="shared" si="60"/>
        <v>6.0514321666666669E-2</v>
      </c>
      <c r="K122" s="140">
        <f t="shared" si="60"/>
        <v>7.3020793666666667E-2</v>
      </c>
      <c r="L122" s="141">
        <f t="shared" si="58"/>
        <v>3.6909272053570499</v>
      </c>
      <c r="M122" s="3"/>
    </row>
    <row r="123" spans="1:13" ht="15" customHeight="1" x14ac:dyDescent="0.2">
      <c r="A123" s="11"/>
      <c r="C123" s="139">
        <v>2014</v>
      </c>
      <c r="D123" s="139"/>
      <c r="E123" s="140">
        <f t="shared" ref="E123:K123" si="61">AVERAGE(E128,E133,E138)</f>
        <v>5.4586963845906632E-2</v>
      </c>
      <c r="F123" s="140">
        <f t="shared" si="61"/>
        <v>5.7932317655649768E-2</v>
      </c>
      <c r="G123" s="140">
        <f t="shared" si="61"/>
        <v>0.18150717112933604</v>
      </c>
      <c r="H123" s="140">
        <f t="shared" si="61"/>
        <v>0.36288991482022559</v>
      </c>
      <c r="I123" s="140">
        <f t="shared" si="61"/>
        <v>0.20365017486301862</v>
      </c>
      <c r="J123" s="140">
        <f t="shared" si="61"/>
        <v>4.6031678028589797E-2</v>
      </c>
      <c r="K123" s="140">
        <f t="shared" si="61"/>
        <v>9.3401779657273518E-2</v>
      </c>
      <c r="L123" s="141">
        <f t="shared" si="58"/>
        <v>3.700798822107418</v>
      </c>
    </row>
    <row r="124" spans="1:13" ht="15" customHeight="1" x14ac:dyDescent="0.2">
      <c r="A124" s="11"/>
      <c r="C124" s="170" t="s">
        <v>87</v>
      </c>
      <c r="D124" s="171"/>
      <c r="E124" s="172"/>
      <c r="F124" s="172"/>
      <c r="G124" s="173"/>
      <c r="H124" s="173"/>
      <c r="I124" s="173"/>
      <c r="J124" s="173"/>
      <c r="K124" s="173"/>
      <c r="L124" s="174"/>
      <c r="M124" s="3"/>
    </row>
    <row r="125" spans="1:13" ht="15" customHeight="1" x14ac:dyDescent="0.2">
      <c r="A125" s="11"/>
      <c r="C125" s="136">
        <v>2024</v>
      </c>
      <c r="D125" s="136"/>
      <c r="E125" s="137">
        <v>6.3573081083639946E-2</v>
      </c>
      <c r="F125" s="137">
        <v>5.4905711372201051E-2</v>
      </c>
      <c r="G125" s="137">
        <v>0.27064892987828892</v>
      </c>
      <c r="H125" s="137">
        <v>0.31645529877630191</v>
      </c>
      <c r="I125" s="137">
        <v>0.16563139902076257</v>
      </c>
      <c r="J125" s="137">
        <v>6.7922632122034837E-2</v>
      </c>
      <c r="K125" s="137">
        <v>6.0862947746770778E-2</v>
      </c>
      <c r="L125" s="138">
        <f t="shared" ref="L125:L128" si="62">(1*E125+2*F125+3*G125+4*H125+5*I125)/SUM(E125:I125)</f>
        <v>3.5345024284701605</v>
      </c>
      <c r="M125" s="3"/>
    </row>
    <row r="126" spans="1:13" ht="15" customHeight="1" x14ac:dyDescent="0.2">
      <c r="A126" s="11"/>
      <c r="C126" s="139">
        <v>2021</v>
      </c>
      <c r="D126" s="139"/>
      <c r="E126" s="140">
        <v>7.8868020999999996E-2</v>
      </c>
      <c r="F126" s="140">
        <v>5.74034E-2</v>
      </c>
      <c r="G126" s="140">
        <v>0.231625418</v>
      </c>
      <c r="H126" s="140">
        <v>0.33472562</v>
      </c>
      <c r="I126" s="140">
        <v>0.153913355</v>
      </c>
      <c r="J126" s="140">
        <v>6.9895779000000005E-2</v>
      </c>
      <c r="K126" s="140">
        <v>7.3568360999999999E-2</v>
      </c>
      <c r="L126" s="141">
        <f t="shared" si="62"/>
        <v>3.499001770870493</v>
      </c>
      <c r="M126" s="3"/>
    </row>
    <row r="127" spans="1:13" ht="15" customHeight="1" x14ac:dyDescent="0.2">
      <c r="A127" s="11"/>
      <c r="C127" s="139">
        <v>2017</v>
      </c>
      <c r="D127" s="139"/>
      <c r="E127" s="140">
        <v>6.3757594000000001E-2</v>
      </c>
      <c r="F127" s="140">
        <v>3.0950399999999999E-2</v>
      </c>
      <c r="G127" s="140">
        <v>0.24310479300000001</v>
      </c>
      <c r="H127" s="140">
        <v>0.35177623600000002</v>
      </c>
      <c r="I127" s="140">
        <v>0.17108426099999999</v>
      </c>
      <c r="J127" s="140">
        <v>5.9995E-2</v>
      </c>
      <c r="K127" s="140">
        <v>7.9331733000000001E-2</v>
      </c>
      <c r="L127" s="141">
        <f t="shared" si="62"/>
        <v>3.6221631134073875</v>
      </c>
      <c r="M127" s="3"/>
    </row>
    <row r="128" spans="1:13" ht="15" customHeight="1" x14ac:dyDescent="0.2">
      <c r="A128" s="11"/>
      <c r="C128" s="139">
        <v>2014</v>
      </c>
      <c r="D128" s="139"/>
      <c r="E128" s="140">
        <v>5.2930238617836772E-2</v>
      </c>
      <c r="F128" s="140">
        <v>5.0630167336536677E-2</v>
      </c>
      <c r="G128" s="140">
        <v>0.22249887334792265</v>
      </c>
      <c r="H128" s="140">
        <v>0.39575352403742081</v>
      </c>
      <c r="I128" s="140">
        <v>0.13968756045633141</v>
      </c>
      <c r="J128" s="140">
        <v>4.9351671711063423E-2</v>
      </c>
      <c r="K128" s="140">
        <v>8.9147964492888102E-2</v>
      </c>
      <c r="L128" s="141">
        <f t="shared" si="62"/>
        <v>3.602017157709124</v>
      </c>
      <c r="M128" s="3"/>
    </row>
    <row r="129" spans="1:13" ht="15" customHeight="1" x14ac:dyDescent="0.2">
      <c r="A129" s="11"/>
      <c r="C129" s="170" t="s">
        <v>88</v>
      </c>
      <c r="D129" s="171"/>
      <c r="E129" s="172"/>
      <c r="F129" s="172"/>
      <c r="G129" s="173"/>
      <c r="H129" s="173"/>
      <c r="I129" s="173"/>
      <c r="J129" s="173"/>
      <c r="K129" s="173"/>
      <c r="L129" s="174"/>
      <c r="M129" s="3"/>
    </row>
    <row r="130" spans="1:13" ht="15" customHeight="1" x14ac:dyDescent="0.2">
      <c r="A130" s="11"/>
      <c r="C130" s="136">
        <v>2024</v>
      </c>
      <c r="D130" s="136"/>
      <c r="E130" s="137">
        <v>6.839891518064059E-2</v>
      </c>
      <c r="F130" s="137">
        <v>5.4787866670611599E-2</v>
      </c>
      <c r="G130" s="137">
        <v>0.25585473459383035</v>
      </c>
      <c r="H130" s="137">
        <v>0.32734195109185016</v>
      </c>
      <c r="I130" s="137">
        <v>0.1795583538854062</v>
      </c>
      <c r="J130" s="137">
        <v>7.2129193310670303E-2</v>
      </c>
      <c r="K130" s="137">
        <v>4.1928985266990869E-2</v>
      </c>
      <c r="L130" s="138">
        <f t="shared" ref="L130:L133" si="63">(1*E130+2*F130+3*G130+4*H130+5*I130)/SUM(E130:I130)</f>
        <v>3.5585840400177449</v>
      </c>
      <c r="M130" s="3"/>
    </row>
    <row r="131" spans="1:13" ht="15" customHeight="1" x14ac:dyDescent="0.2">
      <c r="A131" s="11"/>
      <c r="C131" s="139">
        <v>2021</v>
      </c>
      <c r="D131" s="139"/>
      <c r="E131" s="140">
        <v>8.7480397000000001E-2</v>
      </c>
      <c r="F131" s="140">
        <v>5.6569800000000003E-2</v>
      </c>
      <c r="G131" s="140">
        <v>0.22975677899999999</v>
      </c>
      <c r="H131" s="140">
        <v>0.32307895800000003</v>
      </c>
      <c r="I131" s="140">
        <v>0.15584092099999999</v>
      </c>
      <c r="J131" s="140">
        <v>7.5723642999999993E-2</v>
      </c>
      <c r="K131" s="140">
        <v>7.1549489999999993E-2</v>
      </c>
      <c r="L131" s="141">
        <f t="shared" si="63"/>
        <v>3.4728714753565493</v>
      </c>
      <c r="M131" s="3"/>
    </row>
    <row r="132" spans="1:13" ht="15" customHeight="1" x14ac:dyDescent="0.2">
      <c r="A132" s="11"/>
      <c r="C132" s="139">
        <v>2017</v>
      </c>
      <c r="D132" s="139"/>
      <c r="E132" s="140">
        <v>7.6576419000000007E-2</v>
      </c>
      <c r="F132" s="140">
        <v>4.7251799999999997E-2</v>
      </c>
      <c r="G132" s="140">
        <v>0.235507464</v>
      </c>
      <c r="H132" s="140">
        <v>0.37253424699999999</v>
      </c>
      <c r="I132" s="140">
        <v>0.128414523</v>
      </c>
      <c r="J132" s="140">
        <v>5.8297000000000002E-2</v>
      </c>
      <c r="K132" s="140">
        <v>8.1418547999999993E-2</v>
      </c>
      <c r="L132" s="141">
        <f t="shared" si="63"/>
        <v>3.4986242091253974</v>
      </c>
      <c r="M132" s="3"/>
    </row>
    <row r="133" spans="1:13" ht="15" customHeight="1" x14ac:dyDescent="0.2">
      <c r="A133" s="11"/>
      <c r="C133" s="139">
        <v>2014</v>
      </c>
      <c r="D133" s="139"/>
      <c r="E133" s="140">
        <v>5.9255853202570895E-2</v>
      </c>
      <c r="F133" s="140">
        <v>7.0241471804305219E-2</v>
      </c>
      <c r="G133" s="140">
        <v>0.20828995026852706</v>
      </c>
      <c r="H133" s="140">
        <v>0.3956894775560087</v>
      </c>
      <c r="I133" s="140">
        <v>0.11489180116532463</v>
      </c>
      <c r="J133" s="140">
        <v>4.3875111728890935E-2</v>
      </c>
      <c r="K133" s="140">
        <v>0.10775633427437258</v>
      </c>
      <c r="L133" s="141">
        <f t="shared" si="63"/>
        <v>3.5147761543256011</v>
      </c>
      <c r="M133" s="3"/>
    </row>
    <row r="134" spans="1:13" ht="15" customHeight="1" x14ac:dyDescent="0.2">
      <c r="A134" s="11"/>
      <c r="C134" s="170" t="s">
        <v>89</v>
      </c>
      <c r="D134" s="171"/>
      <c r="E134" s="172"/>
      <c r="F134" s="172"/>
      <c r="G134" s="173"/>
      <c r="H134" s="173"/>
      <c r="I134" s="173"/>
      <c r="J134" s="173"/>
      <c r="K134" s="173"/>
      <c r="L134" s="174"/>
      <c r="M134" s="3"/>
    </row>
    <row r="135" spans="1:13" ht="15" customHeight="1" x14ac:dyDescent="0.2">
      <c r="A135" s="11"/>
      <c r="C135" s="136">
        <v>2024</v>
      </c>
      <c r="D135" s="136"/>
      <c r="E135" s="137">
        <v>5.2355045522033183E-2</v>
      </c>
      <c r="F135" s="137">
        <v>3.9304701414598971E-2</v>
      </c>
      <c r="G135" s="137">
        <v>0.18539298647829489</v>
      </c>
      <c r="H135" s="137">
        <v>0.32506417242900232</v>
      </c>
      <c r="I135" s="137">
        <v>0.29233163196008122</v>
      </c>
      <c r="J135" s="137">
        <v>6.1221053655180248E-2</v>
      </c>
      <c r="K135" s="137">
        <v>4.4330408540809059E-2</v>
      </c>
      <c r="L135" s="138">
        <f t="shared" ref="L135:L138" si="64">(1*E135+2*F135+3*G135+4*H135+5*I135)/SUM(E135:I135)</f>
        <v>3.856072330075496</v>
      </c>
      <c r="M135" s="3"/>
    </row>
    <row r="136" spans="1:13" ht="15" customHeight="1" x14ac:dyDescent="0.2">
      <c r="A136" s="11"/>
      <c r="C136" s="139">
        <v>2021</v>
      </c>
      <c r="D136" s="139"/>
      <c r="E136" s="140">
        <v>6.6670596999999998E-2</v>
      </c>
      <c r="F136" s="140">
        <v>4.8170299999999999E-2</v>
      </c>
      <c r="G136" s="140">
        <v>0.14961508500000001</v>
      </c>
      <c r="H136" s="140">
        <v>0.31171985200000002</v>
      </c>
      <c r="I136" s="140">
        <v>0.30554679800000001</v>
      </c>
      <c r="J136" s="140">
        <v>7.0779178999999998E-2</v>
      </c>
      <c r="K136" s="140">
        <v>4.7498199999999997E-2</v>
      </c>
      <c r="L136" s="141">
        <f t="shared" si="64"/>
        <v>3.8407427994884453</v>
      </c>
      <c r="M136" s="3"/>
    </row>
    <row r="137" spans="1:13" ht="15" customHeight="1" x14ac:dyDescent="0.2">
      <c r="A137" s="11"/>
      <c r="C137" s="139">
        <v>2017</v>
      </c>
      <c r="D137" s="139"/>
      <c r="E137" s="140">
        <v>5.3514100000000002E-2</v>
      </c>
      <c r="F137" s="140">
        <v>4.1862700000000003E-2</v>
      </c>
      <c r="G137" s="140">
        <v>0.135943798</v>
      </c>
      <c r="H137" s="140">
        <v>0.31378713800000002</v>
      </c>
      <c r="I137" s="140">
        <v>0.33332922599999998</v>
      </c>
      <c r="J137" s="140">
        <v>6.3250965000000006E-2</v>
      </c>
      <c r="K137" s="140">
        <v>5.8312099999999999E-2</v>
      </c>
      <c r="L137" s="141">
        <f t="shared" si="64"/>
        <v>3.946629896022066</v>
      </c>
      <c r="M137" s="3"/>
    </row>
    <row r="138" spans="1:13" ht="15" customHeight="1" x14ac:dyDescent="0.2">
      <c r="A138" s="11"/>
      <c r="C138" s="139">
        <v>2014</v>
      </c>
      <c r="D138" s="139"/>
      <c r="E138" s="140">
        <v>5.15747997173122E-2</v>
      </c>
      <c r="F138" s="140">
        <v>5.2925313826107413E-2</v>
      </c>
      <c r="G138" s="140">
        <v>0.11373268977155847</v>
      </c>
      <c r="H138" s="140">
        <v>0.29722674286724732</v>
      </c>
      <c r="I138" s="140">
        <v>0.35637116296739979</v>
      </c>
      <c r="J138" s="140">
        <v>4.4868250645815053E-2</v>
      </c>
      <c r="K138" s="140">
        <v>8.3301040204559848E-2</v>
      </c>
      <c r="L138" s="141">
        <f t="shared" si="64"/>
        <v>3.9794265636435253</v>
      </c>
      <c r="M138" s="3"/>
    </row>
    <row r="139" spans="1:13" ht="15" customHeight="1" x14ac:dyDescent="0.2">
      <c r="A139" s="11"/>
      <c r="C139" s="162" t="s">
        <v>91</v>
      </c>
      <c r="D139" s="162"/>
      <c r="E139" s="162"/>
      <c r="F139" s="162"/>
      <c r="G139" s="163"/>
      <c r="H139" s="163"/>
      <c r="I139" s="163"/>
      <c r="J139" s="163"/>
      <c r="K139" s="163"/>
      <c r="L139" s="168"/>
      <c r="M139" s="3"/>
    </row>
    <row r="140" spans="1:13" ht="15" customHeight="1" x14ac:dyDescent="0.2">
      <c r="A140" s="11"/>
      <c r="C140" s="136">
        <v>2024</v>
      </c>
      <c r="D140" s="136"/>
      <c r="E140" s="137">
        <f>AVERAGE(E145,E150,E155)</f>
        <v>6.5608216324766183E-2</v>
      </c>
      <c r="F140" s="137">
        <f t="shared" ref="F140:K140" si="65">AVERAGE(F145,F150,F155)</f>
        <v>5.7723445774012012E-2</v>
      </c>
      <c r="G140" s="137">
        <f t="shared" si="65"/>
        <v>0.25714375129270073</v>
      </c>
      <c r="H140" s="137">
        <f t="shared" si="65"/>
        <v>0.29048577417179899</v>
      </c>
      <c r="I140" s="137">
        <f t="shared" si="65"/>
        <v>0.20075433556688513</v>
      </c>
      <c r="J140" s="137">
        <f t="shared" si="65"/>
        <v>7.4720445037117847E-2</v>
      </c>
      <c r="K140" s="137">
        <f t="shared" si="65"/>
        <v>5.3564031832719072E-2</v>
      </c>
      <c r="L140" s="138">
        <f t="shared" ref="L140:L143" si="66">(1*E140+2*F140+3*G140+4*H140+5*I140)/SUM(E140:I140)</f>
        <v>3.5770857046065356</v>
      </c>
      <c r="M140" s="3"/>
    </row>
    <row r="141" spans="1:13" ht="15" customHeight="1" x14ac:dyDescent="0.2">
      <c r="A141" s="11"/>
      <c r="C141" s="139">
        <v>2021</v>
      </c>
      <c r="D141" s="139"/>
      <c r="E141" s="140">
        <f t="shared" ref="E141:K141" si="67">AVERAGE(E146,E151,E156)</f>
        <v>8.4131432999999992E-2</v>
      </c>
      <c r="F141" s="140">
        <f t="shared" si="67"/>
        <v>6.5033192000000004E-2</v>
      </c>
      <c r="G141" s="140">
        <f t="shared" si="67"/>
        <v>0.22357458133333333</v>
      </c>
      <c r="H141" s="140">
        <f t="shared" si="67"/>
        <v>0.27416298533333333</v>
      </c>
      <c r="I141" s="140">
        <f t="shared" si="67"/>
        <v>0.20876787666666666</v>
      </c>
      <c r="J141" s="140">
        <f t="shared" si="67"/>
        <v>7.7694201000000004E-2</v>
      </c>
      <c r="K141" s="140">
        <f t="shared" si="67"/>
        <v>6.6635729333333324E-2</v>
      </c>
      <c r="L141" s="141">
        <f t="shared" si="66"/>
        <v>3.535723636517448</v>
      </c>
      <c r="M141" s="3"/>
    </row>
    <row r="142" spans="1:13" ht="15" customHeight="1" x14ac:dyDescent="0.2">
      <c r="A142" s="11"/>
      <c r="C142" s="139">
        <v>2017</v>
      </c>
      <c r="D142" s="139"/>
      <c r="E142" s="140">
        <f t="shared" ref="E142:K142" si="68">AVERAGE(E147,E152,E157)</f>
        <v>7.2978104333333335E-2</v>
      </c>
      <c r="F142" s="140">
        <f t="shared" si="68"/>
        <v>5.1133733333333327E-2</v>
      </c>
      <c r="G142" s="140">
        <f t="shared" si="68"/>
        <v>0.20304149366666666</v>
      </c>
      <c r="H142" s="140">
        <f t="shared" si="68"/>
        <v>0.29286318966666669</v>
      </c>
      <c r="I142" s="140">
        <f t="shared" si="68"/>
        <v>0.24120676599999999</v>
      </c>
      <c r="J142" s="140">
        <f t="shared" si="68"/>
        <v>6.3297772333333335E-2</v>
      </c>
      <c r="K142" s="140">
        <f t="shared" si="68"/>
        <v>7.5478936333333344E-2</v>
      </c>
      <c r="L142" s="141">
        <f t="shared" si="66"/>
        <v>3.6713552552448183</v>
      </c>
      <c r="M142" s="3"/>
    </row>
    <row r="143" spans="1:13" ht="15" customHeight="1" x14ac:dyDescent="0.2">
      <c r="A143" s="11"/>
      <c r="C143" s="139">
        <v>2014</v>
      </c>
      <c r="D143" s="139"/>
      <c r="E143" s="140">
        <f t="shared" ref="E143:K143" si="69">AVERAGE(E148,E153,E158)</f>
        <v>6.0895634344367587E-2</v>
      </c>
      <c r="F143" s="140">
        <f t="shared" si="69"/>
        <v>6.2985367830746028E-2</v>
      </c>
      <c r="G143" s="140">
        <f t="shared" si="69"/>
        <v>0.18490568535355253</v>
      </c>
      <c r="H143" s="140">
        <f t="shared" si="69"/>
        <v>0.27684210240289153</v>
      </c>
      <c r="I143" s="140">
        <f t="shared" si="69"/>
        <v>0.26500800020825482</v>
      </c>
      <c r="J143" s="140">
        <f t="shared" si="69"/>
        <v>5.2597569217884971E-2</v>
      </c>
      <c r="K143" s="140">
        <f t="shared" si="69"/>
        <v>9.6765640642302489E-2</v>
      </c>
      <c r="L143" s="141">
        <f t="shared" si="66"/>
        <v>3.73131267482291</v>
      </c>
      <c r="M143" s="3"/>
    </row>
    <row r="144" spans="1:13" ht="15" customHeight="1" x14ac:dyDescent="0.2">
      <c r="A144" s="11"/>
      <c r="C144" s="170" t="s">
        <v>87</v>
      </c>
      <c r="D144" s="171"/>
      <c r="E144" s="172"/>
      <c r="F144" s="172"/>
      <c r="G144" s="173"/>
      <c r="H144" s="173"/>
      <c r="I144" s="173"/>
      <c r="J144" s="173"/>
      <c r="K144" s="173"/>
      <c r="L144" s="174"/>
      <c r="M144" s="3"/>
    </row>
    <row r="145" spans="1:13" ht="15" customHeight="1" x14ac:dyDescent="0.2">
      <c r="A145" s="11"/>
      <c r="C145" s="136">
        <v>2024</v>
      </c>
      <c r="D145" s="136"/>
      <c r="E145" s="137">
        <v>6.9956456444092069E-2</v>
      </c>
      <c r="F145" s="137">
        <v>6.1083381918536357E-2</v>
      </c>
      <c r="G145" s="137">
        <v>0.28803971506079901</v>
      </c>
      <c r="H145" s="137">
        <v>0.27215783651134751</v>
      </c>
      <c r="I145" s="137">
        <v>0.16678514903307626</v>
      </c>
      <c r="J145" s="137">
        <v>7.7614829133163268E-2</v>
      </c>
      <c r="K145" s="137">
        <v>6.4362631898985528E-2</v>
      </c>
      <c r="L145" s="138">
        <f t="shared" ref="L145:L148" si="70">(1*E145+2*F145+3*G145+4*H145+5*I145)/SUM(E145:I145)</f>
        <v>3.471703039709944</v>
      </c>
      <c r="M145" s="3"/>
    </row>
    <row r="146" spans="1:13" ht="15" customHeight="1" x14ac:dyDescent="0.2">
      <c r="A146" s="11"/>
      <c r="C146" s="139">
        <v>2021</v>
      </c>
      <c r="D146" s="139"/>
      <c r="E146" s="140">
        <v>8.5768897999999996E-2</v>
      </c>
      <c r="F146" s="140">
        <v>7.6383939999999997E-2</v>
      </c>
      <c r="G146" s="140">
        <v>0.25167128599999999</v>
      </c>
      <c r="H146" s="140">
        <v>0.25736788599999999</v>
      </c>
      <c r="I146" s="140">
        <v>0.173525182</v>
      </c>
      <c r="J146" s="140">
        <v>7.9119419999999996E-2</v>
      </c>
      <c r="K146" s="140">
        <v>7.6163386999999999E-2</v>
      </c>
      <c r="L146" s="141">
        <f t="shared" si="70"/>
        <v>3.4220306125840043</v>
      </c>
      <c r="M146" s="3"/>
    </row>
    <row r="147" spans="1:13" ht="15" customHeight="1" x14ac:dyDescent="0.2">
      <c r="A147" s="11"/>
      <c r="C147" s="139">
        <v>2017</v>
      </c>
      <c r="D147" s="139"/>
      <c r="E147" s="140">
        <v>7.0492813000000001E-2</v>
      </c>
      <c r="F147" s="140">
        <v>5.0119299999999999E-2</v>
      </c>
      <c r="G147" s="140">
        <v>0.24899042399999999</v>
      </c>
      <c r="H147" s="140">
        <v>0.25197724599999999</v>
      </c>
      <c r="I147" s="140">
        <v>0.23383121300000001</v>
      </c>
      <c r="J147" s="140">
        <v>6.4690103999999998E-2</v>
      </c>
      <c r="K147" s="140">
        <v>7.9898852000000006E-2</v>
      </c>
      <c r="L147" s="141">
        <f t="shared" si="70"/>
        <v>3.6178722841668964</v>
      </c>
      <c r="M147" s="3"/>
    </row>
    <row r="148" spans="1:13" ht="15" customHeight="1" x14ac:dyDescent="0.2">
      <c r="A148" s="11"/>
      <c r="C148" s="139">
        <v>2014</v>
      </c>
      <c r="D148" s="139"/>
      <c r="E148" s="140">
        <v>5.9540169233652844E-2</v>
      </c>
      <c r="F148" s="140">
        <v>6.2520935715983134E-2</v>
      </c>
      <c r="G148" s="140">
        <v>0.2363446258947785</v>
      </c>
      <c r="H148" s="140">
        <v>0.23645195729487151</v>
      </c>
      <c r="I148" s="140">
        <v>0.25575860804664596</v>
      </c>
      <c r="J148" s="140">
        <v>5.7200672500982055E-2</v>
      </c>
      <c r="K148" s="140">
        <v>9.2183031313085986E-2</v>
      </c>
      <c r="L148" s="141">
        <f t="shared" si="70"/>
        <v>3.6658324108583447</v>
      </c>
      <c r="M148" s="3"/>
    </row>
    <row r="149" spans="1:13" ht="15" customHeight="1" x14ac:dyDescent="0.2">
      <c r="A149" s="11"/>
      <c r="C149" s="170" t="s">
        <v>88</v>
      </c>
      <c r="D149" s="171"/>
      <c r="E149" s="172"/>
      <c r="F149" s="172"/>
      <c r="G149" s="173"/>
      <c r="H149" s="173"/>
      <c r="I149" s="173"/>
      <c r="J149" s="173"/>
      <c r="K149" s="173"/>
      <c r="L149" s="174"/>
      <c r="M149" s="3"/>
    </row>
    <row r="150" spans="1:13" ht="15" customHeight="1" x14ac:dyDescent="0.2">
      <c r="A150" s="11"/>
      <c r="C150" s="136">
        <v>2024</v>
      </c>
      <c r="D150" s="136"/>
      <c r="E150" s="137">
        <v>7.4810951669003561E-2</v>
      </c>
      <c r="F150" s="137">
        <v>6.0638118251774245E-2</v>
      </c>
      <c r="G150" s="137">
        <v>0.30194019347334833</v>
      </c>
      <c r="H150" s="137">
        <v>0.27377094495433257</v>
      </c>
      <c r="I150" s="137">
        <v>0.16293938011243428</v>
      </c>
      <c r="J150" s="137">
        <v>7.8703942540485655E-2</v>
      </c>
      <c r="K150" s="137">
        <v>4.7196468998621371E-2</v>
      </c>
      <c r="L150" s="138">
        <f t="shared" ref="L150:L153" si="71">(1*E150+2*F150+3*G150+4*H150+5*I150)/SUM(E150:I150)</f>
        <v>3.4454751938220838</v>
      </c>
      <c r="M150" s="3"/>
    </row>
    <row r="151" spans="1:13" ht="15" customHeight="1" x14ac:dyDescent="0.2">
      <c r="A151" s="11"/>
      <c r="C151" s="139">
        <v>2021</v>
      </c>
      <c r="D151" s="139"/>
      <c r="E151" s="140">
        <v>9.3511882000000005E-2</v>
      </c>
      <c r="F151" s="140">
        <v>6.4044136000000002E-2</v>
      </c>
      <c r="G151" s="140">
        <v>0.27287436500000001</v>
      </c>
      <c r="H151" s="140">
        <v>0.25051643699999998</v>
      </c>
      <c r="I151" s="140">
        <v>0.16573975299999999</v>
      </c>
      <c r="J151" s="140">
        <v>7.8017027000000003E-2</v>
      </c>
      <c r="K151" s="140">
        <v>7.5296400999999999E-2</v>
      </c>
      <c r="L151" s="141">
        <f t="shared" si="71"/>
        <v>3.3908507038530775</v>
      </c>
      <c r="M151" s="3"/>
    </row>
    <row r="152" spans="1:13" ht="15" customHeight="1" x14ac:dyDescent="0.2">
      <c r="A152" s="11"/>
      <c r="C152" s="139">
        <v>2017</v>
      </c>
      <c r="D152" s="139"/>
      <c r="E152" s="140">
        <v>8.68091E-2</v>
      </c>
      <c r="F152" s="140">
        <v>5.9746399999999998E-2</v>
      </c>
      <c r="G152" s="140">
        <v>0.221845704</v>
      </c>
      <c r="H152" s="140">
        <v>0.33244216199999999</v>
      </c>
      <c r="I152" s="140">
        <v>0.155300839</v>
      </c>
      <c r="J152" s="140">
        <v>6.0084899999999997E-2</v>
      </c>
      <c r="K152" s="140">
        <v>8.3770884000000004E-2</v>
      </c>
      <c r="L152" s="141">
        <f t="shared" si="71"/>
        <v>3.4785166302679111</v>
      </c>
      <c r="M152" s="3"/>
    </row>
    <row r="153" spans="1:13" ht="15" customHeight="1" x14ac:dyDescent="0.2">
      <c r="A153" s="11"/>
      <c r="C153" s="139">
        <v>2014</v>
      </c>
      <c r="D153" s="139"/>
      <c r="E153" s="140">
        <v>6.4101738930913171E-2</v>
      </c>
      <c r="F153" s="140">
        <v>7.1061768875168935E-2</v>
      </c>
      <c r="G153" s="140">
        <v>0.19069430276773455</v>
      </c>
      <c r="H153" s="140">
        <v>0.36928017932422391</v>
      </c>
      <c r="I153" s="140">
        <v>0.14272666146310961</v>
      </c>
      <c r="J153" s="140">
        <v>5.0635861314108417E-2</v>
      </c>
      <c r="K153" s="140">
        <v>0.11149948732474124</v>
      </c>
      <c r="L153" s="141">
        <f t="shared" si="71"/>
        <v>3.5436060045897846</v>
      </c>
      <c r="M153" s="3"/>
    </row>
    <row r="154" spans="1:13" ht="15" customHeight="1" x14ac:dyDescent="0.2">
      <c r="A154" s="11"/>
      <c r="C154" s="170" t="s">
        <v>89</v>
      </c>
      <c r="D154" s="171"/>
      <c r="E154" s="172"/>
      <c r="F154" s="172"/>
      <c r="G154" s="173"/>
      <c r="H154" s="173"/>
      <c r="I154" s="173"/>
      <c r="J154" s="173"/>
      <c r="K154" s="173"/>
      <c r="L154" s="174"/>
      <c r="M154" s="3"/>
    </row>
    <row r="155" spans="1:13" ht="15" customHeight="1" x14ac:dyDescent="0.2">
      <c r="A155" s="11"/>
      <c r="C155" s="136">
        <v>2024</v>
      </c>
      <c r="D155" s="136"/>
      <c r="E155" s="137">
        <v>5.2057240861202926E-2</v>
      </c>
      <c r="F155" s="137">
        <v>5.1448837151725435E-2</v>
      </c>
      <c r="G155" s="137">
        <v>0.18145134534395493</v>
      </c>
      <c r="H155" s="137">
        <v>0.32552854104971685</v>
      </c>
      <c r="I155" s="137">
        <v>0.27253847755514482</v>
      </c>
      <c r="J155" s="137">
        <v>6.7842563437704631E-2</v>
      </c>
      <c r="K155" s="137">
        <v>4.9132994600550324E-2</v>
      </c>
      <c r="L155" s="138">
        <f t="shared" ref="L155:L158" si="72">(1*E155+2*F155+3*G155+4*H155+5*I155)/SUM(E155:I155)</f>
        <v>3.8097648754742544</v>
      </c>
      <c r="M155" s="3"/>
    </row>
    <row r="156" spans="1:13" ht="15" customHeight="1" x14ac:dyDescent="0.2">
      <c r="A156" s="11"/>
      <c r="C156" s="139">
        <v>2021</v>
      </c>
      <c r="D156" s="139"/>
      <c r="E156" s="140">
        <v>7.3113519000000002E-2</v>
      </c>
      <c r="F156" s="140">
        <v>5.4671499999999998E-2</v>
      </c>
      <c r="G156" s="140">
        <v>0.14617809300000001</v>
      </c>
      <c r="H156" s="140">
        <v>0.31460463300000002</v>
      </c>
      <c r="I156" s="140">
        <v>0.28703869500000001</v>
      </c>
      <c r="J156" s="140">
        <v>7.5946156000000001E-2</v>
      </c>
      <c r="K156" s="140">
        <v>4.8447400000000002E-2</v>
      </c>
      <c r="L156" s="141">
        <f t="shared" si="72"/>
        <v>3.7854938629734156</v>
      </c>
      <c r="M156" s="3"/>
    </row>
    <row r="157" spans="1:13" ht="15" customHeight="1" x14ac:dyDescent="0.2">
      <c r="A157" s="11"/>
      <c r="C157" s="139">
        <v>2017</v>
      </c>
      <c r="D157" s="139"/>
      <c r="E157" s="140">
        <v>6.1632399999999997E-2</v>
      </c>
      <c r="F157" s="140">
        <v>4.3535499999999998E-2</v>
      </c>
      <c r="G157" s="140">
        <v>0.138288353</v>
      </c>
      <c r="H157" s="140">
        <v>0.29417016099999999</v>
      </c>
      <c r="I157" s="140">
        <v>0.33448824599999999</v>
      </c>
      <c r="J157" s="140">
        <v>6.5118312999999997E-2</v>
      </c>
      <c r="K157" s="140">
        <v>6.2767073000000007E-2</v>
      </c>
      <c r="L157" s="141">
        <f t="shared" si="72"/>
        <v>3.9131211634488516</v>
      </c>
      <c r="M157" s="3"/>
    </row>
    <row r="158" spans="1:13" ht="15" customHeight="1" x14ac:dyDescent="0.2">
      <c r="A158" s="11"/>
      <c r="C158" s="139">
        <v>2014</v>
      </c>
      <c r="D158" s="139"/>
      <c r="E158" s="140">
        <v>5.9044994868536732E-2</v>
      </c>
      <c r="F158" s="140">
        <v>5.5373398901085988E-2</v>
      </c>
      <c r="G158" s="140">
        <v>0.12767812739814458</v>
      </c>
      <c r="H158" s="140">
        <v>0.22479417058957921</v>
      </c>
      <c r="I158" s="140">
        <v>0.39653873111500881</v>
      </c>
      <c r="J158" s="140">
        <v>4.9956173838564433E-2</v>
      </c>
      <c r="K158" s="140">
        <v>8.6614403289080238E-2</v>
      </c>
      <c r="L158" s="141">
        <f t="shared" si="72"/>
        <v>3.9779701986207034</v>
      </c>
      <c r="M158" s="3"/>
    </row>
    <row r="159" spans="1:13" ht="15" customHeight="1" x14ac:dyDescent="0.2">
      <c r="A159" s="11"/>
      <c r="C159" s="162" t="s">
        <v>92</v>
      </c>
      <c r="D159" s="162"/>
      <c r="E159" s="162"/>
      <c r="F159" s="162"/>
      <c r="G159" s="163"/>
      <c r="H159" s="163"/>
      <c r="I159" s="163"/>
      <c r="J159" s="163"/>
      <c r="K159" s="163"/>
      <c r="L159" s="168"/>
      <c r="M159" s="3"/>
    </row>
    <row r="160" spans="1:13" ht="15" customHeight="1" x14ac:dyDescent="0.2">
      <c r="A160" s="11"/>
      <c r="C160" s="136">
        <v>2024</v>
      </c>
      <c r="D160" s="136"/>
      <c r="E160" s="137">
        <f>AVERAGE(E165,E170,E175)</f>
        <v>4.9769982736390543E-2</v>
      </c>
      <c r="F160" s="137">
        <f t="shared" ref="F160:K160" si="73">AVERAGE(F165,F170,F175)</f>
        <v>4.0271759732380875E-2</v>
      </c>
      <c r="G160" s="137">
        <f t="shared" si="73"/>
        <v>0.15846165215731836</v>
      </c>
      <c r="H160" s="137">
        <f t="shared" si="73"/>
        <v>0.2927712555535929</v>
      </c>
      <c r="I160" s="137">
        <f t="shared" si="73"/>
        <v>0.30921310706430916</v>
      </c>
      <c r="J160" s="137">
        <f t="shared" si="73"/>
        <v>7.801740515777264E-2</v>
      </c>
      <c r="K160" s="137">
        <f t="shared" si="73"/>
        <v>7.1494837598235703E-2</v>
      </c>
      <c r="L160" s="138">
        <f t="shared" ref="L160:L163" si="74">(1*E160+2*F160+3*G160+4*H160+5*I160)/SUM(E160:I160)</f>
        <v>3.9069921793780162</v>
      </c>
      <c r="M160" s="3"/>
    </row>
    <row r="161" spans="1:13" ht="15" customHeight="1" x14ac:dyDescent="0.2">
      <c r="A161" s="11"/>
      <c r="C161" s="139">
        <v>2021</v>
      </c>
      <c r="D161" s="139"/>
      <c r="E161" s="140">
        <f t="shared" ref="E161:K161" si="75">AVERAGE(E166,E171,E176)</f>
        <v>6.5111806000000008E-2</v>
      </c>
      <c r="F161" s="140">
        <f t="shared" si="75"/>
        <v>4.2507766666666669E-2</v>
      </c>
      <c r="G161" s="140">
        <f t="shared" si="75"/>
        <v>0.12811581433333333</v>
      </c>
      <c r="H161" s="140">
        <f t="shared" si="75"/>
        <v>0.29216617900000003</v>
      </c>
      <c r="I161" s="140">
        <f t="shared" si="75"/>
        <v>0.31611242633333331</v>
      </c>
      <c r="J161" s="140">
        <f t="shared" si="75"/>
        <v>7.4253786000000002E-2</v>
      </c>
      <c r="K161" s="140">
        <f t="shared" si="75"/>
        <v>8.1732215666666663E-2</v>
      </c>
      <c r="L161" s="141">
        <f t="shared" si="74"/>
        <v>3.8905772414056621</v>
      </c>
      <c r="M161" s="3"/>
    </row>
    <row r="162" spans="1:13" ht="15" customHeight="1" x14ac:dyDescent="0.2">
      <c r="A162" s="11"/>
      <c r="C162" s="139">
        <v>2017</v>
      </c>
      <c r="D162" s="139"/>
      <c r="E162" s="140">
        <f t="shared" ref="E162:K162" si="76">AVERAGE(E167,E172,E177)</f>
        <v>5.8847146333333329E-2</v>
      </c>
      <c r="F162" s="140">
        <f t="shared" si="76"/>
        <v>3.249436666666667E-2</v>
      </c>
      <c r="G162" s="140">
        <f t="shared" si="76"/>
        <v>0.14799795633333335</v>
      </c>
      <c r="H162" s="140">
        <f t="shared" si="76"/>
        <v>0.26768883699999996</v>
      </c>
      <c r="I162" s="140">
        <f t="shared" si="76"/>
        <v>0.33223669533333333</v>
      </c>
      <c r="J162" s="140">
        <f t="shared" si="76"/>
        <v>6.6207810333333325E-2</v>
      </c>
      <c r="K162" s="140">
        <f t="shared" si="76"/>
        <v>9.4527206666666655E-2</v>
      </c>
      <c r="L162" s="141">
        <f t="shared" si="74"/>
        <v>3.9317361819931005</v>
      </c>
      <c r="M162" s="3"/>
    </row>
    <row r="163" spans="1:13" ht="15" customHeight="1" x14ac:dyDescent="0.2">
      <c r="A163" s="11"/>
      <c r="C163" s="139">
        <v>2014</v>
      </c>
      <c r="D163" s="139"/>
      <c r="E163" s="140">
        <f t="shared" ref="E163:K163" si="77">AVERAGE(E168,E173,E178)</f>
        <v>4.8027105546905362E-2</v>
      </c>
      <c r="F163" s="140">
        <f t="shared" si="77"/>
        <v>3.788071208619493E-2</v>
      </c>
      <c r="G163" s="140">
        <f t="shared" si="77"/>
        <v>0.14289319044430707</v>
      </c>
      <c r="H163" s="140">
        <f t="shared" si="77"/>
        <v>0.25770682824426466</v>
      </c>
      <c r="I163" s="140">
        <f t="shared" si="77"/>
        <v>0.35553851998793573</v>
      </c>
      <c r="J163" s="140">
        <f t="shared" si="77"/>
        <v>4.7729065799351968E-2</v>
      </c>
      <c r="K163" s="140">
        <f t="shared" si="77"/>
        <v>0.11022457789104038</v>
      </c>
      <c r="L163" s="141">
        <f t="shared" si="74"/>
        <v>3.9914524762021166</v>
      </c>
      <c r="M163" s="3"/>
    </row>
    <row r="164" spans="1:13" ht="15" customHeight="1" x14ac:dyDescent="0.2">
      <c r="A164" s="11"/>
      <c r="C164" s="170" t="s">
        <v>87</v>
      </c>
      <c r="D164" s="171"/>
      <c r="E164" s="172"/>
      <c r="F164" s="172"/>
      <c r="G164" s="173"/>
      <c r="H164" s="173"/>
      <c r="I164" s="173"/>
      <c r="J164" s="173"/>
      <c r="K164" s="173"/>
      <c r="L164" s="174"/>
      <c r="M164" s="3"/>
    </row>
    <row r="165" spans="1:13" ht="15" customHeight="1" x14ac:dyDescent="0.2">
      <c r="A165" s="11"/>
      <c r="C165" s="136">
        <v>2024</v>
      </c>
      <c r="D165" s="136"/>
      <c r="E165" s="137">
        <v>4.8213202241429082E-2</v>
      </c>
      <c r="F165" s="137">
        <v>4.3120648634227716E-2</v>
      </c>
      <c r="G165" s="137">
        <v>0.11369198477934023</v>
      </c>
      <c r="H165" s="137">
        <v>0.31631049297497515</v>
      </c>
      <c r="I165" s="137">
        <v>0.32900239655980129</v>
      </c>
      <c r="J165" s="137">
        <v>8.0881543530839456E-2</v>
      </c>
      <c r="K165" s="137">
        <v>6.8779731279387274E-2</v>
      </c>
      <c r="L165" s="138">
        <f t="shared" ref="L165:L168" si="78">(1*E165+2*F165+3*G165+4*H165+5*I165)/SUM(E165:I165)</f>
        <v>3.9816890707772883</v>
      </c>
      <c r="M165" s="3"/>
    </row>
    <row r="166" spans="1:13" ht="15" customHeight="1" x14ac:dyDescent="0.2">
      <c r="A166" s="11"/>
      <c r="C166" s="139">
        <v>2021</v>
      </c>
      <c r="D166" s="139"/>
      <c r="E166" s="140">
        <v>5.6620799999999999E-2</v>
      </c>
      <c r="F166" s="140">
        <v>3.8903300000000002E-2</v>
      </c>
      <c r="G166" s="140">
        <v>9.4738012999999996E-2</v>
      </c>
      <c r="H166" s="140">
        <v>0.31679261399999997</v>
      </c>
      <c r="I166" s="140">
        <v>0.33965818599999997</v>
      </c>
      <c r="J166" s="140">
        <v>7.8287147000000001E-2</v>
      </c>
      <c r="K166" s="140">
        <v>7.4999907000000005E-2</v>
      </c>
      <c r="L166" s="141">
        <f t="shared" si="78"/>
        <v>3.9967535312644977</v>
      </c>
      <c r="M166" s="3"/>
    </row>
    <row r="167" spans="1:13" ht="15" customHeight="1" x14ac:dyDescent="0.2">
      <c r="A167" s="11"/>
      <c r="C167" s="139">
        <v>2017</v>
      </c>
      <c r="D167" s="139"/>
      <c r="E167" s="140">
        <v>5.2940599999999997E-2</v>
      </c>
      <c r="F167" s="140">
        <v>2.5791499999999998E-2</v>
      </c>
      <c r="G167" s="140">
        <v>0.114053133</v>
      </c>
      <c r="H167" s="140">
        <v>0.28135648499999999</v>
      </c>
      <c r="I167" s="140">
        <v>0.36814015900000002</v>
      </c>
      <c r="J167" s="140">
        <v>6.1790200000000003E-2</v>
      </c>
      <c r="K167" s="140">
        <v>9.5927910000000005E-2</v>
      </c>
      <c r="L167" s="141">
        <f t="shared" si="78"/>
        <v>4.0518617664618235</v>
      </c>
      <c r="M167" s="3"/>
    </row>
    <row r="168" spans="1:13" ht="15" customHeight="1" x14ac:dyDescent="0.2">
      <c r="A168" s="11"/>
      <c r="C168" s="139">
        <v>2014</v>
      </c>
      <c r="D168" s="139"/>
      <c r="E168" s="140">
        <v>4.4547969499601332E-2</v>
      </c>
      <c r="F168" s="140">
        <v>2.9949168600124518E-2</v>
      </c>
      <c r="G168" s="140">
        <v>8.4059238440857345E-2</v>
      </c>
      <c r="H168" s="140">
        <v>0.28228460565880825</v>
      </c>
      <c r="I168" s="140">
        <v>0.41834111485652375</v>
      </c>
      <c r="J168" s="140">
        <v>4.4266310116000428E-2</v>
      </c>
      <c r="K168" s="140">
        <v>9.6551592828084343E-2</v>
      </c>
      <c r="L168" s="141">
        <f t="shared" si="78"/>
        <v>4.163806521573103</v>
      </c>
      <c r="M168" s="3"/>
    </row>
    <row r="169" spans="1:13" ht="15" customHeight="1" x14ac:dyDescent="0.2">
      <c r="A169" s="11"/>
      <c r="C169" s="170" t="s">
        <v>88</v>
      </c>
      <c r="D169" s="171"/>
      <c r="E169" s="172"/>
      <c r="F169" s="172"/>
      <c r="G169" s="173"/>
      <c r="H169" s="173"/>
      <c r="I169" s="173"/>
      <c r="J169" s="173"/>
      <c r="K169" s="173"/>
      <c r="L169" s="174"/>
      <c r="M169" s="3"/>
    </row>
    <row r="170" spans="1:13" ht="15" customHeight="1" x14ac:dyDescent="0.2">
      <c r="A170" s="11"/>
      <c r="C170" s="136">
        <v>2024</v>
      </c>
      <c r="D170" s="136"/>
      <c r="E170" s="137">
        <v>5.5388430709799541E-2</v>
      </c>
      <c r="F170" s="137">
        <v>4.0847028961012645E-2</v>
      </c>
      <c r="G170" s="137">
        <v>0.22781510372115626</v>
      </c>
      <c r="H170" s="137">
        <v>0.28160248783547387</v>
      </c>
      <c r="I170" s="137">
        <v>0.25014581329865154</v>
      </c>
      <c r="J170" s="137">
        <v>8.1218820202603903E-2</v>
      </c>
      <c r="K170" s="137">
        <v>6.2982315271302436E-2</v>
      </c>
      <c r="L170" s="138">
        <f t="shared" ref="L170:L173" si="79">(1*E170+2*F170+3*G170+4*H170+5*I170)/SUM(E170:I170)</f>
        <v>3.7364700400732396</v>
      </c>
      <c r="M170" s="3"/>
    </row>
    <row r="171" spans="1:13" ht="15" customHeight="1" x14ac:dyDescent="0.2">
      <c r="A171" s="11"/>
      <c r="C171" s="139">
        <v>2021</v>
      </c>
      <c r="D171" s="139"/>
      <c r="E171" s="140">
        <v>7.3503151000000003E-2</v>
      </c>
      <c r="F171" s="140">
        <v>4.46311E-2</v>
      </c>
      <c r="G171" s="140">
        <v>0.19471935000000001</v>
      </c>
      <c r="H171" s="140">
        <v>0.28446634900000001</v>
      </c>
      <c r="I171" s="140">
        <v>0.23512904600000001</v>
      </c>
      <c r="J171" s="140">
        <v>7.3726115999999994E-2</v>
      </c>
      <c r="K171" s="140">
        <v>9.3824916999999994E-2</v>
      </c>
      <c r="L171" s="141">
        <f t="shared" si="79"/>
        <v>3.6764222693590707</v>
      </c>
      <c r="M171" s="3"/>
    </row>
    <row r="172" spans="1:13" ht="15" customHeight="1" x14ac:dyDescent="0.2">
      <c r="A172" s="11"/>
      <c r="C172" s="139">
        <v>2017</v>
      </c>
      <c r="D172" s="139"/>
      <c r="E172" s="140">
        <v>6.8272138999999996E-2</v>
      </c>
      <c r="F172" s="140">
        <v>3.5577400000000002E-2</v>
      </c>
      <c r="G172" s="140">
        <v>0.24306788300000001</v>
      </c>
      <c r="H172" s="140">
        <v>0.27520403300000001</v>
      </c>
      <c r="I172" s="140">
        <v>0.21323176599999999</v>
      </c>
      <c r="J172" s="140">
        <v>6.0481899999999998E-2</v>
      </c>
      <c r="K172" s="140">
        <v>0.104164961</v>
      </c>
      <c r="L172" s="141">
        <f t="shared" si="79"/>
        <v>3.6339185313322684</v>
      </c>
      <c r="M172" s="3"/>
    </row>
    <row r="173" spans="1:13" ht="15" customHeight="1" x14ac:dyDescent="0.2">
      <c r="A173" s="11"/>
      <c r="C173" s="139">
        <v>2014</v>
      </c>
      <c r="D173" s="139"/>
      <c r="E173" s="140">
        <v>5.1256876163377305E-2</v>
      </c>
      <c r="F173" s="140">
        <v>4.5979663510309188E-2</v>
      </c>
      <c r="G173" s="140">
        <v>0.26431600698632629</v>
      </c>
      <c r="H173" s="140">
        <v>0.27106984190030031</v>
      </c>
      <c r="I173" s="140">
        <v>0.19699710465057776</v>
      </c>
      <c r="J173" s="140">
        <v>4.6300398481136554E-2</v>
      </c>
      <c r="K173" s="140">
        <v>0.12408010830797266</v>
      </c>
      <c r="L173" s="141">
        <f t="shared" si="79"/>
        <v>3.6226597127860387</v>
      </c>
      <c r="M173" s="3"/>
    </row>
    <row r="174" spans="1:13" ht="15" customHeight="1" x14ac:dyDescent="0.2">
      <c r="A174" s="11"/>
      <c r="C174" s="170" t="s">
        <v>89</v>
      </c>
      <c r="D174" s="171"/>
      <c r="E174" s="172"/>
      <c r="F174" s="172"/>
      <c r="G174" s="173"/>
      <c r="H174" s="173"/>
      <c r="I174" s="173"/>
      <c r="J174" s="173"/>
      <c r="K174" s="173"/>
      <c r="L174" s="174"/>
      <c r="M174" s="3"/>
    </row>
    <row r="175" spans="1:13" ht="15" customHeight="1" x14ac:dyDescent="0.2">
      <c r="A175" s="11"/>
      <c r="C175" s="136">
        <v>2024</v>
      </c>
      <c r="D175" s="136"/>
      <c r="E175" s="137">
        <v>4.5708315257942993E-2</v>
      </c>
      <c r="F175" s="137">
        <v>3.6847601601902265E-2</v>
      </c>
      <c r="G175" s="137">
        <v>0.13387786797145862</v>
      </c>
      <c r="H175" s="137">
        <v>0.28040078585032968</v>
      </c>
      <c r="I175" s="137">
        <v>0.34849111133447463</v>
      </c>
      <c r="J175" s="137">
        <v>7.1951851739874562E-2</v>
      </c>
      <c r="K175" s="137">
        <v>8.2722466244017412E-2</v>
      </c>
      <c r="L175" s="138">
        <f t="shared" ref="L175:L178" si="80">(1*E175+2*F175+3*G175+4*H175+5*I175)/SUM(E175:I175)</f>
        <v>4.0044871396505268</v>
      </c>
      <c r="M175" s="3"/>
    </row>
    <row r="176" spans="1:13" ht="15" customHeight="1" x14ac:dyDescent="0.2">
      <c r="A176" s="11"/>
      <c r="C176" s="139">
        <v>2021</v>
      </c>
      <c r="D176" s="139"/>
      <c r="E176" s="140">
        <v>6.5211466999999995E-2</v>
      </c>
      <c r="F176" s="140">
        <v>4.3988899999999997E-2</v>
      </c>
      <c r="G176" s="140">
        <v>9.4890080000000002E-2</v>
      </c>
      <c r="H176" s="140">
        <v>0.27523957399999999</v>
      </c>
      <c r="I176" s="140">
        <v>0.373550047</v>
      </c>
      <c r="J176" s="140">
        <v>7.0748094999999997E-2</v>
      </c>
      <c r="K176" s="140">
        <v>7.6371823000000005E-2</v>
      </c>
      <c r="L176" s="141">
        <f t="shared" si="80"/>
        <v>3.994193516549621</v>
      </c>
      <c r="M176" s="3"/>
    </row>
    <row r="177" spans="1:13" ht="15" customHeight="1" x14ac:dyDescent="0.2">
      <c r="A177" s="11"/>
      <c r="C177" s="139">
        <v>2017</v>
      </c>
      <c r="D177" s="139"/>
      <c r="E177" s="140">
        <v>5.5328700000000001E-2</v>
      </c>
      <c r="F177" s="140">
        <v>3.6114199999999999E-2</v>
      </c>
      <c r="G177" s="140">
        <v>8.6872853E-2</v>
      </c>
      <c r="H177" s="140">
        <v>0.24650599300000001</v>
      </c>
      <c r="I177" s="140">
        <v>0.41533816099999998</v>
      </c>
      <c r="J177" s="140">
        <v>7.6351330999999995E-2</v>
      </c>
      <c r="K177" s="140">
        <v>8.3488749000000001E-2</v>
      </c>
      <c r="L177" s="141">
        <f t="shared" si="80"/>
        <v>4.1074209888475428</v>
      </c>
      <c r="M177" s="3"/>
    </row>
    <row r="178" spans="1:13" ht="15" customHeight="1" x14ac:dyDescent="0.2">
      <c r="A178" s="11"/>
      <c r="C178" s="139">
        <v>2014</v>
      </c>
      <c r="D178" s="139"/>
      <c r="E178" s="140">
        <v>4.8276470977737442E-2</v>
      </c>
      <c r="F178" s="140">
        <v>3.7713304148151085E-2</v>
      </c>
      <c r="G178" s="140">
        <v>8.030432590573755E-2</v>
      </c>
      <c r="H178" s="140">
        <v>0.21976603717368531</v>
      </c>
      <c r="I178" s="140">
        <v>0.45127734045670559</v>
      </c>
      <c r="J178" s="140">
        <v>5.2620488800918935E-2</v>
      </c>
      <c r="K178" s="140">
        <v>0.11004203253706415</v>
      </c>
      <c r="L178" s="141">
        <f t="shared" si="80"/>
        <v>4.1799955181300188</v>
      </c>
      <c r="M178" s="3"/>
    </row>
    <row r="179" spans="1:13" ht="15" customHeight="1" x14ac:dyDescent="0.2">
      <c r="A179" s="11"/>
      <c r="C179" s="162" t="s">
        <v>93</v>
      </c>
      <c r="D179" s="162"/>
      <c r="E179" s="162"/>
      <c r="F179" s="162"/>
      <c r="G179" s="163"/>
      <c r="H179" s="163"/>
      <c r="I179" s="163"/>
      <c r="J179" s="163"/>
      <c r="K179" s="163"/>
      <c r="L179" s="168"/>
      <c r="M179" s="3"/>
    </row>
    <row r="180" spans="1:13" ht="15" customHeight="1" x14ac:dyDescent="0.2">
      <c r="A180" s="11"/>
      <c r="C180" s="136">
        <v>2024</v>
      </c>
      <c r="D180" s="136"/>
      <c r="E180" s="137">
        <f>AVERAGE(E185,E190,E195)</f>
        <v>5.6542484882610815E-2</v>
      </c>
      <c r="F180" s="137">
        <f t="shared" ref="F180:K180" si="81">AVERAGE(F185,F190,F195)</f>
        <v>5.2043406623444109E-2</v>
      </c>
      <c r="G180" s="137">
        <f t="shared" si="81"/>
        <v>0.21137234028615406</v>
      </c>
      <c r="H180" s="137">
        <f t="shared" si="81"/>
        <v>0.32381962832746453</v>
      </c>
      <c r="I180" s="137">
        <f t="shared" si="81"/>
        <v>0.2081944802087374</v>
      </c>
      <c r="J180" s="137">
        <f t="shared" si="81"/>
        <v>7.4815677198633371E-2</v>
      </c>
      <c r="K180" s="137">
        <f t="shared" si="81"/>
        <v>7.3211982472955753E-2</v>
      </c>
      <c r="L180" s="138">
        <f t="shared" ref="L180:L183" si="82">(1*E180+2*F180+3*G180+4*H180+5*I180)/SUM(E180:I180)</f>
        <v>3.6749986884956805</v>
      </c>
      <c r="M180" s="3"/>
    </row>
    <row r="181" spans="1:13" ht="15" customHeight="1" x14ac:dyDescent="0.2">
      <c r="A181" s="11"/>
      <c r="C181" s="139">
        <v>2021</v>
      </c>
      <c r="D181" s="139"/>
      <c r="E181" s="140">
        <f t="shared" ref="E181:K181" si="83">AVERAGE(E186,E191,E196)</f>
        <v>7.0982241333333321E-2</v>
      </c>
      <c r="F181" s="140">
        <f t="shared" si="83"/>
        <v>4.8580433333333339E-2</v>
      </c>
      <c r="G181" s="140">
        <f t="shared" si="83"/>
        <v>0.19594155199999999</v>
      </c>
      <c r="H181" s="140">
        <f t="shared" si="83"/>
        <v>0.31452239899999995</v>
      </c>
      <c r="I181" s="140">
        <f t="shared" si="83"/>
        <v>0.21267724099999999</v>
      </c>
      <c r="J181" s="140">
        <f t="shared" si="83"/>
        <v>7.1649189000000002E-2</v>
      </c>
      <c r="K181" s="140">
        <f t="shared" si="83"/>
        <v>8.5646943333333336E-2</v>
      </c>
      <c r="L181" s="141">
        <f t="shared" si="82"/>
        <v>3.6518683332650346</v>
      </c>
      <c r="M181" s="3"/>
    </row>
    <row r="182" spans="1:13" ht="15" customHeight="1" x14ac:dyDescent="0.2">
      <c r="A182" s="11"/>
      <c r="C182" s="139">
        <v>2017</v>
      </c>
      <c r="D182" s="139"/>
      <c r="E182" s="140">
        <f t="shared" ref="E182:K182" si="84">AVERAGE(E187,E192,E197)</f>
        <v>6.2942493666666668E-2</v>
      </c>
      <c r="F182" s="140">
        <f t="shared" si="84"/>
        <v>3.8204666666666665E-2</v>
      </c>
      <c r="G182" s="140">
        <f t="shared" si="84"/>
        <v>0.18058150566666667</v>
      </c>
      <c r="H182" s="140">
        <f t="shared" si="84"/>
        <v>0.31922335833333332</v>
      </c>
      <c r="I182" s="140">
        <f t="shared" si="84"/>
        <v>0.23586454400000001</v>
      </c>
      <c r="J182" s="140">
        <f t="shared" si="84"/>
        <v>6.4873190999999997E-2</v>
      </c>
      <c r="K182" s="140">
        <f t="shared" si="84"/>
        <v>9.8310288333333343E-2</v>
      </c>
      <c r="L182" s="141">
        <f t="shared" si="82"/>
        <v>3.7491041837064012</v>
      </c>
      <c r="M182" s="3"/>
    </row>
    <row r="183" spans="1:13" ht="15" customHeight="1" x14ac:dyDescent="0.2">
      <c r="A183" s="11"/>
      <c r="C183" s="139">
        <v>2014</v>
      </c>
      <c r="D183" s="139"/>
      <c r="E183" s="140">
        <f t="shared" ref="E183:K183" si="85">AVERAGE(E188,E193,E198)</f>
        <v>5.6896132580449434E-2</v>
      </c>
      <c r="F183" s="140">
        <f t="shared" si="85"/>
        <v>4.8757599768078592E-2</v>
      </c>
      <c r="G183" s="140">
        <f t="shared" si="85"/>
        <v>0.18007196086907054</v>
      </c>
      <c r="H183" s="140">
        <f t="shared" si="85"/>
        <v>0.3571814779868156</v>
      </c>
      <c r="I183" s="140">
        <f t="shared" si="85"/>
        <v>0.19795181130802733</v>
      </c>
      <c r="J183" s="140">
        <f t="shared" si="85"/>
        <v>4.8680821885985208E-2</v>
      </c>
      <c r="K183" s="140">
        <f t="shared" si="85"/>
        <v>0.11046019560157327</v>
      </c>
      <c r="L183" s="141">
        <f t="shared" si="82"/>
        <v>3.7022999670044614</v>
      </c>
      <c r="M183" s="3"/>
    </row>
    <row r="184" spans="1:13" ht="15" customHeight="1" x14ac:dyDescent="0.2">
      <c r="A184" s="11"/>
      <c r="C184" s="170" t="s">
        <v>87</v>
      </c>
      <c r="D184" s="171"/>
      <c r="E184" s="172"/>
      <c r="F184" s="172"/>
      <c r="G184" s="173"/>
      <c r="H184" s="173"/>
      <c r="I184" s="173"/>
      <c r="J184" s="173"/>
      <c r="K184" s="173"/>
      <c r="L184" s="174"/>
      <c r="M184" s="3"/>
    </row>
    <row r="185" spans="1:13" ht="15" customHeight="1" x14ac:dyDescent="0.2">
      <c r="A185" s="11"/>
      <c r="C185" s="136">
        <v>2024</v>
      </c>
      <c r="D185" s="136"/>
      <c r="E185" s="137">
        <v>5.7325119630520997E-2</v>
      </c>
      <c r="F185" s="137">
        <v>5.9925454169588173E-2</v>
      </c>
      <c r="G185" s="137">
        <v>0.1981508611057623</v>
      </c>
      <c r="H185" s="137">
        <v>0.34711469362364861</v>
      </c>
      <c r="I185" s="137">
        <v>0.19352498809273058</v>
      </c>
      <c r="J185" s="137">
        <v>7.2927791267006464E-2</v>
      </c>
      <c r="K185" s="137">
        <v>7.1031092110742891E-2</v>
      </c>
      <c r="L185" s="138">
        <f t="shared" ref="L185:L188" si="86">(1*E185+2*F185+3*G185+4*H185+5*I185)/SUM(E185:I185)</f>
        <v>3.6536940405228369</v>
      </c>
      <c r="M185" s="3"/>
    </row>
    <row r="186" spans="1:13" ht="15" customHeight="1" x14ac:dyDescent="0.2">
      <c r="A186" s="11"/>
      <c r="C186" s="139">
        <v>2021</v>
      </c>
      <c r="D186" s="139"/>
      <c r="E186" s="140">
        <v>6.10734E-2</v>
      </c>
      <c r="F186" s="140">
        <v>4.7717099999999998E-2</v>
      </c>
      <c r="G186" s="140">
        <v>0.20300490199999999</v>
      </c>
      <c r="H186" s="140">
        <v>0.33262270399999999</v>
      </c>
      <c r="I186" s="140">
        <v>0.205562842</v>
      </c>
      <c r="J186" s="140">
        <v>7.0694951000000006E-2</v>
      </c>
      <c r="K186" s="140">
        <v>7.9324137000000003E-2</v>
      </c>
      <c r="L186" s="141">
        <f t="shared" si="86"/>
        <v>3.6751733545914727</v>
      </c>
      <c r="M186" s="3"/>
    </row>
    <row r="187" spans="1:13" ht="15" customHeight="1" x14ac:dyDescent="0.2">
      <c r="A187" s="11"/>
      <c r="C187" s="139">
        <v>2017</v>
      </c>
      <c r="D187" s="139"/>
      <c r="E187" s="140">
        <v>5.6345899999999997E-2</v>
      </c>
      <c r="F187" s="140">
        <v>3.26614E-2</v>
      </c>
      <c r="G187" s="140">
        <v>0.174331811</v>
      </c>
      <c r="H187" s="140">
        <v>0.33996423100000001</v>
      </c>
      <c r="I187" s="140">
        <v>0.242199044</v>
      </c>
      <c r="J187" s="140">
        <v>5.8846299999999997E-2</v>
      </c>
      <c r="K187" s="140">
        <v>9.5651383000000006E-2</v>
      </c>
      <c r="L187" s="141">
        <f t="shared" si="86"/>
        <v>3.803083622522148</v>
      </c>
      <c r="M187" s="3"/>
    </row>
    <row r="188" spans="1:13" ht="15" customHeight="1" x14ac:dyDescent="0.2">
      <c r="A188" s="11"/>
      <c r="C188" s="139">
        <v>2014</v>
      </c>
      <c r="D188" s="139"/>
      <c r="E188" s="140">
        <v>5.3346897634187221E-2</v>
      </c>
      <c r="F188" s="140">
        <v>4.5294838365001706E-2</v>
      </c>
      <c r="G188" s="140">
        <v>0.14499571872249911</v>
      </c>
      <c r="H188" s="140">
        <v>0.43619994483072411</v>
      </c>
      <c r="I188" s="140">
        <v>0.17857930830432592</v>
      </c>
      <c r="J188" s="140">
        <v>4.4321646072426321E-2</v>
      </c>
      <c r="K188" s="140">
        <v>9.7261646070835595E-2</v>
      </c>
      <c r="L188" s="141">
        <f t="shared" si="86"/>
        <v>3.7471545252274363</v>
      </c>
      <c r="M188" s="3"/>
    </row>
    <row r="189" spans="1:13" ht="15" customHeight="1" x14ac:dyDescent="0.2">
      <c r="A189" s="11"/>
      <c r="C189" s="170" t="s">
        <v>88</v>
      </c>
      <c r="D189" s="171"/>
      <c r="E189" s="172"/>
      <c r="F189" s="172"/>
      <c r="G189" s="173"/>
      <c r="H189" s="173"/>
      <c r="I189" s="173"/>
      <c r="J189" s="173"/>
      <c r="K189" s="173"/>
      <c r="L189" s="174"/>
      <c r="M189" s="3"/>
    </row>
    <row r="190" spans="1:13" ht="15" customHeight="1" x14ac:dyDescent="0.2">
      <c r="A190" s="11"/>
      <c r="C190" s="136">
        <v>2024</v>
      </c>
      <c r="D190" s="136"/>
      <c r="E190" s="137">
        <v>6.090808619298093E-2</v>
      </c>
      <c r="F190" s="137">
        <v>4.9471479488221198E-2</v>
      </c>
      <c r="G190" s="137">
        <v>0.26887192652046871</v>
      </c>
      <c r="H190" s="137">
        <v>0.2931788096086787</v>
      </c>
      <c r="I190" s="137">
        <v>0.1837900574254461</v>
      </c>
      <c r="J190" s="137">
        <v>7.9453196698505327E-2</v>
      </c>
      <c r="K190" s="137">
        <v>6.4326444065699137E-2</v>
      </c>
      <c r="L190" s="138">
        <f t="shared" ref="L190:L193" si="87">(1*E190+2*F190+3*G190+4*H190+5*I190)/SUM(E190:I190)</f>
        <v>3.5716650711532449</v>
      </c>
      <c r="M190" s="3"/>
    </row>
    <row r="191" spans="1:13" ht="15" customHeight="1" x14ac:dyDescent="0.2">
      <c r="A191" s="11"/>
      <c r="C191" s="139">
        <v>2021</v>
      </c>
      <c r="D191" s="139"/>
      <c r="E191" s="140">
        <v>7.6707594000000004E-2</v>
      </c>
      <c r="F191" s="140">
        <v>4.9514599999999999E-2</v>
      </c>
      <c r="G191" s="140">
        <v>0.23382267100000001</v>
      </c>
      <c r="H191" s="140">
        <v>0.30137931699999998</v>
      </c>
      <c r="I191" s="140">
        <v>0.170473388</v>
      </c>
      <c r="J191" s="140">
        <v>7.1412420000000004E-2</v>
      </c>
      <c r="K191" s="140">
        <v>9.6689971999999999E-2</v>
      </c>
      <c r="L191" s="141">
        <f t="shared" si="87"/>
        <v>3.5281855853960482</v>
      </c>
      <c r="M191" s="3"/>
    </row>
    <row r="192" spans="1:13" ht="15" customHeight="1" x14ac:dyDescent="0.2">
      <c r="A192" s="11"/>
      <c r="C192" s="139">
        <v>2017</v>
      </c>
      <c r="D192" s="139"/>
      <c r="E192" s="140">
        <v>7.3980880999999998E-2</v>
      </c>
      <c r="F192" s="140">
        <v>4.1794199999999997E-2</v>
      </c>
      <c r="G192" s="140">
        <v>0.24078045100000001</v>
      </c>
      <c r="H192" s="140">
        <v>0.29985399099999999</v>
      </c>
      <c r="I192" s="140">
        <v>0.17805570600000001</v>
      </c>
      <c r="J192" s="140">
        <v>6.0869899999999998E-2</v>
      </c>
      <c r="K192" s="140">
        <v>0.10466492400000001</v>
      </c>
      <c r="L192" s="141">
        <f t="shared" si="87"/>
        <v>3.5586924712952896</v>
      </c>
      <c r="M192" s="3"/>
    </row>
    <row r="193" spans="1:13" ht="15" customHeight="1" x14ac:dyDescent="0.2">
      <c r="A193" s="11"/>
      <c r="C193" s="139">
        <v>2014</v>
      </c>
      <c r="D193" s="139"/>
      <c r="E193" s="140">
        <v>6.3178469670876383E-2</v>
      </c>
      <c r="F193" s="140">
        <v>5.2665196092363274E-2</v>
      </c>
      <c r="G193" s="140">
        <v>0.26550748807417862</v>
      </c>
      <c r="H193" s="140">
        <v>0.29432662041460572</v>
      </c>
      <c r="I193" s="140">
        <v>0.15364080235060215</v>
      </c>
      <c r="J193" s="140">
        <v>4.612260733888128E-2</v>
      </c>
      <c r="K193" s="140">
        <v>0.12455881605849264</v>
      </c>
      <c r="L193" s="141">
        <f t="shared" si="87"/>
        <v>3.5095582103235334</v>
      </c>
      <c r="M193" s="3"/>
    </row>
    <row r="194" spans="1:13" ht="15" customHeight="1" x14ac:dyDescent="0.2">
      <c r="A194" s="11"/>
      <c r="C194" s="170" t="s">
        <v>89</v>
      </c>
      <c r="D194" s="171"/>
      <c r="E194" s="172"/>
      <c r="F194" s="172"/>
      <c r="G194" s="173"/>
      <c r="H194" s="173"/>
      <c r="I194" s="173"/>
      <c r="J194" s="173"/>
      <c r="K194" s="173"/>
      <c r="L194" s="174"/>
      <c r="M194" s="3"/>
    </row>
    <row r="195" spans="1:13" ht="15" customHeight="1" x14ac:dyDescent="0.2">
      <c r="A195" s="11"/>
      <c r="C195" s="136">
        <v>2024</v>
      </c>
      <c r="D195" s="136"/>
      <c r="E195" s="137">
        <v>5.139424882433051E-2</v>
      </c>
      <c r="F195" s="137">
        <v>4.6733286212522956E-2</v>
      </c>
      <c r="G195" s="137">
        <v>0.16709423323223122</v>
      </c>
      <c r="H195" s="137">
        <v>0.33116538175006627</v>
      </c>
      <c r="I195" s="137">
        <v>0.24726839510803547</v>
      </c>
      <c r="J195" s="137">
        <v>7.2066043630388335E-2</v>
      </c>
      <c r="K195" s="137">
        <v>8.4278411242425258E-2</v>
      </c>
      <c r="L195" s="138">
        <f t="shared" ref="L195:L198" si="88">(1*E195+2*F195+3*G195+4*H195+5*I195)/SUM(E195:I195)</f>
        <v>3.8014887023625445</v>
      </c>
      <c r="M195" s="3"/>
    </row>
    <row r="196" spans="1:13" ht="15" customHeight="1" x14ac:dyDescent="0.2">
      <c r="A196" s="11"/>
      <c r="C196" s="139">
        <v>2021</v>
      </c>
      <c r="D196" s="139"/>
      <c r="E196" s="140">
        <v>7.516573E-2</v>
      </c>
      <c r="F196" s="140">
        <v>4.85096E-2</v>
      </c>
      <c r="G196" s="140">
        <v>0.150997083</v>
      </c>
      <c r="H196" s="140">
        <v>0.309565176</v>
      </c>
      <c r="I196" s="140">
        <v>0.26199549300000002</v>
      </c>
      <c r="J196" s="140">
        <v>7.2840195999999996E-2</v>
      </c>
      <c r="K196" s="140">
        <v>8.0926720999999993E-2</v>
      </c>
      <c r="L196" s="141">
        <f t="shared" si="88"/>
        <v>3.750047611586993</v>
      </c>
      <c r="M196" s="3"/>
    </row>
    <row r="197" spans="1:13" ht="15" customHeight="1" x14ac:dyDescent="0.2">
      <c r="A197" s="11"/>
      <c r="C197" s="139">
        <v>2017</v>
      </c>
      <c r="D197" s="139"/>
      <c r="E197" s="140">
        <v>5.8500700000000003E-2</v>
      </c>
      <c r="F197" s="140">
        <v>4.0158399999999997E-2</v>
      </c>
      <c r="G197" s="140">
        <v>0.126632255</v>
      </c>
      <c r="H197" s="140">
        <v>0.31785185300000002</v>
      </c>
      <c r="I197" s="140">
        <v>0.28733888200000002</v>
      </c>
      <c r="J197" s="140">
        <v>7.4903372999999995E-2</v>
      </c>
      <c r="K197" s="140">
        <v>9.4614558000000001E-2</v>
      </c>
      <c r="L197" s="141">
        <f t="shared" si="88"/>
        <v>3.8854734206248809</v>
      </c>
      <c r="M197" s="3"/>
    </row>
    <row r="198" spans="1:13" ht="15" customHeight="1" x14ac:dyDescent="0.2">
      <c r="A198" s="11"/>
      <c r="C198" s="139">
        <v>2014</v>
      </c>
      <c r="D198" s="139"/>
      <c r="E198" s="140">
        <v>5.4163030436284704E-2</v>
      </c>
      <c r="F198" s="140">
        <v>4.8312764846870797E-2</v>
      </c>
      <c r="G198" s="140">
        <v>0.12971267581053386</v>
      </c>
      <c r="H198" s="140">
        <v>0.34101786871511691</v>
      </c>
      <c r="I198" s="140">
        <v>0.26163532326915395</v>
      </c>
      <c r="J198" s="140">
        <v>5.5598212246648016E-2</v>
      </c>
      <c r="K198" s="140">
        <v>0.10956012467539156</v>
      </c>
      <c r="L198" s="141">
        <f t="shared" si="88"/>
        <v>3.8476453929299184</v>
      </c>
      <c r="M198" s="3"/>
    </row>
    <row r="199" spans="1:13" ht="15" customHeight="1" x14ac:dyDescent="0.2">
      <c r="A199" s="11"/>
      <c r="C199" s="162" t="s">
        <v>87</v>
      </c>
      <c r="D199" s="162"/>
      <c r="E199" s="162"/>
      <c r="F199" s="162"/>
      <c r="G199" s="163"/>
      <c r="H199" s="163"/>
      <c r="I199" s="163"/>
      <c r="J199" s="163"/>
      <c r="K199" s="163"/>
      <c r="L199" s="168"/>
      <c r="M199" s="3"/>
    </row>
    <row r="200" spans="1:13" ht="15" customHeight="1" x14ac:dyDescent="0.2">
      <c r="A200" s="11"/>
      <c r="C200" s="136">
        <v>2024</v>
      </c>
      <c r="D200" s="136"/>
      <c r="E200" s="137">
        <f>AVERAGE(E125,E145,E165,E185)</f>
        <v>5.9766964849920522E-2</v>
      </c>
      <c r="F200" s="137">
        <f t="shared" ref="F200:K200" si="89">AVERAGE(F125,F145,F165,F185)</f>
        <v>5.4758799023638324E-2</v>
      </c>
      <c r="G200" s="137">
        <f t="shared" si="89"/>
        <v>0.21763287270604764</v>
      </c>
      <c r="H200" s="137">
        <f t="shared" si="89"/>
        <v>0.31300958047156829</v>
      </c>
      <c r="I200" s="137">
        <f t="shared" si="89"/>
        <v>0.21373598317659265</v>
      </c>
      <c r="J200" s="137">
        <f t="shared" si="89"/>
        <v>7.483669901326101E-2</v>
      </c>
      <c r="K200" s="137">
        <f t="shared" si="89"/>
        <v>6.6259100758971623E-2</v>
      </c>
      <c r="L200" s="138">
        <f t="shared" ref="L200:L203" si="90">(1*E200+2*F200+3*G200+4*H200+5*I200)/SUM(E200:I200)</f>
        <v>3.6591990328503812</v>
      </c>
      <c r="M200" s="3"/>
    </row>
    <row r="201" spans="1:13" ht="15" customHeight="1" x14ac:dyDescent="0.2">
      <c r="A201" s="11"/>
      <c r="C201" s="139">
        <v>2021</v>
      </c>
      <c r="D201" s="139"/>
      <c r="E201" s="140">
        <f t="shared" ref="E201:K201" si="91">AVERAGE(E126,E146,E166,E186)</f>
        <v>7.0582779749999991E-2</v>
      </c>
      <c r="F201" s="140">
        <f t="shared" si="91"/>
        <v>5.5101935000000005E-2</v>
      </c>
      <c r="G201" s="140">
        <f t="shared" si="91"/>
        <v>0.19525990474999999</v>
      </c>
      <c r="H201" s="140">
        <f t="shared" si="91"/>
        <v>0.31037720600000002</v>
      </c>
      <c r="I201" s="140">
        <f t="shared" si="91"/>
        <v>0.21816489124999999</v>
      </c>
      <c r="J201" s="140">
        <f t="shared" si="91"/>
        <v>7.4499324249999999E-2</v>
      </c>
      <c r="K201" s="140">
        <f t="shared" si="91"/>
        <v>7.6013947999999998E-2</v>
      </c>
      <c r="L201" s="141">
        <f t="shared" si="90"/>
        <v>3.6479671584576314</v>
      </c>
      <c r="M201" s="3"/>
    </row>
    <row r="202" spans="1:13" ht="15" customHeight="1" x14ac:dyDescent="0.2">
      <c r="A202" s="11"/>
      <c r="C202" s="139">
        <v>2017</v>
      </c>
      <c r="D202" s="139"/>
      <c r="E202" s="140">
        <f t="shared" ref="E202:K202" si="92">AVERAGE(E127,E147,E167,E187)</f>
        <v>6.0884226750000006E-2</v>
      </c>
      <c r="F202" s="140">
        <f t="shared" si="92"/>
        <v>3.4880649999999999E-2</v>
      </c>
      <c r="G202" s="140">
        <f t="shared" si="92"/>
        <v>0.19512004025000002</v>
      </c>
      <c r="H202" s="140">
        <f t="shared" si="92"/>
        <v>0.30626854949999999</v>
      </c>
      <c r="I202" s="140">
        <f t="shared" si="92"/>
        <v>0.25381366924999998</v>
      </c>
      <c r="J202" s="140">
        <f t="shared" si="92"/>
        <v>6.1330401E-2</v>
      </c>
      <c r="K202" s="140">
        <f t="shared" si="92"/>
        <v>8.7702469499999991E-2</v>
      </c>
      <c r="L202" s="141">
        <f t="shared" si="90"/>
        <v>3.7723527230234759</v>
      </c>
      <c r="M202" s="3"/>
    </row>
    <row r="203" spans="1:13" ht="15" customHeight="1" x14ac:dyDescent="0.2">
      <c r="A203" s="11"/>
      <c r="C203" s="139">
        <v>2014</v>
      </c>
      <c r="D203" s="139"/>
      <c r="E203" s="140">
        <f t="shared" ref="E203:K203" si="93">AVERAGE(E128,E148,E168,E188)</f>
        <v>5.2591318746319546E-2</v>
      </c>
      <c r="F203" s="140">
        <f t="shared" si="93"/>
        <v>4.7098777504411507E-2</v>
      </c>
      <c r="G203" s="140">
        <f t="shared" si="93"/>
        <v>0.17197461410151443</v>
      </c>
      <c r="H203" s="140">
        <f t="shared" si="93"/>
        <v>0.33767250795545617</v>
      </c>
      <c r="I203" s="140">
        <f t="shared" si="93"/>
        <v>0.24809164791595675</v>
      </c>
      <c r="J203" s="140">
        <f t="shared" si="93"/>
        <v>4.8785075100118064E-2</v>
      </c>
      <c r="K203" s="140">
        <f t="shared" si="93"/>
        <v>9.3786058676223513E-2</v>
      </c>
      <c r="L203" s="141">
        <f t="shared" si="90"/>
        <v>3.7949048785727864</v>
      </c>
      <c r="M203" s="3"/>
    </row>
    <row r="204" spans="1:13" ht="15" customHeight="1" x14ac:dyDescent="0.2">
      <c r="A204" s="11"/>
      <c r="C204" s="162" t="s">
        <v>88</v>
      </c>
      <c r="D204" s="162"/>
      <c r="E204" s="162"/>
      <c r="F204" s="162"/>
      <c r="G204" s="162"/>
      <c r="H204" s="162"/>
      <c r="I204" s="162"/>
      <c r="J204" s="162"/>
      <c r="K204" s="162"/>
      <c r="L204" s="169"/>
      <c r="M204" s="3"/>
    </row>
    <row r="205" spans="1:13" ht="15" customHeight="1" x14ac:dyDescent="0.2">
      <c r="A205" s="11"/>
      <c r="C205" s="136">
        <v>2024</v>
      </c>
      <c r="D205" s="136"/>
      <c r="E205" s="137">
        <f>AVERAGE(E130,E150,E170,E190)</f>
        <v>6.4876595938106157E-2</v>
      </c>
      <c r="F205" s="137">
        <f t="shared" ref="F205:K205" si="94">AVERAGE(F130,F150,F170,F190)</f>
        <v>5.143612334290492E-2</v>
      </c>
      <c r="G205" s="137">
        <f t="shared" si="94"/>
        <v>0.26362048957720091</v>
      </c>
      <c r="H205" s="137">
        <f t="shared" si="94"/>
        <v>0.29397354837258383</v>
      </c>
      <c r="I205" s="137">
        <f t="shared" si="94"/>
        <v>0.1941084011804845</v>
      </c>
      <c r="J205" s="137">
        <f t="shared" si="94"/>
        <v>7.78762881880663E-2</v>
      </c>
      <c r="K205" s="137">
        <f t="shared" si="94"/>
        <v>5.4108553400653459E-2</v>
      </c>
      <c r="L205" s="138">
        <f t="shared" ref="L205:L208" si="95">(1*E205+2*F205+3*G205+4*H205+5*I205)/SUM(E205:I205)</f>
        <v>3.5771800534352565</v>
      </c>
      <c r="M205" s="3"/>
    </row>
    <row r="206" spans="1:13" ht="15" customHeight="1" x14ac:dyDescent="0.2">
      <c r="A206" s="11"/>
      <c r="C206" s="139">
        <v>2021</v>
      </c>
      <c r="D206" s="139"/>
      <c r="E206" s="140">
        <f t="shared" ref="E206:K206" si="96">AVERAGE(E131,E151,E171,E191)</f>
        <v>8.2800756000000003E-2</v>
      </c>
      <c r="F206" s="140">
        <f t="shared" si="96"/>
        <v>5.3689909000000001E-2</v>
      </c>
      <c r="G206" s="140">
        <f t="shared" si="96"/>
        <v>0.23279329124999998</v>
      </c>
      <c r="H206" s="140">
        <f t="shared" si="96"/>
        <v>0.28986026524999997</v>
      </c>
      <c r="I206" s="140">
        <f t="shared" si="96"/>
        <v>0.18179577699999999</v>
      </c>
      <c r="J206" s="140">
        <f t="shared" si="96"/>
        <v>7.4719801499999988E-2</v>
      </c>
      <c r="K206" s="140">
        <f t="shared" si="96"/>
        <v>8.4340195000000007E-2</v>
      </c>
      <c r="L206" s="141">
        <f t="shared" si="95"/>
        <v>3.5162798761200795</v>
      </c>
      <c r="M206" s="3"/>
    </row>
    <row r="207" spans="1:13" ht="15" customHeight="1" x14ac:dyDescent="0.2">
      <c r="A207" s="11"/>
      <c r="C207" s="139">
        <v>2017</v>
      </c>
      <c r="D207" s="139"/>
      <c r="E207" s="140">
        <f t="shared" ref="E207:K207" si="97">AVERAGE(E132,E152,E172,E192)</f>
        <v>7.6409634749999997E-2</v>
      </c>
      <c r="F207" s="140">
        <f t="shared" si="97"/>
        <v>4.609245E-2</v>
      </c>
      <c r="G207" s="140">
        <f t="shared" si="97"/>
        <v>0.23530037550000002</v>
      </c>
      <c r="H207" s="140">
        <f t="shared" si="97"/>
        <v>0.32000860824999999</v>
      </c>
      <c r="I207" s="140">
        <f t="shared" si="97"/>
        <v>0.16875070850000001</v>
      </c>
      <c r="J207" s="140">
        <f t="shared" si="97"/>
        <v>5.9933424999999999E-2</v>
      </c>
      <c r="K207" s="140">
        <f t="shared" si="97"/>
        <v>9.3504829249999991E-2</v>
      </c>
      <c r="L207" s="141">
        <f t="shared" si="95"/>
        <v>3.5417186532743727</v>
      </c>
      <c r="M207" s="3"/>
    </row>
    <row r="208" spans="1:13" ht="15" customHeight="1" x14ac:dyDescent="0.2">
      <c r="A208" s="11"/>
      <c r="C208" s="139">
        <v>2014</v>
      </c>
      <c r="D208" s="139"/>
      <c r="E208" s="140">
        <f t="shared" ref="E208:K208" si="98">AVERAGE(E133,E153,E173,E193)</f>
        <v>5.944823449193444E-2</v>
      </c>
      <c r="F208" s="140">
        <f t="shared" si="98"/>
        <v>5.9987025070536652E-2</v>
      </c>
      <c r="G208" s="140">
        <f t="shared" si="98"/>
        <v>0.23220193702419162</v>
      </c>
      <c r="H208" s="140">
        <f t="shared" si="98"/>
        <v>0.3325915297987847</v>
      </c>
      <c r="I208" s="140">
        <f t="shared" si="98"/>
        <v>0.15206409240740354</v>
      </c>
      <c r="J208" s="140">
        <f t="shared" si="98"/>
        <v>4.6733494715754303E-2</v>
      </c>
      <c r="K208" s="140">
        <f t="shared" si="98"/>
        <v>0.11697368649139478</v>
      </c>
      <c r="L208" s="141">
        <f t="shared" si="95"/>
        <v>3.547459227522785</v>
      </c>
      <c r="M208" s="3"/>
    </row>
    <row r="209" spans="1:13" ht="15" customHeight="1" x14ac:dyDescent="0.2">
      <c r="A209" s="11"/>
      <c r="C209" s="162" t="s">
        <v>89</v>
      </c>
      <c r="D209" s="162"/>
      <c r="E209" s="162"/>
      <c r="F209" s="162"/>
      <c r="G209" s="162"/>
      <c r="H209" s="162"/>
      <c r="I209" s="162"/>
      <c r="J209" s="162"/>
      <c r="K209" s="162"/>
      <c r="L209" s="169"/>
      <c r="M209" s="3"/>
    </row>
    <row r="210" spans="1:13" ht="15" customHeight="1" x14ac:dyDescent="0.2">
      <c r="A210" s="11"/>
      <c r="C210" s="136">
        <v>2024</v>
      </c>
      <c r="D210" s="136"/>
      <c r="E210" s="137">
        <f>AVERAGE(E135,E155,E175,E195)</f>
        <v>5.03787126163774E-2</v>
      </c>
      <c r="F210" s="137">
        <f t="shared" ref="F210:K210" si="99">AVERAGE(F135,F155,F175,F195)</f>
        <v>4.3583606595187403E-2</v>
      </c>
      <c r="G210" s="137">
        <f t="shared" si="99"/>
        <v>0.16695410825648493</v>
      </c>
      <c r="H210" s="137">
        <f t="shared" si="99"/>
        <v>0.31553972026977878</v>
      </c>
      <c r="I210" s="137">
        <f t="shared" si="99"/>
        <v>0.29015740398943402</v>
      </c>
      <c r="J210" s="137">
        <f t="shared" si="99"/>
        <v>6.8270378115786942E-2</v>
      </c>
      <c r="K210" s="137">
        <f t="shared" si="99"/>
        <v>6.5116070156950506E-2</v>
      </c>
      <c r="L210" s="138">
        <f t="shared" ref="L210:L213" si="100">(1*E210+2*F210+3*G210+4*H210+5*I210)/SUM(E210:I210)</f>
        <v>3.8671841040598198</v>
      </c>
      <c r="M210" s="3"/>
    </row>
    <row r="211" spans="1:13" ht="15" customHeight="1" x14ac:dyDescent="0.2">
      <c r="A211" s="11"/>
      <c r="C211" s="139">
        <v>2021</v>
      </c>
      <c r="D211" s="139"/>
      <c r="E211" s="140">
        <f t="shared" ref="E211:K211" si="101">AVERAGE(E136,E156,E176,E196)</f>
        <v>7.0040328250000006E-2</v>
      </c>
      <c r="F211" s="140">
        <f t="shared" si="101"/>
        <v>4.8835074999999992E-2</v>
      </c>
      <c r="G211" s="140">
        <f t="shared" si="101"/>
        <v>0.13542008525000002</v>
      </c>
      <c r="H211" s="140">
        <f t="shared" si="101"/>
        <v>0.30278230875000001</v>
      </c>
      <c r="I211" s="140">
        <f t="shared" si="101"/>
        <v>0.30703275824999998</v>
      </c>
      <c r="J211" s="140">
        <f t="shared" si="101"/>
        <v>7.2578406499999998E-2</v>
      </c>
      <c r="K211" s="140">
        <f t="shared" si="101"/>
        <v>6.3311036000000001E-2</v>
      </c>
      <c r="L211" s="141">
        <f t="shared" si="100"/>
        <v>3.8424062049893566</v>
      </c>
      <c r="M211" s="3"/>
    </row>
    <row r="212" spans="1:13" ht="15" customHeight="1" x14ac:dyDescent="0.2">
      <c r="A212" s="11"/>
      <c r="C212" s="139">
        <v>2017</v>
      </c>
      <c r="D212" s="139"/>
      <c r="E212" s="140">
        <f t="shared" ref="E212:K212" si="102">AVERAGE(E137,E157,E177,E197)</f>
        <v>5.7243975000000002E-2</v>
      </c>
      <c r="F212" s="140">
        <f t="shared" si="102"/>
        <v>4.0417700000000001E-2</v>
      </c>
      <c r="G212" s="140">
        <f t="shared" si="102"/>
        <v>0.12193431474999999</v>
      </c>
      <c r="H212" s="140">
        <f t="shared" si="102"/>
        <v>0.29307878625</v>
      </c>
      <c r="I212" s="140">
        <f t="shared" si="102"/>
        <v>0.34262362875000002</v>
      </c>
      <c r="J212" s="140">
        <f t="shared" si="102"/>
        <v>6.9905995499999998E-2</v>
      </c>
      <c r="K212" s="140">
        <f t="shared" si="102"/>
        <v>7.4795620000000007E-2</v>
      </c>
      <c r="L212" s="141">
        <f t="shared" si="100"/>
        <v>3.9627287846873536</v>
      </c>
      <c r="M212" s="3"/>
    </row>
    <row r="213" spans="1:13" ht="15" customHeight="1" x14ac:dyDescent="0.2">
      <c r="A213" s="11"/>
      <c r="C213" s="139">
        <v>2014</v>
      </c>
      <c r="D213" s="139"/>
      <c r="E213" s="142">
        <f t="shared" ref="E213:K213" si="103">AVERAGE(E138,E158,E178,E198)</f>
        <v>5.3264823999967771E-2</v>
      </c>
      <c r="F213" s="142">
        <f t="shared" si="103"/>
        <v>4.8581195430553822E-2</v>
      </c>
      <c r="G213" s="142">
        <f t="shared" si="103"/>
        <v>0.11285695472149361</v>
      </c>
      <c r="H213" s="142">
        <f t="shared" si="103"/>
        <v>0.27070120483640719</v>
      </c>
      <c r="I213" s="142">
        <f t="shared" si="103"/>
        <v>0.36645563945206705</v>
      </c>
      <c r="J213" s="142">
        <f t="shared" si="103"/>
        <v>5.0760781382986606E-2</v>
      </c>
      <c r="K213" s="142">
        <f t="shared" si="103"/>
        <v>9.7379400176523939E-2</v>
      </c>
      <c r="L213" s="141">
        <f t="shared" si="100"/>
        <v>3.9960578277578747</v>
      </c>
      <c r="M213" s="3"/>
    </row>
    <row r="214" spans="1:13" ht="15" customHeight="1" x14ac:dyDescent="0.2">
      <c r="A214" s="11"/>
      <c r="C214" s="100" t="s">
        <v>17</v>
      </c>
      <c r="D214" s="100"/>
      <c r="E214" s="100"/>
      <c r="F214" s="99"/>
      <c r="G214" s="99"/>
      <c r="H214" s="99"/>
      <c r="I214" s="99"/>
      <c r="J214" s="99"/>
      <c r="K214" s="99"/>
      <c r="L214" s="98"/>
      <c r="M214" s="3"/>
    </row>
    <row r="215" spans="1:13" ht="15" customHeight="1" x14ac:dyDescent="0.2">
      <c r="A215" s="11"/>
      <c r="C215" s="160" t="s">
        <v>165</v>
      </c>
      <c r="D215" s="160"/>
      <c r="E215" s="161"/>
      <c r="F215" s="161"/>
      <c r="G215" s="161"/>
      <c r="H215" s="161"/>
      <c r="I215" s="161"/>
      <c r="J215" s="161"/>
      <c r="K215" s="161"/>
      <c r="L215" s="161"/>
      <c r="M215" s="3"/>
    </row>
    <row r="216" spans="1:13" s="3" customFormat="1" ht="15" customHeight="1" x14ac:dyDescent="0.2">
      <c r="A216" s="11"/>
      <c r="C216" s="136">
        <v>2024</v>
      </c>
      <c r="D216" s="136"/>
      <c r="E216" s="137">
        <f>AVERAGE(E226,E231,E236,E246,E251,E256,E266,E271,E276,E286,E291,E296)</f>
        <v>7.2795147841739877E-2</v>
      </c>
      <c r="F216" s="137">
        <f t="shared" ref="F216:K216" si="104">AVERAGE(F226,F231,F236,F246,F251,F256,F266,F271,F276,F286,F291,F296)</f>
        <v>4.6333111429305261E-2</v>
      </c>
      <c r="G216" s="137">
        <f t="shared" si="104"/>
        <v>0.14330536330926102</v>
      </c>
      <c r="H216" s="137">
        <f t="shared" si="104"/>
        <v>0.27313758236979674</v>
      </c>
      <c r="I216" s="137">
        <f t="shared" si="104"/>
        <v>0.23036844646443314</v>
      </c>
      <c r="J216" s="137">
        <f t="shared" si="104"/>
        <v>9.8897282363356487E-2</v>
      </c>
      <c r="K216" s="137">
        <f t="shared" si="104"/>
        <v>0.1351630662221075</v>
      </c>
      <c r="L216" s="138">
        <f t="shared" ref="L216:L219" si="105">(1*E216+2*F216+3*G216+4*H216+5*I216)/SUM(E216:I216)</f>
        <v>3.7075636666478933</v>
      </c>
    </row>
    <row r="217" spans="1:13" s="3" customFormat="1" ht="15" customHeight="1" x14ac:dyDescent="0.2">
      <c r="A217" s="11"/>
      <c r="C217" s="139">
        <v>2021</v>
      </c>
      <c r="D217" s="139"/>
      <c r="E217" s="140">
        <f t="shared" ref="E217:K217" si="106">AVERAGE(E227,E232,E237,E247,E252,E257,E267,E272,E277,E287,E292,E297)</f>
        <v>7.5485837583333326E-2</v>
      </c>
      <c r="F217" s="140">
        <f t="shared" si="106"/>
        <v>5.0658948083333342E-2</v>
      </c>
      <c r="G217" s="140">
        <f t="shared" si="106"/>
        <v>0.16576471691666669</v>
      </c>
      <c r="H217" s="140">
        <f t="shared" si="106"/>
        <v>0.26668706400000003</v>
      </c>
      <c r="I217" s="140">
        <f t="shared" si="106"/>
        <v>0.20641695541666663</v>
      </c>
      <c r="J217" s="140">
        <f t="shared" si="106"/>
        <v>9.5259476333333315E-2</v>
      </c>
      <c r="K217" s="140">
        <f t="shared" si="106"/>
        <v>0.13972700083333334</v>
      </c>
      <c r="L217" s="141">
        <f t="shared" si="105"/>
        <v>3.624682228274827</v>
      </c>
    </row>
    <row r="218" spans="1:13" s="3" customFormat="1" ht="15" customHeight="1" x14ac:dyDescent="0.2">
      <c r="A218" s="11"/>
      <c r="C218" s="139">
        <v>2017</v>
      </c>
      <c r="D218" s="139"/>
      <c r="E218" s="140">
        <f t="shared" ref="E218:K218" si="107">AVERAGE(E228,E233,E238,E248,E253,E258,E268,E273,E278,E288,E293,E298)</f>
        <v>6.2032106499999996E-2</v>
      </c>
      <c r="F218" s="140">
        <f t="shared" si="107"/>
        <v>3.9470416666666674E-2</v>
      </c>
      <c r="G218" s="140">
        <f t="shared" si="107"/>
        <v>0.15712325016666664</v>
      </c>
      <c r="H218" s="140">
        <f t="shared" si="107"/>
        <v>0.25463213358333331</v>
      </c>
      <c r="I218" s="140">
        <f t="shared" si="107"/>
        <v>0.17293117158333335</v>
      </c>
      <c r="J218" s="140">
        <f t="shared" si="107"/>
        <v>0.10155203716666666</v>
      </c>
      <c r="K218" s="140">
        <f t="shared" si="107"/>
        <v>0.21225888549999994</v>
      </c>
      <c r="L218" s="141">
        <f t="shared" si="105"/>
        <v>3.6367921915028454</v>
      </c>
    </row>
    <row r="219" spans="1:13" s="3" customFormat="1" ht="15" customHeight="1" x14ac:dyDescent="0.2">
      <c r="A219" s="11"/>
      <c r="C219" s="139">
        <v>2014</v>
      </c>
      <c r="D219" s="139"/>
      <c r="E219" s="140">
        <f t="shared" ref="E219:K219" si="108">AVERAGE(E229,E234,E239,E249,E254,E259,E269,E274,E279,E289,E294,E299)</f>
        <v>7.0023510889800258E-2</v>
      </c>
      <c r="F219" s="140">
        <f t="shared" si="108"/>
        <v>4.0285690704128269E-2</v>
      </c>
      <c r="G219" s="140">
        <f t="shared" si="108"/>
        <v>0.12878426713194982</v>
      </c>
      <c r="H219" s="140">
        <f t="shared" si="108"/>
        <v>0.24516381689173491</v>
      </c>
      <c r="I219" s="140">
        <f t="shared" si="108"/>
        <v>0.18202497788827054</v>
      </c>
      <c r="J219" s="140">
        <f t="shared" si="108"/>
        <v>0.10802040844600802</v>
      </c>
      <c r="K219" s="140">
        <f t="shared" si="108"/>
        <v>0.22569732804810827</v>
      </c>
      <c r="L219" s="141">
        <f t="shared" si="105"/>
        <v>3.6436927465663502</v>
      </c>
    </row>
    <row r="220" spans="1:13" s="3" customFormat="1" ht="15" customHeight="1" x14ac:dyDescent="0.2">
      <c r="A220" s="11"/>
      <c r="C220" s="162" t="s">
        <v>90</v>
      </c>
      <c r="D220" s="162"/>
      <c r="E220" s="162"/>
      <c r="F220" s="162"/>
      <c r="G220" s="163"/>
      <c r="H220" s="163"/>
      <c r="I220" s="163"/>
      <c r="J220" s="163"/>
      <c r="K220" s="163"/>
      <c r="L220" s="168"/>
    </row>
    <row r="221" spans="1:13" ht="15" customHeight="1" x14ac:dyDescent="0.2">
      <c r="A221" s="11"/>
      <c r="C221" s="136">
        <v>2024</v>
      </c>
      <c r="D221" s="136"/>
      <c r="E221" s="137">
        <f>AVERAGE(E226,E231,E236)</f>
        <v>7.6628453929135545E-2</v>
      </c>
      <c r="F221" s="137">
        <f t="shared" ref="F221:K221" si="109">AVERAGE(F226,F231,F236)</f>
        <v>4.9851110208407573E-2</v>
      </c>
      <c r="G221" s="137">
        <f t="shared" si="109"/>
        <v>0.16252183125783712</v>
      </c>
      <c r="H221" s="137">
        <f t="shared" si="109"/>
        <v>0.29319332913661966</v>
      </c>
      <c r="I221" s="137">
        <f t="shared" si="109"/>
        <v>0.20949067030009183</v>
      </c>
      <c r="J221" s="137">
        <f t="shared" si="109"/>
        <v>9.0395260304532363E-2</v>
      </c>
      <c r="K221" s="137">
        <f t="shared" si="109"/>
        <v>0.11791934486337603</v>
      </c>
      <c r="L221" s="138">
        <f t="shared" ref="L221:L224" si="110">(1*E221+2*F221+3*G221+4*H221+5*I221)/SUM(E221:I221)</f>
        <v>3.6430163484045228</v>
      </c>
      <c r="M221" s="3"/>
    </row>
    <row r="222" spans="1:13" ht="15" customHeight="1" x14ac:dyDescent="0.2">
      <c r="A222" s="11"/>
      <c r="C222" s="139">
        <v>2021</v>
      </c>
      <c r="D222" s="139"/>
      <c r="E222" s="140">
        <f t="shared" ref="E222:K222" si="111">AVERAGE(E227,E232,E237)</f>
        <v>7.8509952333333341E-2</v>
      </c>
      <c r="F222" s="140">
        <f t="shared" si="111"/>
        <v>5.5014799999999996E-2</v>
      </c>
      <c r="G222" s="140">
        <f t="shared" si="111"/>
        <v>0.19155735166666665</v>
      </c>
      <c r="H222" s="140">
        <f t="shared" si="111"/>
        <v>0.28551435333333336</v>
      </c>
      <c r="I222" s="140">
        <f t="shared" si="111"/>
        <v>0.18804697033333331</v>
      </c>
      <c r="J222" s="140">
        <f t="shared" si="111"/>
        <v>8.4367899999999996E-2</v>
      </c>
      <c r="K222" s="140">
        <f t="shared" si="111"/>
        <v>0.11698863433333333</v>
      </c>
      <c r="L222" s="141">
        <f t="shared" si="110"/>
        <v>3.5629215414027975</v>
      </c>
      <c r="M222" s="3"/>
    </row>
    <row r="223" spans="1:13" ht="15" customHeight="1" x14ac:dyDescent="0.2">
      <c r="A223" s="11"/>
      <c r="C223" s="139">
        <v>2017</v>
      </c>
      <c r="D223" s="139"/>
      <c r="E223" s="140">
        <f t="shared" ref="E223:K223" si="112">AVERAGE(E228,E233,E238)</f>
        <v>6.3896789999999995E-2</v>
      </c>
      <c r="F223" s="140">
        <f t="shared" si="112"/>
        <v>4.4762100000000006E-2</v>
      </c>
      <c r="G223" s="140">
        <f t="shared" si="112"/>
        <v>0.17548575966666666</v>
      </c>
      <c r="H223" s="140">
        <f t="shared" si="112"/>
        <v>0.28478089666666667</v>
      </c>
      <c r="I223" s="140">
        <f t="shared" si="112"/>
        <v>0.15141032499999998</v>
      </c>
      <c r="J223" s="140">
        <f t="shared" si="112"/>
        <v>9.1005382333333329E-2</v>
      </c>
      <c r="K223" s="140">
        <f t="shared" si="112"/>
        <v>0.18865876833333331</v>
      </c>
      <c r="L223" s="141">
        <f t="shared" si="110"/>
        <v>3.5761838097808751</v>
      </c>
      <c r="M223" s="3"/>
    </row>
    <row r="224" spans="1:13" ht="15" customHeight="1" x14ac:dyDescent="0.2">
      <c r="A224" s="11"/>
      <c r="C224" s="139">
        <v>2014</v>
      </c>
      <c r="D224" s="139"/>
      <c r="E224" s="140">
        <f t="shared" ref="E224:K224" si="113">AVERAGE(E229,E234,E239)</f>
        <v>7.2379713845405355E-2</v>
      </c>
      <c r="F224" s="140">
        <f t="shared" si="113"/>
        <v>4.6306384296853596E-2</v>
      </c>
      <c r="G224" s="140">
        <f t="shared" si="113"/>
        <v>0.14671296955916072</v>
      </c>
      <c r="H224" s="140">
        <f t="shared" si="113"/>
        <v>0.27107537403124499</v>
      </c>
      <c r="I224" s="140">
        <f t="shared" si="113"/>
        <v>0.15676294993288978</v>
      </c>
      <c r="J224" s="140">
        <f t="shared" si="113"/>
        <v>0.10274304288547197</v>
      </c>
      <c r="K224" s="140">
        <f t="shared" si="113"/>
        <v>0.20401956544897357</v>
      </c>
      <c r="L224" s="141">
        <f t="shared" si="110"/>
        <v>3.56767777768574</v>
      </c>
      <c r="M224" s="3"/>
    </row>
    <row r="225" spans="1:13" ht="15" customHeight="1" x14ac:dyDescent="0.2">
      <c r="A225" s="11"/>
      <c r="C225" s="170" t="s">
        <v>87</v>
      </c>
      <c r="D225" s="171"/>
      <c r="E225" s="172"/>
      <c r="F225" s="172"/>
      <c r="G225" s="173"/>
      <c r="H225" s="173"/>
      <c r="I225" s="173"/>
      <c r="J225" s="173"/>
      <c r="K225" s="173"/>
      <c r="L225" s="174"/>
      <c r="M225" s="3"/>
    </row>
    <row r="226" spans="1:13" ht="15" customHeight="1" x14ac:dyDescent="0.2">
      <c r="A226" s="11"/>
      <c r="C226" s="136">
        <v>2024</v>
      </c>
      <c r="D226" s="136"/>
      <c r="E226" s="137">
        <v>8.5072585611388543E-2</v>
      </c>
      <c r="F226" s="137">
        <v>6.1024557877162412E-2</v>
      </c>
      <c r="G226" s="137">
        <v>0.17801585635252437</v>
      </c>
      <c r="H226" s="137">
        <v>0.30174048548042021</v>
      </c>
      <c r="I226" s="137">
        <v>0.17050333933810374</v>
      </c>
      <c r="J226" s="137">
        <v>8.9460680426370731E-2</v>
      </c>
      <c r="K226" s="137">
        <v>0.1141824949140301</v>
      </c>
      <c r="L226" s="138">
        <f t="shared" ref="L226:L229" si="114">(1*E226+2*F226+3*G226+4*H226+5*I226)/SUM(E226:I226)</f>
        <v>3.5168254007650601</v>
      </c>
      <c r="M226" s="3"/>
    </row>
    <row r="227" spans="1:13" ht="15" customHeight="1" x14ac:dyDescent="0.2">
      <c r="A227" s="11"/>
      <c r="C227" s="139">
        <v>2021</v>
      </c>
      <c r="D227" s="139"/>
      <c r="E227" s="140">
        <v>8.2018098999999997E-2</v>
      </c>
      <c r="F227" s="140">
        <v>5.97882E-2</v>
      </c>
      <c r="G227" s="140">
        <v>0.20327548300000001</v>
      </c>
      <c r="H227" s="140">
        <v>0.27639283100000001</v>
      </c>
      <c r="I227" s="140">
        <v>0.16732092900000001</v>
      </c>
      <c r="J227" s="140">
        <v>8.8269606E-2</v>
      </c>
      <c r="K227" s="140">
        <v>0.122934822</v>
      </c>
      <c r="L227" s="141">
        <f t="shared" si="114"/>
        <v>3.490888031666894</v>
      </c>
      <c r="M227" s="3"/>
    </row>
    <row r="228" spans="1:13" ht="15" customHeight="1" x14ac:dyDescent="0.2">
      <c r="A228" s="11"/>
      <c r="C228" s="139">
        <v>2017</v>
      </c>
      <c r="D228" s="139"/>
      <c r="E228" s="140">
        <v>6.5510393E-2</v>
      </c>
      <c r="F228" s="140">
        <v>5.00156E-2</v>
      </c>
      <c r="G228" s="140">
        <v>0.18814940499999999</v>
      </c>
      <c r="H228" s="140">
        <v>0.295086813</v>
      </c>
      <c r="I228" s="140">
        <v>0.13578108899999999</v>
      </c>
      <c r="J228" s="140">
        <v>9.3320776999999994E-2</v>
      </c>
      <c r="K228" s="140">
        <v>0.17213592699999999</v>
      </c>
      <c r="L228" s="141">
        <f t="shared" si="114"/>
        <v>3.5249691951447932</v>
      </c>
      <c r="M228" s="3"/>
    </row>
    <row r="229" spans="1:13" ht="15" customHeight="1" x14ac:dyDescent="0.2">
      <c r="A229" s="11"/>
      <c r="C229" s="139">
        <v>2014</v>
      </c>
      <c r="D229" s="139"/>
      <c r="E229" s="140">
        <v>7.5252984455194405E-2</v>
      </c>
      <c r="F229" s="140">
        <v>4.9576895610826351E-2</v>
      </c>
      <c r="G229" s="140">
        <v>0.16119420145579899</v>
      </c>
      <c r="H229" s="140">
        <v>0.29652998451419932</v>
      </c>
      <c r="I229" s="140">
        <v>0.14230487221302904</v>
      </c>
      <c r="J229" s="140">
        <v>0.10233366863609727</v>
      </c>
      <c r="K229" s="140">
        <v>0.1728073931148546</v>
      </c>
      <c r="L229" s="141">
        <f t="shared" si="114"/>
        <v>3.525697959025675</v>
      </c>
      <c r="M229" s="3"/>
    </row>
    <row r="230" spans="1:13" ht="15" customHeight="1" x14ac:dyDescent="0.2">
      <c r="A230" s="11"/>
      <c r="C230" s="170" t="s">
        <v>88</v>
      </c>
      <c r="D230" s="171"/>
      <c r="E230" s="172"/>
      <c r="F230" s="172"/>
      <c r="G230" s="173"/>
      <c r="H230" s="173"/>
      <c r="I230" s="173"/>
      <c r="J230" s="173"/>
      <c r="K230" s="173"/>
      <c r="L230" s="174"/>
      <c r="M230" s="3"/>
    </row>
    <row r="231" spans="1:13" ht="15" customHeight="1" x14ac:dyDescent="0.2">
      <c r="A231" s="11"/>
      <c r="C231" s="136">
        <v>2024</v>
      </c>
      <c r="D231" s="136"/>
      <c r="E231" s="137">
        <v>6.8753775729954225E-2</v>
      </c>
      <c r="F231" s="137">
        <v>4.9235463180227715E-2</v>
      </c>
      <c r="G231" s="137">
        <v>0.16925473805880628</v>
      </c>
      <c r="H231" s="137">
        <v>0.30477670949008501</v>
      </c>
      <c r="I231" s="137">
        <v>0.19979751494303413</v>
      </c>
      <c r="J231" s="137">
        <v>8.618704774961132E-2</v>
      </c>
      <c r="K231" s="137">
        <v>0.12199475084828135</v>
      </c>
      <c r="L231" s="138">
        <f t="shared" ref="L231:L234" si="115">(1*E231+2*F231+3*G231+4*H231+5*I231)/SUM(E231:I231)</f>
        <v>3.6537216798242689</v>
      </c>
      <c r="M231" s="3"/>
    </row>
    <row r="232" spans="1:13" ht="15" customHeight="1" x14ac:dyDescent="0.2">
      <c r="A232" s="11"/>
      <c r="C232" s="139">
        <v>2021</v>
      </c>
      <c r="D232" s="139"/>
      <c r="E232" s="140">
        <v>8.3117667000000006E-2</v>
      </c>
      <c r="F232" s="140">
        <v>5.4412599999999998E-2</v>
      </c>
      <c r="G232" s="140">
        <v>0.210984902</v>
      </c>
      <c r="H232" s="140">
        <v>0.29745015000000002</v>
      </c>
      <c r="I232" s="140">
        <v>0.16079470500000001</v>
      </c>
      <c r="J232" s="140">
        <v>7.9649525999999998E-2</v>
      </c>
      <c r="K232" s="140">
        <v>0.113590415</v>
      </c>
      <c r="L232" s="141">
        <f t="shared" si="115"/>
        <v>3.4938167660126895</v>
      </c>
      <c r="M232" s="3"/>
    </row>
    <row r="233" spans="1:13" ht="15" customHeight="1" x14ac:dyDescent="0.2">
      <c r="A233" s="11"/>
      <c r="C233" s="139">
        <v>2017</v>
      </c>
      <c r="D233" s="139"/>
      <c r="E233" s="140">
        <v>6.3083706000000003E-2</v>
      </c>
      <c r="F233" s="140">
        <v>4.7341800000000003E-2</v>
      </c>
      <c r="G233" s="140">
        <v>0.188181985</v>
      </c>
      <c r="H233" s="140">
        <v>0.28712547399999999</v>
      </c>
      <c r="I233" s="140">
        <v>0.12533026899999999</v>
      </c>
      <c r="J233" s="140">
        <v>9.0432393E-2</v>
      </c>
      <c r="K233" s="140">
        <v>0.19850441899999999</v>
      </c>
      <c r="L233" s="141">
        <f t="shared" si="115"/>
        <v>3.5122987416334337</v>
      </c>
      <c r="M233" s="3"/>
    </row>
    <row r="234" spans="1:13" ht="15" customHeight="1" x14ac:dyDescent="0.2">
      <c r="A234" s="11"/>
      <c r="C234" s="139">
        <v>2014</v>
      </c>
      <c r="D234" s="139"/>
      <c r="E234" s="140">
        <v>7.5999528932844451E-2</v>
      </c>
      <c r="F234" s="140">
        <v>4.9761848163357131E-2</v>
      </c>
      <c r="G234" s="140">
        <v>0.17060919221646006</v>
      </c>
      <c r="H234" s="140">
        <v>0.26964858900077143</v>
      </c>
      <c r="I234" s="140">
        <v>0.11553009415601428</v>
      </c>
      <c r="J234" s="140">
        <v>9.9040935502084357E-2</v>
      </c>
      <c r="K234" s="140">
        <v>0.21940981202846835</v>
      </c>
      <c r="L234" s="141">
        <f t="shared" si="115"/>
        <v>3.4386298865424338</v>
      </c>
      <c r="M234" s="3"/>
    </row>
    <row r="235" spans="1:13" ht="15" customHeight="1" x14ac:dyDescent="0.2">
      <c r="A235" s="11"/>
      <c r="C235" s="170" t="s">
        <v>89</v>
      </c>
      <c r="D235" s="171"/>
      <c r="E235" s="172"/>
      <c r="F235" s="172"/>
      <c r="G235" s="173"/>
      <c r="H235" s="173"/>
      <c r="I235" s="173"/>
      <c r="J235" s="173"/>
      <c r="K235" s="173"/>
      <c r="L235" s="174"/>
      <c r="M235" s="3"/>
    </row>
    <row r="236" spans="1:13" ht="15" customHeight="1" x14ac:dyDescent="0.2">
      <c r="A236" s="11"/>
      <c r="C236" s="136">
        <v>2024</v>
      </c>
      <c r="D236" s="136"/>
      <c r="E236" s="137">
        <v>7.605900044606391E-2</v>
      </c>
      <c r="F236" s="137">
        <v>3.9293309567832585E-2</v>
      </c>
      <c r="G236" s="137">
        <v>0.14029489936218065</v>
      </c>
      <c r="H236" s="137">
        <v>0.27306279243935372</v>
      </c>
      <c r="I236" s="137">
        <v>0.25817115661913753</v>
      </c>
      <c r="J236" s="137">
        <v>9.5538052737615023E-2</v>
      </c>
      <c r="K236" s="137">
        <v>0.11758078882781667</v>
      </c>
      <c r="L236" s="138">
        <f t="shared" ref="L236:L239" si="116">(1*E236+2*F236+3*G236+4*H236+5*I236)/SUM(E236:I236)</f>
        <v>3.7599543956641748</v>
      </c>
      <c r="M236" s="3"/>
    </row>
    <row r="237" spans="1:13" ht="15" customHeight="1" x14ac:dyDescent="0.2">
      <c r="A237" s="11"/>
      <c r="C237" s="139">
        <v>2021</v>
      </c>
      <c r="D237" s="139"/>
      <c r="E237" s="140">
        <v>7.0394091000000006E-2</v>
      </c>
      <c r="F237" s="140">
        <v>5.0843600000000003E-2</v>
      </c>
      <c r="G237" s="140">
        <v>0.16041167000000001</v>
      </c>
      <c r="H237" s="140">
        <v>0.28270007899999999</v>
      </c>
      <c r="I237" s="140">
        <v>0.23602527700000001</v>
      </c>
      <c r="J237" s="140">
        <v>8.5184568000000002E-2</v>
      </c>
      <c r="K237" s="140">
        <v>0.114440666</v>
      </c>
      <c r="L237" s="141">
        <f t="shared" si="116"/>
        <v>3.7035690146619165</v>
      </c>
      <c r="M237" s="3"/>
    </row>
    <row r="238" spans="1:13" ht="15" customHeight="1" x14ac:dyDescent="0.2">
      <c r="A238" s="11"/>
      <c r="C238" s="139">
        <v>2017</v>
      </c>
      <c r="D238" s="139"/>
      <c r="E238" s="140">
        <v>6.3096270999999995E-2</v>
      </c>
      <c r="F238" s="140">
        <v>3.6928900000000001E-2</v>
      </c>
      <c r="G238" s="140">
        <v>0.15012588900000001</v>
      </c>
      <c r="H238" s="140">
        <v>0.27213040300000002</v>
      </c>
      <c r="I238" s="140">
        <v>0.19311961699999999</v>
      </c>
      <c r="J238" s="140">
        <v>8.9262976999999993E-2</v>
      </c>
      <c r="K238" s="140">
        <v>0.195335959</v>
      </c>
      <c r="L238" s="141">
        <f t="shared" si="116"/>
        <v>3.6922664905677802</v>
      </c>
      <c r="M238" s="3"/>
    </row>
    <row r="239" spans="1:13" ht="15" customHeight="1" x14ac:dyDescent="0.2">
      <c r="A239" s="11"/>
      <c r="C239" s="139">
        <v>2014</v>
      </c>
      <c r="D239" s="139"/>
      <c r="E239" s="140">
        <v>6.5886628148177181E-2</v>
      </c>
      <c r="F239" s="140">
        <v>3.9580409116377314E-2</v>
      </c>
      <c r="G239" s="140">
        <v>0.10833551500522312</v>
      </c>
      <c r="H239" s="140">
        <v>0.24704754857876432</v>
      </c>
      <c r="I239" s="140">
        <v>0.21245388342962601</v>
      </c>
      <c r="J239" s="140">
        <v>0.10685452451823425</v>
      </c>
      <c r="K239" s="140">
        <v>0.21984149120359775</v>
      </c>
      <c r="L239" s="141">
        <f t="shared" si="116"/>
        <v>3.7435002045353509</v>
      </c>
      <c r="M239" s="3"/>
    </row>
    <row r="240" spans="1:13" ht="15" customHeight="1" x14ac:dyDescent="0.2">
      <c r="A240" s="11"/>
      <c r="C240" s="162" t="s">
        <v>91</v>
      </c>
      <c r="D240" s="162"/>
      <c r="E240" s="162"/>
      <c r="F240" s="162"/>
      <c r="G240" s="163"/>
      <c r="H240" s="163"/>
      <c r="I240" s="163"/>
      <c r="J240" s="163"/>
      <c r="K240" s="163"/>
      <c r="L240" s="168"/>
      <c r="M240" s="3"/>
    </row>
    <row r="241" spans="1:13" ht="15" customHeight="1" x14ac:dyDescent="0.2">
      <c r="A241" s="11"/>
      <c r="C241" s="136">
        <v>2024</v>
      </c>
      <c r="D241" s="136"/>
      <c r="E241" s="137">
        <f>AVERAGE(E246,E251,E256)</f>
        <v>7.863321327023598E-2</v>
      </c>
      <c r="F241" s="137">
        <f t="shared" ref="F241:K241" si="117">AVERAGE(F246,F251,F256)</f>
        <v>5.9455900996089016E-2</v>
      </c>
      <c r="G241" s="137">
        <f t="shared" si="117"/>
        <v>0.186791409391834</v>
      </c>
      <c r="H241" s="137">
        <f t="shared" si="117"/>
        <v>0.26661331830024743</v>
      </c>
      <c r="I241" s="137">
        <f t="shared" si="117"/>
        <v>0.18941340309972199</v>
      </c>
      <c r="J241" s="137">
        <f t="shared" si="117"/>
        <v>9.7851982914422139E-2</v>
      </c>
      <c r="K241" s="137">
        <f t="shared" si="117"/>
        <v>0.1212407720274495</v>
      </c>
      <c r="L241" s="138">
        <f t="shared" ref="L241:L244" si="118">(1*E241+2*F241+3*G241+4*H241+5*I241)/SUM(E241:I241)</f>
        <v>3.5489996407079283</v>
      </c>
      <c r="M241" s="3"/>
    </row>
    <row r="242" spans="1:13" ht="15" customHeight="1" x14ac:dyDescent="0.2">
      <c r="A242" s="11"/>
      <c r="C242" s="139">
        <v>2021</v>
      </c>
      <c r="D242" s="139"/>
      <c r="E242" s="140">
        <f t="shared" ref="E242:K242" si="119">AVERAGE(E247,E252,E257)</f>
        <v>8.3083365333333326E-2</v>
      </c>
      <c r="F242" s="140">
        <f t="shared" si="119"/>
        <v>5.9229325666666666E-2</v>
      </c>
      <c r="G242" s="140">
        <f t="shared" si="119"/>
        <v>0.20604661700000002</v>
      </c>
      <c r="H242" s="140">
        <f t="shared" si="119"/>
        <v>0.26588904566666666</v>
      </c>
      <c r="I242" s="140">
        <f t="shared" si="119"/>
        <v>0.16688540533333332</v>
      </c>
      <c r="J242" s="140">
        <f t="shared" si="119"/>
        <v>9.7372718666666677E-2</v>
      </c>
      <c r="K242" s="140">
        <f t="shared" si="119"/>
        <v>0.12149353266666667</v>
      </c>
      <c r="L242" s="141">
        <f t="shared" si="118"/>
        <v>3.4791289528686211</v>
      </c>
      <c r="M242" s="3"/>
    </row>
    <row r="243" spans="1:13" ht="15" customHeight="1" x14ac:dyDescent="0.2">
      <c r="A243" s="11"/>
      <c r="C243" s="139">
        <v>2017</v>
      </c>
      <c r="D243" s="139"/>
      <c r="E243" s="140">
        <f t="shared" ref="E243:K243" si="120">AVERAGE(E248,E253,E258)</f>
        <v>6.9691591666666663E-2</v>
      </c>
      <c r="F243" s="140">
        <f t="shared" si="120"/>
        <v>4.6665866666666667E-2</v>
      </c>
      <c r="G243" s="140">
        <f t="shared" si="120"/>
        <v>0.18788884733333333</v>
      </c>
      <c r="H243" s="140">
        <f t="shared" si="120"/>
        <v>0.25376044399999997</v>
      </c>
      <c r="I243" s="140">
        <f t="shared" si="120"/>
        <v>0.147580292</v>
      </c>
      <c r="J243" s="140">
        <f t="shared" si="120"/>
        <v>0.10072753566666666</v>
      </c>
      <c r="K243" s="140">
        <f t="shared" si="120"/>
        <v>0.193685417</v>
      </c>
      <c r="L243" s="141">
        <f t="shared" si="118"/>
        <v>3.5142837900521249</v>
      </c>
      <c r="M243" s="3"/>
    </row>
    <row r="244" spans="1:13" ht="15" customHeight="1" x14ac:dyDescent="0.2">
      <c r="A244" s="11"/>
      <c r="C244" s="139">
        <v>2014</v>
      </c>
      <c r="D244" s="139"/>
      <c r="E244" s="140">
        <f t="shared" ref="E244:K244" si="121">AVERAGE(E249,E254,E259)</f>
        <v>7.6714053877995833E-2</v>
      </c>
      <c r="F244" s="140">
        <f t="shared" si="121"/>
        <v>4.8592688331018076E-2</v>
      </c>
      <c r="G244" s="140">
        <f t="shared" si="121"/>
        <v>0.14812803480679682</v>
      </c>
      <c r="H244" s="140">
        <f t="shared" si="121"/>
        <v>0.24709207095439079</v>
      </c>
      <c r="I244" s="140">
        <f t="shared" si="121"/>
        <v>0.16239227664967329</v>
      </c>
      <c r="J244" s="140">
        <f t="shared" si="121"/>
        <v>0.10832116533809645</v>
      </c>
      <c r="K244" s="140">
        <f t="shared" si="121"/>
        <v>0.20875971004202884</v>
      </c>
      <c r="L244" s="141">
        <f t="shared" si="118"/>
        <v>3.5415807155387489</v>
      </c>
      <c r="M244" s="3"/>
    </row>
    <row r="245" spans="1:13" ht="15" customHeight="1" x14ac:dyDescent="0.2">
      <c r="A245" s="11"/>
      <c r="C245" s="170" t="s">
        <v>87</v>
      </c>
      <c r="D245" s="171"/>
      <c r="E245" s="172"/>
      <c r="F245" s="172"/>
      <c r="G245" s="173"/>
      <c r="H245" s="173"/>
      <c r="I245" s="173"/>
      <c r="J245" s="173"/>
      <c r="K245" s="173"/>
      <c r="L245" s="174"/>
      <c r="M245" s="3"/>
    </row>
    <row r="246" spans="1:13" ht="15" customHeight="1" x14ac:dyDescent="0.2">
      <c r="A246" s="11"/>
      <c r="C246" s="136">
        <v>2024</v>
      </c>
      <c r="D246" s="136"/>
      <c r="E246" s="137">
        <v>8.6497885421518692E-2</v>
      </c>
      <c r="F246" s="137">
        <v>7.2268897402896173E-2</v>
      </c>
      <c r="G246" s="137">
        <v>0.20439097092151107</v>
      </c>
      <c r="H246" s="137">
        <v>0.26065133494108156</v>
      </c>
      <c r="I246" s="137">
        <v>0.15964161581576899</v>
      </c>
      <c r="J246" s="137">
        <v>9.5833790102574576E-2</v>
      </c>
      <c r="K246" s="137">
        <v>0.12071550539464894</v>
      </c>
      <c r="L246" s="138">
        <f t="shared" ref="L246:L249" si="122">(1*E246+2*F246+3*G246+4*H246+5*I246)/SUM(E246:I246)</f>
        <v>3.4271741622072915</v>
      </c>
      <c r="M246" s="3"/>
    </row>
    <row r="247" spans="1:13" ht="15" customHeight="1" x14ac:dyDescent="0.2">
      <c r="A247" s="11"/>
      <c r="C247" s="139">
        <v>2021</v>
      </c>
      <c r="D247" s="139"/>
      <c r="E247" s="140">
        <v>8.8707031000000006E-2</v>
      </c>
      <c r="F247" s="140">
        <v>6.4065699000000004E-2</v>
      </c>
      <c r="G247" s="140">
        <v>0.224383688</v>
      </c>
      <c r="H247" s="140">
        <v>0.240336885</v>
      </c>
      <c r="I247" s="140">
        <v>0.147416876</v>
      </c>
      <c r="J247" s="140">
        <v>0.108149649</v>
      </c>
      <c r="K247" s="140">
        <v>0.12694017199999999</v>
      </c>
      <c r="L247" s="141">
        <f t="shared" si="122"/>
        <v>3.3839547231335767</v>
      </c>
      <c r="M247" s="3"/>
    </row>
    <row r="248" spans="1:13" ht="15" customHeight="1" x14ac:dyDescent="0.2">
      <c r="A248" s="11"/>
      <c r="C248" s="139">
        <v>2017</v>
      </c>
      <c r="D248" s="139"/>
      <c r="E248" s="140">
        <v>6.9607393000000004E-2</v>
      </c>
      <c r="F248" s="140">
        <v>5.1641800000000002E-2</v>
      </c>
      <c r="G248" s="140">
        <v>0.199889924</v>
      </c>
      <c r="H248" s="140">
        <v>0.26287736299999998</v>
      </c>
      <c r="I248" s="140">
        <v>0.13833636299999999</v>
      </c>
      <c r="J248" s="140">
        <v>0.102362494</v>
      </c>
      <c r="K248" s="140">
        <v>0.17528470700000001</v>
      </c>
      <c r="L248" s="141">
        <f t="shared" si="122"/>
        <v>3.4827190844184166</v>
      </c>
      <c r="M248" s="3"/>
    </row>
    <row r="249" spans="1:13" ht="15" customHeight="1" x14ac:dyDescent="0.2">
      <c r="A249" s="11"/>
      <c r="C249" s="139">
        <v>2014</v>
      </c>
      <c r="D249" s="139"/>
      <c r="E249" s="140">
        <v>7.6779574037510359E-2</v>
      </c>
      <c r="F249" s="140">
        <v>5.220070002281238E-2</v>
      </c>
      <c r="G249" s="140">
        <v>0.17533965037371324</v>
      </c>
      <c r="H249" s="140">
        <v>0.25416571855799375</v>
      </c>
      <c r="I249" s="140">
        <v>0.15074691477626412</v>
      </c>
      <c r="J249" s="140">
        <v>0.11133058923314514</v>
      </c>
      <c r="K249" s="140">
        <v>0.17943685299856113</v>
      </c>
      <c r="L249" s="141">
        <f t="shared" si="122"/>
        <v>3.4933497428737628</v>
      </c>
      <c r="M249" s="3"/>
    </row>
    <row r="250" spans="1:13" ht="15" customHeight="1" x14ac:dyDescent="0.2">
      <c r="A250" s="11"/>
      <c r="C250" s="170" t="s">
        <v>88</v>
      </c>
      <c r="D250" s="171"/>
      <c r="E250" s="172"/>
      <c r="F250" s="172"/>
      <c r="G250" s="173"/>
      <c r="H250" s="173"/>
      <c r="I250" s="173"/>
      <c r="J250" s="173"/>
      <c r="K250" s="173"/>
      <c r="L250" s="174"/>
      <c r="M250" s="3"/>
    </row>
    <row r="251" spans="1:13" ht="15" customHeight="1" x14ac:dyDescent="0.2">
      <c r="A251" s="11"/>
      <c r="C251" s="136">
        <v>2024</v>
      </c>
      <c r="D251" s="136"/>
      <c r="E251" s="137">
        <v>7.1577494004246178E-2</v>
      </c>
      <c r="F251" s="137">
        <v>5.8184363907021822E-2</v>
      </c>
      <c r="G251" s="137">
        <v>0.1962503270424428</v>
      </c>
      <c r="H251" s="137">
        <v>0.2835159634485489</v>
      </c>
      <c r="I251" s="137">
        <v>0.16897713518469021</v>
      </c>
      <c r="J251" s="137">
        <v>9.4113111034599017E-2</v>
      </c>
      <c r="K251" s="137">
        <v>0.12738160537845108</v>
      </c>
      <c r="L251" s="138">
        <f t="shared" ref="L251:L254" si="123">(1*E251+2*F251+3*G251+4*H251+5*I251)/SUM(E251:I251)</f>
        <v>3.5396634945965544</v>
      </c>
      <c r="M251" s="3"/>
    </row>
    <row r="252" spans="1:13" ht="15" customHeight="1" x14ac:dyDescent="0.2">
      <c r="A252" s="11"/>
      <c r="C252" s="139">
        <v>2021</v>
      </c>
      <c r="D252" s="139"/>
      <c r="E252" s="140">
        <v>8.7363151999999999E-2</v>
      </c>
      <c r="F252" s="140">
        <v>6.4225777999999997E-2</v>
      </c>
      <c r="G252" s="140">
        <v>0.22850345899999999</v>
      </c>
      <c r="H252" s="140">
        <v>0.280571024</v>
      </c>
      <c r="I252" s="140">
        <v>0.129021093</v>
      </c>
      <c r="J252" s="140">
        <v>9.0046441000000005E-2</v>
      </c>
      <c r="K252" s="140">
        <v>0.120269053</v>
      </c>
      <c r="L252" s="141">
        <f t="shared" si="123"/>
        <v>3.3794694282630382</v>
      </c>
      <c r="M252" s="3"/>
    </row>
    <row r="253" spans="1:13" ht="15" customHeight="1" x14ac:dyDescent="0.2">
      <c r="A253" s="11"/>
      <c r="C253" s="139">
        <v>2017</v>
      </c>
      <c r="D253" s="139"/>
      <c r="E253" s="140">
        <v>7.4140171000000005E-2</v>
      </c>
      <c r="F253" s="140">
        <v>4.81269E-2</v>
      </c>
      <c r="G253" s="140">
        <v>0.20252129499999999</v>
      </c>
      <c r="H253" s="140">
        <v>0.25430984699999998</v>
      </c>
      <c r="I253" s="140">
        <v>0.114132947</v>
      </c>
      <c r="J253" s="140">
        <v>0.101413922</v>
      </c>
      <c r="K253" s="140">
        <v>0.20535489200000001</v>
      </c>
      <c r="L253" s="141">
        <f t="shared" si="123"/>
        <v>3.4128038604035056</v>
      </c>
      <c r="M253" s="3"/>
    </row>
    <row r="254" spans="1:13" ht="15" customHeight="1" x14ac:dyDescent="0.2">
      <c r="A254" s="11"/>
      <c r="C254" s="139">
        <v>2014</v>
      </c>
      <c r="D254" s="139"/>
      <c r="E254" s="140">
        <v>8.2401099081236259E-2</v>
      </c>
      <c r="F254" s="140">
        <v>5.2893127508442633E-2</v>
      </c>
      <c r="G254" s="140">
        <v>0.16644641337932811</v>
      </c>
      <c r="H254" s="140">
        <v>0.24981846958372275</v>
      </c>
      <c r="I254" s="140">
        <v>0.12155126331370265</v>
      </c>
      <c r="J254" s="140">
        <v>0.10337445086728586</v>
      </c>
      <c r="K254" s="140">
        <v>0.22351517626628181</v>
      </c>
      <c r="L254" s="141">
        <f t="shared" si="123"/>
        <v>3.408886390159414</v>
      </c>
      <c r="M254" s="3"/>
    </row>
    <row r="255" spans="1:13" ht="15" customHeight="1" x14ac:dyDescent="0.2">
      <c r="A255" s="11"/>
      <c r="C255" s="170" t="s">
        <v>89</v>
      </c>
      <c r="D255" s="171"/>
      <c r="E255" s="172"/>
      <c r="F255" s="172"/>
      <c r="G255" s="173"/>
      <c r="H255" s="173"/>
      <c r="I255" s="173"/>
      <c r="J255" s="173"/>
      <c r="K255" s="173"/>
      <c r="L255" s="174"/>
      <c r="M255" s="3"/>
    </row>
    <row r="256" spans="1:13" ht="15" customHeight="1" x14ac:dyDescent="0.2">
      <c r="A256" s="11"/>
      <c r="C256" s="136">
        <v>2024</v>
      </c>
      <c r="D256" s="136"/>
      <c r="E256" s="137">
        <v>7.7824260384943042E-2</v>
      </c>
      <c r="F256" s="137">
        <v>4.791444167834906E-2</v>
      </c>
      <c r="G256" s="137">
        <v>0.15973293021154814</v>
      </c>
      <c r="H256" s="137">
        <v>0.25567265651111182</v>
      </c>
      <c r="I256" s="137">
        <v>0.23962145829870674</v>
      </c>
      <c r="J256" s="137">
        <v>0.10360904760609277</v>
      </c>
      <c r="K256" s="137">
        <v>0.1156252053092485</v>
      </c>
      <c r="L256" s="138">
        <f t="shared" ref="L256:L259" si="124">(1*E256+2*F256+3*G256+4*H256+5*I256)/SUM(E256:I256)</f>
        <v>3.6805531782667655</v>
      </c>
      <c r="M256" s="3"/>
    </row>
    <row r="257" spans="1:13" ht="15" customHeight="1" x14ac:dyDescent="0.2">
      <c r="A257" s="11"/>
      <c r="C257" s="139">
        <v>2021</v>
      </c>
      <c r="D257" s="139"/>
      <c r="E257" s="140">
        <v>7.3179912999999999E-2</v>
      </c>
      <c r="F257" s="140">
        <v>4.9396500000000003E-2</v>
      </c>
      <c r="G257" s="140">
        <v>0.165252704</v>
      </c>
      <c r="H257" s="140">
        <v>0.27675922800000002</v>
      </c>
      <c r="I257" s="140">
        <v>0.22421824700000001</v>
      </c>
      <c r="J257" s="140">
        <v>9.3922065999999998E-2</v>
      </c>
      <c r="K257" s="140">
        <v>0.117271373</v>
      </c>
      <c r="L257" s="141">
        <f t="shared" si="124"/>
        <v>3.6711903797071712</v>
      </c>
      <c r="M257" s="3"/>
    </row>
    <row r="258" spans="1:13" ht="15" customHeight="1" x14ac:dyDescent="0.2">
      <c r="A258" s="11"/>
      <c r="C258" s="139">
        <v>2017</v>
      </c>
      <c r="D258" s="139"/>
      <c r="E258" s="140">
        <v>6.5327210999999996E-2</v>
      </c>
      <c r="F258" s="140">
        <v>4.0228899999999998E-2</v>
      </c>
      <c r="G258" s="140">
        <v>0.16125532300000001</v>
      </c>
      <c r="H258" s="140">
        <v>0.244094122</v>
      </c>
      <c r="I258" s="140">
        <v>0.190271566</v>
      </c>
      <c r="J258" s="140">
        <v>9.8406191000000004E-2</v>
      </c>
      <c r="K258" s="140">
        <v>0.200416652</v>
      </c>
      <c r="L258" s="141">
        <f t="shared" si="124"/>
        <v>3.6471316843677624</v>
      </c>
      <c r="M258" s="3"/>
    </row>
    <row r="259" spans="1:13" ht="15" customHeight="1" x14ac:dyDescent="0.2">
      <c r="A259" s="11"/>
      <c r="C259" s="139">
        <v>2014</v>
      </c>
      <c r="D259" s="139"/>
      <c r="E259" s="140">
        <v>7.0961488515240853E-2</v>
      </c>
      <c r="F259" s="140">
        <v>4.0684237461799222E-2</v>
      </c>
      <c r="G259" s="140">
        <v>0.10259804066734912</v>
      </c>
      <c r="H259" s="140">
        <v>0.23729202472145583</v>
      </c>
      <c r="I259" s="140">
        <v>0.21487865185905314</v>
      </c>
      <c r="J259" s="140">
        <v>0.11025845591385837</v>
      </c>
      <c r="K259" s="140">
        <v>0.22332710086124355</v>
      </c>
      <c r="L259" s="141">
        <f t="shared" si="124"/>
        <v>3.7269381972019993</v>
      </c>
      <c r="M259" s="3"/>
    </row>
    <row r="260" spans="1:13" ht="15" customHeight="1" x14ac:dyDescent="0.2">
      <c r="A260" s="11"/>
      <c r="C260" s="162" t="s">
        <v>92</v>
      </c>
      <c r="D260" s="162"/>
      <c r="E260" s="162"/>
      <c r="F260" s="162"/>
      <c r="G260" s="163"/>
      <c r="H260" s="163"/>
      <c r="I260" s="163"/>
      <c r="J260" s="163"/>
      <c r="K260" s="163"/>
      <c r="L260" s="168"/>
      <c r="M260" s="3"/>
    </row>
    <row r="261" spans="1:13" ht="15" customHeight="1" x14ac:dyDescent="0.2">
      <c r="A261" s="11"/>
      <c r="C261" s="136">
        <v>2024</v>
      </c>
      <c r="D261" s="136"/>
      <c r="E261" s="137">
        <f>AVERAGE(E266,E271,E276)</f>
        <v>6.8005729227068545E-2</v>
      </c>
      <c r="F261" s="137">
        <f t="shared" ref="F261:K261" si="125">AVERAGE(F266,F271,F276)</f>
        <v>3.6549681811199143E-2</v>
      </c>
      <c r="G261" s="137">
        <f t="shared" si="125"/>
        <v>0.10675592659206129</v>
      </c>
      <c r="H261" s="137">
        <f t="shared" si="125"/>
        <v>0.24133426609043448</v>
      </c>
      <c r="I261" s="137">
        <f t="shared" si="125"/>
        <v>0.29433782262394059</v>
      </c>
      <c r="J261" s="137">
        <f t="shared" si="125"/>
        <v>0.10188276513291401</v>
      </c>
      <c r="K261" s="137">
        <f t="shared" si="125"/>
        <v>0.1511338085223819</v>
      </c>
      <c r="L261" s="138">
        <f t="shared" ref="L261:L264" si="126">(1*E261+2*F261+3*G261+4*H261+5*I261)/SUM(E261:I261)</f>
        <v>3.8801383643679288</v>
      </c>
      <c r="M261" s="3"/>
    </row>
    <row r="262" spans="1:13" ht="15" customHeight="1" x14ac:dyDescent="0.2">
      <c r="A262" s="11"/>
      <c r="C262" s="139">
        <v>2021</v>
      </c>
      <c r="D262" s="139"/>
      <c r="E262" s="140">
        <f t="shared" ref="E262:K262" si="127">AVERAGE(E267,E272,E277)</f>
        <v>6.7935104999999996E-2</v>
      </c>
      <c r="F262" s="140">
        <f t="shared" si="127"/>
        <v>4.176043333333334E-2</v>
      </c>
      <c r="G262" s="140">
        <f t="shared" si="127"/>
        <v>0.12727577033333334</v>
      </c>
      <c r="H262" s="140">
        <f t="shared" si="127"/>
        <v>0.24086961733333334</v>
      </c>
      <c r="I262" s="140">
        <f t="shared" si="127"/>
        <v>0.26410591099999997</v>
      </c>
      <c r="J262" s="140">
        <f t="shared" si="127"/>
        <v>9.7682485666666666E-2</v>
      </c>
      <c r="K262" s="140">
        <f t="shared" si="127"/>
        <v>0.16037069966666667</v>
      </c>
      <c r="L262" s="141">
        <f t="shared" si="126"/>
        <v>3.7971606138136278</v>
      </c>
      <c r="M262" s="3"/>
    </row>
    <row r="263" spans="1:13" ht="15" customHeight="1" x14ac:dyDescent="0.2">
      <c r="A263" s="11"/>
      <c r="C263" s="139">
        <v>2017</v>
      </c>
      <c r="D263" s="139"/>
      <c r="E263" s="140">
        <f t="shared" ref="E263:K263" si="128">AVERAGE(E268,E273,E278)</f>
        <v>5.5237766666666667E-2</v>
      </c>
      <c r="F263" s="140">
        <f t="shared" si="128"/>
        <v>3.35827E-2</v>
      </c>
      <c r="G263" s="140">
        <f t="shared" si="128"/>
        <v>0.12619069533333332</v>
      </c>
      <c r="H263" s="140">
        <f t="shared" si="128"/>
        <v>0.22903310966666668</v>
      </c>
      <c r="I263" s="140">
        <f t="shared" si="128"/>
        <v>0.21719904600000003</v>
      </c>
      <c r="J263" s="140">
        <f t="shared" si="128"/>
        <v>0.10690415466666665</v>
      </c>
      <c r="K263" s="140">
        <f t="shared" si="128"/>
        <v>0.23185252166666667</v>
      </c>
      <c r="L263" s="141">
        <f t="shared" si="126"/>
        <v>3.7854490993815224</v>
      </c>
      <c r="M263" s="3"/>
    </row>
    <row r="264" spans="1:13" ht="15" customHeight="1" x14ac:dyDescent="0.2">
      <c r="A264" s="11"/>
      <c r="C264" s="139">
        <v>2014</v>
      </c>
      <c r="D264" s="139"/>
      <c r="E264" s="140">
        <f t="shared" ref="E264:K264" si="129">AVERAGE(E269,E274,E279)</f>
        <v>6.2208163117983141E-2</v>
      </c>
      <c r="F264" s="140">
        <f t="shared" si="129"/>
        <v>3.2457619170001763E-2</v>
      </c>
      <c r="G264" s="140">
        <f t="shared" si="129"/>
        <v>0.10040344116625476</v>
      </c>
      <c r="H264" s="140">
        <f t="shared" si="129"/>
        <v>0.21938151267371134</v>
      </c>
      <c r="I264" s="140">
        <f t="shared" si="129"/>
        <v>0.23199616583908414</v>
      </c>
      <c r="J264" s="140">
        <f t="shared" si="129"/>
        <v>0.11080677117206199</v>
      </c>
      <c r="K264" s="140">
        <f t="shared" si="129"/>
        <v>0.24274632686090289</v>
      </c>
      <c r="L264" s="141">
        <f t="shared" si="126"/>
        <v>3.8144518866806476</v>
      </c>
      <c r="M264" s="3"/>
    </row>
    <row r="265" spans="1:13" ht="15" customHeight="1" x14ac:dyDescent="0.2">
      <c r="A265" s="11"/>
      <c r="C265" s="170" t="s">
        <v>87</v>
      </c>
      <c r="D265" s="171"/>
      <c r="E265" s="172"/>
      <c r="F265" s="172"/>
      <c r="G265" s="173"/>
      <c r="H265" s="173"/>
      <c r="I265" s="173"/>
      <c r="J265" s="173"/>
      <c r="K265" s="173"/>
      <c r="L265" s="174"/>
      <c r="M265" s="3"/>
    </row>
    <row r="266" spans="1:13" ht="15" customHeight="1" x14ac:dyDescent="0.2">
      <c r="A266" s="11"/>
      <c r="C266" s="136">
        <v>2024</v>
      </c>
      <c r="D266" s="136"/>
      <c r="E266" s="137">
        <v>7.2822488585284478E-2</v>
      </c>
      <c r="F266" s="137">
        <v>3.6382018155837643E-2</v>
      </c>
      <c r="G266" s="137">
        <v>9.7594541388774991E-2</v>
      </c>
      <c r="H266" s="137">
        <v>0.24283700943611958</v>
      </c>
      <c r="I266" s="137">
        <v>0.3247429374136741</v>
      </c>
      <c r="J266" s="137">
        <v>8.8257850436953944E-2</v>
      </c>
      <c r="K266" s="137">
        <v>0.13736315458335521</v>
      </c>
      <c r="L266" s="138">
        <f t="shared" ref="L266:L269" si="130">(1*E266+2*F266+3*G266+4*H266+5*I266)/SUM(E266:I266)</f>
        <v>3.9172458105681054</v>
      </c>
      <c r="M266" s="3"/>
    </row>
    <row r="267" spans="1:13" ht="15" customHeight="1" x14ac:dyDescent="0.2">
      <c r="A267" s="11"/>
      <c r="C267" s="139">
        <v>2021</v>
      </c>
      <c r="D267" s="139"/>
      <c r="E267" s="140">
        <v>6.9752452000000006E-2</v>
      </c>
      <c r="F267" s="140">
        <v>3.5552E-2</v>
      </c>
      <c r="G267" s="140">
        <v>9.5432077000000004E-2</v>
      </c>
      <c r="H267" s="140">
        <v>0.24641127800000001</v>
      </c>
      <c r="I267" s="140">
        <v>0.31305335899999998</v>
      </c>
      <c r="J267" s="140">
        <v>9.0835040000000006E-2</v>
      </c>
      <c r="K267" s="140">
        <v>0.14896379300000001</v>
      </c>
      <c r="L267" s="141">
        <f t="shared" si="130"/>
        <v>3.9174691163259805</v>
      </c>
      <c r="M267" s="3"/>
    </row>
    <row r="268" spans="1:13" ht="15" customHeight="1" x14ac:dyDescent="0.2">
      <c r="A268" s="11"/>
      <c r="C268" s="139">
        <v>2017</v>
      </c>
      <c r="D268" s="139"/>
      <c r="E268" s="140">
        <v>5.4242800000000001E-2</v>
      </c>
      <c r="F268" s="140">
        <v>3.6345200000000001E-2</v>
      </c>
      <c r="G268" s="140">
        <v>0.10665827</v>
      </c>
      <c r="H268" s="140">
        <v>0.23717998300000001</v>
      </c>
      <c r="I268" s="140">
        <v>0.27136893299999998</v>
      </c>
      <c r="J268" s="140">
        <v>9.1143685000000002E-2</v>
      </c>
      <c r="K268" s="140">
        <v>0.203061192</v>
      </c>
      <c r="L268" s="141">
        <f t="shared" si="130"/>
        <v>3.8998177680968196</v>
      </c>
      <c r="M268" s="3"/>
    </row>
    <row r="269" spans="1:13" ht="15" customHeight="1" x14ac:dyDescent="0.2">
      <c r="A269" s="11"/>
      <c r="C269" s="139">
        <v>2014</v>
      </c>
      <c r="D269" s="139"/>
      <c r="E269" s="140">
        <v>5.9341027742693203E-2</v>
      </c>
      <c r="F269" s="140">
        <v>3.0906334847600112E-2</v>
      </c>
      <c r="G269" s="140">
        <v>9.0695602714653281E-2</v>
      </c>
      <c r="H269" s="140">
        <v>0.22736754878421359</v>
      </c>
      <c r="I269" s="140">
        <v>0.30527794350385351</v>
      </c>
      <c r="J269" s="140">
        <v>9.3306723602858702E-2</v>
      </c>
      <c r="K269" s="140">
        <v>0.19310481880412758</v>
      </c>
      <c r="L269" s="141">
        <f t="shared" si="130"/>
        <v>3.964610677393436</v>
      </c>
      <c r="M269" s="3"/>
    </row>
    <row r="270" spans="1:13" ht="15" customHeight="1" x14ac:dyDescent="0.2">
      <c r="A270" s="11"/>
      <c r="C270" s="170" t="s">
        <v>88</v>
      </c>
      <c r="D270" s="171"/>
      <c r="E270" s="172"/>
      <c r="F270" s="172"/>
      <c r="G270" s="173"/>
      <c r="H270" s="173"/>
      <c r="I270" s="173"/>
      <c r="J270" s="173"/>
      <c r="K270" s="173"/>
      <c r="L270" s="174"/>
      <c r="M270" s="3"/>
    </row>
    <row r="271" spans="1:13" ht="15" customHeight="1" x14ac:dyDescent="0.2">
      <c r="A271" s="11"/>
      <c r="C271" s="136">
        <v>2024</v>
      </c>
      <c r="D271" s="136"/>
      <c r="E271" s="137">
        <v>6.2229723058504507E-2</v>
      </c>
      <c r="F271" s="137">
        <v>3.6016570843172849E-2</v>
      </c>
      <c r="G271" s="137">
        <v>0.12510152556257076</v>
      </c>
      <c r="H271" s="137">
        <v>0.24874175537641735</v>
      </c>
      <c r="I271" s="137">
        <v>0.26500022118434913</v>
      </c>
      <c r="J271" s="137">
        <v>0.10433376014807215</v>
      </c>
      <c r="K271" s="137">
        <v>0.15857644382691316</v>
      </c>
      <c r="L271" s="138">
        <f t="shared" ref="L271:L274" si="131">(1*E271+2*F271+3*G271+4*H271+5*I271)/SUM(E271:I271)</f>
        <v>3.8387935691405928</v>
      </c>
      <c r="M271" s="3"/>
    </row>
    <row r="272" spans="1:13" ht="15" customHeight="1" x14ac:dyDescent="0.2">
      <c r="A272" s="11"/>
      <c r="C272" s="139">
        <v>2021</v>
      </c>
      <c r="D272" s="139"/>
      <c r="E272" s="140">
        <v>7.2219362999999995E-2</v>
      </c>
      <c r="F272" s="140">
        <v>4.4318700000000003E-2</v>
      </c>
      <c r="G272" s="140">
        <v>0.15989171599999999</v>
      </c>
      <c r="H272" s="140">
        <v>0.25477541500000001</v>
      </c>
      <c r="I272" s="140">
        <v>0.206414405</v>
      </c>
      <c r="J272" s="140">
        <v>9.6276568000000007E-2</v>
      </c>
      <c r="K272" s="140">
        <v>0.16610387700000001</v>
      </c>
      <c r="L272" s="141">
        <f t="shared" si="131"/>
        <v>3.6491785191841144</v>
      </c>
      <c r="M272" s="3"/>
    </row>
    <row r="273" spans="1:13" ht="15" customHeight="1" x14ac:dyDescent="0.2">
      <c r="A273" s="11"/>
      <c r="C273" s="139">
        <v>2017</v>
      </c>
      <c r="D273" s="139"/>
      <c r="E273" s="140">
        <v>5.9155899999999997E-2</v>
      </c>
      <c r="F273" s="140">
        <v>3.4673299999999997E-2</v>
      </c>
      <c r="G273" s="140">
        <v>0.15062398199999999</v>
      </c>
      <c r="H273" s="140">
        <v>0.236077287</v>
      </c>
      <c r="I273" s="140">
        <v>0.16110303000000001</v>
      </c>
      <c r="J273" s="140">
        <v>0.113949748</v>
      </c>
      <c r="K273" s="140">
        <v>0.24441671600000001</v>
      </c>
      <c r="L273" s="141">
        <f t="shared" si="131"/>
        <v>3.6316662824364165</v>
      </c>
      <c r="M273" s="3"/>
    </row>
    <row r="274" spans="1:13" ht="15" customHeight="1" x14ac:dyDescent="0.2">
      <c r="A274" s="11"/>
      <c r="C274" s="139">
        <v>2014</v>
      </c>
      <c r="D274" s="139"/>
      <c r="E274" s="140">
        <v>6.6907323177813352E-2</v>
      </c>
      <c r="F274" s="140">
        <v>3.4742244900817523E-2</v>
      </c>
      <c r="G274" s="140">
        <v>0.12744362412210294</v>
      </c>
      <c r="H274" s="140">
        <v>0.22795785830682733</v>
      </c>
      <c r="I274" s="140">
        <v>0.15885309685532048</v>
      </c>
      <c r="J274" s="140">
        <v>0.11670612467234426</v>
      </c>
      <c r="K274" s="140">
        <v>0.26738972796477412</v>
      </c>
      <c r="L274" s="141">
        <f t="shared" si="131"/>
        <v>3.6122822234201295</v>
      </c>
      <c r="M274" s="3"/>
    </row>
    <row r="275" spans="1:13" ht="15" customHeight="1" x14ac:dyDescent="0.2">
      <c r="A275" s="11"/>
      <c r="C275" s="170" t="s">
        <v>89</v>
      </c>
      <c r="D275" s="171"/>
      <c r="E275" s="172"/>
      <c r="F275" s="172"/>
      <c r="G275" s="173"/>
      <c r="H275" s="173"/>
      <c r="I275" s="173"/>
      <c r="J275" s="173"/>
      <c r="K275" s="173"/>
      <c r="L275" s="174"/>
      <c r="M275" s="3"/>
    </row>
    <row r="276" spans="1:13" ht="15" customHeight="1" x14ac:dyDescent="0.2">
      <c r="A276" s="11"/>
      <c r="C276" s="136">
        <v>2024</v>
      </c>
      <c r="D276" s="136"/>
      <c r="E276" s="137">
        <v>6.8964976037416637E-2</v>
      </c>
      <c r="F276" s="137">
        <v>3.725045643458693E-2</v>
      </c>
      <c r="G276" s="137">
        <v>9.7571712824838133E-2</v>
      </c>
      <c r="H276" s="137">
        <v>0.23242403345876653</v>
      </c>
      <c r="I276" s="137">
        <v>0.29327030927379855</v>
      </c>
      <c r="J276" s="137">
        <v>0.11305668481371592</v>
      </c>
      <c r="K276" s="137">
        <v>0.15746182715687729</v>
      </c>
      <c r="L276" s="138">
        <f t="shared" ref="L276:L279" si="132">(1*E276+2*F276+3*G276+4*H276+5*I276)/SUM(E276:I276)</f>
        <v>3.8825230716080781</v>
      </c>
      <c r="M276" s="3"/>
    </row>
    <row r="277" spans="1:13" ht="15" customHeight="1" x14ac:dyDescent="0.2">
      <c r="A277" s="11"/>
      <c r="C277" s="139">
        <v>2021</v>
      </c>
      <c r="D277" s="139"/>
      <c r="E277" s="140">
        <v>6.18335E-2</v>
      </c>
      <c r="F277" s="140">
        <v>4.5410600000000002E-2</v>
      </c>
      <c r="G277" s="140">
        <v>0.12650351800000001</v>
      </c>
      <c r="H277" s="140">
        <v>0.22142215900000001</v>
      </c>
      <c r="I277" s="140">
        <v>0.27284996900000003</v>
      </c>
      <c r="J277" s="140">
        <v>0.105935849</v>
      </c>
      <c r="K277" s="140">
        <v>0.16604442899999999</v>
      </c>
      <c r="L277" s="141">
        <f t="shared" si="132"/>
        <v>3.8214674125061436</v>
      </c>
      <c r="M277" s="3"/>
    </row>
    <row r="278" spans="1:13" ht="15" customHeight="1" x14ac:dyDescent="0.2">
      <c r="A278" s="11"/>
      <c r="C278" s="139">
        <v>2017</v>
      </c>
      <c r="D278" s="139"/>
      <c r="E278" s="140">
        <v>5.2314600000000003E-2</v>
      </c>
      <c r="F278" s="140">
        <v>2.9729599999999998E-2</v>
      </c>
      <c r="G278" s="140">
        <v>0.121289834</v>
      </c>
      <c r="H278" s="140">
        <v>0.213842059</v>
      </c>
      <c r="I278" s="140">
        <v>0.21912517500000001</v>
      </c>
      <c r="J278" s="140">
        <v>0.115619031</v>
      </c>
      <c r="K278" s="140">
        <v>0.24807965700000001</v>
      </c>
      <c r="L278" s="141">
        <f t="shared" si="132"/>
        <v>3.8136611304065484</v>
      </c>
      <c r="M278" s="3"/>
    </row>
    <row r="279" spans="1:13" ht="15" customHeight="1" x14ac:dyDescent="0.2">
      <c r="A279" s="11"/>
      <c r="C279" s="139">
        <v>2014</v>
      </c>
      <c r="D279" s="139"/>
      <c r="E279" s="140">
        <v>6.0376138433442868E-2</v>
      </c>
      <c r="F279" s="140">
        <v>3.1724277761587663E-2</v>
      </c>
      <c r="G279" s="140">
        <v>8.3071096662008001E-2</v>
      </c>
      <c r="H279" s="140">
        <v>0.20281913093009313</v>
      </c>
      <c r="I279" s="140">
        <v>0.23185745715807851</v>
      </c>
      <c r="J279" s="140">
        <v>0.12240746524098298</v>
      </c>
      <c r="K279" s="140">
        <v>0.26774443381380697</v>
      </c>
      <c r="L279" s="141">
        <f t="shared" si="132"/>
        <v>3.8429270990940756</v>
      </c>
      <c r="M279" s="3"/>
    </row>
    <row r="280" spans="1:13" ht="15" customHeight="1" x14ac:dyDescent="0.2">
      <c r="A280" s="11"/>
      <c r="C280" s="162" t="s">
        <v>93</v>
      </c>
      <c r="D280" s="162"/>
      <c r="E280" s="162"/>
      <c r="F280" s="162"/>
      <c r="G280" s="163"/>
      <c r="H280" s="163"/>
      <c r="I280" s="163"/>
      <c r="J280" s="163"/>
      <c r="K280" s="163"/>
      <c r="L280" s="168"/>
      <c r="M280" s="3"/>
    </row>
    <row r="281" spans="1:13" ht="15" customHeight="1" x14ac:dyDescent="0.2">
      <c r="A281" s="11"/>
      <c r="C281" s="136">
        <v>2024</v>
      </c>
      <c r="D281" s="136"/>
      <c r="E281" s="137">
        <f>AVERAGE(E286,E291,E296)</f>
        <v>6.791319494051945E-2</v>
      </c>
      <c r="F281" s="137">
        <f t="shared" ref="F281:K281" si="133">AVERAGE(F286,F291,F296)</f>
        <v>3.947575270152532E-2</v>
      </c>
      <c r="G281" s="137">
        <f t="shared" si="133"/>
        <v>0.11715228599531169</v>
      </c>
      <c r="H281" s="137">
        <f t="shared" si="133"/>
        <v>0.29140941595188541</v>
      </c>
      <c r="I281" s="137">
        <f t="shared" si="133"/>
        <v>0.22823188983397821</v>
      </c>
      <c r="J281" s="137">
        <f t="shared" si="133"/>
        <v>0.10545912110155746</v>
      </c>
      <c r="K281" s="137">
        <f t="shared" si="133"/>
        <v>0.15035833947522248</v>
      </c>
      <c r="L281" s="138">
        <f t="shared" ref="L281:L284" si="134">(1*E281+2*F281+3*G281+4*H281+5*I281)/SUM(E281:I281)</f>
        <v>3.7693959784128364</v>
      </c>
      <c r="M281" s="3"/>
    </row>
    <row r="282" spans="1:13" ht="15" customHeight="1" x14ac:dyDescent="0.2">
      <c r="A282" s="11"/>
      <c r="C282" s="139">
        <v>2021</v>
      </c>
      <c r="D282" s="139"/>
      <c r="E282" s="140">
        <f t="shared" ref="E282:K282" si="135">AVERAGE(E287,E292,E297)</f>
        <v>7.241492766666667E-2</v>
      </c>
      <c r="F282" s="140">
        <f t="shared" si="135"/>
        <v>4.6631233333333327E-2</v>
      </c>
      <c r="G282" s="140">
        <f t="shared" si="135"/>
        <v>0.13817912866666668</v>
      </c>
      <c r="H282" s="140">
        <f t="shared" si="135"/>
        <v>0.2744752396666667</v>
      </c>
      <c r="I282" s="140">
        <f t="shared" si="135"/>
        <v>0.206629535</v>
      </c>
      <c r="J282" s="140">
        <f t="shared" si="135"/>
        <v>0.10161480100000002</v>
      </c>
      <c r="K282" s="140">
        <f t="shared" si="135"/>
        <v>0.16005513666666668</v>
      </c>
      <c r="L282" s="141">
        <f t="shared" si="134"/>
        <v>3.6721563227255332</v>
      </c>
      <c r="M282" s="3"/>
    </row>
    <row r="283" spans="1:13" ht="15" customHeight="1" x14ac:dyDescent="0.2">
      <c r="A283" s="11"/>
      <c r="C283" s="139">
        <v>2017</v>
      </c>
      <c r="D283" s="139"/>
      <c r="E283" s="140">
        <f t="shared" ref="E283:K283" si="136">AVERAGE(E288,E293,E298)</f>
        <v>5.9302277666666674E-2</v>
      </c>
      <c r="F283" s="140">
        <f t="shared" si="136"/>
        <v>3.2871000000000004E-2</v>
      </c>
      <c r="G283" s="140">
        <f t="shared" si="136"/>
        <v>0.13892769833333332</v>
      </c>
      <c r="H283" s="140">
        <f t="shared" si="136"/>
        <v>0.25095408399999997</v>
      </c>
      <c r="I283" s="140">
        <f t="shared" si="136"/>
        <v>0.17553502333333335</v>
      </c>
      <c r="J283" s="140">
        <f t="shared" si="136"/>
        <v>0.107571076</v>
      </c>
      <c r="K283" s="140">
        <f t="shared" si="136"/>
        <v>0.234838835</v>
      </c>
      <c r="L283" s="141">
        <f t="shared" si="134"/>
        <v>3.6851511097148792</v>
      </c>
      <c r="M283" s="3"/>
    </row>
    <row r="284" spans="1:13" ht="15" customHeight="1" x14ac:dyDescent="0.2">
      <c r="A284" s="11"/>
      <c r="C284" s="139">
        <v>2014</v>
      </c>
      <c r="D284" s="139"/>
      <c r="E284" s="140">
        <f t="shared" ref="E284:K284" si="137">AVERAGE(E289,E294,E299)</f>
        <v>6.879211271781667E-2</v>
      </c>
      <c r="F284" s="140">
        <f t="shared" si="137"/>
        <v>3.3786071018639639E-2</v>
      </c>
      <c r="G284" s="140">
        <f t="shared" si="137"/>
        <v>0.11989262299558694</v>
      </c>
      <c r="H284" s="140">
        <f t="shared" si="137"/>
        <v>0.24310630990759249</v>
      </c>
      <c r="I284" s="140">
        <f t="shared" si="137"/>
        <v>0.17694851913143494</v>
      </c>
      <c r="J284" s="140">
        <f t="shared" si="137"/>
        <v>0.11021065438840161</v>
      </c>
      <c r="K284" s="140">
        <f t="shared" si="137"/>
        <v>0.24726370984052773</v>
      </c>
      <c r="L284" s="141">
        <f t="shared" si="134"/>
        <v>3.6624374624452192</v>
      </c>
      <c r="M284" s="3"/>
    </row>
    <row r="285" spans="1:13" ht="15" customHeight="1" x14ac:dyDescent="0.2">
      <c r="A285" s="11"/>
      <c r="C285" s="170" t="s">
        <v>87</v>
      </c>
      <c r="D285" s="171"/>
      <c r="E285" s="172"/>
      <c r="F285" s="172"/>
      <c r="G285" s="173"/>
      <c r="H285" s="173"/>
      <c r="I285" s="173"/>
      <c r="J285" s="173"/>
      <c r="K285" s="173"/>
      <c r="L285" s="174"/>
      <c r="M285" s="3"/>
    </row>
    <row r="286" spans="1:13" ht="15" customHeight="1" x14ac:dyDescent="0.2">
      <c r="A286" s="11"/>
      <c r="C286" s="136">
        <v>2024</v>
      </c>
      <c r="D286" s="136"/>
      <c r="E286" s="137">
        <v>7.5073686017071595E-2</v>
      </c>
      <c r="F286" s="137">
        <v>4.2031746522858023E-2</v>
      </c>
      <c r="G286" s="137">
        <v>0.11790677610709061</v>
      </c>
      <c r="H286" s="137">
        <v>0.28927433216924869</v>
      </c>
      <c r="I286" s="137">
        <v>0.24538911909323913</v>
      </c>
      <c r="J286" s="137">
        <v>9.14330990770921E-2</v>
      </c>
      <c r="K286" s="137">
        <v>0.1388912410134</v>
      </c>
      <c r="L286" s="138">
        <f t="shared" ref="L286:L289" si="138">(1*E286+2*F286+3*G286+4*H286+5*I286)/SUM(E286:I286)</f>
        <v>3.7637937412076186</v>
      </c>
      <c r="M286" s="3"/>
    </row>
    <row r="287" spans="1:13" ht="15" customHeight="1" x14ac:dyDescent="0.2">
      <c r="A287" s="11"/>
      <c r="C287" s="139">
        <v>2021</v>
      </c>
      <c r="D287" s="139"/>
      <c r="E287" s="140">
        <v>7.3351821999999997E-2</v>
      </c>
      <c r="F287" s="140">
        <v>3.98161E-2</v>
      </c>
      <c r="G287" s="140">
        <v>0.12771039300000001</v>
      </c>
      <c r="H287" s="140">
        <v>0.28963183199999998</v>
      </c>
      <c r="I287" s="140">
        <v>0.226859323</v>
      </c>
      <c r="J287" s="140">
        <v>9.3416013000000006E-2</v>
      </c>
      <c r="K287" s="140">
        <v>0.14921451499999999</v>
      </c>
      <c r="L287" s="141">
        <f t="shared" si="138"/>
        <v>3.7352167681118704</v>
      </c>
      <c r="M287" s="3"/>
    </row>
    <row r="288" spans="1:13" ht="15" customHeight="1" x14ac:dyDescent="0.2">
      <c r="A288" s="11"/>
      <c r="C288" s="139">
        <v>2017</v>
      </c>
      <c r="D288" s="139"/>
      <c r="E288" s="140">
        <v>5.7454900000000003E-2</v>
      </c>
      <c r="F288" s="140">
        <v>3.6048900000000002E-2</v>
      </c>
      <c r="G288" s="140">
        <v>0.13687749699999999</v>
      </c>
      <c r="H288" s="140">
        <v>0.27276719300000002</v>
      </c>
      <c r="I288" s="140">
        <v>0.19804880699999999</v>
      </c>
      <c r="J288" s="140">
        <v>9.3504881999999997E-2</v>
      </c>
      <c r="K288" s="140">
        <v>0.2052978</v>
      </c>
      <c r="L288" s="141">
        <f t="shared" si="138"/>
        <v>3.7386025434151091</v>
      </c>
      <c r="M288" s="3"/>
    </row>
    <row r="289" spans="1:13" ht="15" customHeight="1" x14ac:dyDescent="0.2">
      <c r="A289" s="11"/>
      <c r="C289" s="139">
        <v>2014</v>
      </c>
      <c r="D289" s="139"/>
      <c r="E289" s="140">
        <v>6.6873917718423742E-2</v>
      </c>
      <c r="F289" s="140">
        <v>3.3295519204253096E-2</v>
      </c>
      <c r="G289" s="140">
        <v>0.12550737485696586</v>
      </c>
      <c r="H289" s="140">
        <v>0.27279446835411481</v>
      </c>
      <c r="I289" s="140">
        <v>0.21086003051745705</v>
      </c>
      <c r="J289" s="140">
        <v>9.3516934565911244E-2</v>
      </c>
      <c r="K289" s="140">
        <v>0.19715175478287414</v>
      </c>
      <c r="L289" s="141">
        <f t="shared" si="138"/>
        <v>3.7436174983784003</v>
      </c>
      <c r="M289" s="3"/>
    </row>
    <row r="290" spans="1:13" ht="15" customHeight="1" x14ac:dyDescent="0.2">
      <c r="A290" s="11"/>
      <c r="C290" s="170" t="s">
        <v>88</v>
      </c>
      <c r="D290" s="171"/>
      <c r="E290" s="172"/>
      <c r="F290" s="172"/>
      <c r="G290" s="173"/>
      <c r="H290" s="173"/>
      <c r="I290" s="173"/>
      <c r="J290" s="173"/>
      <c r="K290" s="173"/>
      <c r="L290" s="174"/>
      <c r="M290" s="3"/>
    </row>
    <row r="291" spans="1:13" ht="15" customHeight="1" x14ac:dyDescent="0.2">
      <c r="A291" s="11"/>
      <c r="C291" s="136">
        <v>2024</v>
      </c>
      <c r="D291" s="136"/>
      <c r="E291" s="137">
        <v>6.140936357320273E-2</v>
      </c>
      <c r="F291" s="137">
        <v>3.6594967029728774E-2</v>
      </c>
      <c r="G291" s="137">
        <v>0.11958495978842143</v>
      </c>
      <c r="H291" s="137">
        <v>0.3081718691578525</v>
      </c>
      <c r="I291" s="137">
        <v>0.20825206196176022</v>
      </c>
      <c r="J291" s="137">
        <v>0.10784510961719827</v>
      </c>
      <c r="K291" s="137">
        <v>0.15814166887183614</v>
      </c>
      <c r="L291" s="138">
        <f t="shared" ref="L291:L294" si="139">(1*E291+2*F291+3*G291+4*H291+5*I291)/SUM(E291:I291)</f>
        <v>3.7700982521018451</v>
      </c>
      <c r="M291" s="3"/>
    </row>
    <row r="292" spans="1:13" ht="15" customHeight="1" x14ac:dyDescent="0.2">
      <c r="A292" s="11"/>
      <c r="C292" s="139">
        <v>2021</v>
      </c>
      <c r="D292" s="139"/>
      <c r="E292" s="140">
        <v>7.7150624000000001E-2</v>
      </c>
      <c r="F292" s="140">
        <v>5.1197199999999998E-2</v>
      </c>
      <c r="G292" s="140">
        <v>0.16516228099999999</v>
      </c>
      <c r="H292" s="140">
        <v>0.27602680000000002</v>
      </c>
      <c r="I292" s="140">
        <v>0.16681759800000001</v>
      </c>
      <c r="J292" s="140">
        <v>9.9851163000000007E-2</v>
      </c>
      <c r="K292" s="140">
        <v>0.16379438099999999</v>
      </c>
      <c r="L292" s="141">
        <f t="shared" si="139"/>
        <v>3.548870885359412</v>
      </c>
      <c r="M292" s="3"/>
    </row>
    <row r="293" spans="1:13" ht="15" customHeight="1" x14ac:dyDescent="0.2">
      <c r="A293" s="11"/>
      <c r="C293" s="139">
        <v>2017</v>
      </c>
      <c r="D293" s="139"/>
      <c r="E293" s="140">
        <v>6.5489133000000005E-2</v>
      </c>
      <c r="F293" s="140">
        <v>3.1686800000000001E-2</v>
      </c>
      <c r="G293" s="140">
        <v>0.144868097</v>
      </c>
      <c r="H293" s="140">
        <v>0.25346650999999998</v>
      </c>
      <c r="I293" s="140">
        <v>0.14426856699999999</v>
      </c>
      <c r="J293" s="140">
        <v>0.112462309</v>
      </c>
      <c r="K293" s="140">
        <v>0.24775860799999999</v>
      </c>
      <c r="L293" s="141">
        <f t="shared" si="139"/>
        <v>3.5929211720882286</v>
      </c>
      <c r="M293" s="3"/>
    </row>
    <row r="294" spans="1:13" ht="15" customHeight="1" x14ac:dyDescent="0.2">
      <c r="A294" s="11"/>
      <c r="C294" s="139">
        <v>2014</v>
      </c>
      <c r="D294" s="139"/>
      <c r="E294" s="140">
        <v>7.4809799163825852E-2</v>
      </c>
      <c r="F294" s="140">
        <v>3.4447930788524636E-2</v>
      </c>
      <c r="G294" s="140">
        <v>0.13071093024610617</v>
      </c>
      <c r="H294" s="140">
        <v>0.24427403190178948</v>
      </c>
      <c r="I294" s="140">
        <v>0.13220185910425616</v>
      </c>
      <c r="J294" s="140">
        <v>0.11371395768532766</v>
      </c>
      <c r="K294" s="140">
        <v>0.26984149111017008</v>
      </c>
      <c r="L294" s="141">
        <f t="shared" si="139"/>
        <v>3.5265846220229431</v>
      </c>
      <c r="M294" s="3"/>
    </row>
    <row r="295" spans="1:13" ht="15" customHeight="1" x14ac:dyDescent="0.2">
      <c r="A295" s="11"/>
      <c r="C295" s="170" t="s">
        <v>89</v>
      </c>
      <c r="D295" s="171"/>
      <c r="E295" s="172"/>
      <c r="F295" s="172"/>
      <c r="G295" s="173"/>
      <c r="H295" s="173"/>
      <c r="I295" s="173"/>
      <c r="J295" s="173"/>
      <c r="K295" s="173"/>
      <c r="L295" s="174"/>
      <c r="M295" s="3"/>
    </row>
    <row r="296" spans="1:13" ht="15" customHeight="1" x14ac:dyDescent="0.2">
      <c r="A296" s="11"/>
      <c r="C296" s="136">
        <v>2024</v>
      </c>
      <c r="D296" s="136"/>
      <c r="E296" s="137">
        <v>6.7256535231284012E-2</v>
      </c>
      <c r="F296" s="137">
        <v>3.9800544551989163E-2</v>
      </c>
      <c r="G296" s="137">
        <v>0.11396512209042303</v>
      </c>
      <c r="H296" s="137">
        <v>0.27678204652855509</v>
      </c>
      <c r="I296" s="137">
        <v>0.2310544884469353</v>
      </c>
      <c r="J296" s="137">
        <v>0.11709915461038201</v>
      </c>
      <c r="K296" s="137">
        <v>0.15404210854043132</v>
      </c>
      <c r="L296" s="138">
        <f t="shared" ref="L296:L299" si="140">(1*E296+2*F296+3*G296+4*H296+5*I296)/SUM(E296:I296)</f>
        <v>3.7746047071460014</v>
      </c>
      <c r="M296" s="3"/>
    </row>
    <row r="297" spans="1:13" ht="15" customHeight="1" x14ac:dyDescent="0.2">
      <c r="A297" s="11"/>
      <c r="C297" s="139">
        <v>2021</v>
      </c>
      <c r="D297" s="139"/>
      <c r="E297" s="140">
        <v>6.6742336999999999E-2</v>
      </c>
      <c r="F297" s="140">
        <v>4.8880399999999997E-2</v>
      </c>
      <c r="G297" s="140">
        <v>0.12166471199999999</v>
      </c>
      <c r="H297" s="140">
        <v>0.25776708700000001</v>
      </c>
      <c r="I297" s="140">
        <v>0.226211684</v>
      </c>
      <c r="J297" s="140">
        <v>0.111577227</v>
      </c>
      <c r="K297" s="140">
        <v>0.16715651400000001</v>
      </c>
      <c r="L297" s="141">
        <f t="shared" si="140"/>
        <v>3.7318038282730059</v>
      </c>
      <c r="M297" s="3"/>
    </row>
    <row r="298" spans="1:13" ht="15" customHeight="1" x14ac:dyDescent="0.2">
      <c r="A298" s="11"/>
      <c r="C298" s="139">
        <v>2017</v>
      </c>
      <c r="D298" s="139"/>
      <c r="E298" s="140">
        <v>5.4962799999999999E-2</v>
      </c>
      <c r="F298" s="140">
        <v>3.08773E-2</v>
      </c>
      <c r="G298" s="140">
        <v>0.135037501</v>
      </c>
      <c r="H298" s="140">
        <v>0.22662854900000001</v>
      </c>
      <c r="I298" s="140">
        <v>0.184287696</v>
      </c>
      <c r="J298" s="140">
        <v>0.116746037</v>
      </c>
      <c r="K298" s="140">
        <v>0.25146009699999999</v>
      </c>
      <c r="L298" s="141">
        <f t="shared" si="140"/>
        <v>3.7192235946533736</v>
      </c>
      <c r="M298" s="3"/>
    </row>
    <row r="299" spans="1:13" ht="15" customHeight="1" x14ac:dyDescent="0.2">
      <c r="A299" s="11"/>
      <c r="C299" s="139">
        <v>2014</v>
      </c>
      <c r="D299" s="139"/>
      <c r="E299" s="140">
        <v>6.4692621271200401E-2</v>
      </c>
      <c r="F299" s="140">
        <v>3.3614763063141172E-2</v>
      </c>
      <c r="G299" s="140">
        <v>0.10345956388368879</v>
      </c>
      <c r="H299" s="140">
        <v>0.21225042946687314</v>
      </c>
      <c r="I299" s="140">
        <v>0.18778366777259162</v>
      </c>
      <c r="J299" s="140">
        <v>0.12340107091396589</v>
      </c>
      <c r="K299" s="140">
        <v>0.27479788362853896</v>
      </c>
      <c r="L299" s="141">
        <f t="shared" si="140"/>
        <v>3.7059106371002786</v>
      </c>
      <c r="M299" s="3"/>
    </row>
    <row r="300" spans="1:13" ht="15" customHeight="1" x14ac:dyDescent="0.2">
      <c r="A300" s="11"/>
      <c r="C300" s="162" t="s">
        <v>87</v>
      </c>
      <c r="D300" s="162"/>
      <c r="E300" s="162"/>
      <c r="F300" s="162"/>
      <c r="G300" s="163"/>
      <c r="H300" s="163"/>
      <c r="I300" s="163"/>
      <c r="J300" s="163"/>
      <c r="K300" s="163"/>
      <c r="L300" s="168"/>
      <c r="M300" s="3"/>
    </row>
    <row r="301" spans="1:13" ht="15" customHeight="1" x14ac:dyDescent="0.2">
      <c r="A301" s="11"/>
      <c r="C301" s="136">
        <v>2024</v>
      </c>
      <c r="D301" s="136"/>
      <c r="E301" s="137">
        <f>AVERAGE(E226,E246,E266,E286)</f>
        <v>7.986666140881582E-2</v>
      </c>
      <c r="F301" s="137">
        <f t="shared" ref="F301:K301" si="141">AVERAGE(F226,F246,F266,F286)</f>
        <v>5.2926804989688561E-2</v>
      </c>
      <c r="G301" s="137">
        <f t="shared" si="141"/>
        <v>0.14947703619247527</v>
      </c>
      <c r="H301" s="137">
        <f t="shared" si="141"/>
        <v>0.27362579050671754</v>
      </c>
      <c r="I301" s="137">
        <f t="shared" si="141"/>
        <v>0.2250692529151965</v>
      </c>
      <c r="J301" s="137">
        <f t="shared" si="141"/>
        <v>9.1246355010747848E-2</v>
      </c>
      <c r="K301" s="137">
        <f t="shared" si="141"/>
        <v>0.12778809897635857</v>
      </c>
      <c r="L301" s="138">
        <f t="shared" ref="L301:L304" si="142">(1*E301+2*F301+3*G301+4*H301+5*I301)/SUM(E301:I301)</f>
        <v>3.6544516222759866</v>
      </c>
      <c r="M301" s="3"/>
    </row>
    <row r="302" spans="1:13" ht="15" customHeight="1" x14ac:dyDescent="0.2">
      <c r="A302" s="11"/>
      <c r="C302" s="139">
        <v>2021</v>
      </c>
      <c r="D302" s="139"/>
      <c r="E302" s="140">
        <f t="shared" ref="E302:K302" si="143">AVERAGE(E227,E247,E267,E287)</f>
        <v>7.8457351000000009E-2</v>
      </c>
      <c r="F302" s="140">
        <f t="shared" si="143"/>
        <v>4.9805499750000003E-2</v>
      </c>
      <c r="G302" s="140">
        <f t="shared" si="143"/>
        <v>0.16270041025000001</v>
      </c>
      <c r="H302" s="140">
        <f t="shared" si="143"/>
        <v>0.2631932065</v>
      </c>
      <c r="I302" s="140">
        <f t="shared" si="143"/>
        <v>0.21366262175</v>
      </c>
      <c r="J302" s="140">
        <f t="shared" si="143"/>
        <v>9.5167577000000003E-2</v>
      </c>
      <c r="K302" s="140">
        <f t="shared" si="143"/>
        <v>0.1370133255</v>
      </c>
      <c r="L302" s="141">
        <f t="shared" si="142"/>
        <v>3.6300940612489465</v>
      </c>
      <c r="M302" s="3"/>
    </row>
    <row r="303" spans="1:13" ht="15" customHeight="1" x14ac:dyDescent="0.2">
      <c r="A303" s="11"/>
      <c r="C303" s="139">
        <v>2017</v>
      </c>
      <c r="D303" s="139"/>
      <c r="E303" s="140">
        <f t="shared" ref="E303:K303" si="144">AVERAGE(E228,E248,E268,E288)</f>
        <v>6.1703871500000007E-2</v>
      </c>
      <c r="F303" s="140">
        <f t="shared" si="144"/>
        <v>4.3512874999999999E-2</v>
      </c>
      <c r="G303" s="140">
        <f t="shared" si="144"/>
        <v>0.15789377399999999</v>
      </c>
      <c r="H303" s="140">
        <f t="shared" si="144"/>
        <v>0.26697783800000002</v>
      </c>
      <c r="I303" s="140">
        <f t="shared" si="144"/>
        <v>0.18588379799999999</v>
      </c>
      <c r="J303" s="140">
        <f t="shared" si="144"/>
        <v>9.5082959499999994E-2</v>
      </c>
      <c r="K303" s="140">
        <f t="shared" si="144"/>
        <v>0.18894490649999998</v>
      </c>
      <c r="L303" s="141">
        <f t="shared" si="142"/>
        <v>3.6589988335670705</v>
      </c>
      <c r="M303" s="3"/>
    </row>
    <row r="304" spans="1:13" ht="15" customHeight="1" x14ac:dyDescent="0.2">
      <c r="A304" s="11"/>
      <c r="C304" s="139">
        <v>2014</v>
      </c>
      <c r="D304" s="139"/>
      <c r="E304" s="140">
        <f t="shared" ref="E304:K304" si="145">AVERAGE(E229,E249,E269,E289)</f>
        <v>6.9561875988455424E-2</v>
      </c>
      <c r="F304" s="140">
        <f t="shared" si="145"/>
        <v>4.1494862421372986E-2</v>
      </c>
      <c r="G304" s="140">
        <f t="shared" si="145"/>
        <v>0.13818420735028283</v>
      </c>
      <c r="H304" s="140">
        <f t="shared" si="145"/>
        <v>0.2627144300526304</v>
      </c>
      <c r="I304" s="140">
        <f t="shared" si="145"/>
        <v>0.20229744025265092</v>
      </c>
      <c r="J304" s="140">
        <f t="shared" si="145"/>
        <v>0.10012197900950309</v>
      </c>
      <c r="K304" s="140">
        <f t="shared" si="145"/>
        <v>0.18562520492510437</v>
      </c>
      <c r="L304" s="141">
        <f t="shared" si="142"/>
        <v>3.6813983581341456</v>
      </c>
      <c r="M304" s="3"/>
    </row>
    <row r="305" spans="1:13" ht="15" customHeight="1" x14ac:dyDescent="0.2">
      <c r="A305" s="11"/>
      <c r="C305" s="162" t="s">
        <v>88</v>
      </c>
      <c r="D305" s="162"/>
      <c r="E305" s="162"/>
      <c r="F305" s="162"/>
      <c r="G305" s="162"/>
      <c r="H305" s="162"/>
      <c r="I305" s="162"/>
      <c r="J305" s="162"/>
      <c r="K305" s="162"/>
      <c r="L305" s="169"/>
      <c r="M305" s="3"/>
    </row>
    <row r="306" spans="1:13" ht="15" customHeight="1" x14ac:dyDescent="0.2">
      <c r="A306" s="11"/>
      <c r="C306" s="136">
        <v>2024</v>
      </c>
      <c r="D306" s="136"/>
      <c r="E306" s="137">
        <f>AVERAGE(E231,E251,E271,E291)</f>
        <v>6.59925890914769E-2</v>
      </c>
      <c r="F306" s="137">
        <f t="shared" ref="F306:K306" si="146">AVERAGE(F231,F251,F271,F291)</f>
        <v>4.5007841240037795E-2</v>
      </c>
      <c r="G306" s="137">
        <f t="shared" si="146"/>
        <v>0.15254788761306032</v>
      </c>
      <c r="H306" s="137">
        <f t="shared" si="146"/>
        <v>0.28630157436822595</v>
      </c>
      <c r="I306" s="137">
        <f t="shared" si="146"/>
        <v>0.21050673331845843</v>
      </c>
      <c r="J306" s="137">
        <f t="shared" si="146"/>
        <v>9.81197571373702E-2</v>
      </c>
      <c r="K306" s="137">
        <f t="shared" si="146"/>
        <v>0.14152361723137044</v>
      </c>
      <c r="L306" s="138">
        <f t="shared" ref="L306:L309" si="147">(1*E306+2*F306+3*G306+4*H306+5*I306)/SUM(E306:I306)</f>
        <v>3.6974648522880562</v>
      </c>
      <c r="M306" s="3"/>
    </row>
    <row r="307" spans="1:13" ht="15" customHeight="1" x14ac:dyDescent="0.2">
      <c r="A307" s="11"/>
      <c r="C307" s="139">
        <v>2021</v>
      </c>
      <c r="D307" s="139"/>
      <c r="E307" s="140">
        <f t="shared" ref="E307:K307" si="148">AVERAGE(E232,E252,E272,E292)</f>
        <v>7.9962701499999997E-2</v>
      </c>
      <c r="F307" s="140">
        <f t="shared" si="148"/>
        <v>5.3538569499999994E-2</v>
      </c>
      <c r="G307" s="140">
        <f t="shared" si="148"/>
        <v>0.19113558949999998</v>
      </c>
      <c r="H307" s="140">
        <f t="shared" si="148"/>
        <v>0.27720584725000003</v>
      </c>
      <c r="I307" s="140">
        <f t="shared" si="148"/>
        <v>0.16576195025000001</v>
      </c>
      <c r="J307" s="140">
        <f t="shared" si="148"/>
        <v>9.1455924500000008E-2</v>
      </c>
      <c r="K307" s="140">
        <f t="shared" si="148"/>
        <v>0.14093943149999999</v>
      </c>
      <c r="L307" s="141">
        <f t="shared" si="147"/>
        <v>3.5149340498790984</v>
      </c>
      <c r="M307" s="3"/>
    </row>
    <row r="308" spans="1:13" ht="15" customHeight="1" x14ac:dyDescent="0.2">
      <c r="A308" s="11"/>
      <c r="C308" s="139">
        <v>2017</v>
      </c>
      <c r="D308" s="139"/>
      <c r="E308" s="140">
        <f t="shared" ref="E308:K308" si="149">AVERAGE(E233,E253,E273,E293)</f>
        <v>6.5467227500000003E-2</v>
      </c>
      <c r="F308" s="140">
        <f t="shared" si="149"/>
        <v>4.0457199999999999E-2</v>
      </c>
      <c r="G308" s="140">
        <f t="shared" si="149"/>
        <v>0.17154883975000002</v>
      </c>
      <c r="H308" s="140">
        <f t="shared" si="149"/>
        <v>0.25774477949999997</v>
      </c>
      <c r="I308" s="140">
        <f t="shared" si="149"/>
        <v>0.13620870325000001</v>
      </c>
      <c r="J308" s="140">
        <f t="shared" si="149"/>
        <v>0.104564593</v>
      </c>
      <c r="K308" s="140">
        <f t="shared" si="149"/>
        <v>0.22400865874999998</v>
      </c>
      <c r="L308" s="141">
        <f t="shared" si="147"/>
        <v>3.5343405382642263</v>
      </c>
      <c r="M308" s="3"/>
    </row>
    <row r="309" spans="1:13" ht="15" customHeight="1" x14ac:dyDescent="0.2">
      <c r="A309" s="11"/>
      <c r="C309" s="139">
        <v>2014</v>
      </c>
      <c r="D309" s="139"/>
      <c r="E309" s="140">
        <f t="shared" ref="E309:K309" si="150">AVERAGE(E234,E254,E274,E294)</f>
        <v>7.5029437588929979E-2</v>
      </c>
      <c r="F309" s="140">
        <f t="shared" si="150"/>
        <v>4.2961287840285481E-2</v>
      </c>
      <c r="G309" s="140">
        <f t="shared" si="150"/>
        <v>0.14880253999099932</v>
      </c>
      <c r="H309" s="140">
        <f t="shared" si="150"/>
        <v>0.24792473719827773</v>
      </c>
      <c r="I309" s="140">
        <f t="shared" si="150"/>
        <v>0.13203407835732339</v>
      </c>
      <c r="J309" s="140">
        <f t="shared" si="150"/>
        <v>0.10820886718176054</v>
      </c>
      <c r="K309" s="140">
        <f t="shared" si="150"/>
        <v>0.24503905184242358</v>
      </c>
      <c r="L309" s="141">
        <f t="shared" si="147"/>
        <v>3.4931916576341195</v>
      </c>
      <c r="M309" s="3"/>
    </row>
    <row r="310" spans="1:13" ht="15" customHeight="1" x14ac:dyDescent="0.2">
      <c r="A310" s="11"/>
      <c r="C310" s="162" t="s">
        <v>89</v>
      </c>
      <c r="D310" s="162"/>
      <c r="E310" s="162"/>
      <c r="F310" s="162"/>
      <c r="G310" s="162"/>
      <c r="H310" s="162"/>
      <c r="I310" s="162"/>
      <c r="J310" s="162"/>
      <c r="K310" s="162"/>
      <c r="L310" s="169"/>
      <c r="M310" s="3"/>
    </row>
    <row r="311" spans="1:13" ht="15" customHeight="1" x14ac:dyDescent="0.2">
      <c r="A311" s="11"/>
      <c r="C311" s="136">
        <v>2024</v>
      </c>
      <c r="D311" s="136"/>
      <c r="E311" s="137">
        <f>AVERAGE(E236,E256,E276,E296)</f>
        <v>7.2526193024926897E-2</v>
      </c>
      <c r="F311" s="137">
        <f t="shared" ref="F311:K311" si="151">AVERAGE(F236,F256,F276,F296)</f>
        <v>4.1064688058189434E-2</v>
      </c>
      <c r="G311" s="137">
        <f t="shared" si="151"/>
        <v>0.12789116612224749</v>
      </c>
      <c r="H311" s="137">
        <f t="shared" si="151"/>
        <v>0.25948538223444678</v>
      </c>
      <c r="I311" s="137">
        <f t="shared" si="151"/>
        <v>0.25552935315964453</v>
      </c>
      <c r="J311" s="137">
        <f t="shared" si="151"/>
        <v>0.10732573494195144</v>
      </c>
      <c r="K311" s="137">
        <f t="shared" si="151"/>
        <v>0.13617748245859346</v>
      </c>
      <c r="L311" s="138">
        <f t="shared" ref="L311:L314" si="152">(1*E311+2*F311+3*G311+4*H311+5*I311)/SUM(E311:I311)</f>
        <v>3.7725439524507949</v>
      </c>
      <c r="M311" s="3"/>
    </row>
    <row r="312" spans="1:13" ht="15" customHeight="1" x14ac:dyDescent="0.2">
      <c r="A312" s="11"/>
      <c r="C312" s="139">
        <v>2021</v>
      </c>
      <c r="D312" s="139"/>
      <c r="E312" s="140">
        <f t="shared" ref="E312:K312" si="153">AVERAGE(E237,E257,E277,E297)</f>
        <v>6.8037460250000001E-2</v>
      </c>
      <c r="F312" s="140">
        <f t="shared" si="153"/>
        <v>4.8632774999999996E-2</v>
      </c>
      <c r="G312" s="140">
        <f t="shared" si="153"/>
        <v>0.14345815100000001</v>
      </c>
      <c r="H312" s="140">
        <f t="shared" si="153"/>
        <v>0.25966213825000001</v>
      </c>
      <c r="I312" s="140">
        <f t="shared" si="153"/>
        <v>0.23982629425000002</v>
      </c>
      <c r="J312" s="140">
        <f t="shared" si="153"/>
        <v>9.9154927500000004E-2</v>
      </c>
      <c r="K312" s="140">
        <f t="shared" si="153"/>
        <v>0.14122824549999999</v>
      </c>
      <c r="L312" s="141">
        <f t="shared" si="152"/>
        <v>3.7301142070058986</v>
      </c>
      <c r="M312" s="3"/>
    </row>
    <row r="313" spans="1:13" ht="15" customHeight="1" x14ac:dyDescent="0.2">
      <c r="A313" s="11"/>
      <c r="C313" s="139">
        <v>2017</v>
      </c>
      <c r="D313" s="139"/>
      <c r="E313" s="140">
        <f t="shared" ref="E313:K313" si="154">AVERAGE(E238,E258,E278,E298)</f>
        <v>5.8925220499999993E-2</v>
      </c>
      <c r="F313" s="140">
        <f t="shared" si="154"/>
        <v>3.4441174999999997E-2</v>
      </c>
      <c r="G313" s="140">
        <f t="shared" si="154"/>
        <v>0.14192713675000002</v>
      </c>
      <c r="H313" s="140">
        <f t="shared" si="154"/>
        <v>0.23917378324999999</v>
      </c>
      <c r="I313" s="140">
        <f t="shared" si="154"/>
        <v>0.19670101349999997</v>
      </c>
      <c r="J313" s="140">
        <f t="shared" si="154"/>
        <v>0.105008559</v>
      </c>
      <c r="K313" s="140">
        <f t="shared" si="154"/>
        <v>0.22382309124999999</v>
      </c>
      <c r="L313" s="141">
        <f t="shared" si="152"/>
        <v>3.7155942458810514</v>
      </c>
      <c r="M313" s="3"/>
    </row>
    <row r="314" spans="1:13" ht="15" customHeight="1" x14ac:dyDescent="0.2">
      <c r="A314" s="11"/>
      <c r="C314" s="139">
        <v>2014</v>
      </c>
      <c r="D314" s="139"/>
      <c r="E314" s="142">
        <f t="shared" ref="E314:K314" si="155">AVERAGE(E239,E259,E279,E299)</f>
        <v>6.5479219092015317E-2</v>
      </c>
      <c r="F314" s="142">
        <f t="shared" si="155"/>
        <v>3.6400921850726339E-2</v>
      </c>
      <c r="G314" s="142">
        <f t="shared" si="155"/>
        <v>9.9366054054567249E-2</v>
      </c>
      <c r="H314" s="142">
        <f t="shared" si="155"/>
        <v>0.22485228342429661</v>
      </c>
      <c r="I314" s="142">
        <f t="shared" si="155"/>
        <v>0.21174341505483732</v>
      </c>
      <c r="J314" s="142">
        <f t="shared" si="155"/>
        <v>0.11573037914676038</v>
      </c>
      <c r="K314" s="142">
        <f t="shared" si="155"/>
        <v>0.2464277273767968</v>
      </c>
      <c r="L314" s="141">
        <f t="shared" si="152"/>
        <v>3.7540736323820316</v>
      </c>
      <c r="M314" s="3"/>
    </row>
    <row r="315" spans="1:13" ht="15" customHeight="1" x14ac:dyDescent="0.2">
      <c r="A315" s="11"/>
      <c r="C315" s="100" t="s">
        <v>16</v>
      </c>
      <c r="D315" s="100"/>
      <c r="E315" s="99"/>
      <c r="F315" s="99"/>
      <c r="G315" s="99"/>
      <c r="H315" s="99"/>
      <c r="I315" s="99"/>
      <c r="J315" s="99"/>
      <c r="K315" s="99"/>
      <c r="L315" s="98"/>
      <c r="M315" s="3"/>
    </row>
    <row r="316" spans="1:13" ht="15" customHeight="1" x14ac:dyDescent="0.2">
      <c r="A316" s="11"/>
      <c r="C316" s="160" t="s">
        <v>165</v>
      </c>
      <c r="D316" s="160"/>
      <c r="E316" s="161"/>
      <c r="F316" s="161"/>
      <c r="G316" s="161"/>
      <c r="H316" s="161"/>
      <c r="I316" s="161"/>
      <c r="J316" s="161"/>
      <c r="K316" s="161"/>
      <c r="L316" s="161"/>
      <c r="M316" s="3"/>
    </row>
    <row r="317" spans="1:13" s="3" customFormat="1" ht="15" customHeight="1" x14ac:dyDescent="0.2">
      <c r="A317" s="11"/>
      <c r="C317" s="136">
        <v>2024</v>
      </c>
      <c r="D317" s="136"/>
      <c r="E317" s="137">
        <f>AVERAGE(E327,E332,E337,E347,E352,E357,E367,E372,E377,E387,E392,E397)</f>
        <v>0.12008163271752385</v>
      </c>
      <c r="F317" s="137">
        <f t="shared" ref="F317:K317" si="156">AVERAGE(F327,F332,F337,F347,F352,F357,F367,F372,F377,F387,F392,F397)</f>
        <v>4.9397013775031584E-2</v>
      </c>
      <c r="G317" s="137">
        <f t="shared" si="156"/>
        <v>9.3020553582564655E-2</v>
      </c>
      <c r="H317" s="137">
        <f t="shared" si="156"/>
        <v>0.17615496218147184</v>
      </c>
      <c r="I317" s="137">
        <f t="shared" si="156"/>
        <v>0.16032118412656926</v>
      </c>
      <c r="J317" s="137">
        <f t="shared" si="156"/>
        <v>0.12539005139405737</v>
      </c>
      <c r="K317" s="137">
        <f t="shared" si="156"/>
        <v>0.27563460222278141</v>
      </c>
      <c r="L317" s="138">
        <f t="shared" ref="L317:L320" si="157">(1*E317+2*F317+3*G317+4*H317+5*I317)/SUM(E317:I317)</f>
        <v>3.345985944957345</v>
      </c>
    </row>
    <row r="318" spans="1:13" s="3" customFormat="1" ht="15" customHeight="1" x14ac:dyDescent="0.2">
      <c r="A318" s="11"/>
      <c r="C318" s="139">
        <v>2021</v>
      </c>
      <c r="D318" s="139"/>
      <c r="E318" s="140">
        <f t="shared" ref="E318:K318" si="158">AVERAGE(E328,E333,E338,E348,E353,E358,E368,E373,E378,E388,E393,E398)</f>
        <v>0.10457089358333332</v>
      </c>
      <c r="F318" s="140">
        <f t="shared" si="158"/>
        <v>3.8624258333333335E-2</v>
      </c>
      <c r="G318" s="140">
        <f t="shared" si="158"/>
        <v>0.11451738074999997</v>
      </c>
      <c r="H318" s="140">
        <f t="shared" si="158"/>
        <v>0.15371365983333332</v>
      </c>
      <c r="I318" s="140">
        <f t="shared" si="158"/>
        <v>0.14240866116666667</v>
      </c>
      <c r="J318" s="140">
        <f t="shared" si="158"/>
        <v>0.12174495191666664</v>
      </c>
      <c r="K318" s="140">
        <f t="shared" si="158"/>
        <v>0.32442019508333331</v>
      </c>
      <c r="L318" s="141">
        <f t="shared" si="157"/>
        <v>3.3444437189239831</v>
      </c>
    </row>
    <row r="319" spans="1:13" s="3" customFormat="1" ht="15" customHeight="1" x14ac:dyDescent="0.2">
      <c r="A319" s="11"/>
      <c r="C319" s="139">
        <v>2017</v>
      </c>
      <c r="D319" s="139"/>
      <c r="E319" s="140">
        <f t="shared" ref="E319:K319" si="159">AVERAGE(E329,E334,E339,E349,E354,E359,E369,E374,E379,E389,E394,E399)</f>
        <v>8.7577994749999999E-2</v>
      </c>
      <c r="F319" s="140">
        <f t="shared" si="159"/>
        <v>2.5226125000000002E-2</v>
      </c>
      <c r="G319" s="140">
        <f t="shared" si="159"/>
        <v>0.10867692983333334</v>
      </c>
      <c r="H319" s="140">
        <f t="shared" si="159"/>
        <v>0.15726130599999999</v>
      </c>
      <c r="I319" s="140">
        <f t="shared" si="159"/>
        <v>0.11875156016666666</v>
      </c>
      <c r="J319" s="140">
        <f t="shared" si="159"/>
        <v>0.15204146575000002</v>
      </c>
      <c r="K319" s="140">
        <f t="shared" si="159"/>
        <v>0.35046462008333329</v>
      </c>
      <c r="L319" s="141">
        <f t="shared" si="157"/>
        <v>3.3907229931451344</v>
      </c>
    </row>
    <row r="320" spans="1:13" s="3" customFormat="1" ht="15" customHeight="1" x14ac:dyDescent="0.2">
      <c r="A320" s="11"/>
      <c r="C320" s="139">
        <v>2014</v>
      </c>
      <c r="D320" s="139"/>
      <c r="E320" s="140">
        <f t="shared" ref="E320:K320" si="160">AVERAGE(E330,E335,E340,E350,E355,E360,E370,E375,E380,E390,E395,E400)</f>
        <v>6.414541593619881E-2</v>
      </c>
      <c r="F320" s="140">
        <f t="shared" si="160"/>
        <v>3.1150644469592606E-2</v>
      </c>
      <c r="G320" s="140">
        <f t="shared" si="160"/>
        <v>7.0716283700105992E-2</v>
      </c>
      <c r="H320" s="140">
        <f t="shared" si="160"/>
        <v>0.12958600761792372</v>
      </c>
      <c r="I320" s="140">
        <f t="shared" si="160"/>
        <v>0.11058474428458709</v>
      </c>
      <c r="J320" s="140">
        <f t="shared" si="160"/>
        <v>0.17764423929151607</v>
      </c>
      <c r="K320" s="140">
        <f t="shared" si="160"/>
        <v>0.41617266470007569</v>
      </c>
      <c r="L320" s="141">
        <f t="shared" si="157"/>
        <v>3.4710043862611841</v>
      </c>
    </row>
    <row r="321" spans="1:13" s="3" customFormat="1" ht="15" customHeight="1" x14ac:dyDescent="0.2">
      <c r="A321" s="11"/>
      <c r="C321" s="162" t="s">
        <v>90</v>
      </c>
      <c r="D321" s="162"/>
      <c r="E321" s="162"/>
      <c r="F321" s="162"/>
      <c r="G321" s="163"/>
      <c r="H321" s="163"/>
      <c r="I321" s="163"/>
      <c r="J321" s="163"/>
      <c r="K321" s="163"/>
      <c r="L321" s="168"/>
    </row>
    <row r="322" spans="1:13" ht="15" customHeight="1" x14ac:dyDescent="0.2">
      <c r="A322" s="11"/>
      <c r="C322" s="136">
        <v>2024</v>
      </c>
      <c r="D322" s="136"/>
      <c r="E322" s="137">
        <f>AVERAGE(E327,E332,E337)</f>
        <v>0.12860167501311551</v>
      </c>
      <c r="F322" s="137">
        <f t="shared" ref="F322:K322" si="161">AVERAGE(F327,F332,F337)</f>
        <v>5.2003848029533041E-2</v>
      </c>
      <c r="G322" s="137">
        <f t="shared" si="161"/>
        <v>0.10614075832445831</v>
      </c>
      <c r="H322" s="137">
        <f t="shared" si="161"/>
        <v>0.19783557019096129</v>
      </c>
      <c r="I322" s="137">
        <f t="shared" si="161"/>
        <v>0.13846768234618231</v>
      </c>
      <c r="J322" s="137">
        <f t="shared" si="161"/>
        <v>0.11939938692440018</v>
      </c>
      <c r="K322" s="137">
        <f t="shared" si="161"/>
        <v>0.2575510791713494</v>
      </c>
      <c r="L322" s="138">
        <f t="shared" ref="L322:L325" si="162">(1*E322+2*F322+3*G322+4*H322+5*I322)/SUM(E322:I322)</f>
        <v>3.2657312586209328</v>
      </c>
      <c r="M322" s="3"/>
    </row>
    <row r="323" spans="1:13" ht="15" customHeight="1" x14ac:dyDescent="0.2">
      <c r="A323" s="11"/>
      <c r="C323" s="139">
        <v>2021</v>
      </c>
      <c r="D323" s="139"/>
      <c r="E323" s="140">
        <f t="shared" ref="E323:K323" si="163">AVERAGE(E328,E333,E338)</f>
        <v>0.10931743666666667</v>
      </c>
      <c r="F323" s="140">
        <f t="shared" si="163"/>
        <v>4.2566133333333332E-2</v>
      </c>
      <c r="G323" s="140">
        <f t="shared" si="163"/>
        <v>0.13546375466666666</v>
      </c>
      <c r="H323" s="140">
        <f t="shared" si="163"/>
        <v>0.16717937933333329</v>
      </c>
      <c r="I323" s="140">
        <f t="shared" si="163"/>
        <v>0.12608266733333331</v>
      </c>
      <c r="J323" s="140">
        <f t="shared" si="163"/>
        <v>0.112783307</v>
      </c>
      <c r="K323" s="140">
        <f t="shared" si="163"/>
        <v>0.3066073153333333</v>
      </c>
      <c r="L323" s="141">
        <f t="shared" si="162"/>
        <v>3.2723753958193371</v>
      </c>
      <c r="M323" s="3"/>
    </row>
    <row r="324" spans="1:13" ht="15" customHeight="1" x14ac:dyDescent="0.2">
      <c r="A324" s="11"/>
      <c r="C324" s="139">
        <v>2017</v>
      </c>
      <c r="D324" s="139"/>
      <c r="E324" s="140">
        <f t="shared" ref="E324:K324" si="164">AVERAGE(E329,E334,E339)</f>
        <v>9.2389257333333322E-2</v>
      </c>
      <c r="F324" s="140">
        <f t="shared" si="164"/>
        <v>2.8817566666666666E-2</v>
      </c>
      <c r="G324" s="140">
        <f t="shared" si="164"/>
        <v>0.133620404</v>
      </c>
      <c r="H324" s="140">
        <f t="shared" si="164"/>
        <v>0.17991285433333334</v>
      </c>
      <c r="I324" s="140">
        <f t="shared" si="164"/>
        <v>0.10007105733333332</v>
      </c>
      <c r="J324" s="140">
        <f t="shared" si="164"/>
        <v>0.14177704566666666</v>
      </c>
      <c r="K324" s="140">
        <f t="shared" si="164"/>
        <v>0.32341182900000004</v>
      </c>
      <c r="L324" s="141">
        <f t="shared" si="162"/>
        <v>3.3112479814283895</v>
      </c>
      <c r="M324" s="3"/>
    </row>
    <row r="325" spans="1:13" ht="15" customHeight="1" x14ac:dyDescent="0.2">
      <c r="A325" s="11"/>
      <c r="C325" s="139">
        <v>2014</v>
      </c>
      <c r="D325" s="139"/>
      <c r="E325" s="140">
        <f t="shared" ref="E325:K325" si="165">AVERAGE(E330,E335,E340)</f>
        <v>7.1266149489499678E-2</v>
      </c>
      <c r="F325" s="140">
        <f t="shared" si="165"/>
        <v>3.529094127042301E-2</v>
      </c>
      <c r="G325" s="140">
        <f t="shared" si="165"/>
        <v>8.4231005454042454E-2</v>
      </c>
      <c r="H325" s="140">
        <f t="shared" si="165"/>
        <v>0.14715757524113879</v>
      </c>
      <c r="I325" s="140">
        <f t="shared" si="165"/>
        <v>0.10912456604917904</v>
      </c>
      <c r="J325" s="140">
        <f t="shared" si="165"/>
        <v>0.16573301306386906</v>
      </c>
      <c r="K325" s="140">
        <f t="shared" si="165"/>
        <v>0.38719674943184801</v>
      </c>
      <c r="L325" s="141">
        <f t="shared" si="162"/>
        <v>3.4195838849332429</v>
      </c>
    </row>
    <row r="326" spans="1:13" ht="15" customHeight="1" x14ac:dyDescent="0.2">
      <c r="A326" s="11"/>
      <c r="C326" s="170" t="s">
        <v>87</v>
      </c>
      <c r="D326" s="171"/>
      <c r="E326" s="172"/>
      <c r="F326" s="172"/>
      <c r="G326" s="173"/>
      <c r="H326" s="173"/>
      <c r="I326" s="173"/>
      <c r="J326" s="173"/>
      <c r="K326" s="173"/>
      <c r="L326" s="174"/>
      <c r="M326" s="3"/>
    </row>
    <row r="327" spans="1:13" ht="15" customHeight="1" x14ac:dyDescent="0.2">
      <c r="A327" s="11"/>
      <c r="C327" s="136">
        <v>2024</v>
      </c>
      <c r="D327" s="136"/>
      <c r="E327" s="137">
        <v>0.13209749295709541</v>
      </c>
      <c r="F327" s="137">
        <v>5.6250140525746894E-2</v>
      </c>
      <c r="G327" s="137">
        <v>0.11345797105973937</v>
      </c>
      <c r="H327" s="137">
        <v>0.20750301598082724</v>
      </c>
      <c r="I327" s="137">
        <v>0.12305912563296614</v>
      </c>
      <c r="J327" s="137">
        <v>0.11322892008323343</v>
      </c>
      <c r="K327" s="137">
        <v>0.25440333376039159</v>
      </c>
      <c r="L327" s="138">
        <f t="shared" ref="L327:L330" si="166">(1*E327+2*F327+3*G327+4*H327+5*I327)/SUM(E327:I327)</f>
        <v>3.2105991989886995</v>
      </c>
    </row>
    <row r="328" spans="1:13" ht="15" customHeight="1" x14ac:dyDescent="0.2">
      <c r="A328" s="11"/>
      <c r="C328" s="139">
        <v>2021</v>
      </c>
      <c r="D328" s="139"/>
      <c r="E328" s="140">
        <v>0.110539555</v>
      </c>
      <c r="F328" s="140">
        <v>4.37226E-2</v>
      </c>
      <c r="G328" s="140">
        <v>0.13047192199999999</v>
      </c>
      <c r="H328" s="140">
        <v>0.16861252500000001</v>
      </c>
      <c r="I328" s="140">
        <v>0.115351966</v>
      </c>
      <c r="J328" s="140">
        <v>0.119009459</v>
      </c>
      <c r="K328" s="140">
        <v>0.31229193</v>
      </c>
      <c r="L328" s="141">
        <f t="shared" si="166"/>
        <v>3.2365308347321178</v>
      </c>
      <c r="M328" s="3"/>
    </row>
    <row r="329" spans="1:13" ht="15" customHeight="1" x14ac:dyDescent="0.2">
      <c r="A329" s="11"/>
      <c r="C329" s="139">
        <v>2017</v>
      </c>
      <c r="D329" s="139"/>
      <c r="E329" s="140">
        <v>9.0115163999999998E-2</v>
      </c>
      <c r="F329" s="140">
        <v>2.42349E-2</v>
      </c>
      <c r="G329" s="140">
        <v>0.14394217400000001</v>
      </c>
      <c r="H329" s="140">
        <v>0.18718913200000001</v>
      </c>
      <c r="I329" s="140">
        <v>9.2650256E-2</v>
      </c>
      <c r="J329" s="140">
        <v>0.140743013</v>
      </c>
      <c r="K329" s="140">
        <v>0.321125353</v>
      </c>
      <c r="L329" s="141">
        <f t="shared" si="166"/>
        <v>3.3122366497002727</v>
      </c>
      <c r="M329" s="3"/>
    </row>
    <row r="330" spans="1:13" ht="15" customHeight="1" x14ac:dyDescent="0.2">
      <c r="A330" s="11"/>
      <c r="C330" s="139">
        <v>2014</v>
      </c>
      <c r="D330" s="139"/>
      <c r="E330" s="140">
        <v>6.8688511734214183E-2</v>
      </c>
      <c r="F330" s="140">
        <v>3.5559068750253976E-2</v>
      </c>
      <c r="G330" s="140">
        <v>9.0738455628576589E-2</v>
      </c>
      <c r="H330" s="140">
        <v>0.15871550997672468</v>
      </c>
      <c r="I330" s="140">
        <v>0.10765678646655501</v>
      </c>
      <c r="J330" s="140">
        <v>0.164430085506136</v>
      </c>
      <c r="K330" s="140">
        <v>0.37421158193753973</v>
      </c>
      <c r="L330" s="141">
        <f t="shared" si="166"/>
        <v>3.4358715915607791</v>
      </c>
      <c r="M330" s="3"/>
    </row>
    <row r="331" spans="1:13" ht="15" customHeight="1" x14ac:dyDescent="0.2">
      <c r="A331" s="11"/>
      <c r="C331" s="170" t="s">
        <v>88</v>
      </c>
      <c r="D331" s="171"/>
      <c r="E331" s="172"/>
      <c r="F331" s="172"/>
      <c r="G331" s="173"/>
      <c r="H331" s="173"/>
      <c r="I331" s="173"/>
      <c r="J331" s="173"/>
      <c r="K331" s="173"/>
      <c r="L331" s="174"/>
      <c r="M331" s="3"/>
    </row>
    <row r="332" spans="1:13" ht="15" customHeight="1" x14ac:dyDescent="0.2">
      <c r="A332" s="11"/>
      <c r="C332" s="136">
        <v>2024</v>
      </c>
      <c r="D332" s="136"/>
      <c r="E332" s="137">
        <v>0.13548583372457781</v>
      </c>
      <c r="F332" s="137">
        <v>5.1264264578580167E-2</v>
      </c>
      <c r="G332" s="137">
        <v>0.10242792810398321</v>
      </c>
      <c r="H332" s="137">
        <v>0.18766590244613623</v>
      </c>
      <c r="I332" s="137">
        <v>0.12670787439859377</v>
      </c>
      <c r="J332" s="137">
        <v>0.11860160087856313</v>
      </c>
      <c r="K332" s="137">
        <v>0.27784659586956573</v>
      </c>
      <c r="L332" s="138">
        <f t="shared" ref="L332:L335" si="167">(1*E332+2*F332+3*G332+4*H332+5*I332)/SUM(E332:I332)</f>
        <v>3.196910552789769</v>
      </c>
      <c r="M332" s="3"/>
    </row>
    <row r="333" spans="1:13" ht="15" customHeight="1" x14ac:dyDescent="0.2">
      <c r="A333" s="11"/>
      <c r="C333" s="139">
        <v>2021</v>
      </c>
      <c r="D333" s="139"/>
      <c r="E333" s="140">
        <v>0.113736305</v>
      </c>
      <c r="F333" s="140">
        <v>3.6866599999999999E-2</v>
      </c>
      <c r="G333" s="140">
        <v>0.144263851</v>
      </c>
      <c r="H333" s="140">
        <v>0.16437773899999999</v>
      </c>
      <c r="I333" s="140">
        <v>0.10476023</v>
      </c>
      <c r="J333" s="140">
        <v>0.10805588100000001</v>
      </c>
      <c r="K333" s="140">
        <v>0.32793943399999997</v>
      </c>
      <c r="L333" s="141">
        <f t="shared" si="167"/>
        <v>3.1942518992194611</v>
      </c>
    </row>
    <row r="334" spans="1:13" ht="15" customHeight="1" x14ac:dyDescent="0.2">
      <c r="A334" s="11"/>
      <c r="C334" s="139">
        <v>2017</v>
      </c>
      <c r="D334" s="139"/>
      <c r="E334" s="140">
        <v>9.9963444999999998E-2</v>
      </c>
      <c r="F334" s="140">
        <v>2.8402299999999998E-2</v>
      </c>
      <c r="G334" s="140">
        <v>0.130453613</v>
      </c>
      <c r="H334" s="140">
        <v>0.16243142599999999</v>
      </c>
      <c r="I334" s="140">
        <v>8.0810468999999996E-2</v>
      </c>
      <c r="J334" s="140">
        <v>0.14361716699999999</v>
      </c>
      <c r="K334" s="140">
        <v>0.35432160099999999</v>
      </c>
      <c r="L334" s="141">
        <f t="shared" si="167"/>
        <v>3.1906603495649564</v>
      </c>
    </row>
    <row r="335" spans="1:13" ht="15" customHeight="1" x14ac:dyDescent="0.2">
      <c r="A335" s="11"/>
      <c r="C335" s="139">
        <v>2014</v>
      </c>
      <c r="D335" s="139"/>
      <c r="E335" s="140">
        <v>7.7891680490434476E-2</v>
      </c>
      <c r="F335" s="140">
        <v>3.247429526340638E-2</v>
      </c>
      <c r="G335" s="140">
        <v>7.6985186701174685E-2</v>
      </c>
      <c r="H335" s="140">
        <v>0.13697866542956111</v>
      </c>
      <c r="I335" s="140">
        <v>8.2482638246998238E-2</v>
      </c>
      <c r="J335" s="140">
        <v>0.16584549067513887</v>
      </c>
      <c r="K335" s="140">
        <v>0.42734204319328628</v>
      </c>
      <c r="L335" s="141">
        <f t="shared" si="167"/>
        <v>3.2794562486256575</v>
      </c>
    </row>
    <row r="336" spans="1:13" ht="15" customHeight="1" x14ac:dyDescent="0.2">
      <c r="A336" s="11"/>
      <c r="C336" s="170" t="s">
        <v>89</v>
      </c>
      <c r="D336" s="171"/>
      <c r="E336" s="172"/>
      <c r="F336" s="172"/>
      <c r="G336" s="173"/>
      <c r="H336" s="173"/>
      <c r="I336" s="173"/>
      <c r="J336" s="173"/>
      <c r="K336" s="173"/>
      <c r="L336" s="174"/>
    </row>
    <row r="337" spans="1:13" ht="15" customHeight="1" x14ac:dyDescent="0.2">
      <c r="A337" s="11"/>
      <c r="C337" s="136">
        <v>2024</v>
      </c>
      <c r="D337" s="136"/>
      <c r="E337" s="137">
        <v>0.11822169835767334</v>
      </c>
      <c r="F337" s="137">
        <v>4.8497138984272076E-2</v>
      </c>
      <c r="G337" s="137">
        <v>0.10253637580965237</v>
      </c>
      <c r="H337" s="137">
        <v>0.19833779214592043</v>
      </c>
      <c r="I337" s="137">
        <v>0.165636047006987</v>
      </c>
      <c r="J337" s="137">
        <v>0.12636763981140395</v>
      </c>
      <c r="K337" s="137">
        <v>0.24040330788409089</v>
      </c>
      <c r="L337" s="138">
        <f t="shared" ref="L337:L340" si="168">(1*E337+2*F337+3*G337+4*H337+5*I337)/SUM(E337:I337)</f>
        <v>3.3863836467544441</v>
      </c>
    </row>
    <row r="338" spans="1:13" ht="15" customHeight="1" x14ac:dyDescent="0.2">
      <c r="A338" s="11"/>
      <c r="C338" s="139">
        <v>2021</v>
      </c>
      <c r="D338" s="139"/>
      <c r="E338" s="140">
        <v>0.10367645</v>
      </c>
      <c r="F338" s="140">
        <v>4.7109199999999997E-2</v>
      </c>
      <c r="G338" s="140">
        <v>0.13165549100000001</v>
      </c>
      <c r="H338" s="140">
        <v>0.16854787399999999</v>
      </c>
      <c r="I338" s="140">
        <v>0.15813580599999999</v>
      </c>
      <c r="J338" s="140">
        <v>0.11128458099999999</v>
      </c>
      <c r="K338" s="140">
        <v>0.27959058199999998</v>
      </c>
      <c r="L338" s="141">
        <f t="shared" si="168"/>
        <v>3.3781776379130668</v>
      </c>
    </row>
    <row r="339" spans="1:13" ht="15" customHeight="1" x14ac:dyDescent="0.2">
      <c r="A339" s="11"/>
      <c r="C339" s="139">
        <v>2017</v>
      </c>
      <c r="D339" s="139"/>
      <c r="E339" s="140">
        <v>8.7089162999999997E-2</v>
      </c>
      <c r="F339" s="140">
        <v>3.3815499999999998E-2</v>
      </c>
      <c r="G339" s="140">
        <v>0.12646542499999999</v>
      </c>
      <c r="H339" s="140">
        <v>0.19011800500000001</v>
      </c>
      <c r="I339" s="140">
        <v>0.12675244699999999</v>
      </c>
      <c r="J339" s="140">
        <v>0.14097095700000001</v>
      </c>
      <c r="K339" s="140">
        <v>0.29478853300000002</v>
      </c>
      <c r="L339" s="141">
        <f t="shared" si="168"/>
        <v>3.4176039406881329</v>
      </c>
    </row>
    <row r="340" spans="1:13" ht="15" customHeight="1" x14ac:dyDescent="0.2">
      <c r="A340" s="11"/>
      <c r="C340" s="139">
        <v>2014</v>
      </c>
      <c r="D340" s="139"/>
      <c r="E340" s="140">
        <v>6.7218256243850402E-2</v>
      </c>
      <c r="F340" s="140">
        <v>3.7839459797608666E-2</v>
      </c>
      <c r="G340" s="140">
        <v>8.4969374032376116E-2</v>
      </c>
      <c r="H340" s="140">
        <v>0.14577855031713058</v>
      </c>
      <c r="I340" s="140">
        <v>0.13723427343398387</v>
      </c>
      <c r="J340" s="140">
        <v>0.16692346301033228</v>
      </c>
      <c r="K340" s="140">
        <v>0.36003662316471813</v>
      </c>
      <c r="L340" s="141">
        <f t="shared" si="168"/>
        <v>3.5242076147332289</v>
      </c>
    </row>
    <row r="341" spans="1:13" ht="15" customHeight="1" x14ac:dyDescent="0.2">
      <c r="A341" s="11"/>
      <c r="C341" s="162" t="s">
        <v>91</v>
      </c>
      <c r="D341" s="162"/>
      <c r="E341" s="162"/>
      <c r="F341" s="162"/>
      <c r="G341" s="163"/>
      <c r="H341" s="163"/>
      <c r="I341" s="163"/>
      <c r="J341" s="163"/>
      <c r="K341" s="163"/>
      <c r="L341" s="168"/>
    </row>
    <row r="342" spans="1:13" ht="15" customHeight="1" x14ac:dyDescent="0.2">
      <c r="A342" s="11"/>
      <c r="C342" s="136">
        <v>2024</v>
      </c>
      <c r="D342" s="136"/>
      <c r="E342" s="137">
        <f>AVERAGE(E347,E352,E357)</f>
        <v>0.12770958795018036</v>
      </c>
      <c r="F342" s="137">
        <f t="shared" ref="F342:K342" si="169">AVERAGE(F347,F352,F357)</f>
        <v>6.013055218825359E-2</v>
      </c>
      <c r="G342" s="137">
        <f t="shared" si="169"/>
        <v>0.11734656151614381</v>
      </c>
      <c r="H342" s="137">
        <f t="shared" si="169"/>
        <v>0.18625461197165469</v>
      </c>
      <c r="I342" s="137">
        <f t="shared" si="169"/>
        <v>0.13152511868088693</v>
      </c>
      <c r="J342" s="137">
        <f t="shared" si="169"/>
        <v>0.12298503835850179</v>
      </c>
      <c r="K342" s="137">
        <f t="shared" si="169"/>
        <v>0.25404852933437871</v>
      </c>
      <c r="L342" s="138">
        <f t="shared" ref="L342:L345" si="170">(1*E342+2*F342+3*G342+4*H342+5*I342)/SUM(E342:I342)</f>
        <v>3.2147067872492912</v>
      </c>
    </row>
    <row r="343" spans="1:13" ht="15" customHeight="1" x14ac:dyDescent="0.2">
      <c r="A343" s="11"/>
      <c r="C343" s="139">
        <v>2021</v>
      </c>
      <c r="D343" s="139"/>
      <c r="E343" s="140">
        <f t="shared" ref="E343:K343" si="171">AVERAGE(E348,E353,E358)</f>
        <v>0.11608023233333332</v>
      </c>
      <c r="F343" s="140">
        <f t="shared" si="171"/>
        <v>4.90991E-2</v>
      </c>
      <c r="G343" s="140">
        <f t="shared" si="171"/>
        <v>0.14501450966666668</v>
      </c>
      <c r="H343" s="140">
        <f t="shared" si="171"/>
        <v>0.14835563000000002</v>
      </c>
      <c r="I343" s="140">
        <f t="shared" si="171"/>
        <v>0.12117396233333333</v>
      </c>
      <c r="J343" s="140">
        <f t="shared" si="171"/>
        <v>0.118601782</v>
      </c>
      <c r="K343" s="140">
        <f t="shared" si="171"/>
        <v>0.30167479599999997</v>
      </c>
      <c r="L343" s="141">
        <f t="shared" si="170"/>
        <v>3.1887865549645378</v>
      </c>
    </row>
    <row r="344" spans="1:13" ht="15" customHeight="1" x14ac:dyDescent="0.2">
      <c r="A344" s="11"/>
      <c r="C344" s="139">
        <v>2017</v>
      </c>
      <c r="D344" s="139"/>
      <c r="E344" s="140">
        <f t="shared" ref="E344:K344" si="172">AVERAGE(E349,E354,E359)</f>
        <v>9.6255045666666664E-2</v>
      </c>
      <c r="F344" s="140">
        <f t="shared" si="172"/>
        <v>3.0650233333333332E-2</v>
      </c>
      <c r="G344" s="140">
        <f t="shared" si="172"/>
        <v>0.14000713933333334</v>
      </c>
      <c r="H344" s="140">
        <f t="shared" si="172"/>
        <v>0.15659417</v>
      </c>
      <c r="I344" s="140">
        <f t="shared" si="172"/>
        <v>0.10497692333333335</v>
      </c>
      <c r="J344" s="140">
        <f t="shared" si="172"/>
        <v>0.14681966233333335</v>
      </c>
      <c r="K344" s="140">
        <f t="shared" si="172"/>
        <v>0.32469683300000002</v>
      </c>
      <c r="L344" s="141">
        <f t="shared" si="170"/>
        <v>3.2713191402089383</v>
      </c>
    </row>
    <row r="345" spans="1:13" ht="15" customHeight="1" x14ac:dyDescent="0.2">
      <c r="A345" s="11"/>
      <c r="C345" s="139">
        <v>2014</v>
      </c>
      <c r="D345" s="139"/>
      <c r="E345" s="140">
        <f t="shared" ref="E345:K345" si="173">AVERAGE(E350,E355,E360)</f>
        <v>7.5750049994420796E-2</v>
      </c>
      <c r="F345" s="140">
        <f t="shared" si="173"/>
        <v>3.4032208892572281E-2</v>
      </c>
      <c r="G345" s="140">
        <f t="shared" si="173"/>
        <v>8.6040793836996463E-2</v>
      </c>
      <c r="H345" s="140">
        <f t="shared" si="173"/>
        <v>0.13532190597935803</v>
      </c>
      <c r="I345" s="140">
        <f t="shared" si="173"/>
        <v>0.10508858855556079</v>
      </c>
      <c r="J345" s="140">
        <f t="shared" si="173"/>
        <v>0.17389012386958536</v>
      </c>
      <c r="K345" s="140">
        <f t="shared" si="173"/>
        <v>0.38987632887150636</v>
      </c>
      <c r="L345" s="141">
        <f t="shared" si="170"/>
        <v>3.3666998451041268</v>
      </c>
    </row>
    <row r="346" spans="1:13" ht="15" customHeight="1" x14ac:dyDescent="0.2">
      <c r="A346" s="11"/>
      <c r="C346" s="170" t="s">
        <v>87</v>
      </c>
      <c r="D346" s="171"/>
      <c r="E346" s="172"/>
      <c r="F346" s="172"/>
      <c r="G346" s="173"/>
      <c r="H346" s="173"/>
      <c r="I346" s="173"/>
      <c r="J346" s="173"/>
      <c r="K346" s="173"/>
      <c r="L346" s="174"/>
    </row>
    <row r="347" spans="1:13" ht="15" customHeight="1" x14ac:dyDescent="0.2">
      <c r="A347" s="11"/>
      <c r="C347" s="136">
        <v>2024</v>
      </c>
      <c r="D347" s="136"/>
      <c r="E347" s="137">
        <v>0.13325645829812399</v>
      </c>
      <c r="F347" s="137">
        <v>6.5885755105809365E-2</v>
      </c>
      <c r="G347" s="137">
        <v>0.13026209364279331</v>
      </c>
      <c r="H347" s="137">
        <v>0.18997944280096546</v>
      </c>
      <c r="I347" s="137">
        <v>0.11426097778126973</v>
      </c>
      <c r="J347" s="137">
        <v>0.11648893524174048</v>
      </c>
      <c r="K347" s="137">
        <v>0.24986633712929757</v>
      </c>
      <c r="L347" s="138">
        <f t="shared" ref="L347:L350" si="174">(1*E347+2*F347+3*G347+4*H347+5*I347)/SUM(E347:I347)</f>
        <v>3.1358848624585516</v>
      </c>
    </row>
    <row r="348" spans="1:13" ht="15" customHeight="1" x14ac:dyDescent="0.2">
      <c r="A348" s="11"/>
      <c r="C348" s="139">
        <v>2021</v>
      </c>
      <c r="D348" s="139"/>
      <c r="E348" s="140">
        <v>0.115077263</v>
      </c>
      <c r="F348" s="140">
        <v>4.7113599999999999E-2</v>
      </c>
      <c r="G348" s="140">
        <v>0.154040645</v>
      </c>
      <c r="H348" s="140">
        <v>0.13855036000000001</v>
      </c>
      <c r="I348" s="140">
        <v>0.11115955299999999</v>
      </c>
      <c r="J348" s="140">
        <v>0.12580337999999999</v>
      </c>
      <c r="K348" s="140">
        <v>0.30825523399999999</v>
      </c>
      <c r="L348" s="141">
        <f t="shared" si="174"/>
        <v>3.1477208362877538</v>
      </c>
    </row>
    <row r="349" spans="1:13" ht="15" customHeight="1" x14ac:dyDescent="0.2">
      <c r="A349" s="11"/>
      <c r="C349" s="139">
        <v>2017</v>
      </c>
      <c r="D349" s="139"/>
      <c r="E349" s="140">
        <v>9.8783849000000007E-2</v>
      </c>
      <c r="F349" s="140">
        <v>2.6669399999999999E-2</v>
      </c>
      <c r="G349" s="140">
        <v>0.145532526</v>
      </c>
      <c r="H349" s="140">
        <v>0.15845132300000001</v>
      </c>
      <c r="I349" s="140">
        <v>9.6005786999999995E-2</v>
      </c>
      <c r="J349" s="140">
        <v>0.14966599999999999</v>
      </c>
      <c r="K349" s="140">
        <v>0.32489107900000003</v>
      </c>
      <c r="L349" s="141">
        <f t="shared" si="174"/>
        <v>3.2402274397530384</v>
      </c>
    </row>
    <row r="350" spans="1:13" ht="15" customHeight="1" x14ac:dyDescent="0.2">
      <c r="A350" s="11"/>
      <c r="C350" s="139">
        <v>2014</v>
      </c>
      <c r="D350" s="139"/>
      <c r="E350" s="140">
        <v>6.9271261745686652E-2</v>
      </c>
      <c r="F350" s="140">
        <v>3.5735791261916859E-2</v>
      </c>
      <c r="G350" s="140">
        <v>0.10012876881747007</v>
      </c>
      <c r="H350" s="140">
        <v>0.14230904822731263</v>
      </c>
      <c r="I350" s="140">
        <v>9.8200068064970808E-2</v>
      </c>
      <c r="J350" s="140">
        <v>0.17568518688179774</v>
      </c>
      <c r="K350" s="140">
        <v>0.37866987500084526</v>
      </c>
      <c r="L350" s="141">
        <f t="shared" si="174"/>
        <v>3.3689728201527611</v>
      </c>
    </row>
    <row r="351" spans="1:13" ht="15" customHeight="1" x14ac:dyDescent="0.2">
      <c r="A351" s="11"/>
      <c r="C351" s="170" t="s">
        <v>88</v>
      </c>
      <c r="D351" s="171"/>
      <c r="E351" s="172"/>
      <c r="F351" s="172"/>
      <c r="G351" s="173"/>
      <c r="H351" s="173"/>
      <c r="I351" s="173"/>
      <c r="J351" s="173"/>
      <c r="K351" s="173"/>
      <c r="L351" s="174"/>
    </row>
    <row r="352" spans="1:13" ht="15" customHeight="1" x14ac:dyDescent="0.2">
      <c r="A352" s="11"/>
      <c r="C352" s="136">
        <v>2024</v>
      </c>
      <c r="D352" s="136"/>
      <c r="E352" s="137">
        <v>0.13584666398320747</v>
      </c>
      <c r="F352" s="137">
        <v>5.9435043368508932E-2</v>
      </c>
      <c r="G352" s="137">
        <v>0.10929493460268495</v>
      </c>
      <c r="H352" s="137">
        <v>0.18190304520584449</v>
      </c>
      <c r="I352" s="137">
        <v>0.11735429113606793</v>
      </c>
      <c r="J352" s="137">
        <v>0.12267496863956008</v>
      </c>
      <c r="K352" s="137">
        <v>0.27349105306412602</v>
      </c>
      <c r="L352" s="138">
        <f t="shared" ref="L352:L355" si="175">(1*E352+2*F352+3*G352+4*H352+5*I352)/SUM(E352:I352)</f>
        <v>3.1415674824796094</v>
      </c>
      <c r="M352" s="3"/>
    </row>
    <row r="353" spans="1:13" ht="15" customHeight="1" x14ac:dyDescent="0.2">
      <c r="A353" s="11"/>
      <c r="C353" s="139">
        <v>2021</v>
      </c>
      <c r="D353" s="139"/>
      <c r="E353" s="140">
        <v>0.120148387</v>
      </c>
      <c r="F353" s="140">
        <v>4.94273E-2</v>
      </c>
      <c r="G353" s="140">
        <v>0.14605407500000001</v>
      </c>
      <c r="H353" s="140">
        <v>0.15721628100000001</v>
      </c>
      <c r="I353" s="140">
        <v>9.6006972999999995E-2</v>
      </c>
      <c r="J353" s="140">
        <v>0.111372259</v>
      </c>
      <c r="K353" s="140">
        <v>0.31977477199999998</v>
      </c>
      <c r="L353" s="141">
        <f t="shared" si="175"/>
        <v>3.1046072558750395</v>
      </c>
    </row>
    <row r="354" spans="1:13" ht="15" customHeight="1" x14ac:dyDescent="0.2">
      <c r="A354" s="11"/>
      <c r="C354" s="139">
        <v>2017</v>
      </c>
      <c r="D354" s="139"/>
      <c r="E354" s="140">
        <v>0.10367409700000001</v>
      </c>
      <c r="F354" s="140">
        <v>2.79475E-2</v>
      </c>
      <c r="G354" s="140">
        <v>0.141622625</v>
      </c>
      <c r="H354" s="140">
        <v>0.151436032</v>
      </c>
      <c r="I354" s="140">
        <v>7.6782432999999997E-2</v>
      </c>
      <c r="J354" s="140">
        <v>0.14702975400000001</v>
      </c>
      <c r="K354" s="140">
        <v>0.35150757599999999</v>
      </c>
      <c r="L354" s="141">
        <f t="shared" si="175"/>
        <v>3.1390037699853828</v>
      </c>
      <c r="M354" s="3"/>
    </row>
    <row r="355" spans="1:13" ht="15" customHeight="1" x14ac:dyDescent="0.2">
      <c r="A355" s="11"/>
      <c r="C355" s="139">
        <v>2014</v>
      </c>
      <c r="D355" s="139"/>
      <c r="E355" s="140">
        <v>8.1131173734106499E-2</v>
      </c>
      <c r="F355" s="140">
        <v>3.5367603290132929E-2</v>
      </c>
      <c r="G355" s="140">
        <v>7.7890988688607124E-2</v>
      </c>
      <c r="H355" s="140">
        <v>0.1297834077905872</v>
      </c>
      <c r="I355" s="140">
        <v>7.533215606911671E-2</v>
      </c>
      <c r="J355" s="140">
        <v>0.17286014185134585</v>
      </c>
      <c r="K355" s="140">
        <v>0.42763452857610373</v>
      </c>
      <c r="L355" s="141">
        <f t="shared" si="175"/>
        <v>3.2073007868482888</v>
      </c>
      <c r="M355" s="3"/>
    </row>
    <row r="356" spans="1:13" ht="15" customHeight="1" x14ac:dyDescent="0.2">
      <c r="A356" s="11"/>
      <c r="C356" s="170" t="s">
        <v>89</v>
      </c>
      <c r="D356" s="171"/>
      <c r="E356" s="172"/>
      <c r="F356" s="172"/>
      <c r="G356" s="173"/>
      <c r="H356" s="173"/>
      <c r="I356" s="173"/>
      <c r="J356" s="173"/>
      <c r="K356" s="173"/>
      <c r="L356" s="174"/>
      <c r="M356" s="3"/>
    </row>
    <row r="357" spans="1:13" ht="15" customHeight="1" x14ac:dyDescent="0.2">
      <c r="A357" s="11"/>
      <c r="C357" s="136">
        <v>2024</v>
      </c>
      <c r="D357" s="136"/>
      <c r="E357" s="137">
        <v>0.11402564156920962</v>
      </c>
      <c r="F357" s="137">
        <v>5.5070858090442487E-2</v>
      </c>
      <c r="G357" s="137">
        <v>0.11248265630295319</v>
      </c>
      <c r="H357" s="137">
        <v>0.18688134790815414</v>
      </c>
      <c r="I357" s="137">
        <v>0.16296008712532312</v>
      </c>
      <c r="J357" s="137">
        <v>0.12979121119420486</v>
      </c>
      <c r="K357" s="137">
        <v>0.2387881978097125</v>
      </c>
      <c r="L357" s="138">
        <f t="shared" ref="L357:L360" si="176">(1*E357+2*F357+3*G357+4*H357+5*I357)/SUM(E357:I357)</f>
        <v>3.3637502232349017</v>
      </c>
      <c r="M357" s="3"/>
    </row>
    <row r="358" spans="1:13" ht="15" customHeight="1" x14ac:dyDescent="0.2">
      <c r="A358" s="11"/>
      <c r="C358" s="139">
        <v>2021</v>
      </c>
      <c r="D358" s="139"/>
      <c r="E358" s="140">
        <v>0.11301504699999999</v>
      </c>
      <c r="F358" s="140">
        <v>5.07564E-2</v>
      </c>
      <c r="G358" s="140">
        <v>0.134948809</v>
      </c>
      <c r="H358" s="140">
        <v>0.149300249</v>
      </c>
      <c r="I358" s="140">
        <v>0.156355361</v>
      </c>
      <c r="J358" s="140">
        <v>0.118629707</v>
      </c>
      <c r="K358" s="140">
        <v>0.27699438199999998</v>
      </c>
      <c r="L358" s="141">
        <f t="shared" si="176"/>
        <v>3.3064723252863972</v>
      </c>
      <c r="M358" s="3"/>
    </row>
    <row r="359" spans="1:13" ht="15" customHeight="1" x14ac:dyDescent="0.2">
      <c r="A359" s="11"/>
      <c r="C359" s="139">
        <v>2017</v>
      </c>
      <c r="D359" s="139"/>
      <c r="E359" s="140">
        <v>8.6307191000000005E-2</v>
      </c>
      <c r="F359" s="140">
        <v>3.73338E-2</v>
      </c>
      <c r="G359" s="140">
        <v>0.13286626700000001</v>
      </c>
      <c r="H359" s="140">
        <v>0.15989515500000001</v>
      </c>
      <c r="I359" s="140">
        <v>0.14214255000000001</v>
      </c>
      <c r="J359" s="140">
        <v>0.14376323299999999</v>
      </c>
      <c r="K359" s="140">
        <v>0.29769184399999998</v>
      </c>
      <c r="L359" s="141">
        <f t="shared" si="176"/>
        <v>3.4193611768368952</v>
      </c>
    </row>
    <row r="360" spans="1:13" ht="15" customHeight="1" x14ac:dyDescent="0.2">
      <c r="A360" s="11"/>
      <c r="C360" s="139">
        <v>2014</v>
      </c>
      <c r="D360" s="139"/>
      <c r="E360" s="140">
        <v>7.6847714503469208E-2</v>
      </c>
      <c r="F360" s="140">
        <v>3.0993232125667063E-2</v>
      </c>
      <c r="G360" s="140">
        <v>8.0102624004912193E-2</v>
      </c>
      <c r="H360" s="140">
        <v>0.13387326192017424</v>
      </c>
      <c r="I360" s="140">
        <v>0.14173354153259482</v>
      </c>
      <c r="J360" s="140">
        <v>0.17312504287561245</v>
      </c>
      <c r="K360" s="140">
        <v>0.36332458303757015</v>
      </c>
      <c r="L360" s="141">
        <f t="shared" si="176"/>
        <v>3.5018908340028343</v>
      </c>
    </row>
    <row r="361" spans="1:13" ht="15" customHeight="1" x14ac:dyDescent="0.2">
      <c r="A361" s="11"/>
      <c r="C361" s="162" t="s">
        <v>92</v>
      </c>
      <c r="D361" s="162"/>
      <c r="E361" s="162"/>
      <c r="F361" s="162"/>
      <c r="G361" s="163"/>
      <c r="H361" s="163"/>
      <c r="I361" s="163"/>
      <c r="J361" s="163"/>
      <c r="K361" s="163"/>
      <c r="L361" s="168"/>
    </row>
    <row r="362" spans="1:13" ht="15" customHeight="1" x14ac:dyDescent="0.2">
      <c r="A362" s="11"/>
      <c r="C362" s="136">
        <v>2024</v>
      </c>
      <c r="D362" s="136"/>
      <c r="E362" s="137">
        <f>AVERAGE(E367,E372,E377)</f>
        <v>0.11203069899710094</v>
      </c>
      <c r="F362" s="137">
        <f t="shared" ref="F362:K362" si="177">AVERAGE(F367,F372,F377)</f>
        <v>4.2544244040883451E-2</v>
      </c>
      <c r="G362" s="137">
        <f t="shared" si="177"/>
        <v>7.3411261438641406E-2</v>
      </c>
      <c r="H362" s="137">
        <f t="shared" si="177"/>
        <v>0.14982977967760916</v>
      </c>
      <c r="I362" s="137">
        <f t="shared" si="177"/>
        <v>0.19459067441707378</v>
      </c>
      <c r="J362" s="137">
        <f t="shared" si="177"/>
        <v>0.1306945095573</v>
      </c>
      <c r="K362" s="137">
        <f t="shared" si="177"/>
        <v>0.29689883187139127</v>
      </c>
      <c r="L362" s="138">
        <f t="shared" ref="L362:L365" si="178">(1*E362+2*F362+3*G362+4*H362+5*I362)/SUM(E362:I362)</f>
        <v>3.4758950344088908</v>
      </c>
    </row>
    <row r="363" spans="1:13" ht="15" customHeight="1" x14ac:dyDescent="0.2">
      <c r="A363" s="11"/>
      <c r="C363" s="139">
        <v>2021</v>
      </c>
      <c r="D363" s="139"/>
      <c r="E363" s="140">
        <f t="shared" ref="E363:K363" si="179">AVERAGE(E368,E373,E378)</f>
        <v>9.618156366666665E-2</v>
      </c>
      <c r="F363" s="140">
        <f t="shared" si="179"/>
        <v>3.2289199999999997E-2</v>
      </c>
      <c r="G363" s="140">
        <f t="shared" si="179"/>
        <v>9.309996433333334E-2</v>
      </c>
      <c r="H363" s="140">
        <f t="shared" si="179"/>
        <v>0.14123822900000002</v>
      </c>
      <c r="I363" s="140">
        <f t="shared" si="179"/>
        <v>0.16468481600000001</v>
      </c>
      <c r="J363" s="140">
        <f t="shared" si="179"/>
        <v>0.12751368799999999</v>
      </c>
      <c r="K363" s="140">
        <f t="shared" si="179"/>
        <v>0.34499253599999996</v>
      </c>
      <c r="L363" s="141">
        <f t="shared" si="178"/>
        <v>3.4662719187524265</v>
      </c>
    </row>
    <row r="364" spans="1:13" ht="15" customHeight="1" x14ac:dyDescent="0.2">
      <c r="A364" s="11"/>
      <c r="C364" s="139">
        <v>2017</v>
      </c>
      <c r="D364" s="139"/>
      <c r="E364" s="140">
        <f t="shared" ref="E364:K364" si="180">AVERAGE(E369,E374,E379)</f>
        <v>8.0698606000000006E-2</v>
      </c>
      <c r="F364" s="140">
        <f t="shared" si="180"/>
        <v>2.0269566666666666E-2</v>
      </c>
      <c r="G364" s="140">
        <f t="shared" si="180"/>
        <v>8.3082608999999988E-2</v>
      </c>
      <c r="H364" s="140">
        <f t="shared" si="180"/>
        <v>0.14526043633333333</v>
      </c>
      <c r="I364" s="140">
        <f t="shared" si="180"/>
        <v>0.134569523</v>
      </c>
      <c r="J364" s="140">
        <f t="shared" si="180"/>
        <v>0.15915459033333335</v>
      </c>
      <c r="K364" s="140">
        <f t="shared" si="180"/>
        <v>0.37696467100000003</v>
      </c>
      <c r="L364" s="141">
        <f t="shared" si="178"/>
        <v>3.5017080535935992</v>
      </c>
    </row>
    <row r="365" spans="1:13" ht="15" customHeight="1" x14ac:dyDescent="0.2">
      <c r="A365" s="11"/>
      <c r="C365" s="139">
        <v>2014</v>
      </c>
      <c r="D365" s="139"/>
      <c r="E365" s="140">
        <f t="shared" ref="E365:K365" si="181">AVERAGE(E370,E375,E380)</f>
        <v>5.460880895648345E-2</v>
      </c>
      <c r="F365" s="140">
        <f t="shared" si="181"/>
        <v>2.8579441422211211E-2</v>
      </c>
      <c r="G365" s="140">
        <f t="shared" si="181"/>
        <v>5.5696925031535977E-2</v>
      </c>
      <c r="H365" s="140">
        <f t="shared" si="181"/>
        <v>0.11256998197437441</v>
      </c>
      <c r="I365" s="140">
        <f t="shared" si="181"/>
        <v>0.11608590534787877</v>
      </c>
      <c r="J365" s="140">
        <f t="shared" si="181"/>
        <v>0.18714778494982323</v>
      </c>
      <c r="K365" s="140">
        <f t="shared" si="181"/>
        <v>0.44531115231769297</v>
      </c>
      <c r="L365" s="141">
        <f t="shared" si="178"/>
        <v>3.5630520078394055</v>
      </c>
    </row>
    <row r="366" spans="1:13" ht="15" customHeight="1" x14ac:dyDescent="0.2">
      <c r="A366" s="11"/>
      <c r="C366" s="170" t="s">
        <v>87</v>
      </c>
      <c r="D366" s="171"/>
      <c r="E366" s="172"/>
      <c r="F366" s="172"/>
      <c r="G366" s="173"/>
      <c r="H366" s="173"/>
      <c r="I366" s="173"/>
      <c r="J366" s="173"/>
      <c r="K366" s="173"/>
      <c r="L366" s="174"/>
    </row>
    <row r="367" spans="1:13" ht="15" customHeight="1" x14ac:dyDescent="0.2">
      <c r="A367" s="11"/>
      <c r="C367" s="136">
        <v>2024</v>
      </c>
      <c r="D367" s="136"/>
      <c r="E367" s="137">
        <v>0.10754471979840169</v>
      </c>
      <c r="F367" s="137">
        <v>3.4793430864008074E-2</v>
      </c>
      <c r="G367" s="137">
        <v>7.4100640527888798E-2</v>
      </c>
      <c r="H367" s="137">
        <v>0.14936204289673821</v>
      </c>
      <c r="I367" s="137">
        <v>0.22350508685114479</v>
      </c>
      <c r="J367" s="137">
        <v>0.11834946649299101</v>
      </c>
      <c r="K367" s="137">
        <v>0.29234461256882754</v>
      </c>
      <c r="L367" s="138">
        <f t="shared" ref="L367:L370" si="182">(1*E367+2*F367+3*G367+4*H367+5*I367)/SUM(E367:I367)</f>
        <v>3.5879617594654425</v>
      </c>
    </row>
    <row r="368" spans="1:13" ht="15" customHeight="1" x14ac:dyDescent="0.2">
      <c r="A368" s="11"/>
      <c r="C368" s="139">
        <v>2021</v>
      </c>
      <c r="D368" s="139"/>
      <c r="E368" s="140">
        <v>9.7069872000000001E-2</v>
      </c>
      <c r="F368" s="140">
        <v>2.3991800000000001E-2</v>
      </c>
      <c r="G368" s="140">
        <v>9.0492899000000002E-2</v>
      </c>
      <c r="H368" s="140">
        <v>0.13499035500000001</v>
      </c>
      <c r="I368" s="140">
        <v>0.18016701299999999</v>
      </c>
      <c r="J368" s="140">
        <v>0.122048717</v>
      </c>
      <c r="K368" s="140">
        <v>0.35123938799999999</v>
      </c>
      <c r="L368" s="141">
        <f t="shared" si="182"/>
        <v>3.5262702750316803</v>
      </c>
    </row>
    <row r="369" spans="1:13" ht="15" customHeight="1" x14ac:dyDescent="0.2">
      <c r="A369" s="11"/>
      <c r="C369" s="139">
        <v>2017</v>
      </c>
      <c r="D369" s="139"/>
      <c r="E369" s="140">
        <v>7.7212074000000006E-2</v>
      </c>
      <c r="F369" s="140">
        <v>1.7509500000000001E-2</v>
      </c>
      <c r="G369" s="140">
        <v>8.3903597999999996E-2</v>
      </c>
      <c r="H369" s="140">
        <v>0.13574206599999999</v>
      </c>
      <c r="I369" s="140">
        <v>0.15873743100000001</v>
      </c>
      <c r="J369" s="140">
        <v>0.153722313</v>
      </c>
      <c r="K369" s="140">
        <v>0.37317303200000002</v>
      </c>
      <c r="L369" s="141">
        <f t="shared" si="182"/>
        <v>3.5945476729167511</v>
      </c>
    </row>
    <row r="370" spans="1:13" ht="15" customHeight="1" x14ac:dyDescent="0.2">
      <c r="A370" s="11"/>
      <c r="C370" s="139">
        <v>2014</v>
      </c>
      <c r="D370" s="139"/>
      <c r="E370" s="140">
        <v>5.140132429647707E-2</v>
      </c>
      <c r="F370" s="140">
        <v>2.5424673667284872E-2</v>
      </c>
      <c r="G370" s="140">
        <v>5.5081591078483962E-2</v>
      </c>
      <c r="H370" s="140">
        <v>0.11793471987558957</v>
      </c>
      <c r="I370" s="140">
        <v>0.15121746016175716</v>
      </c>
      <c r="J370" s="140">
        <v>0.17689726636276751</v>
      </c>
      <c r="K370" s="140">
        <v>0.42204296455763995</v>
      </c>
      <c r="L370" s="141">
        <f t="shared" si="182"/>
        <v>3.7284258867682323</v>
      </c>
    </row>
    <row r="371" spans="1:13" ht="15" customHeight="1" x14ac:dyDescent="0.2">
      <c r="A371" s="11"/>
      <c r="C371" s="170" t="s">
        <v>88</v>
      </c>
      <c r="D371" s="171"/>
      <c r="E371" s="172"/>
      <c r="F371" s="172"/>
      <c r="G371" s="173"/>
      <c r="H371" s="173"/>
      <c r="I371" s="173"/>
      <c r="J371" s="173"/>
      <c r="K371" s="173"/>
      <c r="L371" s="174"/>
    </row>
    <row r="372" spans="1:13" ht="15" customHeight="1" x14ac:dyDescent="0.2">
      <c r="A372" s="11"/>
      <c r="C372" s="136">
        <v>2024</v>
      </c>
      <c r="D372" s="136"/>
      <c r="E372" s="137">
        <v>0.12114296968062677</v>
      </c>
      <c r="F372" s="137">
        <v>4.5473649289465179E-2</v>
      </c>
      <c r="G372" s="137">
        <v>7.1776667036188235E-2</v>
      </c>
      <c r="H372" s="137">
        <v>0.14764064113039435</v>
      </c>
      <c r="I372" s="137">
        <v>0.16857835214971079</v>
      </c>
      <c r="J372" s="137">
        <v>0.13146799681031623</v>
      </c>
      <c r="K372" s="137">
        <v>0.31391972390329842</v>
      </c>
      <c r="L372" s="138">
        <f t="shared" ref="L372:L375" si="183">(1*E372+2*F372+3*G372+4*H372+5*I372)/SUM(E372:I372)</f>
        <v>3.3552711761676539</v>
      </c>
    </row>
    <row r="373" spans="1:13" ht="15" customHeight="1" x14ac:dyDescent="0.2">
      <c r="A373" s="11"/>
      <c r="C373" s="139">
        <v>2021</v>
      </c>
      <c r="D373" s="139"/>
      <c r="E373" s="140">
        <v>9.8830984999999996E-2</v>
      </c>
      <c r="F373" s="140">
        <v>2.8237100000000001E-2</v>
      </c>
      <c r="G373" s="140">
        <v>9.6201079999999994E-2</v>
      </c>
      <c r="H373" s="140">
        <v>0.145596053</v>
      </c>
      <c r="I373" s="140">
        <v>0.14460368900000001</v>
      </c>
      <c r="J373" s="140">
        <v>0.12526163700000001</v>
      </c>
      <c r="K373" s="140">
        <v>0.36126944500000002</v>
      </c>
      <c r="L373" s="141">
        <f t="shared" si="183"/>
        <v>3.4068490967068432</v>
      </c>
    </row>
    <row r="374" spans="1:13" ht="15" customHeight="1" x14ac:dyDescent="0.2">
      <c r="A374" s="11"/>
      <c r="C374" s="139">
        <v>2017</v>
      </c>
      <c r="D374" s="139"/>
      <c r="E374" s="140">
        <v>8.9044060999999994E-2</v>
      </c>
      <c r="F374" s="140">
        <v>1.6717699999999999E-2</v>
      </c>
      <c r="G374" s="140">
        <v>8.0114626999999994E-2</v>
      </c>
      <c r="H374" s="140">
        <v>0.15084040100000001</v>
      </c>
      <c r="I374" s="140">
        <v>0.101341365</v>
      </c>
      <c r="J374" s="140">
        <v>0.16257160600000001</v>
      </c>
      <c r="K374" s="140">
        <v>0.39937021099999997</v>
      </c>
      <c r="L374" s="141">
        <f t="shared" si="183"/>
        <v>3.3623201795257529</v>
      </c>
    </row>
    <row r="375" spans="1:13" ht="15" customHeight="1" x14ac:dyDescent="0.2">
      <c r="A375" s="11"/>
      <c r="C375" s="139">
        <v>2014</v>
      </c>
      <c r="D375" s="139"/>
      <c r="E375" s="140">
        <v>6.101627919132379E-2</v>
      </c>
      <c r="F375" s="140">
        <v>2.9026569272750956E-2</v>
      </c>
      <c r="G375" s="140">
        <v>5.1664241836585273E-2</v>
      </c>
      <c r="H375" s="140">
        <v>0.10714909861905156</v>
      </c>
      <c r="I375" s="140">
        <v>8.3203502016026554E-2</v>
      </c>
      <c r="J375" s="140">
        <v>0.19209340548395756</v>
      </c>
      <c r="K375" s="140">
        <v>0.47584690358030435</v>
      </c>
      <c r="L375" s="141">
        <f t="shared" si="183"/>
        <v>3.368900466812192</v>
      </c>
    </row>
    <row r="376" spans="1:13" ht="15" customHeight="1" x14ac:dyDescent="0.2">
      <c r="A376" s="11"/>
      <c r="C376" s="170" t="s">
        <v>89</v>
      </c>
      <c r="D376" s="171"/>
      <c r="E376" s="172"/>
      <c r="F376" s="172"/>
      <c r="G376" s="173"/>
      <c r="H376" s="173"/>
      <c r="I376" s="173"/>
      <c r="J376" s="173"/>
      <c r="K376" s="173"/>
      <c r="L376" s="174"/>
    </row>
    <row r="377" spans="1:13" ht="15" customHeight="1" x14ac:dyDescent="0.2">
      <c r="A377" s="11"/>
      <c r="C377" s="136">
        <v>2024</v>
      </c>
      <c r="D377" s="136"/>
      <c r="E377" s="137">
        <v>0.10740440751227436</v>
      </c>
      <c r="F377" s="137">
        <v>4.7365651969177094E-2</v>
      </c>
      <c r="G377" s="137">
        <v>7.43564767518472E-2</v>
      </c>
      <c r="H377" s="137">
        <v>0.15248665500569494</v>
      </c>
      <c r="I377" s="137">
        <v>0.19168858425036581</v>
      </c>
      <c r="J377" s="137">
        <v>0.14226606536859274</v>
      </c>
      <c r="K377" s="137">
        <v>0.28443215914204778</v>
      </c>
      <c r="L377" s="138">
        <f t="shared" ref="L377:L380" si="184">(1*E377+2*F377+3*G377+4*H377+5*I377)/SUM(E377:I377)</f>
        <v>3.4773914336460665</v>
      </c>
    </row>
    <row r="378" spans="1:13" ht="15" customHeight="1" x14ac:dyDescent="0.2">
      <c r="A378" s="11"/>
      <c r="C378" s="139">
        <v>2021</v>
      </c>
      <c r="D378" s="139"/>
      <c r="E378" s="140">
        <v>9.2643833999999994E-2</v>
      </c>
      <c r="F378" s="140">
        <v>4.4638700000000003E-2</v>
      </c>
      <c r="G378" s="140">
        <v>9.2605913999999998E-2</v>
      </c>
      <c r="H378" s="140">
        <v>0.143128279</v>
      </c>
      <c r="I378" s="140">
        <v>0.16928374600000001</v>
      </c>
      <c r="J378" s="140">
        <v>0.13523071</v>
      </c>
      <c r="K378" s="140">
        <v>0.32246877499999999</v>
      </c>
      <c r="L378" s="141">
        <f t="shared" si="184"/>
        <v>3.4642618170830914</v>
      </c>
      <c r="M378" s="3"/>
    </row>
    <row r="379" spans="1:13" ht="15" customHeight="1" x14ac:dyDescent="0.2">
      <c r="A379" s="11"/>
      <c r="C379" s="139">
        <v>2017</v>
      </c>
      <c r="D379" s="139"/>
      <c r="E379" s="140">
        <v>7.5839683000000005E-2</v>
      </c>
      <c r="F379" s="140">
        <v>2.6581500000000001E-2</v>
      </c>
      <c r="G379" s="140">
        <v>8.5229602000000002E-2</v>
      </c>
      <c r="H379" s="140">
        <v>0.149198842</v>
      </c>
      <c r="I379" s="140">
        <v>0.14362977299999999</v>
      </c>
      <c r="J379" s="140">
        <v>0.161169852</v>
      </c>
      <c r="K379" s="140">
        <v>0.35835076999999999</v>
      </c>
      <c r="L379" s="141">
        <f t="shared" si="184"/>
        <v>3.5373748010840838</v>
      </c>
    </row>
    <row r="380" spans="1:13" ht="15" customHeight="1" x14ac:dyDescent="0.2">
      <c r="A380" s="11"/>
      <c r="C380" s="139">
        <v>2014</v>
      </c>
      <c r="D380" s="139"/>
      <c r="E380" s="140">
        <v>5.1408823381649475E-2</v>
      </c>
      <c r="F380" s="140">
        <v>3.1287081326597813E-2</v>
      </c>
      <c r="G380" s="140">
        <v>6.0344942179538702E-2</v>
      </c>
      <c r="H380" s="140">
        <v>0.11262612742848213</v>
      </c>
      <c r="I380" s="140">
        <v>0.11383675386585261</v>
      </c>
      <c r="J380" s="140">
        <v>0.19245268300274468</v>
      </c>
      <c r="K380" s="140">
        <v>0.43804358881513461</v>
      </c>
      <c r="L380" s="141">
        <f t="shared" si="184"/>
        <v>3.5580320071051115</v>
      </c>
      <c r="M380" s="3"/>
    </row>
    <row r="381" spans="1:13" ht="15" customHeight="1" x14ac:dyDescent="0.2">
      <c r="A381" s="11"/>
      <c r="C381" s="162" t="s">
        <v>93</v>
      </c>
      <c r="D381" s="162"/>
      <c r="E381" s="162"/>
      <c r="F381" s="162"/>
      <c r="G381" s="163"/>
      <c r="H381" s="163"/>
      <c r="I381" s="163"/>
      <c r="J381" s="163"/>
      <c r="K381" s="163"/>
      <c r="L381" s="168"/>
      <c r="M381" s="3"/>
    </row>
    <row r="382" spans="1:13" ht="15" customHeight="1" x14ac:dyDescent="0.2">
      <c r="A382" s="11"/>
      <c r="C382" s="136">
        <v>2024</v>
      </c>
      <c r="D382" s="136"/>
      <c r="E382" s="137">
        <f>AVERAGE(E387,E392,E397)</f>
        <v>0.1119845689096986</v>
      </c>
      <c r="F382" s="137">
        <f t="shared" ref="F382:K382" si="185">AVERAGE(F387,F392,F397)</f>
        <v>4.2909410841456296E-2</v>
      </c>
      <c r="G382" s="137">
        <f t="shared" si="185"/>
        <v>7.5183633051015039E-2</v>
      </c>
      <c r="H382" s="137">
        <f t="shared" si="185"/>
        <v>0.17069988688566215</v>
      </c>
      <c r="I382" s="137">
        <f t="shared" si="185"/>
        <v>0.17670126106213402</v>
      </c>
      <c r="J382" s="137">
        <f t="shared" si="185"/>
        <v>0.12848127073602758</v>
      </c>
      <c r="K382" s="137">
        <f t="shared" si="185"/>
        <v>0.29403996851400632</v>
      </c>
      <c r="L382" s="138">
        <f t="shared" ref="L382:L385" si="186">(1*E382+2*F382+3*G382+4*H382+5*I382)/SUM(E382:I382)</f>
        <v>3.4454256638201253</v>
      </c>
      <c r="M382" s="3"/>
    </row>
    <row r="383" spans="1:13" ht="15" customHeight="1" x14ac:dyDescent="0.2">
      <c r="A383" s="11"/>
      <c r="C383" s="139">
        <v>2021</v>
      </c>
      <c r="D383" s="139"/>
      <c r="E383" s="140">
        <f t="shared" ref="E383:K383" si="187">AVERAGE(E388,E393,E398)</f>
        <v>9.6704341666666679E-2</v>
      </c>
      <c r="F383" s="140">
        <f t="shared" si="187"/>
        <v>3.0542600000000003E-2</v>
      </c>
      <c r="G383" s="140">
        <f t="shared" si="187"/>
        <v>8.4491294333333314E-2</v>
      </c>
      <c r="H383" s="140">
        <f t="shared" si="187"/>
        <v>0.15808140100000001</v>
      </c>
      <c r="I383" s="140">
        <f t="shared" si="187"/>
        <v>0.15769319900000001</v>
      </c>
      <c r="J383" s="140">
        <f t="shared" si="187"/>
        <v>0.12808103066666665</v>
      </c>
      <c r="K383" s="140">
        <f t="shared" si="187"/>
        <v>0.34440613299999995</v>
      </c>
      <c r="L383" s="141">
        <f t="shared" si="186"/>
        <v>3.4730055813592884</v>
      </c>
      <c r="M383" s="3"/>
    </row>
    <row r="384" spans="1:13" ht="15" customHeight="1" x14ac:dyDescent="0.2">
      <c r="A384" s="11"/>
      <c r="C384" s="139">
        <v>2017</v>
      </c>
      <c r="D384" s="139"/>
      <c r="E384" s="140">
        <f t="shared" ref="E384:K384" si="188">AVERAGE(E389,E394,E399)</f>
        <v>8.096906999999999E-2</v>
      </c>
      <c r="F384" s="140">
        <f t="shared" si="188"/>
        <v>2.1167133333333334E-2</v>
      </c>
      <c r="G384" s="140">
        <f t="shared" si="188"/>
        <v>7.7997567000000004E-2</v>
      </c>
      <c r="H384" s="140">
        <f t="shared" si="188"/>
        <v>0.14727776333333331</v>
      </c>
      <c r="I384" s="140">
        <f t="shared" si="188"/>
        <v>0.13538873700000001</v>
      </c>
      <c r="J384" s="140">
        <f t="shared" si="188"/>
        <v>0.16041456466666668</v>
      </c>
      <c r="K384" s="140">
        <f t="shared" si="188"/>
        <v>0.37678514733333329</v>
      </c>
      <c r="L384" s="141">
        <f t="shared" si="186"/>
        <v>3.5076703253901589</v>
      </c>
      <c r="M384" s="3"/>
    </row>
    <row r="385" spans="1:12" ht="15" customHeight="1" x14ac:dyDescent="0.2">
      <c r="A385" s="11"/>
      <c r="C385" s="139">
        <v>2014</v>
      </c>
      <c r="D385" s="139"/>
      <c r="E385" s="140">
        <f t="shared" ref="E385:K385" si="189">AVERAGE(E390,E395,E400)</f>
        <v>5.4956655304391332E-2</v>
      </c>
      <c r="F385" s="140">
        <f t="shared" si="189"/>
        <v>2.6699986293163919E-2</v>
      </c>
      <c r="G385" s="140">
        <f t="shared" si="189"/>
        <v>5.6896410477849102E-2</v>
      </c>
      <c r="H385" s="140">
        <f t="shared" si="189"/>
        <v>0.12329456727682377</v>
      </c>
      <c r="I385" s="140">
        <f t="shared" si="189"/>
        <v>0.11203991718572977</v>
      </c>
      <c r="J385" s="140">
        <f t="shared" si="189"/>
        <v>0.18380603528278669</v>
      </c>
      <c r="K385" s="140">
        <f t="shared" si="189"/>
        <v>0.44230642817925542</v>
      </c>
      <c r="L385" s="141">
        <f t="shared" si="186"/>
        <v>3.5637018732902854</v>
      </c>
    </row>
    <row r="386" spans="1:12" ht="15" customHeight="1" x14ac:dyDescent="0.2">
      <c r="A386" s="11"/>
      <c r="C386" s="170" t="s">
        <v>87</v>
      </c>
      <c r="D386" s="171"/>
      <c r="E386" s="172"/>
      <c r="F386" s="172"/>
      <c r="G386" s="173"/>
      <c r="H386" s="173"/>
      <c r="I386" s="173"/>
      <c r="J386" s="173"/>
      <c r="K386" s="173"/>
      <c r="L386" s="174"/>
    </row>
    <row r="387" spans="1:12" ht="15" customHeight="1" x14ac:dyDescent="0.2">
      <c r="A387" s="11"/>
      <c r="C387" s="136">
        <v>2024</v>
      </c>
      <c r="D387" s="136"/>
      <c r="E387" s="137">
        <v>0.10678401927459215</v>
      </c>
      <c r="F387" s="137">
        <v>4.0389548530238031E-2</v>
      </c>
      <c r="G387" s="137">
        <v>8.3126468453781674E-2</v>
      </c>
      <c r="H387" s="137">
        <v>0.176239359171252</v>
      </c>
      <c r="I387" s="137">
        <v>0.19533427490291977</v>
      </c>
      <c r="J387" s="137">
        <v>0.11704692484939132</v>
      </c>
      <c r="K387" s="137">
        <v>0.28107940481782517</v>
      </c>
      <c r="L387" s="138">
        <f t="shared" ref="L387:L390" si="190">(1*E387+2*F387+3*G387+4*H387+5*I387)/SUM(E387:I387)</f>
        <v>3.5199601466610679</v>
      </c>
    </row>
    <row r="388" spans="1:12" ht="15" customHeight="1" x14ac:dyDescent="0.2">
      <c r="A388" s="11"/>
      <c r="C388" s="139">
        <v>2021</v>
      </c>
      <c r="D388" s="139"/>
      <c r="E388" s="140">
        <v>9.5382830000000002E-2</v>
      </c>
      <c r="F388" s="140">
        <v>2.3403899999999998E-2</v>
      </c>
      <c r="G388" s="140">
        <v>8.1906436999999999E-2</v>
      </c>
      <c r="H388" s="140">
        <v>0.163005547</v>
      </c>
      <c r="I388" s="140">
        <v>0.164097671</v>
      </c>
      <c r="J388" s="140">
        <v>0.119529332</v>
      </c>
      <c r="K388" s="140">
        <v>0.35267432799999998</v>
      </c>
      <c r="L388" s="141">
        <f t="shared" si="190"/>
        <v>3.5248829603105367</v>
      </c>
    </row>
    <row r="389" spans="1:12" ht="15" customHeight="1" x14ac:dyDescent="0.2">
      <c r="A389" s="11"/>
      <c r="C389" s="139">
        <v>2017</v>
      </c>
      <c r="D389" s="139"/>
      <c r="E389" s="140">
        <v>7.7219555999999995E-2</v>
      </c>
      <c r="F389" s="140">
        <v>1.8052100000000001E-2</v>
      </c>
      <c r="G389" s="140">
        <v>7.8919849E-2</v>
      </c>
      <c r="H389" s="140">
        <v>0.146630654</v>
      </c>
      <c r="I389" s="140">
        <v>0.15122713900000001</v>
      </c>
      <c r="J389" s="140">
        <v>0.15583765799999999</v>
      </c>
      <c r="K389" s="140">
        <v>0.37211301099999999</v>
      </c>
      <c r="L389" s="141">
        <f t="shared" si="190"/>
        <v>3.5859424453587474</v>
      </c>
    </row>
    <row r="390" spans="1:12" ht="15" customHeight="1" x14ac:dyDescent="0.2">
      <c r="A390" s="11"/>
      <c r="C390" s="139">
        <v>2014</v>
      </c>
      <c r="D390" s="139"/>
      <c r="E390" s="140">
        <v>5.211971153339736E-2</v>
      </c>
      <c r="F390" s="140">
        <v>2.1538856920437055E-2</v>
      </c>
      <c r="G390" s="140">
        <v>5.6171417275108868E-2</v>
      </c>
      <c r="H390" s="140">
        <v>0.14745137439962139</v>
      </c>
      <c r="I390" s="140">
        <v>0.13290206665806523</v>
      </c>
      <c r="J390" s="140">
        <v>0.17474029921987971</v>
      </c>
      <c r="K390" s="140">
        <v>0.4150762739934904</v>
      </c>
      <c r="L390" s="141">
        <f t="shared" si="190"/>
        <v>3.7008504219212655</v>
      </c>
    </row>
    <row r="391" spans="1:12" ht="15" customHeight="1" x14ac:dyDescent="0.2">
      <c r="A391" s="11"/>
      <c r="C391" s="170" t="s">
        <v>88</v>
      </c>
      <c r="D391" s="171"/>
      <c r="E391" s="172"/>
      <c r="F391" s="172"/>
      <c r="G391" s="173"/>
      <c r="H391" s="173"/>
      <c r="I391" s="173"/>
      <c r="J391" s="173"/>
      <c r="K391" s="173"/>
      <c r="L391" s="174"/>
    </row>
    <row r="392" spans="1:12" ht="15" customHeight="1" x14ac:dyDescent="0.2">
      <c r="A392" s="11"/>
      <c r="C392" s="136">
        <v>2024</v>
      </c>
      <c r="D392" s="136"/>
      <c r="E392" s="137">
        <v>0.11887323262763341</v>
      </c>
      <c r="F392" s="137">
        <v>4.4280096381197058E-2</v>
      </c>
      <c r="G392" s="137">
        <v>7.1531627215908153E-2</v>
      </c>
      <c r="H392" s="137">
        <v>0.16074329605113138</v>
      </c>
      <c r="I392" s="137">
        <v>0.16003216201166345</v>
      </c>
      <c r="J392" s="137">
        <v>0.12937918583883276</v>
      </c>
      <c r="K392" s="137">
        <v>0.3151603998736337</v>
      </c>
      <c r="L392" s="138">
        <f t="shared" ref="L392:L395" si="191">(1*E392+2*F392+3*G392+4*H392+5*I392)/SUM(E392:I392)</f>
        <v>3.3578671914774754</v>
      </c>
    </row>
    <row r="393" spans="1:12" ht="15" customHeight="1" x14ac:dyDescent="0.2">
      <c r="A393" s="11"/>
      <c r="C393" s="139">
        <v>2021</v>
      </c>
      <c r="D393" s="139"/>
      <c r="E393" s="140">
        <v>9.7947178999999995E-2</v>
      </c>
      <c r="F393" s="140">
        <v>2.9397599999999999E-2</v>
      </c>
      <c r="G393" s="140">
        <v>8.8259508E-2</v>
      </c>
      <c r="H393" s="140">
        <v>0.15687525799999999</v>
      </c>
      <c r="I393" s="140">
        <v>0.13765483000000001</v>
      </c>
      <c r="J393" s="140">
        <v>0.129418806</v>
      </c>
      <c r="K393" s="140">
        <v>0.36044677200000003</v>
      </c>
      <c r="L393" s="141">
        <f t="shared" si="191"/>
        <v>3.4055656120017392</v>
      </c>
    </row>
    <row r="394" spans="1:12" ht="15" customHeight="1" x14ac:dyDescent="0.2">
      <c r="A394" s="11"/>
      <c r="C394" s="139">
        <v>2017</v>
      </c>
      <c r="D394" s="139"/>
      <c r="E394" s="140">
        <v>8.9995338999999994E-2</v>
      </c>
      <c r="F394" s="140">
        <v>1.7411099999999999E-2</v>
      </c>
      <c r="G394" s="140">
        <v>7.4039211999999993E-2</v>
      </c>
      <c r="H394" s="140">
        <v>0.148310253</v>
      </c>
      <c r="I394" s="140">
        <v>0.103528807</v>
      </c>
      <c r="J394" s="140">
        <v>0.16563550799999999</v>
      </c>
      <c r="K394" s="140">
        <v>0.401079766</v>
      </c>
      <c r="L394" s="141">
        <f t="shared" si="191"/>
        <v>3.3645780360802995</v>
      </c>
    </row>
    <row r="395" spans="1:12" ht="15" customHeight="1" x14ac:dyDescent="0.2">
      <c r="A395" s="11"/>
      <c r="C395" s="139">
        <v>2014</v>
      </c>
      <c r="D395" s="139"/>
      <c r="E395" s="140">
        <v>6.057497722426803E-2</v>
      </c>
      <c r="F395" s="140">
        <v>3.08714211458701E-2</v>
      </c>
      <c r="G395" s="140">
        <v>5.1601833219852622E-2</v>
      </c>
      <c r="H395" s="140">
        <v>0.11281292234352931</v>
      </c>
      <c r="I395" s="140">
        <v>8.2582421377575183E-2</v>
      </c>
      <c r="J395" s="140">
        <v>0.1893459370469843</v>
      </c>
      <c r="K395" s="140">
        <v>0.47221048764192042</v>
      </c>
      <c r="L395" s="141">
        <f t="shared" si="191"/>
        <v>3.3721636299004794</v>
      </c>
    </row>
    <row r="396" spans="1:12" ht="15" customHeight="1" x14ac:dyDescent="0.2">
      <c r="A396" s="11"/>
      <c r="C396" s="170" t="s">
        <v>89</v>
      </c>
      <c r="D396" s="171"/>
      <c r="E396" s="172"/>
      <c r="F396" s="172"/>
      <c r="G396" s="173"/>
      <c r="H396" s="173"/>
      <c r="I396" s="173"/>
      <c r="J396" s="173"/>
      <c r="K396" s="173"/>
      <c r="L396" s="174"/>
    </row>
    <row r="397" spans="1:12" ht="15" customHeight="1" x14ac:dyDescent="0.2">
      <c r="A397" s="11"/>
      <c r="C397" s="136">
        <v>2024</v>
      </c>
      <c r="D397" s="136"/>
      <c r="E397" s="137">
        <v>0.11029645482687023</v>
      </c>
      <c r="F397" s="137">
        <v>4.4058587612933797E-2</v>
      </c>
      <c r="G397" s="137">
        <v>7.0892803483355304E-2</v>
      </c>
      <c r="H397" s="137">
        <v>0.17511700543460307</v>
      </c>
      <c r="I397" s="137">
        <v>0.17473734627181878</v>
      </c>
      <c r="J397" s="137">
        <v>0.13901770151985868</v>
      </c>
      <c r="K397" s="137">
        <v>0.28588010085056004</v>
      </c>
      <c r="L397" s="138">
        <f t="shared" ref="L397:L400" si="192">(1*E397+2*F397+3*G397+4*H397+5*I397)/SUM(E397:I397)</f>
        <v>3.4519895799093989</v>
      </c>
    </row>
    <row r="398" spans="1:12" ht="15" customHeight="1" x14ac:dyDescent="0.2">
      <c r="A398" s="11"/>
      <c r="C398" s="139">
        <v>2021</v>
      </c>
      <c r="D398" s="139"/>
      <c r="E398" s="140">
        <v>9.6783015999999999E-2</v>
      </c>
      <c r="F398" s="140">
        <v>3.8826300000000001E-2</v>
      </c>
      <c r="G398" s="140">
        <v>8.3307937999999998E-2</v>
      </c>
      <c r="H398" s="140">
        <v>0.15436339800000001</v>
      </c>
      <c r="I398" s="140">
        <v>0.17132709600000001</v>
      </c>
      <c r="J398" s="140">
        <v>0.135294954</v>
      </c>
      <c r="K398" s="140">
        <v>0.320097299</v>
      </c>
      <c r="L398" s="141">
        <f t="shared" si="192"/>
        <v>3.4859006486261004</v>
      </c>
    </row>
    <row r="399" spans="1:12" ht="15" customHeight="1" x14ac:dyDescent="0.2">
      <c r="A399" s="11"/>
      <c r="C399" s="139">
        <v>2017</v>
      </c>
      <c r="D399" s="139"/>
      <c r="E399" s="140">
        <v>7.5692314999999996E-2</v>
      </c>
      <c r="F399" s="140">
        <v>2.8038199999999999E-2</v>
      </c>
      <c r="G399" s="140">
        <v>8.1033640000000004E-2</v>
      </c>
      <c r="H399" s="140">
        <v>0.14689238299999999</v>
      </c>
      <c r="I399" s="140">
        <v>0.15141026499999999</v>
      </c>
      <c r="J399" s="140">
        <v>0.15977052799999999</v>
      </c>
      <c r="K399" s="140">
        <v>0.35716266499999999</v>
      </c>
      <c r="L399" s="141">
        <f t="shared" si="192"/>
        <v>3.559529409434496</v>
      </c>
    </row>
    <row r="400" spans="1:12" ht="15" customHeight="1" x14ac:dyDescent="0.2">
      <c r="A400" s="11"/>
      <c r="C400" s="139">
        <v>2014</v>
      </c>
      <c r="D400" s="139"/>
      <c r="E400" s="140">
        <v>5.2175277155508591E-2</v>
      </c>
      <c r="F400" s="140">
        <v>2.7689680813184594E-2</v>
      </c>
      <c r="G400" s="140">
        <v>6.291598093858583E-2</v>
      </c>
      <c r="H400" s="140">
        <v>0.1096194050873206</v>
      </c>
      <c r="I400" s="140">
        <v>0.12063526352154888</v>
      </c>
      <c r="J400" s="140">
        <v>0.187331869581496</v>
      </c>
      <c r="K400" s="140">
        <v>0.43963252290235549</v>
      </c>
      <c r="L400" s="141">
        <f t="shared" si="192"/>
        <v>3.5866724049841348</v>
      </c>
    </row>
    <row r="401" spans="1:13" ht="15" customHeight="1" x14ac:dyDescent="0.2">
      <c r="A401" s="11"/>
      <c r="C401" s="162" t="s">
        <v>87</v>
      </c>
      <c r="D401" s="162"/>
      <c r="E401" s="162"/>
      <c r="F401" s="162"/>
      <c r="G401" s="163"/>
      <c r="H401" s="163"/>
      <c r="I401" s="163"/>
      <c r="J401" s="163"/>
      <c r="K401" s="163"/>
      <c r="L401" s="168"/>
    </row>
    <row r="402" spans="1:13" ht="15" customHeight="1" x14ac:dyDescent="0.2">
      <c r="A402" s="11"/>
      <c r="C402" s="136">
        <v>2024</v>
      </c>
      <c r="D402" s="136"/>
      <c r="E402" s="137">
        <f>AVERAGE(E327,E347,E367,E387)</f>
        <v>0.11992067258205331</v>
      </c>
      <c r="F402" s="137">
        <f t="shared" ref="F402:K402" si="193">AVERAGE(F327,F347,F367,F387)</f>
        <v>4.9329718756450591E-2</v>
      </c>
      <c r="G402" s="137">
        <f t="shared" si="193"/>
        <v>0.1002367934210508</v>
      </c>
      <c r="H402" s="137">
        <f t="shared" si="193"/>
        <v>0.18077096521244571</v>
      </c>
      <c r="I402" s="137">
        <f t="shared" si="193"/>
        <v>0.16403986629207512</v>
      </c>
      <c r="J402" s="137">
        <f t="shared" si="193"/>
        <v>0.11627856166683906</v>
      </c>
      <c r="K402" s="137">
        <f t="shared" si="193"/>
        <v>0.26942342206908548</v>
      </c>
      <c r="L402" s="138">
        <f t="shared" ref="L402:L405" si="194">(1*E402+2*F402+3*G402+4*H402+5*I402)/SUM(E402:I402)</f>
        <v>3.3576108469502244</v>
      </c>
    </row>
    <row r="403" spans="1:13" ht="15" customHeight="1" x14ac:dyDescent="0.2">
      <c r="A403" s="11"/>
      <c r="C403" s="139">
        <v>2021</v>
      </c>
      <c r="D403" s="139"/>
      <c r="E403" s="140">
        <f t="shared" ref="E403:K403" si="195">AVERAGE(E328,E348,E368,E388)</f>
        <v>0.10451737999999999</v>
      </c>
      <c r="F403" s="140">
        <f t="shared" si="195"/>
        <v>3.4557975000000005E-2</v>
      </c>
      <c r="G403" s="140">
        <f t="shared" si="195"/>
        <v>0.11422797575</v>
      </c>
      <c r="H403" s="140">
        <f t="shared" si="195"/>
        <v>0.15128969675000001</v>
      </c>
      <c r="I403" s="140">
        <f t="shared" si="195"/>
        <v>0.14269405075</v>
      </c>
      <c r="J403" s="140">
        <f t="shared" si="195"/>
        <v>0.12159772200000001</v>
      </c>
      <c r="K403" s="140">
        <f t="shared" si="195"/>
        <v>0.33111521999999999</v>
      </c>
      <c r="L403" s="141">
        <f t="shared" si="194"/>
        <v>3.3528039870179414</v>
      </c>
    </row>
    <row r="404" spans="1:13" ht="15" customHeight="1" x14ac:dyDescent="0.2">
      <c r="A404" s="11"/>
      <c r="C404" s="139">
        <v>2017</v>
      </c>
      <c r="D404" s="139"/>
      <c r="E404" s="140">
        <f t="shared" ref="E404:K404" si="196">AVERAGE(E329,E349,E369,E389)</f>
        <v>8.5832660750000012E-2</v>
      </c>
      <c r="F404" s="140">
        <f t="shared" si="196"/>
        <v>2.1616475E-2</v>
      </c>
      <c r="G404" s="140">
        <f t="shared" si="196"/>
        <v>0.11307453675</v>
      </c>
      <c r="H404" s="140">
        <f t="shared" si="196"/>
        <v>0.15700329374999999</v>
      </c>
      <c r="I404" s="140">
        <f t="shared" si="196"/>
        <v>0.12465515325</v>
      </c>
      <c r="J404" s="140">
        <f t="shared" si="196"/>
        <v>0.149992246</v>
      </c>
      <c r="K404" s="140">
        <f t="shared" si="196"/>
        <v>0.34782561875000001</v>
      </c>
      <c r="L404" s="141">
        <f t="shared" si="194"/>
        <v>3.424212243880977</v>
      </c>
    </row>
    <row r="405" spans="1:13" ht="15" customHeight="1" x14ac:dyDescent="0.2">
      <c r="A405" s="11"/>
      <c r="C405" s="139">
        <v>2014</v>
      </c>
      <c r="D405" s="139"/>
      <c r="E405" s="140">
        <f t="shared" ref="E405:K405" si="197">AVERAGE(E330,E350,E370,E390)</f>
        <v>6.037020232744382E-2</v>
      </c>
      <c r="F405" s="140">
        <f t="shared" si="197"/>
        <v>2.9564597649973191E-2</v>
      </c>
      <c r="G405" s="140">
        <f t="shared" si="197"/>
        <v>7.5530058199909864E-2</v>
      </c>
      <c r="H405" s="140">
        <f t="shared" si="197"/>
        <v>0.14160266311981207</v>
      </c>
      <c r="I405" s="140">
        <f t="shared" si="197"/>
        <v>0.12249409533783706</v>
      </c>
      <c r="J405" s="140">
        <f t="shared" si="197"/>
        <v>0.17293820949264521</v>
      </c>
      <c r="K405" s="140">
        <f t="shared" si="197"/>
        <v>0.39750017387237885</v>
      </c>
      <c r="L405" s="141">
        <f t="shared" si="194"/>
        <v>3.5500627671103384</v>
      </c>
    </row>
    <row r="406" spans="1:13" ht="15" customHeight="1" x14ac:dyDescent="0.2">
      <c r="A406" s="11"/>
      <c r="C406" s="162" t="s">
        <v>88</v>
      </c>
      <c r="D406" s="162"/>
      <c r="E406" s="162"/>
      <c r="F406" s="162"/>
      <c r="G406" s="162"/>
      <c r="H406" s="162"/>
      <c r="I406" s="162"/>
      <c r="J406" s="162"/>
      <c r="K406" s="162"/>
      <c r="L406" s="169"/>
    </row>
    <row r="407" spans="1:13" ht="15" customHeight="1" x14ac:dyDescent="0.2">
      <c r="A407" s="11"/>
      <c r="C407" s="136">
        <v>2024</v>
      </c>
      <c r="D407" s="136"/>
      <c r="E407" s="137">
        <f>AVERAGE(E332,E352,E372,E392)</f>
        <v>0.12783717500401137</v>
      </c>
      <c r="F407" s="137">
        <f t="shared" ref="F407:K407" si="198">AVERAGE(F332,F352,F372,F392)</f>
        <v>5.0113263404437836E-2</v>
      </c>
      <c r="G407" s="137">
        <f t="shared" si="198"/>
        <v>8.8757789239691146E-2</v>
      </c>
      <c r="H407" s="137">
        <f t="shared" si="198"/>
        <v>0.16948822120837662</v>
      </c>
      <c r="I407" s="137">
        <f t="shared" si="198"/>
        <v>0.14316816992400899</v>
      </c>
      <c r="J407" s="137">
        <f t="shared" si="198"/>
        <v>0.12553093804181806</v>
      </c>
      <c r="K407" s="137">
        <f t="shared" si="198"/>
        <v>0.29510444317765594</v>
      </c>
      <c r="L407" s="138">
        <f t="shared" ref="L407:L410" si="199">(1*E407+2*F407+3*G407+4*H407+5*I407)/SUM(E407:I407)</f>
        <v>3.2589680881095902</v>
      </c>
    </row>
    <row r="408" spans="1:13" ht="15" customHeight="1" x14ac:dyDescent="0.2">
      <c r="A408" s="11"/>
      <c r="C408" s="139">
        <v>2021</v>
      </c>
      <c r="D408" s="139"/>
      <c r="E408" s="140">
        <f t="shared" ref="E408:K408" si="200">AVERAGE(E333,E353,E373,E393)</f>
        <v>0.107665714</v>
      </c>
      <c r="F408" s="140">
        <f t="shared" si="200"/>
        <v>3.5982150000000004E-2</v>
      </c>
      <c r="G408" s="140">
        <f t="shared" si="200"/>
        <v>0.1186946285</v>
      </c>
      <c r="H408" s="140">
        <f t="shared" si="200"/>
        <v>0.15601633275000001</v>
      </c>
      <c r="I408" s="140">
        <f t="shared" si="200"/>
        <v>0.12075643050000001</v>
      </c>
      <c r="J408" s="140">
        <f t="shared" si="200"/>
        <v>0.11852714575000001</v>
      </c>
      <c r="K408" s="140">
        <f t="shared" si="200"/>
        <v>0.34235760574999996</v>
      </c>
      <c r="L408" s="141">
        <f t="shared" si="199"/>
        <v>3.2712140199901949</v>
      </c>
    </row>
    <row r="409" spans="1:13" ht="15" customHeight="1" x14ac:dyDescent="0.2">
      <c r="A409" s="11"/>
      <c r="C409" s="139">
        <v>2017</v>
      </c>
      <c r="D409" s="139"/>
      <c r="E409" s="140">
        <f t="shared" ref="E409:K409" si="201">AVERAGE(E334,E354,E374,E394)</f>
        <v>9.5669235500000005E-2</v>
      </c>
      <c r="F409" s="140">
        <f t="shared" si="201"/>
        <v>2.2619649999999998E-2</v>
      </c>
      <c r="G409" s="140">
        <f t="shared" si="201"/>
        <v>0.10655751925000001</v>
      </c>
      <c r="H409" s="140">
        <f t="shared" si="201"/>
        <v>0.153254528</v>
      </c>
      <c r="I409" s="140">
        <f t="shared" si="201"/>
        <v>9.0615768499999999E-2</v>
      </c>
      <c r="J409" s="140">
        <f t="shared" si="201"/>
        <v>0.15471350875000001</v>
      </c>
      <c r="K409" s="140">
        <f t="shared" si="201"/>
        <v>0.3765697885</v>
      </c>
      <c r="L409" s="141">
        <f t="shared" si="199"/>
        <v>3.2571445473962615</v>
      </c>
    </row>
    <row r="410" spans="1:13" ht="15" customHeight="1" x14ac:dyDescent="0.2">
      <c r="A410" s="11"/>
      <c r="C410" s="139">
        <v>2014</v>
      </c>
      <c r="D410" s="139"/>
      <c r="E410" s="140">
        <f t="shared" ref="E410:K410" si="202">AVERAGE(E335,E355,E375,E395)</f>
        <v>7.0153527660033202E-2</v>
      </c>
      <c r="F410" s="140">
        <f t="shared" si="202"/>
        <v>3.1934972243040094E-2</v>
      </c>
      <c r="G410" s="140">
        <f t="shared" si="202"/>
        <v>6.4535562611554936E-2</v>
      </c>
      <c r="H410" s="140">
        <f t="shared" si="202"/>
        <v>0.12168102354568229</v>
      </c>
      <c r="I410" s="140">
        <f t="shared" si="202"/>
        <v>8.0900179427429164E-2</v>
      </c>
      <c r="J410" s="140">
        <f t="shared" si="202"/>
        <v>0.18003624376435665</v>
      </c>
      <c r="K410" s="140">
        <f t="shared" si="202"/>
        <v>0.4507584907479037</v>
      </c>
      <c r="L410" s="141">
        <f t="shared" si="199"/>
        <v>3.3012940638603325</v>
      </c>
    </row>
    <row r="411" spans="1:13" ht="15" customHeight="1" x14ac:dyDescent="0.2">
      <c r="A411" s="11"/>
      <c r="C411" s="162" t="s">
        <v>89</v>
      </c>
      <c r="D411" s="162"/>
      <c r="E411" s="162"/>
      <c r="F411" s="162"/>
      <c r="G411" s="162"/>
      <c r="H411" s="162"/>
      <c r="I411" s="162"/>
      <c r="J411" s="162"/>
      <c r="K411" s="162"/>
      <c r="L411" s="169"/>
    </row>
    <row r="412" spans="1:13" ht="15" customHeight="1" x14ac:dyDescent="0.2">
      <c r="A412" s="11"/>
      <c r="C412" s="136">
        <v>2024</v>
      </c>
      <c r="D412" s="136"/>
      <c r="E412" s="137">
        <f>AVERAGE(E337,E357,E377,E397)</f>
        <v>0.11248705056650689</v>
      </c>
      <c r="F412" s="137">
        <f t="shared" ref="F412:K412" si="203">AVERAGE(F337,F357,F377,F397)</f>
        <v>4.8748059164206367E-2</v>
      </c>
      <c r="G412" s="137">
        <f t="shared" si="203"/>
        <v>9.006707808695201E-2</v>
      </c>
      <c r="H412" s="137">
        <f t="shared" si="203"/>
        <v>0.17820570012359313</v>
      </c>
      <c r="I412" s="137">
        <f t="shared" si="203"/>
        <v>0.1737555161636237</v>
      </c>
      <c r="J412" s="137">
        <f t="shared" si="203"/>
        <v>0.13436065447351506</v>
      </c>
      <c r="K412" s="137">
        <f t="shared" si="203"/>
        <v>0.26237594142160281</v>
      </c>
      <c r="L412" s="138">
        <f t="shared" ref="L412:L415" si="204">(1*E412+2*F412+3*G412+4*H412+5*I412)/SUM(E412:I412)</f>
        <v>3.4177189772144856</v>
      </c>
    </row>
    <row r="413" spans="1:13" ht="15" customHeight="1" x14ac:dyDescent="0.2">
      <c r="A413" s="11"/>
      <c r="C413" s="139">
        <v>2021</v>
      </c>
      <c r="D413" s="139"/>
      <c r="E413" s="140">
        <f t="shared" ref="E413:K413" si="205">AVERAGE(E338,E358,E378,E398)</f>
        <v>0.10152958675</v>
      </c>
      <c r="F413" s="140">
        <f t="shared" si="205"/>
        <v>4.5332650000000002E-2</v>
      </c>
      <c r="G413" s="140">
        <f t="shared" si="205"/>
        <v>0.110629538</v>
      </c>
      <c r="H413" s="140">
        <f t="shared" si="205"/>
        <v>0.15383495</v>
      </c>
      <c r="I413" s="140">
        <f t="shared" si="205"/>
        <v>0.16377550225000001</v>
      </c>
      <c r="J413" s="140">
        <f t="shared" si="205"/>
        <v>0.12510998800000001</v>
      </c>
      <c r="K413" s="140">
        <f t="shared" si="205"/>
        <v>0.29978775949999997</v>
      </c>
      <c r="L413" s="141">
        <f t="shared" si="204"/>
        <v>3.4051351569535826</v>
      </c>
    </row>
    <row r="414" spans="1:13" ht="15" customHeight="1" x14ac:dyDescent="0.2">
      <c r="A414" s="11"/>
      <c r="C414" s="139">
        <v>2017</v>
      </c>
      <c r="D414" s="139"/>
      <c r="E414" s="140">
        <f t="shared" ref="E414:K414" si="206">AVERAGE(E339,E359,E379,E399)</f>
        <v>8.1232088000000008E-2</v>
      </c>
      <c r="F414" s="140">
        <f t="shared" si="206"/>
        <v>3.1442250000000005E-2</v>
      </c>
      <c r="G414" s="140">
        <f t="shared" si="206"/>
        <v>0.10639873350000001</v>
      </c>
      <c r="H414" s="140">
        <f t="shared" si="206"/>
        <v>0.16152609625</v>
      </c>
      <c r="I414" s="140">
        <f t="shared" si="206"/>
        <v>0.14098375874999999</v>
      </c>
      <c r="J414" s="140">
        <f t="shared" si="206"/>
        <v>0.15141864250000001</v>
      </c>
      <c r="K414" s="140">
        <f t="shared" si="206"/>
        <v>0.32699845299999997</v>
      </c>
      <c r="L414" s="141">
        <f t="shared" si="204"/>
        <v>3.4785187073219883</v>
      </c>
    </row>
    <row r="415" spans="1:13" s="3" customFormat="1" ht="15" customHeight="1" x14ac:dyDescent="0.2">
      <c r="A415" s="11"/>
      <c r="C415" s="139">
        <v>2014</v>
      </c>
      <c r="D415" s="139"/>
      <c r="E415" s="142">
        <f t="shared" ref="E415:K415" si="207">AVERAGE(E340,E360,E380,E400)</f>
        <v>6.1912517821119423E-2</v>
      </c>
      <c r="F415" s="142">
        <f t="shared" si="207"/>
        <v>3.1952363515764533E-2</v>
      </c>
      <c r="G415" s="142">
        <f t="shared" si="207"/>
        <v>7.2083230288853217E-2</v>
      </c>
      <c r="H415" s="142">
        <f t="shared" si="207"/>
        <v>0.12547433618827689</v>
      </c>
      <c r="I415" s="142">
        <f t="shared" si="207"/>
        <v>0.12835995808849504</v>
      </c>
      <c r="J415" s="142">
        <f t="shared" si="207"/>
        <v>0.17995826461754633</v>
      </c>
      <c r="K415" s="142">
        <f t="shared" si="207"/>
        <v>0.40025932947994458</v>
      </c>
      <c r="L415" s="141">
        <f t="shared" si="204"/>
        <v>3.5393671817199674</v>
      </c>
      <c r="M415" s="2"/>
    </row>
    <row r="416" spans="1:13" s="3" customFormat="1" ht="15" customHeight="1" x14ac:dyDescent="0.2">
      <c r="A416" s="11"/>
      <c r="C416" s="157" t="s">
        <v>26</v>
      </c>
      <c r="D416" s="157"/>
      <c r="E416" s="157"/>
      <c r="F416" s="157"/>
      <c r="G416" s="157"/>
      <c r="H416" s="157"/>
      <c r="I416" s="157"/>
      <c r="J416" s="157"/>
      <c r="K416" s="157"/>
      <c r="L416" s="167"/>
      <c r="M416" s="2"/>
    </row>
    <row r="417" spans="1:13" s="3" customFormat="1" ht="15" customHeight="1" x14ac:dyDescent="0.2">
      <c r="A417" s="11"/>
      <c r="C417" s="100" t="s">
        <v>18</v>
      </c>
      <c r="D417" s="100"/>
      <c r="E417" s="100"/>
      <c r="F417" s="100"/>
      <c r="G417" s="100"/>
      <c r="H417" s="100"/>
      <c r="I417" s="100"/>
      <c r="J417" s="100"/>
      <c r="K417" s="100"/>
      <c r="L417" s="113"/>
      <c r="M417" s="2"/>
    </row>
    <row r="418" spans="1:13" s="3" customFormat="1" ht="15" customHeight="1" x14ac:dyDescent="0.2">
      <c r="A418" s="11"/>
      <c r="C418" s="160" t="s">
        <v>165</v>
      </c>
      <c r="D418" s="160"/>
      <c r="E418" s="161"/>
      <c r="F418" s="161"/>
      <c r="G418" s="161"/>
      <c r="H418" s="161"/>
      <c r="I418" s="161"/>
      <c r="J418" s="161"/>
      <c r="K418" s="161"/>
      <c r="L418" s="161"/>
      <c r="M418" s="2"/>
    </row>
    <row r="419" spans="1:13" s="3" customFormat="1" ht="15" customHeight="1" x14ac:dyDescent="0.2">
      <c r="A419" s="11"/>
      <c r="C419" s="136">
        <v>2024</v>
      </c>
      <c r="D419" s="136"/>
      <c r="E419" s="137">
        <f>AVERAGE(E429,E434,E439,E449,E454,E459,E469,E474,E479,E489,E494,E499)</f>
        <v>8.5187658995012974E-2</v>
      </c>
      <c r="F419" s="137">
        <f t="shared" ref="F419:K419" si="208">AVERAGE(F429,F434,F439,F449,F454,F459,F469,F474,F479,F489,F494,F499)</f>
        <v>4.6208450317674198E-2</v>
      </c>
      <c r="G419" s="137">
        <f t="shared" si="208"/>
        <v>0.12804922964004814</v>
      </c>
      <c r="H419" s="137">
        <f t="shared" si="208"/>
        <v>0.21360607759502048</v>
      </c>
      <c r="I419" s="137">
        <f t="shared" si="208"/>
        <v>0.1748426776157824</v>
      </c>
      <c r="J419" s="137">
        <f t="shared" si="208"/>
        <v>0.15772301449158099</v>
      </c>
      <c r="K419" s="137">
        <f t="shared" si="208"/>
        <v>0.19438289134488088</v>
      </c>
      <c r="L419" s="138">
        <f t="shared" ref="L419:L422" si="209">(1*E419+2*F419+3*G419+4*H419+5*I419)/SUM(E419:I419)</f>
        <v>3.5351301511190667</v>
      </c>
      <c r="M419" s="2"/>
    </row>
    <row r="420" spans="1:13" s="3" customFormat="1" ht="15" customHeight="1" x14ac:dyDescent="0.2">
      <c r="A420" s="11"/>
      <c r="C420" s="139">
        <v>2021</v>
      </c>
      <c r="D420" s="139"/>
      <c r="E420" s="140">
        <f t="shared" ref="E420:K420" si="210">AVERAGE(E430,E435,E440,E450,E455,E460,E470,E475,E480,E490,E495,E500)</f>
        <v>8.097778550000001E-2</v>
      </c>
      <c r="F420" s="140">
        <f t="shared" si="210"/>
        <v>4.6674944000000003E-2</v>
      </c>
      <c r="G420" s="140">
        <f t="shared" si="210"/>
        <v>0.1599550975</v>
      </c>
      <c r="H420" s="140">
        <f t="shared" si="210"/>
        <v>0.19421242900000002</v>
      </c>
      <c r="I420" s="140">
        <f t="shared" si="210"/>
        <v>0.18241085191666664</v>
      </c>
      <c r="J420" s="140">
        <f t="shared" si="210"/>
        <v>0.12504081408333334</v>
      </c>
      <c r="K420" s="140">
        <f t="shared" si="210"/>
        <v>0.21072807199999999</v>
      </c>
      <c r="L420" s="141">
        <f t="shared" si="209"/>
        <v>3.5275326820093684</v>
      </c>
      <c r="M420" s="2"/>
    </row>
    <row r="421" spans="1:13" s="3" customFormat="1" ht="15" customHeight="1" x14ac:dyDescent="0.2">
      <c r="A421" s="11"/>
      <c r="C421" s="139">
        <v>2017</v>
      </c>
      <c r="D421" s="139"/>
      <c r="E421" s="140">
        <f t="shared" ref="E421:K421" si="211">AVERAGE(E431,E436,E441,E451,E456,E461,E471,E476,E481,E491,E496,E501)</f>
        <v>9.343705116666666E-2</v>
      </c>
      <c r="F421" s="140">
        <f t="shared" si="211"/>
        <v>3.4572341666666666E-2</v>
      </c>
      <c r="G421" s="140">
        <f t="shared" si="211"/>
        <v>0.13185408700000001</v>
      </c>
      <c r="H421" s="140">
        <f t="shared" si="211"/>
        <v>0.21354229141666667</v>
      </c>
      <c r="I421" s="140">
        <f t="shared" si="211"/>
        <v>0.12685002841666668</v>
      </c>
      <c r="J421" s="140">
        <f t="shared" si="211"/>
        <v>0.14818464358333336</v>
      </c>
      <c r="K421" s="140">
        <f t="shared" si="211"/>
        <v>0.25155957408333329</v>
      </c>
      <c r="L421" s="141">
        <f t="shared" si="209"/>
        <v>3.4094852634268507</v>
      </c>
      <c r="M421" s="2"/>
    </row>
    <row r="422" spans="1:13" s="3" customFormat="1" ht="15" customHeight="1" x14ac:dyDescent="0.2">
      <c r="A422" s="11"/>
      <c r="C422" s="139">
        <v>2014</v>
      </c>
      <c r="D422" s="139"/>
      <c r="E422" s="140">
        <f t="shared" ref="E422:K422" si="212">AVERAGE(E432,E437,E442,E452,E457,E462,E472,E477,E482,E492,E497,E502)</f>
        <v>5.0443328126607116E-2</v>
      </c>
      <c r="F422" s="140">
        <f t="shared" si="212"/>
        <v>3.2011887809727926E-2</v>
      </c>
      <c r="G422" s="140">
        <f t="shared" si="212"/>
        <v>0.10464402532148807</v>
      </c>
      <c r="H422" s="140">
        <f t="shared" si="212"/>
        <v>0.18576404193306714</v>
      </c>
      <c r="I422" s="140">
        <f t="shared" si="212"/>
        <v>0.13168004203788988</v>
      </c>
      <c r="J422" s="140">
        <f t="shared" si="212"/>
        <v>0.16862561819812927</v>
      </c>
      <c r="K422" s="140">
        <f t="shared" si="212"/>
        <v>0.32683105657309069</v>
      </c>
      <c r="L422" s="141">
        <f t="shared" si="209"/>
        <v>3.626756050736605</v>
      </c>
      <c r="M422" s="2"/>
    </row>
    <row r="423" spans="1:13" s="3" customFormat="1" ht="15" customHeight="1" x14ac:dyDescent="0.2">
      <c r="A423" s="11"/>
      <c r="C423" s="162" t="s">
        <v>90</v>
      </c>
      <c r="D423" s="162"/>
      <c r="E423" s="162"/>
      <c r="F423" s="162"/>
      <c r="G423" s="163"/>
      <c r="H423" s="163"/>
      <c r="I423" s="163"/>
      <c r="J423" s="163"/>
      <c r="K423" s="163"/>
      <c r="L423" s="168"/>
      <c r="M423" s="2"/>
    </row>
    <row r="424" spans="1:13" ht="15" customHeight="1" x14ac:dyDescent="0.2">
      <c r="A424" s="11"/>
      <c r="C424" s="136">
        <v>2024</v>
      </c>
      <c r="D424" s="136"/>
      <c r="E424" s="137">
        <f>AVERAGE(E429,E434,E439)</f>
        <v>8.9616442386189002E-2</v>
      </c>
      <c r="F424" s="137">
        <f t="shared" ref="F424:K424" si="213">AVERAGE(F429,F434,F439)</f>
        <v>5.1393327780327173E-2</v>
      </c>
      <c r="G424" s="137">
        <f t="shared" si="213"/>
        <v>0.14703790502595257</v>
      </c>
      <c r="H424" s="137">
        <f t="shared" si="213"/>
        <v>0.23154989348456256</v>
      </c>
      <c r="I424" s="137">
        <f t="shared" si="213"/>
        <v>0.16044022471097263</v>
      </c>
      <c r="J424" s="137">
        <f t="shared" si="213"/>
        <v>0.15062392918250009</v>
      </c>
      <c r="K424" s="137">
        <f t="shared" si="213"/>
        <v>0.16933827742949592</v>
      </c>
      <c r="L424" s="138">
        <f t="shared" ref="L424:L427" si="214">(1*E424+2*F424+3*G424+4*H424+5*I424)/SUM(E424:I424)</f>
        <v>3.4732150675781539</v>
      </c>
    </row>
    <row r="425" spans="1:13" ht="15" customHeight="1" x14ac:dyDescent="0.2">
      <c r="A425" s="11"/>
      <c r="C425" s="139">
        <v>2021</v>
      </c>
      <c r="D425" s="139"/>
      <c r="E425" s="140">
        <f t="shared" ref="E425:K425" si="215">AVERAGE(E430,E435,E440)</f>
        <v>7.5259664333333323E-2</v>
      </c>
      <c r="F425" s="140">
        <f t="shared" si="215"/>
        <v>5.1074875999999998E-2</v>
      </c>
      <c r="G425" s="140">
        <f t="shared" si="215"/>
        <v>0.19207244200000004</v>
      </c>
      <c r="H425" s="140">
        <f t="shared" si="215"/>
        <v>0.206582776</v>
      </c>
      <c r="I425" s="140">
        <f t="shared" si="215"/>
        <v>0.16923431766666666</v>
      </c>
      <c r="J425" s="140">
        <f t="shared" si="215"/>
        <v>0.12291285966666665</v>
      </c>
      <c r="K425" s="140">
        <f t="shared" si="215"/>
        <v>0.18286307599999999</v>
      </c>
      <c r="L425" s="141">
        <f t="shared" si="214"/>
        <v>3.4947353722527286</v>
      </c>
    </row>
    <row r="426" spans="1:13" ht="15" customHeight="1" x14ac:dyDescent="0.2">
      <c r="A426" s="11"/>
      <c r="C426" s="139">
        <v>2017</v>
      </c>
      <c r="D426" s="139"/>
      <c r="E426" s="140">
        <f t="shared" ref="E426:K426" si="216">AVERAGE(E431,E436,E441)</f>
        <v>9.399077900000001E-2</v>
      </c>
      <c r="F426" s="140">
        <f t="shared" si="216"/>
        <v>3.7235733333333333E-2</v>
      </c>
      <c r="G426" s="140">
        <f t="shared" si="216"/>
        <v>0.14637658166666664</v>
      </c>
      <c r="H426" s="140">
        <f t="shared" si="216"/>
        <v>0.25361020666666673</v>
      </c>
      <c r="I426" s="140">
        <f t="shared" si="216"/>
        <v>0.10098923266666666</v>
      </c>
      <c r="J426" s="140">
        <f t="shared" si="216"/>
        <v>0.13947250533333333</v>
      </c>
      <c r="K426" s="140">
        <f t="shared" si="216"/>
        <v>0.228324941</v>
      </c>
      <c r="L426" s="141">
        <f t="shared" si="214"/>
        <v>3.3643949027727187</v>
      </c>
    </row>
    <row r="427" spans="1:13" ht="15" customHeight="1" x14ac:dyDescent="0.2">
      <c r="A427" s="11"/>
      <c r="C427" s="139">
        <v>2014</v>
      </c>
      <c r="D427" s="139"/>
      <c r="E427" s="140">
        <f t="shared" ref="E427:K427" si="217">AVERAGE(E432,E437,E442)</f>
        <v>4.7776637009547755E-2</v>
      </c>
      <c r="F427" s="140">
        <f t="shared" si="217"/>
        <v>3.6611242517163668E-2</v>
      </c>
      <c r="G427" s="140">
        <f t="shared" si="217"/>
        <v>0.11590715733611408</v>
      </c>
      <c r="H427" s="140">
        <f t="shared" si="217"/>
        <v>0.21628071079237007</v>
      </c>
      <c r="I427" s="140">
        <f t="shared" si="217"/>
        <v>0.125218732248325</v>
      </c>
      <c r="J427" s="140">
        <f t="shared" si="217"/>
        <v>0.15704104195794602</v>
      </c>
      <c r="K427" s="140">
        <f t="shared" si="217"/>
        <v>0.30116447813853342</v>
      </c>
      <c r="L427" s="141">
        <f t="shared" si="214"/>
        <v>3.6174918186917226</v>
      </c>
    </row>
    <row r="428" spans="1:13" ht="15" customHeight="1" x14ac:dyDescent="0.2">
      <c r="A428" s="11"/>
      <c r="C428" s="170" t="s">
        <v>87</v>
      </c>
      <c r="D428" s="171"/>
      <c r="E428" s="172"/>
      <c r="F428" s="172"/>
      <c r="G428" s="173"/>
      <c r="H428" s="173"/>
      <c r="I428" s="173"/>
      <c r="J428" s="173"/>
      <c r="K428" s="173"/>
      <c r="L428" s="174"/>
    </row>
    <row r="429" spans="1:13" ht="15" customHeight="1" x14ac:dyDescent="0.2">
      <c r="A429" s="11"/>
      <c r="C429" s="136">
        <v>2024</v>
      </c>
      <c r="D429" s="136"/>
      <c r="E429" s="137">
        <v>9.0759664099936105E-2</v>
      </c>
      <c r="F429" s="137">
        <v>5.6044573080044097E-2</v>
      </c>
      <c r="G429" s="137">
        <v>0.13712937011128035</v>
      </c>
      <c r="H429" s="137">
        <v>0.2147721596327834</v>
      </c>
      <c r="I429" s="137">
        <v>0.14834806925005181</v>
      </c>
      <c r="J429" s="137">
        <v>0.16351032796616072</v>
      </c>
      <c r="K429" s="137">
        <v>0.18943583585974358</v>
      </c>
      <c r="L429" s="138">
        <f t="shared" ref="L429:L432" si="218">(1*E429+2*F429+3*G429+4*H429+5*I429)/SUM(E429:I429)</f>
        <v>3.4233100578964408</v>
      </c>
    </row>
    <row r="430" spans="1:13" ht="15" customHeight="1" x14ac:dyDescent="0.2">
      <c r="A430" s="11"/>
      <c r="C430" s="139">
        <v>2021</v>
      </c>
      <c r="D430" s="139"/>
      <c r="E430" s="140">
        <v>9.4450863999999995E-2</v>
      </c>
      <c r="F430" s="140">
        <v>4.2779600000000001E-2</v>
      </c>
      <c r="G430" s="140">
        <v>0.19660007500000001</v>
      </c>
      <c r="H430" s="140">
        <v>0.20329591699999999</v>
      </c>
      <c r="I430" s="140">
        <v>0.13269311</v>
      </c>
      <c r="J430" s="140">
        <v>0.12512009499999999</v>
      </c>
      <c r="K430" s="140">
        <v>0.20506037499999999</v>
      </c>
      <c r="L430" s="141">
        <f t="shared" si="218"/>
        <v>3.3538278381673914</v>
      </c>
    </row>
    <row r="431" spans="1:13" ht="15" customHeight="1" x14ac:dyDescent="0.2">
      <c r="A431" s="11"/>
      <c r="C431" s="139">
        <v>2017</v>
      </c>
      <c r="D431" s="139"/>
      <c r="E431" s="140">
        <v>9.4935001000000005E-2</v>
      </c>
      <c r="F431" s="140">
        <v>3.4369700000000003E-2</v>
      </c>
      <c r="G431" s="140">
        <v>0.15888023400000001</v>
      </c>
      <c r="H431" s="140">
        <v>0.241016588</v>
      </c>
      <c r="I431" s="140">
        <v>8.9889109999999994E-2</v>
      </c>
      <c r="J431" s="140">
        <v>0.13142785500000001</v>
      </c>
      <c r="K431" s="140">
        <v>0.24948152300000001</v>
      </c>
      <c r="L431" s="141">
        <f t="shared" si="218"/>
        <v>3.3174900338057611</v>
      </c>
    </row>
    <row r="432" spans="1:13" ht="15" customHeight="1" x14ac:dyDescent="0.2">
      <c r="A432" s="11"/>
      <c r="C432" s="139">
        <v>2014</v>
      </c>
      <c r="D432" s="139"/>
      <c r="E432" s="140">
        <v>3.8242586405870117E-2</v>
      </c>
      <c r="F432" s="140">
        <v>3.8786993558975025E-2</v>
      </c>
      <c r="G432" s="140">
        <v>0.12770344132454595</v>
      </c>
      <c r="H432" s="140">
        <v>0.24855092576168955</v>
      </c>
      <c r="I432" s="140">
        <v>9.2846239964631427E-2</v>
      </c>
      <c r="J432" s="140">
        <v>0.15544523876822949</v>
      </c>
      <c r="K432" s="140">
        <v>0.29842457421605845</v>
      </c>
      <c r="L432" s="141">
        <f t="shared" si="218"/>
        <v>3.5840571477347409</v>
      </c>
    </row>
    <row r="433" spans="1:12" ht="15" customHeight="1" x14ac:dyDescent="0.2">
      <c r="A433" s="11"/>
      <c r="C433" s="170" t="s">
        <v>88</v>
      </c>
      <c r="D433" s="171"/>
      <c r="E433" s="172"/>
      <c r="F433" s="172"/>
      <c r="G433" s="173"/>
      <c r="H433" s="173"/>
      <c r="I433" s="173"/>
      <c r="J433" s="173"/>
      <c r="K433" s="173"/>
      <c r="L433" s="174"/>
    </row>
    <row r="434" spans="1:12" ht="15" customHeight="1" x14ac:dyDescent="0.2">
      <c r="A434" s="11"/>
      <c r="C434" s="136">
        <v>2024</v>
      </c>
      <c r="D434" s="136"/>
      <c r="E434" s="137">
        <v>0.10503686349503409</v>
      </c>
      <c r="F434" s="137">
        <v>4.7711024062015044E-2</v>
      </c>
      <c r="G434" s="137">
        <v>0.15689288925517444</v>
      </c>
      <c r="H434" s="137">
        <v>0.25003646852435041</v>
      </c>
      <c r="I434" s="137">
        <v>0.1357197478570738</v>
      </c>
      <c r="J434" s="137">
        <v>0.14114753740897065</v>
      </c>
      <c r="K434" s="137">
        <v>0.16345546939738154</v>
      </c>
      <c r="L434" s="138">
        <f t="shared" ref="L434:L437" si="219">(1*E434+2*F434+3*G434+4*H434+5*I434)/SUM(E434:I434)</f>
        <v>3.3791952162108139</v>
      </c>
    </row>
    <row r="435" spans="1:12" ht="15" customHeight="1" x14ac:dyDescent="0.2">
      <c r="A435" s="11"/>
      <c r="C435" s="139">
        <v>2021</v>
      </c>
      <c r="D435" s="139"/>
      <c r="E435" s="140">
        <v>7.0637529000000004E-2</v>
      </c>
      <c r="F435" s="140">
        <v>6.4006227999999998E-2</v>
      </c>
      <c r="G435" s="140">
        <v>0.19031246600000001</v>
      </c>
      <c r="H435" s="140">
        <v>0.21288910599999999</v>
      </c>
      <c r="I435" s="140">
        <v>0.13964803000000001</v>
      </c>
      <c r="J435" s="140">
        <v>0.12976860100000001</v>
      </c>
      <c r="K435" s="140">
        <v>0.19273804</v>
      </c>
      <c r="L435" s="141">
        <f t="shared" si="219"/>
        <v>3.4234785126506311</v>
      </c>
    </row>
    <row r="436" spans="1:12" ht="15" customHeight="1" x14ac:dyDescent="0.2">
      <c r="A436" s="11"/>
      <c r="C436" s="139">
        <v>2017</v>
      </c>
      <c r="D436" s="139"/>
      <c r="E436" s="140">
        <v>9.6068632000000001E-2</v>
      </c>
      <c r="F436" s="140">
        <v>4.1474400000000002E-2</v>
      </c>
      <c r="G436" s="140">
        <v>0.156343074</v>
      </c>
      <c r="H436" s="140">
        <v>0.26190669700000002</v>
      </c>
      <c r="I436" s="140">
        <v>8.5087508000000006E-2</v>
      </c>
      <c r="J436" s="140">
        <v>0.12853087799999999</v>
      </c>
      <c r="K436" s="140">
        <v>0.23058877699999999</v>
      </c>
      <c r="L436" s="141">
        <f t="shared" si="219"/>
        <v>3.3096834862820428</v>
      </c>
    </row>
    <row r="437" spans="1:12" ht="15" customHeight="1" x14ac:dyDescent="0.2">
      <c r="A437" s="11"/>
      <c r="C437" s="139">
        <v>2014</v>
      </c>
      <c r="D437" s="139"/>
      <c r="E437" s="140">
        <v>6.1465988720025566E-2</v>
      </c>
      <c r="F437" s="140">
        <v>3.2832397679353781E-2</v>
      </c>
      <c r="G437" s="140">
        <v>0.12686176963911164</v>
      </c>
      <c r="H437" s="140">
        <v>0.18598062919047006</v>
      </c>
      <c r="I437" s="140">
        <v>0.11663273211380683</v>
      </c>
      <c r="J437" s="140">
        <v>0.14976922473902263</v>
      </c>
      <c r="K437" s="140">
        <v>0.32645725791820951</v>
      </c>
      <c r="L437" s="141">
        <f t="shared" si="219"/>
        <v>3.5030451322460641</v>
      </c>
    </row>
    <row r="438" spans="1:12" ht="15" customHeight="1" x14ac:dyDescent="0.2">
      <c r="A438" s="11"/>
      <c r="C438" s="170" t="s">
        <v>89</v>
      </c>
      <c r="D438" s="171"/>
      <c r="E438" s="172"/>
      <c r="F438" s="172"/>
      <c r="G438" s="173"/>
      <c r="H438" s="173"/>
      <c r="I438" s="173"/>
      <c r="J438" s="173"/>
      <c r="K438" s="173"/>
      <c r="L438" s="174"/>
    </row>
    <row r="439" spans="1:12" ht="15" customHeight="1" x14ac:dyDescent="0.2">
      <c r="A439" s="11"/>
      <c r="C439" s="136">
        <v>2024</v>
      </c>
      <c r="D439" s="136"/>
      <c r="E439" s="137">
        <v>7.3052799563596865E-2</v>
      </c>
      <c r="F439" s="137">
        <v>5.0424386198922373E-2</v>
      </c>
      <c r="G439" s="137">
        <v>0.14709145571140297</v>
      </c>
      <c r="H439" s="137">
        <v>0.22984105229655391</v>
      </c>
      <c r="I439" s="137">
        <v>0.19725285702579234</v>
      </c>
      <c r="J439" s="137">
        <v>0.14721392217236884</v>
      </c>
      <c r="K439" s="137">
        <v>0.1551235270313627</v>
      </c>
      <c r="L439" s="138">
        <f t="shared" ref="L439:L442" si="220">(1*E439+2*F439+3*G439+4*H439+5*I439)/SUM(E439:I439)</f>
        <v>3.6132144838987541</v>
      </c>
    </row>
    <row r="440" spans="1:12" ht="15" customHeight="1" x14ac:dyDescent="0.2">
      <c r="A440" s="11"/>
      <c r="C440" s="139">
        <v>2021</v>
      </c>
      <c r="D440" s="139"/>
      <c r="E440" s="140">
        <v>6.0690599999999997E-2</v>
      </c>
      <c r="F440" s="140">
        <v>4.6438800000000002E-2</v>
      </c>
      <c r="G440" s="140">
        <v>0.189304785</v>
      </c>
      <c r="H440" s="140">
        <v>0.203563305</v>
      </c>
      <c r="I440" s="140">
        <v>0.235361813</v>
      </c>
      <c r="J440" s="140">
        <v>0.113849883</v>
      </c>
      <c r="K440" s="140">
        <v>0.150790813</v>
      </c>
      <c r="L440" s="141">
        <f t="shared" si="220"/>
        <v>3.6887339684611291</v>
      </c>
    </row>
    <row r="441" spans="1:12" ht="15" customHeight="1" x14ac:dyDescent="0.2">
      <c r="A441" s="11"/>
      <c r="C441" s="139">
        <v>2017</v>
      </c>
      <c r="D441" s="139"/>
      <c r="E441" s="140">
        <v>9.0968703999999997E-2</v>
      </c>
      <c r="F441" s="140">
        <v>3.5863100000000002E-2</v>
      </c>
      <c r="G441" s="140">
        <v>0.12390643699999999</v>
      </c>
      <c r="H441" s="140">
        <v>0.25790733500000002</v>
      </c>
      <c r="I441" s="140">
        <v>0.12799108000000001</v>
      </c>
      <c r="J441" s="140">
        <v>0.15845878299999999</v>
      </c>
      <c r="K441" s="140">
        <v>0.20490452300000001</v>
      </c>
      <c r="L441" s="141">
        <f t="shared" si="220"/>
        <v>3.4650831588308675</v>
      </c>
    </row>
    <row r="442" spans="1:12" ht="15" customHeight="1" x14ac:dyDescent="0.2">
      <c r="A442" s="11"/>
      <c r="C442" s="139">
        <v>2014</v>
      </c>
      <c r="D442" s="139"/>
      <c r="E442" s="140">
        <v>4.3621335902747582E-2</v>
      </c>
      <c r="F442" s="140">
        <v>3.8214336313162206E-2</v>
      </c>
      <c r="G442" s="140">
        <v>9.3156261044684663E-2</v>
      </c>
      <c r="H442" s="140">
        <v>0.21431057742495055</v>
      </c>
      <c r="I442" s="140">
        <v>0.16617722466653675</v>
      </c>
      <c r="J442" s="140">
        <v>0.16590866236658597</v>
      </c>
      <c r="K442" s="140">
        <v>0.27861160228133225</v>
      </c>
      <c r="L442" s="141">
        <f t="shared" si="220"/>
        <v>3.7582779205660688</v>
      </c>
    </row>
    <row r="443" spans="1:12" ht="15" customHeight="1" x14ac:dyDescent="0.2">
      <c r="A443" s="11"/>
      <c r="C443" s="162" t="s">
        <v>91</v>
      </c>
      <c r="D443" s="162"/>
      <c r="E443" s="162"/>
      <c r="F443" s="162"/>
      <c r="G443" s="163"/>
      <c r="H443" s="163"/>
      <c r="I443" s="163"/>
      <c r="J443" s="163"/>
      <c r="K443" s="163"/>
      <c r="L443" s="168"/>
    </row>
    <row r="444" spans="1:12" ht="14.45" customHeight="1" x14ac:dyDescent="0.2">
      <c r="A444" s="11"/>
      <c r="C444" s="136">
        <v>2024</v>
      </c>
      <c r="D444" s="136"/>
      <c r="E444" s="137">
        <f>AVERAGE(E449,E454,E459)</f>
        <v>9.8733688206777082E-2</v>
      </c>
      <c r="F444" s="137">
        <f t="shared" ref="F444:K444" si="221">AVERAGE(F449,F454,F459)</f>
        <v>4.8305358316887759E-2</v>
      </c>
      <c r="G444" s="137">
        <f t="shared" si="221"/>
        <v>0.15844957557616898</v>
      </c>
      <c r="H444" s="137">
        <f t="shared" si="221"/>
        <v>0.22097693736724822</v>
      </c>
      <c r="I444" s="137">
        <f t="shared" si="221"/>
        <v>0.1447735128857412</v>
      </c>
      <c r="J444" s="137">
        <f t="shared" si="221"/>
        <v>0.15456767869679539</v>
      </c>
      <c r="K444" s="137">
        <f t="shared" si="221"/>
        <v>0.17419324895038138</v>
      </c>
      <c r="L444" s="138">
        <f t="shared" ref="L444:L447" si="222">(1*E444+2*F444+3*G444+4*H444+5*I444)/SUM(E444:I444)</f>
        <v>3.3944216588588692</v>
      </c>
    </row>
    <row r="445" spans="1:12" ht="15" customHeight="1" x14ac:dyDescent="0.2">
      <c r="A445" s="11"/>
      <c r="C445" s="139">
        <v>2021</v>
      </c>
      <c r="D445" s="139"/>
      <c r="E445" s="140">
        <f t="shared" ref="E445:K445" si="223">AVERAGE(E450,E455,E460)</f>
        <v>8.3899259333333323E-2</v>
      </c>
      <c r="F445" s="140">
        <f t="shared" si="223"/>
        <v>5.2628500000000002E-2</v>
      </c>
      <c r="G445" s="140">
        <f t="shared" si="223"/>
        <v>0.21172270200000001</v>
      </c>
      <c r="H445" s="140">
        <f t="shared" si="223"/>
        <v>0.17239073333333332</v>
      </c>
      <c r="I445" s="140">
        <f t="shared" si="223"/>
        <v>0.15523304699999999</v>
      </c>
      <c r="J445" s="140">
        <f t="shared" si="223"/>
        <v>0.12203226466666667</v>
      </c>
      <c r="K445" s="140">
        <f t="shared" si="223"/>
        <v>0.20209346800000003</v>
      </c>
      <c r="L445" s="141">
        <f t="shared" si="222"/>
        <v>3.3882820094157311</v>
      </c>
    </row>
    <row r="446" spans="1:12" ht="15" customHeight="1" x14ac:dyDescent="0.2">
      <c r="A446" s="11"/>
      <c r="C446" s="139">
        <v>2017</v>
      </c>
      <c r="D446" s="139"/>
      <c r="E446" s="140">
        <f t="shared" ref="E446:K446" si="224">AVERAGE(E451,E456,E461)</f>
        <v>9.7839621666666668E-2</v>
      </c>
      <c r="F446" s="140">
        <f t="shared" si="224"/>
        <v>4.5131400000000009E-2</v>
      </c>
      <c r="G446" s="140">
        <f t="shared" si="224"/>
        <v>0.16197238366666666</v>
      </c>
      <c r="H446" s="140">
        <f t="shared" si="224"/>
        <v>0.21175883500000001</v>
      </c>
      <c r="I446" s="140">
        <f t="shared" si="224"/>
        <v>0.10627063833333335</v>
      </c>
      <c r="J446" s="140">
        <f t="shared" si="224"/>
        <v>0.14766800766666666</v>
      </c>
      <c r="K446" s="140">
        <f t="shared" si="224"/>
        <v>0.22935912966666669</v>
      </c>
      <c r="L446" s="141">
        <f t="shared" si="222"/>
        <v>3.2945384536258642</v>
      </c>
    </row>
    <row r="447" spans="1:12" ht="15" customHeight="1" x14ac:dyDescent="0.2">
      <c r="A447" s="11"/>
      <c r="C447" s="139">
        <v>2014</v>
      </c>
      <c r="D447" s="139"/>
      <c r="E447" s="140">
        <f t="shared" ref="E447:K447" si="225">AVERAGE(E452,E457,E462)</f>
        <v>5.8253578774824587E-2</v>
      </c>
      <c r="F447" s="140">
        <f t="shared" si="225"/>
        <v>3.1042670317325587E-2</v>
      </c>
      <c r="G447" s="140">
        <f t="shared" si="225"/>
        <v>0.11958053572261891</v>
      </c>
      <c r="H447" s="140">
        <f t="shared" si="225"/>
        <v>0.17787761482189088</v>
      </c>
      <c r="I447" s="140">
        <f t="shared" si="225"/>
        <v>0.13314649991907315</v>
      </c>
      <c r="J447" s="140">
        <f t="shared" si="225"/>
        <v>0.16817818635762219</v>
      </c>
      <c r="K447" s="140">
        <f t="shared" si="225"/>
        <v>0.31192091408664463</v>
      </c>
      <c r="L447" s="141">
        <f t="shared" si="222"/>
        <v>3.5705333209589205</v>
      </c>
    </row>
    <row r="448" spans="1:12" ht="15" customHeight="1" x14ac:dyDescent="0.2">
      <c r="A448" s="11"/>
      <c r="C448" s="170" t="s">
        <v>87</v>
      </c>
      <c r="D448" s="171"/>
      <c r="E448" s="172"/>
      <c r="F448" s="172"/>
      <c r="G448" s="173"/>
      <c r="H448" s="173"/>
      <c r="I448" s="173"/>
      <c r="J448" s="173"/>
      <c r="K448" s="173"/>
      <c r="L448" s="174"/>
    </row>
    <row r="449" spans="1:12" ht="15" customHeight="1" x14ac:dyDescent="0.2">
      <c r="A449" s="11"/>
      <c r="C449" s="136">
        <v>2024</v>
      </c>
      <c r="D449" s="136"/>
      <c r="E449" s="137">
        <v>0.11099826972486208</v>
      </c>
      <c r="F449" s="137">
        <v>5.0502198775529285E-2</v>
      </c>
      <c r="G449" s="137">
        <v>0.14857582578838141</v>
      </c>
      <c r="H449" s="137">
        <v>0.21115363588456754</v>
      </c>
      <c r="I449" s="137">
        <v>0.11990828172931246</v>
      </c>
      <c r="J449" s="137">
        <v>0.16363611093869063</v>
      </c>
      <c r="K449" s="137">
        <v>0.19522567715865663</v>
      </c>
      <c r="L449" s="138">
        <f t="shared" ref="L449:L452" si="226">(1*E449+2*F449+3*G449+4*H449+5*I449)/SUM(E449:I449)</f>
        <v>3.2783665952280465</v>
      </c>
    </row>
    <row r="450" spans="1:12" ht="15" customHeight="1" x14ac:dyDescent="0.2">
      <c r="A450" s="11"/>
      <c r="C450" s="139">
        <v>2021</v>
      </c>
      <c r="D450" s="139"/>
      <c r="E450" s="140">
        <v>0.108898439</v>
      </c>
      <c r="F450" s="140">
        <v>5.38258E-2</v>
      </c>
      <c r="G450" s="140">
        <v>0.21609410100000001</v>
      </c>
      <c r="H450" s="140">
        <v>0.155507162</v>
      </c>
      <c r="I450" s="140">
        <v>0.12809125199999999</v>
      </c>
      <c r="J450" s="140">
        <v>0.12234147500000001</v>
      </c>
      <c r="K450" s="140">
        <v>0.21524174600000001</v>
      </c>
      <c r="L450" s="141">
        <f t="shared" si="226"/>
        <v>3.2114484380930977</v>
      </c>
    </row>
    <row r="451" spans="1:12" ht="15" customHeight="1" x14ac:dyDescent="0.2">
      <c r="A451" s="11"/>
      <c r="C451" s="139">
        <v>2017</v>
      </c>
      <c r="D451" s="139"/>
      <c r="E451" s="140">
        <v>9.8037566000000007E-2</v>
      </c>
      <c r="F451" s="140">
        <v>3.74723E-2</v>
      </c>
      <c r="G451" s="140">
        <v>0.185165777</v>
      </c>
      <c r="H451" s="140">
        <v>0.19727771199999999</v>
      </c>
      <c r="I451" s="140">
        <v>8.7621849000000002E-2</v>
      </c>
      <c r="J451" s="140">
        <v>0.14494331899999999</v>
      </c>
      <c r="K451" s="140">
        <v>0.24948152300000001</v>
      </c>
      <c r="L451" s="141">
        <f t="shared" si="226"/>
        <v>3.229490866009765</v>
      </c>
    </row>
    <row r="452" spans="1:12" ht="15" customHeight="1" x14ac:dyDescent="0.2">
      <c r="A452" s="11"/>
      <c r="C452" s="139">
        <v>2014</v>
      </c>
      <c r="D452" s="139"/>
      <c r="E452" s="140">
        <v>4.8727881823072597E-2</v>
      </c>
      <c r="F452" s="140">
        <v>2.746002645633823E-2</v>
      </c>
      <c r="G452" s="140">
        <v>0.15005054358669723</v>
      </c>
      <c r="H452" s="140">
        <v>0.18769222265404661</v>
      </c>
      <c r="I452" s="140">
        <v>0.11011504639916564</v>
      </c>
      <c r="J452" s="140">
        <v>0.16677220587086627</v>
      </c>
      <c r="K452" s="140">
        <v>0.30918207320981339</v>
      </c>
      <c r="L452" s="141">
        <f t="shared" si="226"/>
        <v>3.5400416682220457</v>
      </c>
    </row>
    <row r="453" spans="1:12" ht="15" customHeight="1" x14ac:dyDescent="0.2">
      <c r="A453" s="11"/>
      <c r="C453" s="170" t="s">
        <v>88</v>
      </c>
      <c r="D453" s="171"/>
      <c r="E453" s="172"/>
      <c r="F453" s="172"/>
      <c r="G453" s="173"/>
      <c r="H453" s="173"/>
      <c r="I453" s="173"/>
      <c r="J453" s="173"/>
      <c r="K453" s="173"/>
      <c r="L453" s="174"/>
    </row>
    <row r="454" spans="1:12" ht="15" customHeight="1" x14ac:dyDescent="0.2">
      <c r="A454" s="11"/>
      <c r="C454" s="136">
        <v>2024</v>
      </c>
      <c r="D454" s="136"/>
      <c r="E454" s="137">
        <v>0.10081568537881876</v>
      </c>
      <c r="F454" s="137">
        <v>4.8210668092426995E-2</v>
      </c>
      <c r="G454" s="137">
        <v>0.17414028024763439</v>
      </c>
      <c r="H454" s="137">
        <v>0.20601471929776394</v>
      </c>
      <c r="I454" s="137">
        <v>0.15088054723308214</v>
      </c>
      <c r="J454" s="137">
        <v>0.14770755708914896</v>
      </c>
      <c r="K454" s="137">
        <v>0.17223054266112486</v>
      </c>
      <c r="L454" s="138">
        <f t="shared" ref="L454:L457" si="227">(1*E454+2*F454+3*G454+4*H454+5*I454)/SUM(E454:I454)</f>
        <v>3.3792798491124816</v>
      </c>
    </row>
    <row r="455" spans="1:12" ht="15" customHeight="1" x14ac:dyDescent="0.2">
      <c r="A455" s="11"/>
      <c r="C455" s="139">
        <v>2021</v>
      </c>
      <c r="D455" s="139"/>
      <c r="E455" s="140">
        <v>7.6550894999999994E-2</v>
      </c>
      <c r="F455" s="140">
        <v>5.0721599999999999E-2</v>
      </c>
      <c r="G455" s="140">
        <v>0.238709274</v>
      </c>
      <c r="H455" s="140">
        <v>0.174516791</v>
      </c>
      <c r="I455" s="140">
        <v>0.11472447099999999</v>
      </c>
      <c r="J455" s="140">
        <v>0.12976860100000001</v>
      </c>
      <c r="K455" s="140">
        <v>0.21500833499999999</v>
      </c>
      <c r="L455" s="141">
        <f t="shared" si="227"/>
        <v>3.3054568193284397</v>
      </c>
    </row>
    <row r="456" spans="1:12" ht="15" customHeight="1" x14ac:dyDescent="0.2">
      <c r="A456" s="11"/>
      <c r="C456" s="139">
        <v>2017</v>
      </c>
      <c r="D456" s="139"/>
      <c r="E456" s="140">
        <v>0.10141003</v>
      </c>
      <c r="F456" s="140">
        <v>5.5853600000000003E-2</v>
      </c>
      <c r="G456" s="140">
        <v>0.16729577000000001</v>
      </c>
      <c r="H456" s="140">
        <v>0.21622449399999999</v>
      </c>
      <c r="I456" s="140">
        <v>9.2127943000000004E-2</v>
      </c>
      <c r="J456" s="140">
        <v>0.13960192099999999</v>
      </c>
      <c r="K456" s="140">
        <v>0.22748621199999999</v>
      </c>
      <c r="L456" s="141">
        <f t="shared" si="227"/>
        <v>3.2240544602107031</v>
      </c>
    </row>
    <row r="457" spans="1:12" ht="15" customHeight="1" x14ac:dyDescent="0.2">
      <c r="A457" s="11"/>
      <c r="C457" s="139">
        <v>2014</v>
      </c>
      <c r="D457" s="139"/>
      <c r="E457" s="140">
        <v>6.6275270108021159E-2</v>
      </c>
      <c r="F457" s="140">
        <v>3.2832397679353781E-2</v>
      </c>
      <c r="G457" s="140">
        <v>0.12091355203335231</v>
      </c>
      <c r="H457" s="140">
        <v>0.17636525555140983</v>
      </c>
      <c r="I457" s="140">
        <v>0.11125398261692936</v>
      </c>
      <c r="J457" s="140">
        <v>0.1551479742359001</v>
      </c>
      <c r="K457" s="140">
        <v>0.33721156777503342</v>
      </c>
      <c r="L457" s="141">
        <f t="shared" si="227"/>
        <v>3.4599520767410965</v>
      </c>
    </row>
    <row r="458" spans="1:12" ht="15" customHeight="1" x14ac:dyDescent="0.2">
      <c r="A458" s="11"/>
      <c r="C458" s="170" t="s">
        <v>89</v>
      </c>
      <c r="D458" s="171"/>
      <c r="E458" s="172"/>
      <c r="F458" s="172"/>
      <c r="G458" s="173"/>
      <c r="H458" s="173"/>
      <c r="I458" s="173"/>
      <c r="J458" s="173"/>
      <c r="K458" s="173"/>
      <c r="L458" s="174"/>
    </row>
    <row r="459" spans="1:12" ht="15" customHeight="1" x14ac:dyDescent="0.2">
      <c r="A459" s="11"/>
      <c r="C459" s="136">
        <v>2024</v>
      </c>
      <c r="D459" s="136"/>
      <c r="E459" s="137">
        <v>8.4387109516650405E-2</v>
      </c>
      <c r="F459" s="137">
        <v>4.6203208082707017E-2</v>
      </c>
      <c r="G459" s="137">
        <v>0.15263262069249117</v>
      </c>
      <c r="H459" s="137">
        <v>0.24576245691941315</v>
      </c>
      <c r="I459" s="137">
        <v>0.163531709694829</v>
      </c>
      <c r="J459" s="137">
        <v>0.15235936806254657</v>
      </c>
      <c r="K459" s="137">
        <v>0.1551235270313627</v>
      </c>
      <c r="L459" s="138">
        <f t="shared" ref="L459:L462" si="228">(1*E459+2*F459+3*G459+4*H459+5*I459)/SUM(E459:I459)</f>
        <v>3.5167358996014828</v>
      </c>
    </row>
    <row r="460" spans="1:12" ht="15" customHeight="1" x14ac:dyDescent="0.2">
      <c r="A460" s="11"/>
      <c r="C460" s="139">
        <v>2021</v>
      </c>
      <c r="D460" s="139"/>
      <c r="E460" s="140">
        <v>6.6248444000000004E-2</v>
      </c>
      <c r="F460" s="140">
        <v>5.3338099999999999E-2</v>
      </c>
      <c r="G460" s="140">
        <v>0.180364731</v>
      </c>
      <c r="H460" s="140">
        <v>0.18714824699999999</v>
      </c>
      <c r="I460" s="140">
        <v>0.222883418</v>
      </c>
      <c r="J460" s="140">
        <v>0.113986718</v>
      </c>
      <c r="K460" s="140">
        <v>0.17603032299999999</v>
      </c>
      <c r="L460" s="141">
        <f t="shared" si="228"/>
        <v>3.6297054053157951</v>
      </c>
    </row>
    <row r="461" spans="1:12" ht="15" customHeight="1" x14ac:dyDescent="0.2">
      <c r="A461" s="11"/>
      <c r="C461" s="139">
        <v>2017</v>
      </c>
      <c r="D461" s="139"/>
      <c r="E461" s="140">
        <v>9.4071268999999999E-2</v>
      </c>
      <c r="F461" s="140">
        <v>4.2068300000000003E-2</v>
      </c>
      <c r="G461" s="140">
        <v>0.13345560400000001</v>
      </c>
      <c r="H461" s="140">
        <v>0.22177429900000001</v>
      </c>
      <c r="I461" s="140">
        <v>0.13906212300000001</v>
      </c>
      <c r="J461" s="140">
        <v>0.15845878299999999</v>
      </c>
      <c r="K461" s="140">
        <v>0.21110965400000001</v>
      </c>
      <c r="L461" s="141">
        <f t="shared" si="228"/>
        <v>3.4277826637162754</v>
      </c>
    </row>
    <row r="462" spans="1:12" ht="15" customHeight="1" x14ac:dyDescent="0.2">
      <c r="A462" s="11"/>
      <c r="C462" s="139">
        <v>2014</v>
      </c>
      <c r="D462" s="139"/>
      <c r="E462" s="140">
        <v>5.9757584393379984E-2</v>
      </c>
      <c r="F462" s="140">
        <v>3.2835586816284741E-2</v>
      </c>
      <c r="G462" s="140">
        <v>8.7777511547807191E-2</v>
      </c>
      <c r="H462" s="140">
        <v>0.16957536626021621</v>
      </c>
      <c r="I462" s="140">
        <v>0.17807047074112445</v>
      </c>
      <c r="J462" s="140">
        <v>0.18261437896610022</v>
      </c>
      <c r="K462" s="140">
        <v>0.28936910127508719</v>
      </c>
      <c r="L462" s="141">
        <f t="shared" si="228"/>
        <v>3.7071096039002081</v>
      </c>
    </row>
    <row r="463" spans="1:12" ht="15" customHeight="1" x14ac:dyDescent="0.2">
      <c r="A463" s="11"/>
      <c r="C463" s="162" t="s">
        <v>92</v>
      </c>
      <c r="D463" s="162"/>
      <c r="E463" s="162"/>
      <c r="F463" s="162"/>
      <c r="G463" s="163"/>
      <c r="H463" s="163"/>
      <c r="I463" s="163"/>
      <c r="J463" s="163"/>
      <c r="K463" s="163"/>
      <c r="L463" s="168"/>
    </row>
    <row r="464" spans="1:12" ht="15" customHeight="1" x14ac:dyDescent="0.2">
      <c r="A464" s="11"/>
      <c r="C464" s="136">
        <v>2024</v>
      </c>
      <c r="D464" s="136"/>
      <c r="E464" s="137">
        <f>AVERAGE(E469,E474,E479)</f>
        <v>7.518454404186653E-2</v>
      </c>
      <c r="F464" s="137">
        <f t="shared" ref="F464:K464" si="229">AVERAGE(F469,F474,F479)</f>
        <v>4.3579086106776431E-2</v>
      </c>
      <c r="G464" s="137">
        <f t="shared" si="229"/>
        <v>0.10055137394588087</v>
      </c>
      <c r="H464" s="137">
        <f t="shared" si="229"/>
        <v>0.19647814002520267</v>
      </c>
      <c r="I464" s="137">
        <f t="shared" si="229"/>
        <v>0.20905454801920784</v>
      </c>
      <c r="J464" s="137">
        <f t="shared" si="229"/>
        <v>0.16146014565795822</v>
      </c>
      <c r="K464" s="137">
        <f t="shared" si="229"/>
        <v>0.21369216220310747</v>
      </c>
      <c r="L464" s="138">
        <f t="shared" ref="L464:L467" si="230">(1*E464+2*F464+3*G464+4*H464+5*I464)/SUM(E464:I464)</f>
        <v>3.6731865495625131</v>
      </c>
    </row>
    <row r="465" spans="1:12" ht="15" customHeight="1" x14ac:dyDescent="0.2">
      <c r="A465" s="11"/>
      <c r="C465" s="139">
        <v>2021</v>
      </c>
      <c r="D465" s="139"/>
      <c r="E465" s="140">
        <f t="shared" ref="E465:K465" si="231">AVERAGE(E470,E475,E480)</f>
        <v>8.3536370999999998E-2</v>
      </c>
      <c r="F465" s="140">
        <f t="shared" si="231"/>
        <v>4.05195E-2</v>
      </c>
      <c r="G465" s="140">
        <f t="shared" si="231"/>
        <v>0.11790244800000001</v>
      </c>
      <c r="H465" s="140">
        <f t="shared" si="231"/>
        <v>0.18316267733333333</v>
      </c>
      <c r="I465" s="140">
        <f t="shared" si="231"/>
        <v>0.22136798566666668</v>
      </c>
      <c r="J465" s="140">
        <f t="shared" si="231"/>
        <v>0.125726802</v>
      </c>
      <c r="K465" s="140">
        <f t="shared" si="231"/>
        <v>0.22778422633333331</v>
      </c>
      <c r="L465" s="141">
        <f t="shared" si="230"/>
        <v>3.6470433654918288</v>
      </c>
    </row>
    <row r="466" spans="1:12" ht="15" customHeight="1" x14ac:dyDescent="0.2">
      <c r="A466" s="11"/>
      <c r="C466" s="139">
        <v>2017</v>
      </c>
      <c r="D466" s="139"/>
      <c r="E466" s="140">
        <f t="shared" ref="E466:K466" si="232">AVERAGE(E471,E476,E481)</f>
        <v>9.3256462333333331E-2</v>
      </c>
      <c r="F466" s="140">
        <f t="shared" si="232"/>
        <v>2.7916133333333332E-2</v>
      </c>
      <c r="G466" s="140">
        <f t="shared" si="232"/>
        <v>0.10382086633333332</v>
      </c>
      <c r="H466" s="140">
        <f t="shared" si="232"/>
        <v>0.18410831899999999</v>
      </c>
      <c r="I466" s="140">
        <f t="shared" si="232"/>
        <v>0.16531769333333332</v>
      </c>
      <c r="J466" s="140">
        <f t="shared" si="232"/>
        <v>0.14922909233333334</v>
      </c>
      <c r="K466" s="140">
        <f t="shared" si="232"/>
        <v>0.27635147033333335</v>
      </c>
      <c r="L466" s="141">
        <f t="shared" si="230"/>
        <v>3.5228141821187546</v>
      </c>
    </row>
    <row r="467" spans="1:12" ht="15" customHeight="1" x14ac:dyDescent="0.2">
      <c r="A467" s="11"/>
      <c r="C467" s="139">
        <v>2014</v>
      </c>
      <c r="D467" s="139"/>
      <c r="E467" s="140">
        <f t="shared" ref="E467:K467" si="233">AVERAGE(E472,E477,E482)</f>
        <v>4.5983720510588598E-2</v>
      </c>
      <c r="F467" s="140">
        <f t="shared" si="233"/>
        <v>2.9349905041453215E-2</v>
      </c>
      <c r="G467" s="140">
        <f t="shared" si="233"/>
        <v>8.7486469368681694E-2</v>
      </c>
      <c r="H467" s="140">
        <f t="shared" si="233"/>
        <v>0.1753412024825205</v>
      </c>
      <c r="I467" s="140">
        <f t="shared" si="233"/>
        <v>0.14097412157416891</v>
      </c>
      <c r="J467" s="140">
        <f t="shared" si="233"/>
        <v>0.17553861201077578</v>
      </c>
      <c r="K467" s="140">
        <f t="shared" si="233"/>
        <v>0.34532596901181128</v>
      </c>
      <c r="L467" s="141">
        <f t="shared" si="230"/>
        <v>3.7012048916885978</v>
      </c>
    </row>
    <row r="468" spans="1:12" ht="15" customHeight="1" x14ac:dyDescent="0.2">
      <c r="A468" s="11"/>
      <c r="C468" s="170" t="s">
        <v>87</v>
      </c>
      <c r="D468" s="171"/>
      <c r="E468" s="172"/>
      <c r="F468" s="172"/>
      <c r="G468" s="173"/>
      <c r="H468" s="173"/>
      <c r="I468" s="173"/>
      <c r="J468" s="173"/>
      <c r="K468" s="173"/>
      <c r="L468" s="174"/>
    </row>
    <row r="469" spans="1:12" ht="15" customHeight="1" x14ac:dyDescent="0.2">
      <c r="A469" s="11"/>
      <c r="C469" s="136">
        <v>2024</v>
      </c>
      <c r="D469" s="136"/>
      <c r="E469" s="137">
        <v>7.5931142481733355E-2</v>
      </c>
      <c r="F469" s="137">
        <v>4.096637567003375E-2</v>
      </c>
      <c r="G469" s="137">
        <v>8.5606088656607821E-2</v>
      </c>
      <c r="H469" s="137">
        <v>0.17672160087239397</v>
      </c>
      <c r="I469" s="137">
        <v>0.23128709346721241</v>
      </c>
      <c r="J469" s="137">
        <v>0.16053472873721691</v>
      </c>
      <c r="K469" s="137">
        <v>0.22895297011480181</v>
      </c>
      <c r="L469" s="138">
        <f t="shared" ref="L469:L472" si="234">(1*E469+2*F469+3*G469+4*H469+5*I469)/SUM(E469:I469)</f>
        <v>3.7312991504574118</v>
      </c>
    </row>
    <row r="470" spans="1:12" ht="15" customHeight="1" x14ac:dyDescent="0.2">
      <c r="A470" s="11"/>
      <c r="C470" s="139">
        <v>2021</v>
      </c>
      <c r="D470" s="139"/>
      <c r="E470" s="140">
        <v>9.1877961999999994E-2</v>
      </c>
      <c r="F470" s="140">
        <v>2.87414E-2</v>
      </c>
      <c r="G470" s="140">
        <v>0.103393685</v>
      </c>
      <c r="H470" s="140">
        <v>0.1881679</v>
      </c>
      <c r="I470" s="140">
        <v>0.22362268799999999</v>
      </c>
      <c r="J470" s="140">
        <v>0.11407086600000001</v>
      </c>
      <c r="K470" s="140">
        <v>0.25012553100000001</v>
      </c>
      <c r="L470" s="141">
        <f t="shared" si="234"/>
        <v>3.6651675591631379</v>
      </c>
    </row>
    <row r="471" spans="1:12" ht="15" customHeight="1" x14ac:dyDescent="0.2">
      <c r="A471" s="11"/>
      <c r="C471" s="139">
        <v>2017</v>
      </c>
      <c r="D471" s="139"/>
      <c r="E471" s="140">
        <v>8.8729871000000002E-2</v>
      </c>
      <c r="F471" s="140">
        <v>1.7751699999999999E-2</v>
      </c>
      <c r="G471" s="140">
        <v>9.2613705000000004E-2</v>
      </c>
      <c r="H471" s="140">
        <v>0.18086526999999999</v>
      </c>
      <c r="I471" s="140">
        <v>0.20279149299999999</v>
      </c>
      <c r="J471" s="140">
        <v>0.13676925400000001</v>
      </c>
      <c r="K471" s="140">
        <v>0.280478748</v>
      </c>
      <c r="L471" s="141">
        <f t="shared" si="234"/>
        <v>3.6713606951446467</v>
      </c>
    </row>
    <row r="472" spans="1:12" ht="15" customHeight="1" x14ac:dyDescent="0.2">
      <c r="A472" s="11"/>
      <c r="C472" s="139">
        <v>2014</v>
      </c>
      <c r="D472" s="139"/>
      <c r="E472" s="140">
        <v>3.2863836908992652E-2</v>
      </c>
      <c r="F472" s="140">
        <v>2.2650745068342623E-2</v>
      </c>
      <c r="G472" s="140">
        <v>0.10136047926712542</v>
      </c>
      <c r="H472" s="140">
        <v>0.18742958648828706</v>
      </c>
      <c r="I472" s="140">
        <v>0.15285370397604717</v>
      </c>
      <c r="J472" s="140">
        <v>0.17158148725886188</v>
      </c>
      <c r="K472" s="140">
        <v>0.33126016103234318</v>
      </c>
      <c r="L472" s="141">
        <f t="shared" si="234"/>
        <v>3.8141441739092743</v>
      </c>
    </row>
    <row r="473" spans="1:12" ht="15" customHeight="1" x14ac:dyDescent="0.2">
      <c r="A473" s="11"/>
      <c r="C473" s="170" t="s">
        <v>88</v>
      </c>
      <c r="D473" s="171"/>
      <c r="E473" s="172"/>
      <c r="F473" s="172"/>
      <c r="G473" s="173"/>
      <c r="H473" s="173"/>
      <c r="I473" s="173"/>
      <c r="J473" s="173"/>
      <c r="K473" s="173"/>
      <c r="L473" s="174"/>
    </row>
    <row r="474" spans="1:12" ht="15" customHeight="1" x14ac:dyDescent="0.2">
      <c r="A474" s="11"/>
      <c r="C474" s="136">
        <v>2024</v>
      </c>
      <c r="D474" s="136"/>
      <c r="E474" s="137">
        <v>7.9122733469292356E-2</v>
      </c>
      <c r="F474" s="137">
        <v>4.9119487812430446E-2</v>
      </c>
      <c r="G474" s="137">
        <v>0.1079787309729333</v>
      </c>
      <c r="H474" s="137">
        <v>0.20790086973097627</v>
      </c>
      <c r="I474" s="137">
        <v>0.18058570899716611</v>
      </c>
      <c r="J474" s="137">
        <v>0.15928723968697509</v>
      </c>
      <c r="K474" s="137">
        <v>0.21600522933022648</v>
      </c>
      <c r="L474" s="138">
        <f t="shared" ref="L474:L477" si="235">(1*E474+2*F474+3*G474+4*H474+5*I474)/SUM(E474:I474)</f>
        <v>3.5790026773092523</v>
      </c>
    </row>
    <row r="475" spans="1:12" ht="15" customHeight="1" x14ac:dyDescent="0.2">
      <c r="A475" s="11"/>
      <c r="C475" s="139">
        <v>2021</v>
      </c>
      <c r="D475" s="139"/>
      <c r="E475" s="140">
        <v>7.7053318999999995E-2</v>
      </c>
      <c r="F475" s="140">
        <v>5.2018599999999998E-2</v>
      </c>
      <c r="G475" s="140">
        <v>0.13013218300000001</v>
      </c>
      <c r="H475" s="140">
        <v>0.193862379</v>
      </c>
      <c r="I475" s="140">
        <v>0.186433714</v>
      </c>
      <c r="J475" s="140">
        <v>0.13466942800000001</v>
      </c>
      <c r="K475" s="140">
        <v>0.225830378</v>
      </c>
      <c r="L475" s="141">
        <f t="shared" si="235"/>
        <v>3.5638850024119222</v>
      </c>
    </row>
    <row r="476" spans="1:12" ht="15" customHeight="1" x14ac:dyDescent="0.2">
      <c r="A476" s="11"/>
      <c r="C476" s="139">
        <v>2017</v>
      </c>
      <c r="D476" s="139"/>
      <c r="E476" s="140">
        <v>0.103173377</v>
      </c>
      <c r="F476" s="140">
        <v>3.3236099999999998E-2</v>
      </c>
      <c r="G476" s="140">
        <v>0.13351991499999999</v>
      </c>
      <c r="H476" s="140">
        <v>0.193247104</v>
      </c>
      <c r="I476" s="140">
        <v>0.113164826</v>
      </c>
      <c r="J476" s="140">
        <v>0.14738773999999999</v>
      </c>
      <c r="K476" s="140">
        <v>0.27627098</v>
      </c>
      <c r="L476" s="141">
        <f t="shared" si="235"/>
        <v>3.3123043500948213</v>
      </c>
    </row>
    <row r="477" spans="1:12" ht="15" customHeight="1" x14ac:dyDescent="0.2">
      <c r="A477" s="11"/>
      <c r="C477" s="139">
        <v>2014</v>
      </c>
      <c r="D477" s="139"/>
      <c r="E477" s="140">
        <v>6.1465988720025559E-2</v>
      </c>
      <c r="F477" s="140">
        <v>3.2563383239732284E-2</v>
      </c>
      <c r="G477" s="140">
        <v>8.861599409631056E-2</v>
      </c>
      <c r="H477" s="140">
        <v>0.17438464764821182</v>
      </c>
      <c r="I477" s="140">
        <v>0.11606326400492495</v>
      </c>
      <c r="J477" s="140">
        <v>0.16109619184165941</v>
      </c>
      <c r="K477" s="140">
        <v>0.36581053044913536</v>
      </c>
      <c r="L477" s="141">
        <f t="shared" si="235"/>
        <v>3.5305841930237052</v>
      </c>
    </row>
    <row r="478" spans="1:12" ht="15" customHeight="1" x14ac:dyDescent="0.2">
      <c r="A478" s="11"/>
      <c r="C478" s="170" t="s">
        <v>89</v>
      </c>
      <c r="D478" s="171"/>
      <c r="E478" s="172"/>
      <c r="F478" s="172"/>
      <c r="G478" s="173"/>
      <c r="H478" s="173"/>
      <c r="I478" s="173"/>
      <c r="J478" s="173"/>
      <c r="K478" s="173"/>
      <c r="L478" s="174"/>
    </row>
    <row r="479" spans="1:12" ht="15" customHeight="1" x14ac:dyDescent="0.2">
      <c r="A479" s="11"/>
      <c r="C479" s="136">
        <v>2024</v>
      </c>
      <c r="D479" s="136"/>
      <c r="E479" s="137">
        <v>7.0499756174573866E-2</v>
      </c>
      <c r="F479" s="137">
        <v>4.065139483786509E-2</v>
      </c>
      <c r="G479" s="137">
        <v>0.10806930220810151</v>
      </c>
      <c r="H479" s="137">
        <v>0.20481194947223774</v>
      </c>
      <c r="I479" s="137">
        <v>0.21529084159324494</v>
      </c>
      <c r="J479" s="137">
        <v>0.16455846854968273</v>
      </c>
      <c r="K479" s="137">
        <v>0.19611828716429414</v>
      </c>
      <c r="L479" s="138">
        <f t="shared" ref="L479:L482" si="236">(1*E479+2*F479+3*G479+4*H479+5*I479)/SUM(E479:I479)</f>
        <v>3.7097234920317046</v>
      </c>
    </row>
    <row r="480" spans="1:12" ht="15" customHeight="1" x14ac:dyDescent="0.2">
      <c r="A480" s="11"/>
      <c r="C480" s="139">
        <v>2021</v>
      </c>
      <c r="D480" s="139"/>
      <c r="E480" s="140">
        <v>8.1677832000000006E-2</v>
      </c>
      <c r="F480" s="140">
        <v>4.0798500000000001E-2</v>
      </c>
      <c r="G480" s="140">
        <v>0.120181476</v>
      </c>
      <c r="H480" s="140">
        <v>0.16745775299999999</v>
      </c>
      <c r="I480" s="140">
        <v>0.25404755499999998</v>
      </c>
      <c r="J480" s="140">
        <v>0.128440112</v>
      </c>
      <c r="K480" s="140">
        <v>0.20739677000000001</v>
      </c>
      <c r="L480" s="141">
        <f t="shared" si="236"/>
        <v>3.7097634416061132</v>
      </c>
    </row>
    <row r="481" spans="1:12" ht="15" customHeight="1" x14ac:dyDescent="0.2">
      <c r="A481" s="11"/>
      <c r="C481" s="139">
        <v>2017</v>
      </c>
      <c r="D481" s="139"/>
      <c r="E481" s="140">
        <v>8.7866138999999996E-2</v>
      </c>
      <c r="F481" s="140">
        <v>3.2760600000000001E-2</v>
      </c>
      <c r="G481" s="140">
        <v>8.5328978999999999E-2</v>
      </c>
      <c r="H481" s="140">
        <v>0.17821258300000001</v>
      </c>
      <c r="I481" s="140">
        <v>0.17999676100000001</v>
      </c>
      <c r="J481" s="140">
        <v>0.163530283</v>
      </c>
      <c r="K481" s="140">
        <v>0.27230468299999999</v>
      </c>
      <c r="L481" s="141">
        <f t="shared" si="236"/>
        <v>3.5844268800183161</v>
      </c>
    </row>
    <row r="482" spans="1:12" ht="15" customHeight="1" x14ac:dyDescent="0.2">
      <c r="A482" s="11"/>
      <c r="C482" s="139">
        <v>2014</v>
      </c>
      <c r="D482" s="139"/>
      <c r="E482" s="140">
        <v>4.3621335902747582E-2</v>
      </c>
      <c r="F482" s="140">
        <v>3.2835586816284741E-2</v>
      </c>
      <c r="G482" s="140">
        <v>7.2482934742609112E-2</v>
      </c>
      <c r="H482" s="140">
        <v>0.16420937331106256</v>
      </c>
      <c r="I482" s="140">
        <v>0.15400539674153471</v>
      </c>
      <c r="J482" s="140">
        <v>0.19393815693180608</v>
      </c>
      <c r="K482" s="140">
        <v>0.33890721555395525</v>
      </c>
      <c r="L482" s="141">
        <f t="shared" si="236"/>
        <v>3.7538016053616405</v>
      </c>
    </row>
    <row r="483" spans="1:12" ht="15" customHeight="1" x14ac:dyDescent="0.2">
      <c r="A483" s="11"/>
      <c r="C483" s="162" t="s">
        <v>93</v>
      </c>
      <c r="D483" s="162"/>
      <c r="E483" s="162"/>
      <c r="F483" s="162"/>
      <c r="G483" s="163"/>
      <c r="H483" s="163"/>
      <c r="I483" s="163"/>
      <c r="J483" s="163"/>
      <c r="K483" s="163"/>
      <c r="L483" s="168"/>
    </row>
    <row r="484" spans="1:12" ht="15" customHeight="1" x14ac:dyDescent="0.2">
      <c r="A484" s="11"/>
      <c r="C484" s="136">
        <v>2024</v>
      </c>
      <c r="D484" s="136"/>
      <c r="E484" s="137">
        <f>AVERAGE(E489,E494,E499)</f>
        <v>7.7215961345219339E-2</v>
      </c>
      <c r="F484" s="137">
        <f t="shared" ref="F484:K484" si="237">AVERAGE(F489,F494,F499)</f>
        <v>4.155602906670542E-2</v>
      </c>
      <c r="G484" s="137">
        <f t="shared" si="237"/>
        <v>0.10615806401219006</v>
      </c>
      <c r="H484" s="137">
        <f t="shared" si="237"/>
        <v>0.20541933950306843</v>
      </c>
      <c r="I484" s="137">
        <f t="shared" si="237"/>
        <v>0.18510242484720793</v>
      </c>
      <c r="J484" s="137">
        <f t="shared" si="237"/>
        <v>0.16424030442907023</v>
      </c>
      <c r="K484" s="137">
        <f t="shared" si="237"/>
        <v>0.22030787679653865</v>
      </c>
      <c r="L484" s="138">
        <f t="shared" ref="L484:L487" si="238">(1*E484+2*F484+3*G484+4*H484+5*I484)/SUM(E484:I484)</f>
        <v>3.6168415233484019</v>
      </c>
    </row>
    <row r="485" spans="1:12" ht="15" customHeight="1" x14ac:dyDescent="0.2">
      <c r="A485" s="11"/>
      <c r="C485" s="139">
        <v>2021</v>
      </c>
      <c r="D485" s="139"/>
      <c r="E485" s="140">
        <f t="shared" ref="E485:K485" si="239">AVERAGE(E490,E495,E500)</f>
        <v>8.1215847333333327E-2</v>
      </c>
      <c r="F485" s="140">
        <f t="shared" si="239"/>
        <v>4.2476900000000005E-2</v>
      </c>
      <c r="G485" s="140">
        <f t="shared" si="239"/>
        <v>0.11812279800000001</v>
      </c>
      <c r="H485" s="140">
        <f t="shared" si="239"/>
        <v>0.21471352933333332</v>
      </c>
      <c r="I485" s="140">
        <f t="shared" si="239"/>
        <v>0.18380805733333336</v>
      </c>
      <c r="J485" s="140">
        <f t="shared" si="239"/>
        <v>0.12949132999999999</v>
      </c>
      <c r="K485" s="140">
        <f t="shared" si="239"/>
        <v>0.23017151766666666</v>
      </c>
      <c r="L485" s="141">
        <f t="shared" si="238"/>
        <v>3.5894099068634575</v>
      </c>
    </row>
    <row r="486" spans="1:12" ht="15" customHeight="1" x14ac:dyDescent="0.2">
      <c r="A486" s="11"/>
      <c r="C486" s="139">
        <v>2017</v>
      </c>
      <c r="D486" s="139"/>
      <c r="E486" s="140">
        <f t="shared" ref="E486:K486" si="240">AVERAGE(E491,E496,E501)</f>
        <v>8.8661341666666671E-2</v>
      </c>
      <c r="F486" s="140">
        <f t="shared" si="240"/>
        <v>2.8006100000000003E-2</v>
      </c>
      <c r="G486" s="140">
        <f t="shared" si="240"/>
        <v>0.11524651633333334</v>
      </c>
      <c r="H486" s="140">
        <f t="shared" si="240"/>
        <v>0.20469180500000003</v>
      </c>
      <c r="I486" s="140">
        <f t="shared" si="240"/>
        <v>0.13482254933333335</v>
      </c>
      <c r="J486" s="140">
        <f t="shared" si="240"/>
        <v>0.156368969</v>
      </c>
      <c r="K486" s="140">
        <f t="shared" si="240"/>
        <v>0.27220275533333332</v>
      </c>
      <c r="L486" s="141">
        <f t="shared" si="238"/>
        <v>3.4707644240357691</v>
      </c>
    </row>
    <row r="487" spans="1:12" ht="15" customHeight="1" x14ac:dyDescent="0.2">
      <c r="A487" s="11"/>
      <c r="C487" s="139">
        <v>2014</v>
      </c>
      <c r="D487" s="139"/>
      <c r="E487" s="140">
        <f t="shared" ref="E487:K487" si="241">AVERAGE(E492,E497,E502)</f>
        <v>4.9759376211467532E-2</v>
      </c>
      <c r="F487" s="140">
        <f t="shared" si="241"/>
        <v>3.1043733362969238E-2</v>
      </c>
      <c r="G487" s="140">
        <f t="shared" si="241"/>
        <v>9.5601938858537613E-2</v>
      </c>
      <c r="H487" s="140">
        <f t="shared" si="241"/>
        <v>0.17355663963548698</v>
      </c>
      <c r="I487" s="140">
        <f t="shared" si="241"/>
        <v>0.12738081440999247</v>
      </c>
      <c r="J487" s="140">
        <f t="shared" si="241"/>
        <v>0.173744632466173</v>
      </c>
      <c r="K487" s="140">
        <f t="shared" si="241"/>
        <v>0.34891286505537322</v>
      </c>
      <c r="L487" s="141">
        <f t="shared" si="238"/>
        <v>3.6237780652750642</v>
      </c>
    </row>
    <row r="488" spans="1:12" ht="15" customHeight="1" x14ac:dyDescent="0.2">
      <c r="A488" s="11"/>
      <c r="C488" s="170" t="s">
        <v>87</v>
      </c>
      <c r="D488" s="171"/>
      <c r="E488" s="172"/>
      <c r="F488" s="172"/>
      <c r="G488" s="173"/>
      <c r="H488" s="173"/>
      <c r="I488" s="173"/>
      <c r="J488" s="173"/>
      <c r="K488" s="173"/>
      <c r="L488" s="174"/>
    </row>
    <row r="489" spans="1:12" ht="15" customHeight="1" x14ac:dyDescent="0.2">
      <c r="A489" s="11"/>
      <c r="C489" s="136">
        <v>2024</v>
      </c>
      <c r="D489" s="136"/>
      <c r="E489" s="137">
        <v>7.5710747356386068E-2</v>
      </c>
      <c r="F489" s="137">
        <v>4.2044869817546571E-2</v>
      </c>
      <c r="G489" s="137">
        <v>8.1309328075958157E-2</v>
      </c>
      <c r="H489" s="137">
        <v>0.20157139810177399</v>
      </c>
      <c r="I489" s="137">
        <v>0.19349744667969687</v>
      </c>
      <c r="J489" s="137">
        <v>0.16016357311991442</v>
      </c>
      <c r="K489" s="137">
        <v>0.24570263684872398</v>
      </c>
      <c r="L489" s="138">
        <f t="shared" ref="L489:L492" si="242">(1*E489+2*F489+3*G489+4*H489+5*I489)/SUM(E489:I489)</f>
        <v>3.6650016100077276</v>
      </c>
    </row>
    <row r="490" spans="1:12" ht="15" customHeight="1" x14ac:dyDescent="0.2">
      <c r="A490" s="11"/>
      <c r="C490" s="139">
        <v>2021</v>
      </c>
      <c r="D490" s="139"/>
      <c r="E490" s="140">
        <v>8.2667951000000003E-2</v>
      </c>
      <c r="F490" s="140">
        <v>3.5661600000000002E-2</v>
      </c>
      <c r="G490" s="140">
        <v>0.102149275</v>
      </c>
      <c r="H490" s="140">
        <v>0.22535354399999999</v>
      </c>
      <c r="I490" s="140">
        <v>0.17782851499999999</v>
      </c>
      <c r="J490" s="140">
        <v>0.12536444999999999</v>
      </c>
      <c r="K490" s="140">
        <v>0.25097462999999998</v>
      </c>
      <c r="L490" s="141">
        <f t="shared" si="242"/>
        <v>3.6093264482989023</v>
      </c>
    </row>
    <row r="491" spans="1:12" ht="15" customHeight="1" x14ac:dyDescent="0.2">
      <c r="A491" s="11"/>
      <c r="C491" s="139">
        <v>2017</v>
      </c>
      <c r="D491" s="139"/>
      <c r="E491" s="140">
        <v>8.0285907000000004E-2</v>
      </c>
      <c r="F491" s="140">
        <v>2.3093099999999998E-2</v>
      </c>
      <c r="G491" s="140">
        <v>0.13202646600000001</v>
      </c>
      <c r="H491" s="140">
        <v>0.19546300699999999</v>
      </c>
      <c r="I491" s="140">
        <v>0.14284576199999999</v>
      </c>
      <c r="J491" s="140">
        <v>0.14804588399999999</v>
      </c>
      <c r="K491" s="140">
        <v>0.278239915</v>
      </c>
      <c r="L491" s="141">
        <f t="shared" si="242"/>
        <v>3.5185327384638985</v>
      </c>
    </row>
    <row r="492" spans="1:12" ht="15" customHeight="1" x14ac:dyDescent="0.2">
      <c r="A492" s="11"/>
      <c r="C492" s="139">
        <v>2014</v>
      </c>
      <c r="D492" s="139"/>
      <c r="E492" s="140">
        <v>4.4190804011629448E-2</v>
      </c>
      <c r="F492" s="140">
        <v>2.7456837319407273E-2</v>
      </c>
      <c r="G492" s="140">
        <v>0.11126673916465318</v>
      </c>
      <c r="H492" s="140">
        <v>0.19253294327168111</v>
      </c>
      <c r="I492" s="140">
        <v>0.12171102794142392</v>
      </c>
      <c r="J492" s="140">
        <v>0.17158148725886188</v>
      </c>
      <c r="K492" s="140">
        <v>0.33126016103234318</v>
      </c>
      <c r="L492" s="141">
        <f t="shared" si="242"/>
        <v>3.6438925398951514</v>
      </c>
    </row>
    <row r="493" spans="1:12" ht="15" customHeight="1" x14ac:dyDescent="0.2">
      <c r="A493" s="11"/>
      <c r="C493" s="170" t="s">
        <v>88</v>
      </c>
      <c r="D493" s="171"/>
      <c r="E493" s="172"/>
      <c r="F493" s="172"/>
      <c r="G493" s="173"/>
      <c r="H493" s="173"/>
      <c r="I493" s="173"/>
      <c r="J493" s="173"/>
      <c r="K493" s="173"/>
      <c r="L493" s="174"/>
    </row>
    <row r="494" spans="1:12" ht="15" customHeight="1" x14ac:dyDescent="0.2">
      <c r="A494" s="11"/>
      <c r="C494" s="136">
        <v>2024</v>
      </c>
      <c r="D494" s="136"/>
      <c r="E494" s="137">
        <v>8.19058047195491E-2</v>
      </c>
      <c r="F494" s="137">
        <v>3.7372720474845578E-2</v>
      </c>
      <c r="G494" s="137">
        <v>0.12243749048391558</v>
      </c>
      <c r="H494" s="137">
        <v>0.20768658986318575</v>
      </c>
      <c r="I494" s="137">
        <v>0.16006444465019823</v>
      </c>
      <c r="J494" s="137">
        <v>0.17124771063799016</v>
      </c>
      <c r="K494" s="137">
        <v>0.21928523917031562</v>
      </c>
      <c r="L494" s="138">
        <f t="shared" ref="L494:L497" si="243">(1*E494+2*F494+3*G494+4*H494+5*I494)/SUM(E494:I494)</f>
        <v>3.5359291353763975</v>
      </c>
    </row>
    <row r="495" spans="1:12" ht="15" customHeight="1" x14ac:dyDescent="0.2">
      <c r="A495" s="11"/>
      <c r="C495" s="139">
        <v>2021</v>
      </c>
      <c r="D495" s="139"/>
      <c r="E495" s="140">
        <v>7.6672129000000006E-2</v>
      </c>
      <c r="F495" s="140">
        <v>4.1073400000000003E-2</v>
      </c>
      <c r="G495" s="140">
        <v>0.13541674400000001</v>
      </c>
      <c r="H495" s="140">
        <v>0.20848069899999999</v>
      </c>
      <c r="I495" s="140">
        <v>0.17159819500000001</v>
      </c>
      <c r="J495" s="140">
        <v>0.13466942800000001</v>
      </c>
      <c r="K495" s="140">
        <v>0.232089393</v>
      </c>
      <c r="L495" s="141">
        <f t="shared" si="243"/>
        <v>3.5641759405702063</v>
      </c>
    </row>
    <row r="496" spans="1:12" ht="15" customHeight="1" x14ac:dyDescent="0.2">
      <c r="A496" s="11"/>
      <c r="C496" s="139">
        <v>2017</v>
      </c>
      <c r="D496" s="139"/>
      <c r="E496" s="140">
        <v>9.7831978999999999E-2</v>
      </c>
      <c r="F496" s="140">
        <v>2.8164600000000001E-2</v>
      </c>
      <c r="G496" s="140">
        <v>0.12331260300000001</v>
      </c>
      <c r="H496" s="140">
        <v>0.21891588400000001</v>
      </c>
      <c r="I496" s="140">
        <v>0.107910668</v>
      </c>
      <c r="J496" s="140">
        <v>0.15245924</v>
      </c>
      <c r="K496" s="140">
        <v>0.271405067</v>
      </c>
      <c r="L496" s="141">
        <f t="shared" si="243"/>
        <v>3.3660746063010212</v>
      </c>
    </row>
    <row r="497" spans="1:12" ht="15" customHeight="1" x14ac:dyDescent="0.2">
      <c r="A497" s="11"/>
      <c r="C497" s="139">
        <v>2014</v>
      </c>
      <c r="D497" s="139"/>
      <c r="E497" s="140">
        <v>6.1465988720025566E-2</v>
      </c>
      <c r="F497" s="140">
        <v>3.2835586816284741E-2</v>
      </c>
      <c r="G497" s="140">
        <v>8.7771133273945284E-2</v>
      </c>
      <c r="H497" s="140">
        <v>0.16873688371171283</v>
      </c>
      <c r="I497" s="140">
        <v>0.11690812482729022</v>
      </c>
      <c r="J497" s="140">
        <v>0.16109300270472846</v>
      </c>
      <c r="K497" s="140">
        <v>0.37118927994601286</v>
      </c>
      <c r="L497" s="141">
        <f t="shared" si="243"/>
        <v>3.5276378464099856</v>
      </c>
    </row>
    <row r="498" spans="1:12" ht="15" customHeight="1" x14ac:dyDescent="0.2">
      <c r="A498" s="11"/>
      <c r="C498" s="170" t="s">
        <v>89</v>
      </c>
      <c r="D498" s="171"/>
      <c r="E498" s="172"/>
      <c r="F498" s="172"/>
      <c r="G498" s="173"/>
      <c r="H498" s="173"/>
      <c r="I498" s="173"/>
      <c r="J498" s="173"/>
      <c r="K498" s="173"/>
      <c r="L498" s="174"/>
    </row>
    <row r="499" spans="1:12" ht="15" customHeight="1" x14ac:dyDescent="0.2">
      <c r="A499" s="11"/>
      <c r="C499" s="136">
        <v>2024</v>
      </c>
      <c r="D499" s="136"/>
      <c r="E499" s="137">
        <v>7.4031331959722835E-2</v>
      </c>
      <c r="F499" s="137">
        <v>4.5250496907724105E-2</v>
      </c>
      <c r="G499" s="137">
        <v>0.11472737347669643</v>
      </c>
      <c r="H499" s="137">
        <v>0.20700003054424548</v>
      </c>
      <c r="I499" s="137">
        <v>0.20174538321172863</v>
      </c>
      <c r="J499" s="137">
        <v>0.16130962952930611</v>
      </c>
      <c r="K499" s="137">
        <v>0.19593575437057645</v>
      </c>
      <c r="L499" s="138">
        <f t="shared" ref="L499:L502" si="244">(1*E499+2*F499+3*G499+4*H499+5*I499)/SUM(E499:I499)</f>
        <v>3.6490465034257378</v>
      </c>
    </row>
    <row r="500" spans="1:12" ht="15" customHeight="1" x14ac:dyDescent="0.2">
      <c r="A500" s="11"/>
      <c r="C500" s="139">
        <v>2021</v>
      </c>
      <c r="D500" s="139"/>
      <c r="E500" s="140">
        <v>8.4307462E-2</v>
      </c>
      <c r="F500" s="140">
        <v>5.0695700000000003E-2</v>
      </c>
      <c r="G500" s="140">
        <v>0.116802375</v>
      </c>
      <c r="H500" s="140">
        <v>0.21030634500000001</v>
      </c>
      <c r="I500" s="140">
        <v>0.20199746199999999</v>
      </c>
      <c r="J500" s="140">
        <v>0.128440112</v>
      </c>
      <c r="K500" s="140">
        <v>0.20745052999999999</v>
      </c>
      <c r="L500" s="141">
        <f t="shared" si="244"/>
        <v>3.5947674860602468</v>
      </c>
    </row>
    <row r="501" spans="1:12" ht="15" customHeight="1" x14ac:dyDescent="0.2">
      <c r="A501" s="11"/>
      <c r="C501" s="139">
        <v>2017</v>
      </c>
      <c r="D501" s="139"/>
      <c r="E501" s="140">
        <v>8.7866138999999996E-2</v>
      </c>
      <c r="F501" s="140">
        <v>3.2760600000000001E-2</v>
      </c>
      <c r="G501" s="140">
        <v>9.0400480000000005E-2</v>
      </c>
      <c r="H501" s="140">
        <v>0.19969652399999999</v>
      </c>
      <c r="I501" s="140">
        <v>0.15371121800000001</v>
      </c>
      <c r="J501" s="140">
        <v>0.16860178300000001</v>
      </c>
      <c r="K501" s="140">
        <v>0.26696328400000002</v>
      </c>
      <c r="L501" s="141">
        <f t="shared" si="244"/>
        <v>3.5290708454184498</v>
      </c>
    </row>
    <row r="502" spans="1:12" ht="15" customHeight="1" x14ac:dyDescent="0.2">
      <c r="A502" s="11"/>
      <c r="C502" s="139">
        <v>2014</v>
      </c>
      <c r="D502" s="139"/>
      <c r="E502" s="140">
        <v>4.3621335902747589E-2</v>
      </c>
      <c r="F502" s="140">
        <v>3.2838775953215701E-2</v>
      </c>
      <c r="G502" s="140">
        <v>8.7767944137014345E-2</v>
      </c>
      <c r="H502" s="140">
        <v>0.15940009192306698</v>
      </c>
      <c r="I502" s="140">
        <v>0.14352329046126319</v>
      </c>
      <c r="J502" s="140">
        <v>0.18855940743492863</v>
      </c>
      <c r="K502" s="140">
        <v>0.34428915418776368</v>
      </c>
      <c r="L502" s="141">
        <f t="shared" si="244"/>
        <v>3.6986283210869293</v>
      </c>
    </row>
    <row r="503" spans="1:12" ht="15" customHeight="1" x14ac:dyDescent="0.2">
      <c r="A503" s="11"/>
      <c r="C503" s="162" t="s">
        <v>87</v>
      </c>
      <c r="D503" s="162"/>
      <c r="E503" s="162"/>
      <c r="F503" s="162"/>
      <c r="G503" s="163"/>
      <c r="H503" s="163"/>
      <c r="I503" s="163"/>
      <c r="J503" s="163"/>
      <c r="K503" s="163"/>
      <c r="L503" s="168"/>
    </row>
    <row r="504" spans="1:12" ht="15" customHeight="1" x14ac:dyDescent="0.2">
      <c r="A504" s="11"/>
      <c r="C504" s="136">
        <v>2024</v>
      </c>
      <c r="D504" s="136"/>
      <c r="E504" s="137">
        <f>AVERAGE(E429,E449,E469,E489)</f>
        <v>8.8349955915729389E-2</v>
      </c>
      <c r="F504" s="137">
        <f t="shared" ref="F504:K504" si="245">AVERAGE(F429,F449,F469,F489)</f>
        <v>4.7389504335788424E-2</v>
      </c>
      <c r="G504" s="137">
        <f t="shared" si="245"/>
        <v>0.11315515315805694</v>
      </c>
      <c r="H504" s="137">
        <f t="shared" si="245"/>
        <v>0.20105469862287972</v>
      </c>
      <c r="I504" s="137">
        <f t="shared" si="245"/>
        <v>0.17326022278156838</v>
      </c>
      <c r="J504" s="137">
        <f t="shared" si="245"/>
        <v>0.16196118519049568</v>
      </c>
      <c r="K504" s="137">
        <f t="shared" si="245"/>
        <v>0.21482927999548149</v>
      </c>
      <c r="L504" s="138">
        <f t="shared" ref="L504:L507" si="246">(1*E504+2*F504+3*G504+4*H504+5*I504)/SUM(E504:I504)</f>
        <v>3.5190641508963809</v>
      </c>
    </row>
    <row r="505" spans="1:12" ht="15" customHeight="1" x14ac:dyDescent="0.2">
      <c r="A505" s="11"/>
      <c r="C505" s="139">
        <v>2021</v>
      </c>
      <c r="D505" s="139"/>
      <c r="E505" s="140">
        <f t="shared" ref="E505:K505" si="247">AVERAGE(E430,E450,E470,E490)</f>
        <v>9.4473803999999995E-2</v>
      </c>
      <c r="F505" s="140">
        <f t="shared" si="247"/>
        <v>4.0252099999999999E-2</v>
      </c>
      <c r="G505" s="140">
        <f t="shared" si="247"/>
        <v>0.15455928400000002</v>
      </c>
      <c r="H505" s="140">
        <f t="shared" si="247"/>
        <v>0.19308113074999997</v>
      </c>
      <c r="I505" s="140">
        <f t="shared" si="247"/>
        <v>0.16555889124999998</v>
      </c>
      <c r="J505" s="140">
        <f t="shared" si="247"/>
        <v>0.12172422150000001</v>
      </c>
      <c r="K505" s="140">
        <f t="shared" si="247"/>
        <v>0.23035057049999999</v>
      </c>
      <c r="L505" s="141">
        <f t="shared" si="246"/>
        <v>3.4552982361189497</v>
      </c>
    </row>
    <row r="506" spans="1:12" ht="15" customHeight="1" x14ac:dyDescent="0.2">
      <c r="A506" s="11"/>
      <c r="C506" s="139">
        <v>2017</v>
      </c>
      <c r="D506" s="139"/>
      <c r="E506" s="140">
        <f t="shared" ref="E506:K506" si="248">AVERAGE(E431,E451,E471,E491)</f>
        <v>9.0497086249999997E-2</v>
      </c>
      <c r="F506" s="140">
        <f t="shared" si="248"/>
        <v>2.8171700000000001E-2</v>
      </c>
      <c r="G506" s="140">
        <f t="shared" si="248"/>
        <v>0.1421715455</v>
      </c>
      <c r="H506" s="140">
        <f t="shared" si="248"/>
        <v>0.20365564424999999</v>
      </c>
      <c r="I506" s="140">
        <f t="shared" si="248"/>
        <v>0.1307870535</v>
      </c>
      <c r="J506" s="140">
        <f t="shared" si="248"/>
        <v>0.14029657800000001</v>
      </c>
      <c r="K506" s="140">
        <f t="shared" si="248"/>
        <v>0.26442042725000003</v>
      </c>
      <c r="L506" s="141">
        <f t="shared" si="246"/>
        <v>3.4301548441000871</v>
      </c>
    </row>
    <row r="507" spans="1:12" ht="15" customHeight="1" x14ac:dyDescent="0.2">
      <c r="A507" s="11"/>
      <c r="C507" s="139">
        <v>2014</v>
      </c>
      <c r="D507" s="139"/>
      <c r="E507" s="140">
        <f t="shared" ref="E507:K507" si="249">AVERAGE(E432,E452,E472,E492)</f>
        <v>4.1006277287391202E-2</v>
      </c>
      <c r="F507" s="140">
        <f t="shared" si="249"/>
        <v>2.9088650600765788E-2</v>
      </c>
      <c r="G507" s="140">
        <f t="shared" si="249"/>
        <v>0.12259530083575544</v>
      </c>
      <c r="H507" s="140">
        <f t="shared" si="249"/>
        <v>0.20405141954392608</v>
      </c>
      <c r="I507" s="140">
        <f t="shared" si="249"/>
        <v>0.11938150457031703</v>
      </c>
      <c r="J507" s="140">
        <f t="shared" si="249"/>
        <v>0.16634510478920489</v>
      </c>
      <c r="K507" s="140">
        <f t="shared" si="249"/>
        <v>0.31753174237263954</v>
      </c>
      <c r="L507" s="141">
        <f t="shared" si="246"/>
        <v>3.6427016918053847</v>
      </c>
    </row>
    <row r="508" spans="1:12" ht="15" customHeight="1" x14ac:dyDescent="0.2">
      <c r="A508" s="11"/>
      <c r="C508" s="162" t="s">
        <v>88</v>
      </c>
      <c r="D508" s="162"/>
      <c r="E508" s="162"/>
      <c r="F508" s="162"/>
      <c r="G508" s="162"/>
      <c r="H508" s="162"/>
      <c r="I508" s="162"/>
      <c r="J508" s="162"/>
      <c r="K508" s="162"/>
      <c r="L508" s="169"/>
    </row>
    <row r="509" spans="1:12" ht="15" customHeight="1" x14ac:dyDescent="0.2">
      <c r="A509" s="11"/>
      <c r="C509" s="136">
        <v>2024</v>
      </c>
      <c r="D509" s="136"/>
      <c r="E509" s="137">
        <f>AVERAGE(E434,E454,E474,E494)</f>
        <v>9.1720271765673572E-2</v>
      </c>
      <c r="F509" s="137">
        <f t="shared" ref="F509:K509" si="250">AVERAGE(F434,F454,F474,F494)</f>
        <v>4.5603475110429517E-2</v>
      </c>
      <c r="G509" s="137">
        <f t="shared" si="250"/>
        <v>0.14036234773991443</v>
      </c>
      <c r="H509" s="137">
        <f t="shared" si="250"/>
        <v>0.2179096618540691</v>
      </c>
      <c r="I509" s="137">
        <f t="shared" si="250"/>
        <v>0.15681261218438006</v>
      </c>
      <c r="J509" s="137">
        <f t="shared" si="250"/>
        <v>0.15484751120577123</v>
      </c>
      <c r="K509" s="137">
        <f t="shared" si="250"/>
        <v>0.19274412013976214</v>
      </c>
      <c r="L509" s="138">
        <f t="shared" ref="L509:L512" si="251">(1*E509+2*F509+3*G509+4*H509+5*I509)/SUM(E509:I509)</f>
        <v>3.4636526478115424</v>
      </c>
    </row>
    <row r="510" spans="1:12" ht="15" customHeight="1" x14ac:dyDescent="0.2">
      <c r="A510" s="11"/>
      <c r="C510" s="139">
        <v>2021</v>
      </c>
      <c r="D510" s="139"/>
      <c r="E510" s="140">
        <f t="shared" ref="E510:K510" si="252">AVERAGE(E435,E455,E475,E495)</f>
        <v>7.5228467999999993E-2</v>
      </c>
      <c r="F510" s="140">
        <f t="shared" si="252"/>
        <v>5.1954957000000003E-2</v>
      </c>
      <c r="G510" s="140">
        <f t="shared" si="252"/>
        <v>0.17364266675000001</v>
      </c>
      <c r="H510" s="140">
        <f t="shared" si="252"/>
        <v>0.19743724374999999</v>
      </c>
      <c r="I510" s="140">
        <f t="shared" si="252"/>
        <v>0.15310110249999997</v>
      </c>
      <c r="J510" s="140">
        <f t="shared" si="252"/>
        <v>0.13221901450000001</v>
      </c>
      <c r="K510" s="140">
        <f t="shared" si="252"/>
        <v>0.21641653650000001</v>
      </c>
      <c r="L510" s="141">
        <f t="shared" si="251"/>
        <v>3.4624562505667531</v>
      </c>
    </row>
    <row r="511" spans="1:12" ht="15" customHeight="1" x14ac:dyDescent="0.2">
      <c r="A511" s="11"/>
      <c r="C511" s="139">
        <v>2017</v>
      </c>
      <c r="D511" s="139"/>
      <c r="E511" s="140">
        <f t="shared" ref="E511:K511" si="253">AVERAGE(E436,E456,E476,E496)</f>
        <v>9.9621004499999999E-2</v>
      </c>
      <c r="F511" s="140">
        <f t="shared" si="253"/>
        <v>3.9682175E-2</v>
      </c>
      <c r="G511" s="140">
        <f t="shared" si="253"/>
        <v>0.14511784049999998</v>
      </c>
      <c r="H511" s="140">
        <f t="shared" si="253"/>
        <v>0.22257354475000002</v>
      </c>
      <c r="I511" s="140">
        <f t="shared" si="253"/>
        <v>9.9572736250000002E-2</v>
      </c>
      <c r="J511" s="140">
        <f t="shared" si="253"/>
        <v>0.14199494474999999</v>
      </c>
      <c r="K511" s="140">
        <f t="shared" si="253"/>
        <v>0.25143775899999998</v>
      </c>
      <c r="L511" s="141">
        <f t="shared" si="251"/>
        <v>3.3013595242418119</v>
      </c>
    </row>
    <row r="512" spans="1:12" ht="15" customHeight="1" x14ac:dyDescent="0.2">
      <c r="A512" s="11"/>
      <c r="C512" s="139">
        <v>2014</v>
      </c>
      <c r="D512" s="139"/>
      <c r="E512" s="140">
        <f t="shared" ref="E512:K512" si="254">AVERAGE(E437,E457,E477,E497)</f>
        <v>6.2668309067024461E-2</v>
      </c>
      <c r="F512" s="140">
        <f t="shared" si="254"/>
        <v>3.2765941353681147E-2</v>
      </c>
      <c r="G512" s="140">
        <f t="shared" si="254"/>
        <v>0.10604061226067996</v>
      </c>
      <c r="H512" s="140">
        <f t="shared" si="254"/>
        <v>0.17636685402545113</v>
      </c>
      <c r="I512" s="140">
        <f t="shared" si="254"/>
        <v>0.11521452589073784</v>
      </c>
      <c r="J512" s="140">
        <f t="shared" si="254"/>
        <v>0.15677659838032765</v>
      </c>
      <c r="K512" s="140">
        <f t="shared" si="254"/>
        <v>0.35016715902209777</v>
      </c>
      <c r="L512" s="141">
        <f t="shared" si="251"/>
        <v>3.5043914361757236</v>
      </c>
    </row>
    <row r="513" spans="1:13" ht="15" customHeight="1" x14ac:dyDescent="0.2">
      <c r="A513" s="11"/>
      <c r="C513" s="162" t="s">
        <v>89</v>
      </c>
      <c r="D513" s="162"/>
      <c r="E513" s="162"/>
      <c r="F513" s="162"/>
      <c r="G513" s="162"/>
      <c r="H513" s="162"/>
      <c r="I513" s="162"/>
      <c r="J513" s="162"/>
      <c r="K513" s="162"/>
      <c r="L513" s="169"/>
    </row>
    <row r="514" spans="1:13" ht="15" customHeight="1" x14ac:dyDescent="0.2">
      <c r="A514" s="11"/>
      <c r="C514" s="136">
        <v>2024</v>
      </c>
      <c r="D514" s="136"/>
      <c r="E514" s="137">
        <f>AVERAGE(E439,E459,E479,E499)</f>
        <v>7.5492749303635989E-2</v>
      </c>
      <c r="F514" s="137">
        <f t="shared" ref="F514:K514" si="255">AVERAGE(F439,F459,F479,F499)</f>
        <v>4.5632371506804645E-2</v>
      </c>
      <c r="G514" s="137">
        <f t="shared" si="255"/>
        <v>0.13063018802217302</v>
      </c>
      <c r="H514" s="137">
        <f t="shared" si="255"/>
        <v>0.22185387230811254</v>
      </c>
      <c r="I514" s="137">
        <f t="shared" si="255"/>
        <v>0.19445519788139873</v>
      </c>
      <c r="J514" s="137">
        <f t="shared" si="255"/>
        <v>0.15636034707847607</v>
      </c>
      <c r="K514" s="137">
        <f t="shared" si="255"/>
        <v>0.17557527389939898</v>
      </c>
      <c r="L514" s="138">
        <f t="shared" ref="L514:L517" si="256">(1*E514+2*F514+3*G514+4*H514+5*I514)/SUM(E514:I514)</f>
        <v>3.6199198923957567</v>
      </c>
    </row>
    <row r="515" spans="1:13" ht="15" customHeight="1" x14ac:dyDescent="0.2">
      <c r="A515" s="11"/>
      <c r="C515" s="139">
        <v>2021</v>
      </c>
      <c r="D515" s="139"/>
      <c r="E515" s="140">
        <f t="shared" ref="E515:K515" si="257">AVERAGE(E440,E460,E480,E500)</f>
        <v>7.3231084500000002E-2</v>
      </c>
      <c r="F515" s="140">
        <f t="shared" si="257"/>
        <v>4.7817775000000007E-2</v>
      </c>
      <c r="G515" s="140">
        <f t="shared" si="257"/>
        <v>0.15166334174999999</v>
      </c>
      <c r="H515" s="140">
        <f t="shared" si="257"/>
        <v>0.19211891249999999</v>
      </c>
      <c r="I515" s="140">
        <f t="shared" si="257"/>
        <v>0.22857256200000001</v>
      </c>
      <c r="J515" s="140">
        <f t="shared" si="257"/>
        <v>0.12117920624999999</v>
      </c>
      <c r="K515" s="140">
        <f t="shared" si="257"/>
        <v>0.185417109</v>
      </c>
      <c r="L515" s="141">
        <f t="shared" si="256"/>
        <v>3.6561604854601901</v>
      </c>
    </row>
    <row r="516" spans="1:13" ht="15" customHeight="1" x14ac:dyDescent="0.2">
      <c r="A516" s="11"/>
      <c r="C516" s="139">
        <v>2017</v>
      </c>
      <c r="D516" s="139"/>
      <c r="E516" s="140">
        <f t="shared" ref="E516:K516" si="258">AVERAGE(E441,E461,E481,E501)</f>
        <v>9.0193062749999997E-2</v>
      </c>
      <c r="F516" s="140">
        <f t="shared" si="258"/>
        <v>3.5863150000000003E-2</v>
      </c>
      <c r="G516" s="140">
        <f t="shared" si="258"/>
        <v>0.10827287499999999</v>
      </c>
      <c r="H516" s="140">
        <f t="shared" si="258"/>
        <v>0.21439768525000003</v>
      </c>
      <c r="I516" s="140">
        <f t="shared" si="258"/>
        <v>0.15019029550000002</v>
      </c>
      <c r="J516" s="140">
        <f t="shared" si="258"/>
        <v>0.162262408</v>
      </c>
      <c r="K516" s="140">
        <f t="shared" si="258"/>
        <v>0.238820536</v>
      </c>
      <c r="L516" s="141">
        <f t="shared" si="256"/>
        <v>3.4984479762743645</v>
      </c>
    </row>
    <row r="517" spans="1:13" ht="15" customHeight="1" x14ac:dyDescent="0.2">
      <c r="A517" s="11"/>
      <c r="C517" s="139">
        <v>2014</v>
      </c>
      <c r="D517" s="139"/>
      <c r="E517" s="142">
        <f t="shared" ref="E517:K517" si="259">AVERAGE(E442,E462,E482,E502)</f>
        <v>4.7655398025405679E-2</v>
      </c>
      <c r="F517" s="142">
        <f t="shared" si="259"/>
        <v>3.418107147473684E-2</v>
      </c>
      <c r="G517" s="142">
        <f t="shared" si="259"/>
        <v>8.5296162868028824E-2</v>
      </c>
      <c r="H517" s="142">
        <f t="shared" si="259"/>
        <v>0.17687385222982405</v>
      </c>
      <c r="I517" s="142">
        <f t="shared" si="259"/>
        <v>0.16044409565261478</v>
      </c>
      <c r="J517" s="142">
        <f t="shared" si="259"/>
        <v>0.18275515142485521</v>
      </c>
      <c r="K517" s="142">
        <f t="shared" si="259"/>
        <v>0.31279426832453461</v>
      </c>
      <c r="L517" s="141">
        <f t="shared" si="256"/>
        <v>3.7300421298485755</v>
      </c>
    </row>
    <row r="518" spans="1:13" ht="15" customHeight="1" x14ac:dyDescent="0.2">
      <c r="A518" s="11"/>
      <c r="C518" s="100" t="s">
        <v>19</v>
      </c>
      <c r="D518" s="100"/>
      <c r="E518" s="99"/>
      <c r="F518" s="99"/>
      <c r="G518" s="99"/>
      <c r="H518" s="99"/>
      <c r="I518" s="99"/>
      <c r="J518" s="99"/>
      <c r="K518" s="99"/>
      <c r="L518" s="98"/>
    </row>
    <row r="519" spans="1:13" ht="15" customHeight="1" x14ac:dyDescent="0.2">
      <c r="A519" s="11"/>
      <c r="C519" s="160" t="s">
        <v>165</v>
      </c>
      <c r="D519" s="160"/>
      <c r="E519" s="161"/>
      <c r="F519" s="161"/>
      <c r="G519" s="161"/>
      <c r="H519" s="161"/>
      <c r="I519" s="161"/>
      <c r="J519" s="161"/>
      <c r="K519" s="161"/>
      <c r="L519" s="161"/>
    </row>
    <row r="520" spans="1:13" s="3" customFormat="1" ht="15" customHeight="1" x14ac:dyDescent="0.2">
      <c r="A520" s="11"/>
      <c r="C520" s="136">
        <v>2024</v>
      </c>
      <c r="D520" s="136"/>
      <c r="E520" s="137">
        <f>AVERAGE(E530,E535,E540,E550,E555,E560,E570,E575,E580,E590,E595,E600)</f>
        <v>4.7130392866820157E-2</v>
      </c>
      <c r="F520" s="137">
        <f t="shared" ref="F520:K520" si="260">AVERAGE(F530,F535,F540,F550,F555,F560,F570,F575,F580,F590,F595,F600)</f>
        <v>4.5485080892664925E-2</v>
      </c>
      <c r="G520" s="137">
        <f t="shared" si="260"/>
        <v>0.19221287991969396</v>
      </c>
      <c r="H520" s="137">
        <f t="shared" si="260"/>
        <v>0.30449943298273291</v>
      </c>
      <c r="I520" s="137">
        <f t="shared" si="260"/>
        <v>0.21607928563483483</v>
      </c>
      <c r="J520" s="137">
        <f t="shared" si="260"/>
        <v>9.1710938213621543E-2</v>
      </c>
      <c r="K520" s="137">
        <f t="shared" si="260"/>
        <v>0.10288198948963161</v>
      </c>
      <c r="L520" s="138">
        <f t="shared" ref="L520:L523" si="261">(1*E520+2*F520+3*G520+4*H520+5*I520)/SUM(E520:I520)</f>
        <v>3.7411309860042663</v>
      </c>
      <c r="M520" s="2"/>
    </row>
    <row r="521" spans="1:13" s="3" customFormat="1" ht="15" customHeight="1" x14ac:dyDescent="0.2">
      <c r="A521" s="11"/>
      <c r="C521" s="139">
        <v>2021</v>
      </c>
      <c r="D521" s="139"/>
      <c r="E521" s="140">
        <f t="shared" ref="E521:K521" si="262">AVERAGE(E531,E536,E541,E551,E556,E561,E571,E576,E581,E591,E596,E601)</f>
        <v>6.2414717666666654E-2</v>
      </c>
      <c r="F521" s="140">
        <f t="shared" si="262"/>
        <v>4.0003012499999997E-2</v>
      </c>
      <c r="G521" s="140">
        <f t="shared" si="262"/>
        <v>0.16072676475</v>
      </c>
      <c r="H521" s="140">
        <f t="shared" si="262"/>
        <v>0.30386023608333329</v>
      </c>
      <c r="I521" s="140">
        <f t="shared" si="262"/>
        <v>0.23590672375000002</v>
      </c>
      <c r="J521" s="140">
        <f t="shared" si="262"/>
        <v>8.4008514249999999E-2</v>
      </c>
      <c r="K521" s="140">
        <f t="shared" si="262"/>
        <v>0.11308003991666667</v>
      </c>
      <c r="L521" s="141">
        <f t="shared" si="261"/>
        <v>3.7607828137664265</v>
      </c>
      <c r="M521" s="2"/>
    </row>
    <row r="522" spans="1:13" s="3" customFormat="1" ht="15" customHeight="1" x14ac:dyDescent="0.2">
      <c r="A522" s="11"/>
      <c r="C522" s="139">
        <v>2017</v>
      </c>
      <c r="D522" s="139"/>
      <c r="E522" s="140">
        <f t="shared" ref="E522:K522" si="263">AVERAGE(E532,E537,E542,E552,E557,E562,E572,E577,E582,E592,E597,E602)</f>
        <v>5.2341779166666685E-2</v>
      </c>
      <c r="F522" s="140">
        <f t="shared" si="263"/>
        <v>3.2685133333333331E-2</v>
      </c>
      <c r="G522" s="140">
        <f t="shared" si="263"/>
        <v>0.17247216191666667</v>
      </c>
      <c r="H522" s="140">
        <f t="shared" si="263"/>
        <v>0.28541067474999998</v>
      </c>
      <c r="I522" s="140">
        <f t="shared" si="263"/>
        <v>0.22494934466666669</v>
      </c>
      <c r="J522" s="140">
        <f t="shared" si="263"/>
        <v>8.5886506833333334E-2</v>
      </c>
      <c r="K522" s="140">
        <f t="shared" si="263"/>
        <v>0.14625439100000001</v>
      </c>
      <c r="L522" s="141">
        <f t="shared" si="261"/>
        <v>3.778711455290066</v>
      </c>
      <c r="M522" s="2"/>
    </row>
    <row r="523" spans="1:13" s="3" customFormat="1" ht="15" customHeight="1" x14ac:dyDescent="0.2">
      <c r="A523" s="11"/>
      <c r="C523" s="139">
        <v>2014</v>
      </c>
      <c r="D523" s="139"/>
      <c r="E523" s="140">
        <f t="shared" ref="E523:K523" si="264">AVERAGE(E533,E538,E543,E553,E558,E563,E573,E578,E583,E593,E598,E603)</f>
        <v>5.918729630507364E-2</v>
      </c>
      <c r="F523" s="140">
        <f t="shared" si="264"/>
        <v>3.8030992535297452E-2</v>
      </c>
      <c r="G523" s="140">
        <f t="shared" si="264"/>
        <v>0.16384835668469591</v>
      </c>
      <c r="H523" s="140">
        <f t="shared" si="264"/>
        <v>0.27481282034712046</v>
      </c>
      <c r="I523" s="140">
        <f t="shared" si="264"/>
        <v>0.22814581427374322</v>
      </c>
      <c r="J523" s="140">
        <f t="shared" si="264"/>
        <v>8.3367742913759521E-2</v>
      </c>
      <c r="K523" s="140">
        <f t="shared" si="264"/>
        <v>0.15260697694030986</v>
      </c>
      <c r="L523" s="141">
        <f t="shared" si="261"/>
        <v>3.7521987539985502</v>
      </c>
      <c r="M523" s="2"/>
    </row>
    <row r="524" spans="1:13" s="3" customFormat="1" ht="15" customHeight="1" x14ac:dyDescent="0.2">
      <c r="A524" s="11"/>
      <c r="C524" s="162" t="s">
        <v>90</v>
      </c>
      <c r="D524" s="162"/>
      <c r="E524" s="162"/>
      <c r="F524" s="162"/>
      <c r="G524" s="163"/>
      <c r="H524" s="163"/>
      <c r="I524" s="163"/>
      <c r="J524" s="163"/>
      <c r="K524" s="163"/>
      <c r="L524" s="168"/>
      <c r="M524" s="2"/>
    </row>
    <row r="525" spans="1:13" ht="15" customHeight="1" x14ac:dyDescent="0.2">
      <c r="A525" s="11"/>
      <c r="C525" s="136">
        <v>2024</v>
      </c>
      <c r="D525" s="136"/>
      <c r="E525" s="137">
        <f>AVERAGE(E530,E535,E540)</f>
        <v>5.1245923851974927E-2</v>
      </c>
      <c r="F525" s="137">
        <f t="shared" ref="F525:K525" si="265">AVERAGE(F530,F535,F540)</f>
        <v>4.4378580201523944E-2</v>
      </c>
      <c r="G525" s="137">
        <f t="shared" si="265"/>
        <v>0.22066299049473617</v>
      </c>
      <c r="H525" s="137">
        <f t="shared" si="265"/>
        <v>0.31595060733582986</v>
      </c>
      <c r="I525" s="137">
        <f t="shared" si="265"/>
        <v>0.19181268363040438</v>
      </c>
      <c r="J525" s="137">
        <f t="shared" si="265"/>
        <v>8.5929564092903268E-2</v>
      </c>
      <c r="K525" s="137">
        <f t="shared" si="265"/>
        <v>9.0019650392627548E-2</v>
      </c>
      <c r="L525" s="138">
        <f t="shared" ref="L525:L528" si="266">(1*E525+2*F525+3*G525+4*H525+5*I525)/SUM(E525:I525)</f>
        <v>3.670717820317472</v>
      </c>
    </row>
    <row r="526" spans="1:13" ht="15" customHeight="1" x14ac:dyDescent="0.2">
      <c r="A526" s="11"/>
      <c r="C526" s="139">
        <v>2021</v>
      </c>
      <c r="D526" s="139"/>
      <c r="E526" s="140">
        <f t="shared" ref="E526:K526" si="267">AVERAGE(E531,E536,E541)</f>
        <v>6.3564352666666657E-2</v>
      </c>
      <c r="F526" s="140">
        <f t="shared" si="267"/>
        <v>4.5501800000000002E-2</v>
      </c>
      <c r="G526" s="140">
        <f t="shared" si="267"/>
        <v>0.18295646766666665</v>
      </c>
      <c r="H526" s="140">
        <f t="shared" si="267"/>
        <v>0.31665211100000001</v>
      </c>
      <c r="I526" s="140">
        <f t="shared" si="267"/>
        <v>0.20776585066666667</v>
      </c>
      <c r="J526" s="140">
        <f t="shared" si="267"/>
        <v>8.2512277333333328E-2</v>
      </c>
      <c r="K526" s="140">
        <f t="shared" si="267"/>
        <v>0.10104714266666666</v>
      </c>
      <c r="L526" s="141">
        <f t="shared" si="266"/>
        <v>3.6853570478200459</v>
      </c>
    </row>
    <row r="527" spans="1:13" ht="15" customHeight="1" x14ac:dyDescent="0.2">
      <c r="A527" s="11"/>
      <c r="C527" s="139">
        <v>2017</v>
      </c>
      <c r="D527" s="139"/>
      <c r="E527" s="140">
        <f t="shared" ref="E527:K527" si="268">AVERAGE(E532,E537,E542)</f>
        <v>5.3890566666666667E-2</v>
      </c>
      <c r="F527" s="140">
        <f t="shared" si="268"/>
        <v>3.4157799999999995E-2</v>
      </c>
      <c r="G527" s="140">
        <f t="shared" si="268"/>
        <v>0.186821981</v>
      </c>
      <c r="H527" s="140">
        <f t="shared" si="268"/>
        <v>0.32131479933333335</v>
      </c>
      <c r="I527" s="140">
        <f t="shared" si="268"/>
        <v>0.19812732033333336</v>
      </c>
      <c r="J527" s="140">
        <f t="shared" si="268"/>
        <v>7.9352559000000003E-2</v>
      </c>
      <c r="K527" s="140">
        <f t="shared" si="268"/>
        <v>0.12633499633333334</v>
      </c>
      <c r="L527" s="141">
        <f t="shared" si="266"/>
        <v>3.7246902577258725</v>
      </c>
    </row>
    <row r="528" spans="1:13" ht="15" customHeight="1" x14ac:dyDescent="0.2">
      <c r="A528" s="11"/>
      <c r="C528" s="139">
        <v>2014</v>
      </c>
      <c r="D528" s="139"/>
      <c r="E528" s="140">
        <f t="shared" ref="E528:K528" si="269">AVERAGE(E533,E538,E543)</f>
        <v>5.9811683615274808E-2</v>
      </c>
      <c r="F528" s="140">
        <f t="shared" si="269"/>
        <v>4.7112463249681678E-2</v>
      </c>
      <c r="G528" s="140">
        <f t="shared" si="269"/>
        <v>0.16292894219134688</v>
      </c>
      <c r="H528" s="140">
        <f t="shared" si="269"/>
        <v>0.32330817445839727</v>
      </c>
      <c r="I528" s="140">
        <f t="shared" si="269"/>
        <v>0.19056631871378635</v>
      </c>
      <c r="J528" s="140">
        <f t="shared" si="269"/>
        <v>8.1579949991601619E-2</v>
      </c>
      <c r="K528" s="140">
        <f t="shared" si="269"/>
        <v>0.13469246777991148</v>
      </c>
      <c r="L528" s="141">
        <f t="shared" si="266"/>
        <v>3.6860865862048691</v>
      </c>
    </row>
    <row r="529" spans="1:12" ht="15" customHeight="1" x14ac:dyDescent="0.2">
      <c r="A529" s="11"/>
      <c r="C529" s="170" t="s">
        <v>87</v>
      </c>
      <c r="D529" s="171"/>
      <c r="E529" s="172"/>
      <c r="F529" s="172"/>
      <c r="G529" s="173"/>
      <c r="H529" s="173"/>
      <c r="I529" s="173"/>
      <c r="J529" s="173"/>
      <c r="K529" s="173"/>
      <c r="L529" s="174"/>
    </row>
    <row r="530" spans="1:12" ht="15" customHeight="1" x14ac:dyDescent="0.2">
      <c r="A530" s="11"/>
      <c r="C530" s="136">
        <v>2024</v>
      </c>
      <c r="D530" s="136"/>
      <c r="E530" s="137">
        <v>5.9488971136006145E-2</v>
      </c>
      <c r="F530" s="137">
        <v>4.6711929278377216E-2</v>
      </c>
      <c r="G530" s="137">
        <v>0.27386886858370391</v>
      </c>
      <c r="H530" s="137">
        <v>0.27535301703830622</v>
      </c>
      <c r="I530" s="137">
        <v>0.1499884986088458</v>
      </c>
      <c r="J530" s="137">
        <v>9.1369636503930082E-2</v>
      </c>
      <c r="K530" s="137">
        <v>0.10321907885083076</v>
      </c>
      <c r="L530" s="138">
        <f t="shared" ref="L530:L533" si="270">(1*E530+2*F530+3*G530+4*H530+5*I530)/SUM(E530:I530)</f>
        <v>3.508609887290123</v>
      </c>
    </row>
    <row r="531" spans="1:12" ht="15" customHeight="1" x14ac:dyDescent="0.2">
      <c r="A531" s="11"/>
      <c r="C531" s="139">
        <v>2021</v>
      </c>
      <c r="D531" s="139"/>
      <c r="E531" s="140">
        <v>7.7044996000000004E-2</v>
      </c>
      <c r="F531" s="140">
        <v>5.7467299999999999E-2</v>
      </c>
      <c r="G531" s="140">
        <v>0.21965069300000001</v>
      </c>
      <c r="H531" s="140">
        <v>0.28295332099999998</v>
      </c>
      <c r="I531" s="140">
        <v>0.168735939</v>
      </c>
      <c r="J531" s="140">
        <v>8.1231865E-2</v>
      </c>
      <c r="K531" s="140">
        <v>0.11291588</v>
      </c>
      <c r="L531" s="141">
        <f t="shared" si="270"/>
        <v>3.5073732902121617</v>
      </c>
    </row>
    <row r="532" spans="1:12" ht="15" customHeight="1" x14ac:dyDescent="0.2">
      <c r="A532" s="11"/>
      <c r="C532" s="139">
        <v>2017</v>
      </c>
      <c r="D532" s="139"/>
      <c r="E532" s="140">
        <v>6.2476200000000003E-2</v>
      </c>
      <c r="F532" s="140">
        <v>3.2326300000000002E-2</v>
      </c>
      <c r="G532" s="140">
        <v>0.18257132300000001</v>
      </c>
      <c r="H532" s="140">
        <v>0.331325166</v>
      </c>
      <c r="I532" s="140">
        <v>0.177161083</v>
      </c>
      <c r="J532" s="140">
        <v>8.2318420000000003E-2</v>
      </c>
      <c r="K532" s="140">
        <v>0.13182155400000001</v>
      </c>
      <c r="L532" s="141">
        <f t="shared" si="270"/>
        <v>3.6723444170605473</v>
      </c>
    </row>
    <row r="533" spans="1:12" ht="15" customHeight="1" x14ac:dyDescent="0.2">
      <c r="A533" s="11"/>
      <c r="C533" s="139">
        <v>2014</v>
      </c>
      <c r="D533" s="139"/>
      <c r="E533" s="140">
        <v>6.2408250194881686E-2</v>
      </c>
      <c r="F533" s="140">
        <v>4.5728035645082897E-2</v>
      </c>
      <c r="G533" s="140">
        <v>0.182265114503669</v>
      </c>
      <c r="H533" s="140">
        <v>0.37552646501040493</v>
      </c>
      <c r="I533" s="140">
        <v>0.10907436153141448</v>
      </c>
      <c r="J533" s="140">
        <v>8.3085648091528227E-2</v>
      </c>
      <c r="K533" s="140">
        <v>0.14191212502301878</v>
      </c>
      <c r="L533" s="141">
        <f t="shared" si="270"/>
        <v>3.5459734660877649</v>
      </c>
    </row>
    <row r="534" spans="1:12" ht="15" customHeight="1" x14ac:dyDescent="0.2">
      <c r="A534" s="11"/>
      <c r="C534" s="170" t="s">
        <v>88</v>
      </c>
      <c r="D534" s="171"/>
      <c r="E534" s="172"/>
      <c r="F534" s="172"/>
      <c r="G534" s="173"/>
      <c r="H534" s="173"/>
      <c r="I534" s="173"/>
      <c r="J534" s="173"/>
      <c r="K534" s="173"/>
      <c r="L534" s="174"/>
    </row>
    <row r="535" spans="1:12" ht="15" customHeight="1" x14ac:dyDescent="0.2">
      <c r="A535" s="11"/>
      <c r="C535" s="136">
        <v>2024</v>
      </c>
      <c r="D535" s="136"/>
      <c r="E535" s="137">
        <v>4.8422869474269915E-2</v>
      </c>
      <c r="F535" s="137">
        <v>5.0921053902010141E-2</v>
      </c>
      <c r="G535" s="137">
        <v>0.22158648448683735</v>
      </c>
      <c r="H535" s="137">
        <v>0.3488105968165145</v>
      </c>
      <c r="I535" s="137">
        <v>0.1699611310629868</v>
      </c>
      <c r="J535" s="137">
        <v>7.9375074318789485E-2</v>
      </c>
      <c r="K535" s="137">
        <v>8.0922789938591852E-2</v>
      </c>
      <c r="L535" s="138">
        <f t="shared" ref="L535:L538" si="271">(1*E535+2*F535+3*G535+4*H535+5*I535)/SUM(E535:I535)</f>
        <v>3.6442356677031862</v>
      </c>
    </row>
    <row r="536" spans="1:12" ht="15" customHeight="1" x14ac:dyDescent="0.2">
      <c r="A536" s="11"/>
      <c r="C536" s="139">
        <v>2021</v>
      </c>
      <c r="D536" s="139"/>
      <c r="E536" s="140">
        <v>6.4744761999999997E-2</v>
      </c>
      <c r="F536" s="140">
        <v>4.7521599999999997E-2</v>
      </c>
      <c r="G536" s="140">
        <v>0.185757693</v>
      </c>
      <c r="H536" s="140">
        <v>0.36324183399999999</v>
      </c>
      <c r="I536" s="140">
        <v>0.17068614900000001</v>
      </c>
      <c r="J536" s="140">
        <v>8.0850607000000005E-2</v>
      </c>
      <c r="K536" s="140">
        <v>8.7197330000000003E-2</v>
      </c>
      <c r="L536" s="141">
        <f t="shared" si="271"/>
        <v>3.6341747888115639</v>
      </c>
    </row>
    <row r="537" spans="1:12" ht="15" customHeight="1" x14ac:dyDescent="0.2">
      <c r="A537" s="11"/>
      <c r="C537" s="139">
        <v>2017</v>
      </c>
      <c r="D537" s="139"/>
      <c r="E537" s="140">
        <v>5.67555E-2</v>
      </c>
      <c r="F537" s="140">
        <v>3.6892599999999998E-2</v>
      </c>
      <c r="G537" s="140">
        <v>0.23820096199999999</v>
      </c>
      <c r="H537" s="140">
        <v>0.34554878900000002</v>
      </c>
      <c r="I537" s="140">
        <v>0.131598771</v>
      </c>
      <c r="J537" s="140">
        <v>7.6628557E-2</v>
      </c>
      <c r="K537" s="140">
        <v>0.11437483800000001</v>
      </c>
      <c r="L537" s="141">
        <f t="shared" si="271"/>
        <v>3.5665570393444734</v>
      </c>
    </row>
    <row r="538" spans="1:12" ht="15" customHeight="1" x14ac:dyDescent="0.2">
      <c r="A538" s="11"/>
      <c r="C538" s="139">
        <v>2014</v>
      </c>
      <c r="D538" s="139"/>
      <c r="E538" s="140">
        <v>6.5990456185890931E-2</v>
      </c>
      <c r="F538" s="140">
        <v>5.8176182994226423E-2</v>
      </c>
      <c r="G538" s="140">
        <v>0.18238713303971529</v>
      </c>
      <c r="H538" s="140">
        <v>0.35959019281285715</v>
      </c>
      <c r="I538" s="140">
        <v>0.12473962826971316</v>
      </c>
      <c r="J538" s="140">
        <v>8.0455151789569662E-2</v>
      </c>
      <c r="K538" s="140">
        <v>0.12866125490802743</v>
      </c>
      <c r="L538" s="141">
        <f t="shared" si="271"/>
        <v>3.529676374037638</v>
      </c>
    </row>
    <row r="539" spans="1:12" ht="15" customHeight="1" x14ac:dyDescent="0.2">
      <c r="A539" s="11"/>
      <c r="C539" s="170" t="s">
        <v>89</v>
      </c>
      <c r="D539" s="171"/>
      <c r="E539" s="172"/>
      <c r="F539" s="172"/>
      <c r="G539" s="173"/>
      <c r="H539" s="173"/>
      <c r="I539" s="173"/>
      <c r="J539" s="173"/>
      <c r="K539" s="173"/>
      <c r="L539" s="174"/>
    </row>
    <row r="540" spans="1:12" ht="15" customHeight="1" x14ac:dyDescent="0.2">
      <c r="A540" s="11"/>
      <c r="C540" s="136">
        <v>2024</v>
      </c>
      <c r="D540" s="136"/>
      <c r="E540" s="137">
        <v>4.582593094564872E-2</v>
      </c>
      <c r="F540" s="137">
        <v>3.5502757424184503E-2</v>
      </c>
      <c r="G540" s="137">
        <v>0.16653361841366732</v>
      </c>
      <c r="H540" s="137">
        <v>0.32368820815266885</v>
      </c>
      <c r="I540" s="137">
        <v>0.25548842121938048</v>
      </c>
      <c r="J540" s="137">
        <v>8.7043981455990252E-2</v>
      </c>
      <c r="K540" s="137">
        <v>8.591708238846002E-2</v>
      </c>
      <c r="L540" s="138">
        <f t="shared" ref="L540:L543" si="272">(1*E540+2*F540+3*G540+4*H540+5*I540)/SUM(E540:I540)</f>
        <v>3.8554741504248584</v>
      </c>
    </row>
    <row r="541" spans="1:12" ht="15" customHeight="1" x14ac:dyDescent="0.2">
      <c r="A541" s="11"/>
      <c r="C541" s="139">
        <v>2021</v>
      </c>
      <c r="D541" s="139"/>
      <c r="E541" s="140">
        <v>4.8903299999999997E-2</v>
      </c>
      <c r="F541" s="140">
        <v>3.1516500000000003E-2</v>
      </c>
      <c r="G541" s="140">
        <v>0.143461017</v>
      </c>
      <c r="H541" s="140">
        <v>0.30376117800000002</v>
      </c>
      <c r="I541" s="140">
        <v>0.28387546400000002</v>
      </c>
      <c r="J541" s="140">
        <v>8.5454359999999993E-2</v>
      </c>
      <c r="K541" s="140">
        <v>0.103028218</v>
      </c>
      <c r="L541" s="141">
        <f t="shared" si="272"/>
        <v>3.9145693635655965</v>
      </c>
    </row>
    <row r="542" spans="1:12" ht="15" customHeight="1" x14ac:dyDescent="0.2">
      <c r="A542" s="11"/>
      <c r="C542" s="139">
        <v>2017</v>
      </c>
      <c r="D542" s="139"/>
      <c r="E542" s="140">
        <v>4.2439999999999999E-2</v>
      </c>
      <c r="F542" s="140">
        <v>3.3254499999999999E-2</v>
      </c>
      <c r="G542" s="140">
        <v>0.139693658</v>
      </c>
      <c r="H542" s="140">
        <v>0.28707044300000001</v>
      </c>
      <c r="I542" s="140">
        <v>0.28562210700000001</v>
      </c>
      <c r="J542" s="140">
        <v>7.9110700000000006E-2</v>
      </c>
      <c r="K542" s="140">
        <v>0.132808597</v>
      </c>
      <c r="L542" s="141">
        <f t="shared" si="272"/>
        <v>3.9392187240294683</v>
      </c>
    </row>
    <row r="543" spans="1:12" ht="15" customHeight="1" x14ac:dyDescent="0.2">
      <c r="A543" s="11"/>
      <c r="C543" s="139">
        <v>2014</v>
      </c>
      <c r="D543" s="139"/>
      <c r="E543" s="140">
        <v>5.1036344465051807E-2</v>
      </c>
      <c r="F543" s="140">
        <v>3.7433171109735722E-2</v>
      </c>
      <c r="G543" s="140">
        <v>0.12413457903065626</v>
      </c>
      <c r="H543" s="140">
        <v>0.23480786555192965</v>
      </c>
      <c r="I543" s="140">
        <v>0.33788496634023141</v>
      </c>
      <c r="J543" s="140">
        <v>8.1199050093706995E-2</v>
      </c>
      <c r="K543" s="140">
        <v>0.13350402340868819</v>
      </c>
      <c r="L543" s="141">
        <f t="shared" si="272"/>
        <v>3.98188584747365</v>
      </c>
    </row>
    <row r="544" spans="1:12" ht="15" customHeight="1" x14ac:dyDescent="0.2">
      <c r="A544" s="11"/>
      <c r="C544" s="162" t="s">
        <v>91</v>
      </c>
      <c r="D544" s="162"/>
      <c r="E544" s="162"/>
      <c r="F544" s="162"/>
      <c r="G544" s="163"/>
      <c r="H544" s="163"/>
      <c r="I544" s="163"/>
      <c r="J544" s="163"/>
      <c r="K544" s="163"/>
      <c r="L544" s="168"/>
    </row>
    <row r="545" spans="1:12" ht="15" customHeight="1" x14ac:dyDescent="0.2">
      <c r="A545" s="11"/>
      <c r="C545" s="136">
        <v>2024</v>
      </c>
      <c r="D545" s="136"/>
      <c r="E545" s="137">
        <f>AVERAGE(E550,E555,E560)</f>
        <v>5.4916244638129219E-2</v>
      </c>
      <c r="F545" s="137">
        <f t="shared" ref="F545:K545" si="273">AVERAGE(F550,F555,F560)</f>
        <v>5.7321037194378692E-2</v>
      </c>
      <c r="G545" s="137">
        <f t="shared" si="273"/>
        <v>0.23645751725855177</v>
      </c>
      <c r="H545" s="137">
        <f t="shared" si="273"/>
        <v>0.29131411706080051</v>
      </c>
      <c r="I545" s="137">
        <f t="shared" si="273"/>
        <v>0.173221624004715</v>
      </c>
      <c r="J545" s="137">
        <f t="shared" si="273"/>
        <v>9.2078337461675E-2</v>
      </c>
      <c r="K545" s="137">
        <f t="shared" si="273"/>
        <v>9.469112238174969E-2</v>
      </c>
      <c r="L545" s="138">
        <f t="shared" ref="L545:L548" si="274">(1*E545+2*F545+3*G545+4*H545+5*I545)/SUM(E545:I545)</f>
        <v>3.5786844140272764</v>
      </c>
    </row>
    <row r="546" spans="1:12" ht="15" customHeight="1" x14ac:dyDescent="0.2">
      <c r="A546" s="11"/>
      <c r="C546" s="139">
        <v>2021</v>
      </c>
      <c r="D546" s="139"/>
      <c r="E546" s="140">
        <f t="shared" ref="E546:K546" si="275">AVERAGE(E551,E556,E561)</f>
        <v>7.3929017999999999E-2</v>
      </c>
      <c r="F546" s="140">
        <f t="shared" si="275"/>
        <v>5.2566216666666665E-2</v>
      </c>
      <c r="G546" s="140">
        <f t="shared" si="275"/>
        <v>0.19396586033333332</v>
      </c>
      <c r="H546" s="140">
        <f t="shared" si="275"/>
        <v>0.29179077633333333</v>
      </c>
      <c r="I546" s="140">
        <f t="shared" si="275"/>
        <v>0.19545633833333334</v>
      </c>
      <c r="J546" s="140">
        <f t="shared" si="275"/>
        <v>8.8790370666666674E-2</v>
      </c>
      <c r="K546" s="140">
        <f t="shared" si="275"/>
        <v>0.10350142866666667</v>
      </c>
      <c r="L546" s="141">
        <f t="shared" si="274"/>
        <v>3.5970958256476866</v>
      </c>
    </row>
    <row r="547" spans="1:12" ht="15" customHeight="1" x14ac:dyDescent="0.2">
      <c r="A547" s="11"/>
      <c r="C547" s="139">
        <v>2017</v>
      </c>
      <c r="D547" s="139"/>
      <c r="E547" s="140">
        <f t="shared" ref="E547:K547" si="276">AVERAGE(E552,E557,E562)</f>
        <v>6.6238116666666666E-2</v>
      </c>
      <c r="F547" s="140">
        <f t="shared" si="276"/>
        <v>4.4790400000000001E-2</v>
      </c>
      <c r="G547" s="140">
        <f t="shared" si="276"/>
        <v>0.19142408966666666</v>
      </c>
      <c r="H547" s="140">
        <f t="shared" si="276"/>
        <v>0.26470808899999998</v>
      </c>
      <c r="I547" s="140">
        <f t="shared" si="276"/>
        <v>0.219406562</v>
      </c>
      <c r="J547" s="140">
        <f t="shared" si="276"/>
        <v>8.5508755333333339E-2</v>
      </c>
      <c r="K547" s="140">
        <f t="shared" si="276"/>
        <v>0.12792397166666666</v>
      </c>
      <c r="L547" s="141">
        <f t="shared" si="274"/>
        <v>3.6690522326734096</v>
      </c>
    </row>
    <row r="548" spans="1:12" ht="15" customHeight="1" x14ac:dyDescent="0.2">
      <c r="A548" s="11"/>
      <c r="C548" s="139">
        <v>2014</v>
      </c>
      <c r="D548" s="139"/>
      <c r="E548" s="140">
        <f t="shared" ref="E548:K548" si="277">AVERAGE(E553,E558,E563)</f>
        <v>6.5607908945763238E-2</v>
      </c>
      <c r="F548" s="140">
        <f t="shared" si="277"/>
        <v>4.1994818275410822E-2</v>
      </c>
      <c r="G548" s="140">
        <f t="shared" si="277"/>
        <v>0.16266754199345565</v>
      </c>
      <c r="H548" s="140">
        <f t="shared" si="277"/>
        <v>0.26011173753452432</v>
      </c>
      <c r="I548" s="140">
        <f t="shared" si="277"/>
        <v>0.24547925349875147</v>
      </c>
      <c r="J548" s="140">
        <f t="shared" si="277"/>
        <v>8.5635353322266794E-2</v>
      </c>
      <c r="K548" s="140">
        <f t="shared" si="277"/>
        <v>0.13850338642982776</v>
      </c>
      <c r="L548" s="141">
        <f t="shared" si="274"/>
        <v>3.7447976048971059</v>
      </c>
    </row>
    <row r="549" spans="1:12" ht="15" customHeight="1" x14ac:dyDescent="0.2">
      <c r="A549" s="11"/>
      <c r="C549" s="170" t="s">
        <v>87</v>
      </c>
      <c r="D549" s="171"/>
      <c r="E549" s="172"/>
      <c r="F549" s="172"/>
      <c r="G549" s="173"/>
      <c r="H549" s="173"/>
      <c r="I549" s="173"/>
      <c r="J549" s="173"/>
      <c r="K549" s="173"/>
      <c r="L549" s="174"/>
    </row>
    <row r="550" spans="1:12" ht="15" customHeight="1" x14ac:dyDescent="0.2">
      <c r="A550" s="11"/>
      <c r="C550" s="136">
        <v>2024</v>
      </c>
      <c r="D550" s="136"/>
      <c r="E550" s="137">
        <v>6.0656267681776788E-2</v>
      </c>
      <c r="F550" s="137">
        <v>6.1675204823800622E-2</v>
      </c>
      <c r="G550" s="137">
        <v>0.27220067290278604</v>
      </c>
      <c r="H550" s="137">
        <v>0.26196232422739141</v>
      </c>
      <c r="I550" s="137">
        <v>0.13238866717134654</v>
      </c>
      <c r="J550" s="137">
        <v>0.10092577738529865</v>
      </c>
      <c r="K550" s="137">
        <v>0.11019108580759979</v>
      </c>
      <c r="L550" s="138">
        <f t="shared" ref="L550:L553" si="278">(1*E550+2*F550+3*G550+4*H550+5*I550)/SUM(E550:I550)</f>
        <v>3.4357450455513852</v>
      </c>
    </row>
    <row r="551" spans="1:12" ht="15" customHeight="1" x14ac:dyDescent="0.2">
      <c r="A551" s="11"/>
      <c r="C551" s="139">
        <v>2021</v>
      </c>
      <c r="D551" s="139"/>
      <c r="E551" s="140">
        <v>8.7246746999999999E-2</v>
      </c>
      <c r="F551" s="140">
        <v>7.0992650000000004E-2</v>
      </c>
      <c r="G551" s="140">
        <v>0.21313921899999999</v>
      </c>
      <c r="H551" s="140">
        <v>0.267743974</v>
      </c>
      <c r="I551" s="140">
        <v>0.15191201100000001</v>
      </c>
      <c r="J551" s="140">
        <v>9.2835988999999994E-2</v>
      </c>
      <c r="K551" s="140">
        <v>0.116129409</v>
      </c>
      <c r="L551" s="141">
        <f t="shared" si="278"/>
        <v>3.4122219831948919</v>
      </c>
    </row>
    <row r="552" spans="1:12" ht="15" customHeight="1" x14ac:dyDescent="0.2">
      <c r="A552" s="11"/>
      <c r="C552" s="139">
        <v>2017</v>
      </c>
      <c r="D552" s="139"/>
      <c r="E552" s="140">
        <v>7.4701165999999999E-2</v>
      </c>
      <c r="F552" s="140">
        <v>4.3906500000000001E-2</v>
      </c>
      <c r="G552" s="140">
        <v>0.19684137900000001</v>
      </c>
      <c r="H552" s="140">
        <v>0.23390797899999999</v>
      </c>
      <c r="I552" s="140">
        <v>0.22721353499999999</v>
      </c>
      <c r="J552" s="140">
        <v>8.9518591999999994E-2</v>
      </c>
      <c r="K552" s="140">
        <v>0.13391081799999999</v>
      </c>
      <c r="L552" s="141">
        <f t="shared" si="278"/>
        <v>3.637451692267927</v>
      </c>
    </row>
    <row r="553" spans="1:12" ht="15" customHeight="1" x14ac:dyDescent="0.2">
      <c r="A553" s="11"/>
      <c r="C553" s="139">
        <v>2014</v>
      </c>
      <c r="D553" s="139"/>
      <c r="E553" s="140">
        <v>6.7621456209036729E-2</v>
      </c>
      <c r="F553" s="140">
        <v>4.2221395187966484E-2</v>
      </c>
      <c r="G553" s="140">
        <v>0.17940185196397848</v>
      </c>
      <c r="H553" s="140">
        <v>0.22521880658245769</v>
      </c>
      <c r="I553" s="140">
        <v>0.24884319517859868</v>
      </c>
      <c r="J553" s="140">
        <v>8.8530344606313927E-2</v>
      </c>
      <c r="K553" s="140">
        <v>0.14816295027164803</v>
      </c>
      <c r="L553" s="141">
        <f t="shared" si="278"/>
        <v>3.7145763107719718</v>
      </c>
    </row>
    <row r="554" spans="1:12" ht="15" customHeight="1" x14ac:dyDescent="0.2">
      <c r="A554" s="11"/>
      <c r="C554" s="170" t="s">
        <v>88</v>
      </c>
      <c r="D554" s="171"/>
      <c r="E554" s="172"/>
      <c r="F554" s="172"/>
      <c r="G554" s="173"/>
      <c r="H554" s="173"/>
      <c r="I554" s="173"/>
      <c r="J554" s="173"/>
      <c r="K554" s="173"/>
      <c r="L554" s="174"/>
    </row>
    <row r="555" spans="1:12" ht="15" customHeight="1" x14ac:dyDescent="0.2">
      <c r="A555" s="11"/>
      <c r="C555" s="136">
        <v>2024</v>
      </c>
      <c r="D555" s="136"/>
      <c r="E555" s="137">
        <v>5.5934237670594238E-2</v>
      </c>
      <c r="F555" s="137">
        <v>6.1605217455499607E-2</v>
      </c>
      <c r="G555" s="137">
        <v>0.2962873603154868</v>
      </c>
      <c r="H555" s="137">
        <v>0.26498258326656793</v>
      </c>
      <c r="I555" s="137">
        <v>0.1529089247576477</v>
      </c>
      <c r="J555" s="137">
        <v>8.3142185517218789E-2</v>
      </c>
      <c r="K555" s="137">
        <v>8.5139491016984828E-2</v>
      </c>
      <c r="L555" s="138">
        <f t="shared" ref="L555:L558" si="279">(1*E555+2*F555+3*G555+4*H555+5*I555)/SUM(E555:I555)</f>
        <v>3.4777179109503118</v>
      </c>
    </row>
    <row r="556" spans="1:12" ht="15" customHeight="1" x14ac:dyDescent="0.2">
      <c r="A556" s="11"/>
      <c r="C556" s="139">
        <v>2021</v>
      </c>
      <c r="D556" s="139"/>
      <c r="E556" s="140">
        <v>7.7508306999999999E-2</v>
      </c>
      <c r="F556" s="140">
        <v>5.6313200000000001E-2</v>
      </c>
      <c r="G556" s="140">
        <v>0.24264741200000001</v>
      </c>
      <c r="H556" s="140">
        <v>0.27859735400000002</v>
      </c>
      <c r="I556" s="140">
        <v>0.17010391599999999</v>
      </c>
      <c r="J556" s="140">
        <v>8.4921937000000003E-2</v>
      </c>
      <c r="K556" s="140">
        <v>8.9907863000000005E-2</v>
      </c>
      <c r="L556" s="141">
        <f t="shared" si="279"/>
        <v>3.4938076743826718</v>
      </c>
    </row>
    <row r="557" spans="1:12" ht="15" customHeight="1" x14ac:dyDescent="0.2">
      <c r="A557" s="11"/>
      <c r="C557" s="139">
        <v>2017</v>
      </c>
      <c r="D557" s="139"/>
      <c r="E557" s="140">
        <v>7.1466883999999994E-2</v>
      </c>
      <c r="F557" s="140">
        <v>4.9430099999999998E-2</v>
      </c>
      <c r="G557" s="140">
        <v>0.228125889</v>
      </c>
      <c r="H557" s="140">
        <v>0.312246521</v>
      </c>
      <c r="I557" s="140">
        <v>0.13992665000000001</v>
      </c>
      <c r="J557" s="140">
        <v>8.2618406000000005E-2</v>
      </c>
      <c r="K557" s="140">
        <v>0.116185572</v>
      </c>
      <c r="L557" s="141">
        <f t="shared" si="279"/>
        <v>3.498924022395697</v>
      </c>
    </row>
    <row r="558" spans="1:12" ht="15" customHeight="1" x14ac:dyDescent="0.2">
      <c r="A558" s="11"/>
      <c r="C558" s="139">
        <v>2014</v>
      </c>
      <c r="D558" s="139"/>
      <c r="E558" s="140">
        <v>6.989739289758104E-2</v>
      </c>
      <c r="F558" s="140">
        <v>5.3302410656579369E-2</v>
      </c>
      <c r="G558" s="140">
        <v>0.18295718173031858</v>
      </c>
      <c r="H558" s="140">
        <v>0.34649989251450297</v>
      </c>
      <c r="I558" s="140">
        <v>0.12745203170954492</v>
      </c>
      <c r="J558" s="140">
        <v>8.8436399037957691E-2</v>
      </c>
      <c r="K558" s="140">
        <v>0.13145469145351552</v>
      </c>
      <c r="L558" s="141">
        <f t="shared" si="279"/>
        <v>3.5233971237927371</v>
      </c>
    </row>
    <row r="559" spans="1:12" ht="15" customHeight="1" x14ac:dyDescent="0.2">
      <c r="A559" s="11"/>
      <c r="C559" s="170" t="s">
        <v>89</v>
      </c>
      <c r="D559" s="171"/>
      <c r="E559" s="172"/>
      <c r="F559" s="172"/>
      <c r="G559" s="173"/>
      <c r="H559" s="173"/>
      <c r="I559" s="173"/>
      <c r="J559" s="173"/>
      <c r="K559" s="173"/>
      <c r="L559" s="174"/>
    </row>
    <row r="560" spans="1:12" ht="15" customHeight="1" x14ac:dyDescent="0.2">
      <c r="A560" s="11"/>
      <c r="C560" s="136">
        <v>2024</v>
      </c>
      <c r="D560" s="136"/>
      <c r="E560" s="137">
        <v>4.8158228562016618E-2</v>
      </c>
      <c r="F560" s="137">
        <v>4.8682689303835847E-2</v>
      </c>
      <c r="G560" s="137">
        <v>0.14088451855738243</v>
      </c>
      <c r="H560" s="137">
        <v>0.34699744368844226</v>
      </c>
      <c r="I560" s="137">
        <v>0.23436728008515081</v>
      </c>
      <c r="J560" s="137">
        <v>9.2167049482507563E-2</v>
      </c>
      <c r="K560" s="137">
        <v>8.8742790320664441E-2</v>
      </c>
      <c r="L560" s="138">
        <f t="shared" ref="L560:L563" si="280">(1*E560+2*F560+3*G560+4*H560+5*I560)/SUM(E560:I560)</f>
        <v>3.8188754913985261</v>
      </c>
    </row>
    <row r="561" spans="1:12" ht="15" customHeight="1" x14ac:dyDescent="0.2">
      <c r="A561" s="11"/>
      <c r="C561" s="139">
        <v>2021</v>
      </c>
      <c r="D561" s="139"/>
      <c r="E561" s="140">
        <v>5.7031999999999999E-2</v>
      </c>
      <c r="F561" s="140">
        <v>3.0392800000000001E-2</v>
      </c>
      <c r="G561" s="140">
        <v>0.12611095</v>
      </c>
      <c r="H561" s="140">
        <v>0.32903100099999999</v>
      </c>
      <c r="I561" s="140">
        <v>0.26435308800000001</v>
      </c>
      <c r="J561" s="140">
        <v>8.8613185999999997E-2</v>
      </c>
      <c r="K561" s="140">
        <v>0.104467014</v>
      </c>
      <c r="L561" s="141">
        <f t="shared" si="280"/>
        <v>3.8839544432120472</v>
      </c>
    </row>
    <row r="562" spans="1:12" ht="15" customHeight="1" x14ac:dyDescent="0.2">
      <c r="A562" s="11"/>
      <c r="C562" s="139">
        <v>2017</v>
      </c>
      <c r="D562" s="139"/>
      <c r="E562" s="140">
        <v>5.2546299999999997E-2</v>
      </c>
      <c r="F562" s="140">
        <v>4.1034599999999997E-2</v>
      </c>
      <c r="G562" s="140">
        <v>0.14930500099999999</v>
      </c>
      <c r="H562" s="140">
        <v>0.24796976700000001</v>
      </c>
      <c r="I562" s="140">
        <v>0.29107950100000002</v>
      </c>
      <c r="J562" s="140">
        <v>8.4389268000000003E-2</v>
      </c>
      <c r="K562" s="140">
        <v>0.13367552499999999</v>
      </c>
      <c r="L562" s="141">
        <f t="shared" si="280"/>
        <v>3.874754834054535</v>
      </c>
    </row>
    <row r="563" spans="1:12" ht="15" customHeight="1" x14ac:dyDescent="0.2">
      <c r="A563" s="11"/>
      <c r="C563" s="139">
        <v>2014</v>
      </c>
      <c r="D563" s="139"/>
      <c r="E563" s="140">
        <v>5.9304877730671959E-2</v>
      </c>
      <c r="F563" s="140">
        <v>3.0460648981686607E-2</v>
      </c>
      <c r="G563" s="140">
        <v>0.12564359228606986</v>
      </c>
      <c r="H563" s="140">
        <v>0.20861651350661223</v>
      </c>
      <c r="I563" s="140">
        <v>0.36014253360811077</v>
      </c>
      <c r="J563" s="140">
        <v>7.9939316322528778E-2</v>
      </c>
      <c r="K563" s="140">
        <v>0.13589251756431978</v>
      </c>
      <c r="L563" s="141">
        <f t="shared" si="280"/>
        <v>3.9944693115319319</v>
      </c>
    </row>
    <row r="564" spans="1:12" ht="15" customHeight="1" x14ac:dyDescent="0.2">
      <c r="A564" s="11"/>
      <c r="C564" s="162" t="s">
        <v>92</v>
      </c>
      <c r="D564" s="162"/>
      <c r="E564" s="162"/>
      <c r="F564" s="162"/>
      <c r="G564" s="163"/>
      <c r="H564" s="163"/>
      <c r="I564" s="163"/>
      <c r="J564" s="163"/>
      <c r="K564" s="163"/>
      <c r="L564" s="168"/>
    </row>
    <row r="565" spans="1:12" ht="15" customHeight="1" x14ac:dyDescent="0.2">
      <c r="A565" s="11"/>
      <c r="C565" s="136">
        <v>2024</v>
      </c>
      <c r="D565" s="136"/>
      <c r="E565" s="137">
        <f>AVERAGE(E570,E575,E580)</f>
        <v>3.9236849942622505E-2</v>
      </c>
      <c r="F565" s="137">
        <f t="shared" ref="F565:K565" si="281">AVERAGE(F570,F575,F580)</f>
        <v>3.9347781028340974E-2</v>
      </c>
      <c r="G565" s="137">
        <f t="shared" si="281"/>
        <v>0.12348259503847651</v>
      </c>
      <c r="H565" s="137">
        <f t="shared" si="281"/>
        <v>0.2947388830859311</v>
      </c>
      <c r="I565" s="137">
        <f t="shared" si="281"/>
        <v>0.29848167918077673</v>
      </c>
      <c r="J565" s="137">
        <f t="shared" si="281"/>
        <v>9.4479566921525329E-2</v>
      </c>
      <c r="K565" s="137">
        <f t="shared" si="281"/>
        <v>0.11023264480232693</v>
      </c>
      <c r="L565" s="138">
        <f t="shared" ref="L565:L568" si="282">(1*E565+2*F565+3*G565+4*H565+5*I565)/SUM(E565:I565)</f>
        <v>3.9730826650958009</v>
      </c>
    </row>
    <row r="566" spans="1:12" ht="15" customHeight="1" x14ac:dyDescent="0.2">
      <c r="A566" s="11"/>
      <c r="C566" s="139">
        <v>2021</v>
      </c>
      <c r="D566" s="139"/>
      <c r="E566" s="140">
        <f t="shared" ref="E566:K566" si="283">AVERAGE(E571,E576,E581)</f>
        <v>5.3426633333333334E-2</v>
      </c>
      <c r="F566" s="140">
        <f t="shared" si="283"/>
        <v>3.0043933333333332E-2</v>
      </c>
      <c r="G566" s="140">
        <f t="shared" si="283"/>
        <v>0.106183819</v>
      </c>
      <c r="H566" s="140">
        <f t="shared" si="283"/>
        <v>0.29091186199999997</v>
      </c>
      <c r="I566" s="140">
        <f t="shared" si="283"/>
        <v>0.31434407733333336</v>
      </c>
      <c r="J566" s="140">
        <f t="shared" si="283"/>
        <v>8.2136156333333335E-2</v>
      </c>
      <c r="K566" s="140">
        <f t="shared" si="283"/>
        <v>0.12295355933333334</v>
      </c>
      <c r="L566" s="141">
        <f t="shared" si="282"/>
        <v>3.9846429113455866</v>
      </c>
    </row>
    <row r="567" spans="1:12" ht="15" customHeight="1" x14ac:dyDescent="0.2">
      <c r="A567" s="11"/>
      <c r="C567" s="139">
        <v>2017</v>
      </c>
      <c r="D567" s="139"/>
      <c r="E567" s="140">
        <f t="shared" ref="E567:K567" si="284">AVERAGE(E572,E577,E582)</f>
        <v>4.2428733333333329E-2</v>
      </c>
      <c r="F567" s="140">
        <f t="shared" si="284"/>
        <v>2.37057E-2</v>
      </c>
      <c r="G567" s="140">
        <f t="shared" si="284"/>
        <v>0.137413062</v>
      </c>
      <c r="H567" s="140">
        <f t="shared" si="284"/>
        <v>0.26054196133333335</v>
      </c>
      <c r="I567" s="140">
        <f t="shared" si="284"/>
        <v>0.28148937099999999</v>
      </c>
      <c r="J567" s="140">
        <f t="shared" si="284"/>
        <v>8.9224234333333333E-2</v>
      </c>
      <c r="K567" s="140">
        <f t="shared" si="284"/>
        <v>0.16519692166666666</v>
      </c>
      <c r="L567" s="141">
        <f t="shared" si="282"/>
        <v>3.9589295056891149</v>
      </c>
    </row>
    <row r="568" spans="1:12" ht="15" customHeight="1" x14ac:dyDescent="0.2">
      <c r="A568" s="11"/>
      <c r="C568" s="139">
        <v>2014</v>
      </c>
      <c r="D568" s="139"/>
      <c r="E568" s="140">
        <f t="shared" ref="E568:K568" si="285">AVERAGE(E573,E578,E583)</f>
        <v>5.2857261415699429E-2</v>
      </c>
      <c r="F568" s="140">
        <f t="shared" si="285"/>
        <v>2.8303980905472634E-2</v>
      </c>
      <c r="G568" s="140">
        <f t="shared" si="285"/>
        <v>0.13934231717301704</v>
      </c>
      <c r="H568" s="140">
        <f t="shared" si="285"/>
        <v>0.20597453495931636</v>
      </c>
      <c r="I568" s="140">
        <f t="shared" si="285"/>
        <v>0.32179183625913987</v>
      </c>
      <c r="J568" s="140">
        <f t="shared" si="285"/>
        <v>8.3070370364030935E-2</v>
      </c>
      <c r="K568" s="140">
        <f t="shared" si="285"/>
        <v>0.16865969892332369</v>
      </c>
      <c r="L568" s="141">
        <f t="shared" si="282"/>
        <v>3.9562587969547982</v>
      </c>
    </row>
    <row r="569" spans="1:12" ht="15" customHeight="1" x14ac:dyDescent="0.2">
      <c r="A569" s="11"/>
      <c r="C569" s="170" t="s">
        <v>87</v>
      </c>
      <c r="D569" s="171"/>
      <c r="E569" s="172"/>
      <c r="F569" s="172"/>
      <c r="G569" s="173"/>
      <c r="H569" s="173"/>
      <c r="I569" s="173"/>
      <c r="J569" s="173"/>
      <c r="K569" s="173"/>
      <c r="L569" s="174"/>
    </row>
    <row r="570" spans="1:12" ht="15" customHeight="1" x14ac:dyDescent="0.2">
      <c r="A570" s="11"/>
      <c r="C570" s="136">
        <v>2024</v>
      </c>
      <c r="D570" s="136"/>
      <c r="E570" s="137">
        <v>3.5381016962803026E-2</v>
      </c>
      <c r="F570" s="137">
        <v>3.7613289863008319E-2</v>
      </c>
      <c r="G570" s="137">
        <v>0.10090123795563624</v>
      </c>
      <c r="H570" s="137">
        <v>0.29680543376321789</v>
      </c>
      <c r="I570" s="137">
        <v>0.31716675101870367</v>
      </c>
      <c r="J570" s="137">
        <v>9.5444340097854768E-2</v>
      </c>
      <c r="K570" s="137">
        <v>0.11668793033877622</v>
      </c>
      <c r="L570" s="138">
        <f t="shared" ref="L570:L573" si="286">(1*E570+2*F570+3*G570+4*H570+5*I570)/SUM(E570:I570)</f>
        <v>4.0442915493797171</v>
      </c>
    </row>
    <row r="571" spans="1:12" ht="15" customHeight="1" x14ac:dyDescent="0.2">
      <c r="A571" s="11"/>
      <c r="C571" s="139">
        <v>2021</v>
      </c>
      <c r="D571" s="139"/>
      <c r="E571" s="140">
        <v>5.1691099999999997E-2</v>
      </c>
      <c r="F571" s="140">
        <v>2.8247899999999999E-2</v>
      </c>
      <c r="G571" s="140">
        <v>8.9925883999999998E-2</v>
      </c>
      <c r="H571" s="140">
        <v>0.28164499799999998</v>
      </c>
      <c r="I571" s="140">
        <v>0.33818346999999999</v>
      </c>
      <c r="J571" s="140">
        <v>8.1944463999999995E-2</v>
      </c>
      <c r="K571" s="140">
        <v>0.128362264</v>
      </c>
      <c r="L571" s="141">
        <f t="shared" si="286"/>
        <v>4.0464591551987636</v>
      </c>
    </row>
    <row r="572" spans="1:12" ht="15" customHeight="1" x14ac:dyDescent="0.2">
      <c r="A572" s="11"/>
      <c r="C572" s="139">
        <v>2017</v>
      </c>
      <c r="D572" s="139"/>
      <c r="E572" s="140">
        <v>4.2177100000000002E-2</v>
      </c>
      <c r="F572" s="140">
        <v>2.00918E-2</v>
      </c>
      <c r="G572" s="140">
        <v>8.4343056E-2</v>
      </c>
      <c r="H572" s="140">
        <v>0.27188278100000002</v>
      </c>
      <c r="I572" s="140">
        <v>0.34118218500000003</v>
      </c>
      <c r="J572" s="140">
        <v>8.1628823000000003E-2</v>
      </c>
      <c r="K572" s="140">
        <v>0.158694223</v>
      </c>
      <c r="L572" s="141">
        <f t="shared" si="286"/>
        <v>4.1186349438689414</v>
      </c>
    </row>
    <row r="573" spans="1:12" ht="15" customHeight="1" x14ac:dyDescent="0.2">
      <c r="A573" s="11"/>
      <c r="C573" s="139">
        <v>2014</v>
      </c>
      <c r="D573" s="139"/>
      <c r="E573" s="140">
        <v>4.9818419366326895E-2</v>
      </c>
      <c r="F573" s="140">
        <v>2.4025822559251887E-2</v>
      </c>
      <c r="G573" s="140">
        <v>7.0369305281648364E-2</v>
      </c>
      <c r="H573" s="140">
        <v>0.21717361281308986</v>
      </c>
      <c r="I573" s="140">
        <v>0.39638411957494052</v>
      </c>
      <c r="J573" s="140">
        <v>7.3696243218069071E-2</v>
      </c>
      <c r="K573" s="140">
        <v>0.16853247718667325</v>
      </c>
      <c r="L573" s="141">
        <f t="shared" si="286"/>
        <v>4.1695866741537717</v>
      </c>
    </row>
    <row r="574" spans="1:12" ht="15" customHeight="1" x14ac:dyDescent="0.2">
      <c r="A574" s="11"/>
      <c r="C574" s="170" t="s">
        <v>88</v>
      </c>
      <c r="D574" s="171"/>
      <c r="E574" s="172"/>
      <c r="F574" s="172"/>
      <c r="G574" s="173"/>
      <c r="H574" s="173"/>
      <c r="I574" s="173"/>
      <c r="J574" s="173"/>
      <c r="K574" s="173"/>
      <c r="L574" s="174"/>
    </row>
    <row r="575" spans="1:12" ht="15" customHeight="1" x14ac:dyDescent="0.2">
      <c r="A575" s="11"/>
      <c r="C575" s="136">
        <v>2024</v>
      </c>
      <c r="D575" s="136"/>
      <c r="E575" s="137">
        <v>3.9837127001329818E-2</v>
      </c>
      <c r="F575" s="137">
        <v>4.3268485123945058E-2</v>
      </c>
      <c r="G575" s="137">
        <v>0.18329594970635416</v>
      </c>
      <c r="H575" s="137">
        <v>0.29177841742779048</v>
      </c>
      <c r="I575" s="137">
        <v>0.25108762325056905</v>
      </c>
      <c r="J575" s="137">
        <v>9.0443558199612639E-2</v>
      </c>
      <c r="K575" s="137">
        <v>0.10028883929039889</v>
      </c>
      <c r="L575" s="138">
        <f t="shared" ref="L575:L578" si="287">(1*E575+2*F575+3*G575+4*H575+5*I575)/SUM(E575:I575)</f>
        <v>3.8291582694292301</v>
      </c>
    </row>
    <row r="576" spans="1:12" ht="15" customHeight="1" x14ac:dyDescent="0.2">
      <c r="A576" s="11"/>
      <c r="C576" s="139">
        <v>2021</v>
      </c>
      <c r="D576" s="139"/>
      <c r="E576" s="140">
        <v>5.98034E-2</v>
      </c>
      <c r="F576" s="140">
        <v>3.7690000000000001E-2</v>
      </c>
      <c r="G576" s="140">
        <v>0.14940108499999999</v>
      </c>
      <c r="H576" s="140">
        <v>0.30212709199999999</v>
      </c>
      <c r="I576" s="140">
        <v>0.25883726200000001</v>
      </c>
      <c r="J576" s="140">
        <v>8.1459870000000004E-2</v>
      </c>
      <c r="K576" s="140">
        <v>0.110681325</v>
      </c>
      <c r="L576" s="141">
        <f t="shared" si="287"/>
        <v>3.8200749735189814</v>
      </c>
    </row>
    <row r="577" spans="1:12" ht="15" customHeight="1" x14ac:dyDescent="0.2">
      <c r="A577" s="11"/>
      <c r="C577" s="139">
        <v>2017</v>
      </c>
      <c r="D577" s="139"/>
      <c r="E577" s="140">
        <v>4.6831600000000001E-2</v>
      </c>
      <c r="F577" s="140">
        <v>2.2527499999999999E-2</v>
      </c>
      <c r="G577" s="140">
        <v>0.22835276400000001</v>
      </c>
      <c r="H577" s="140">
        <v>0.28100335999999998</v>
      </c>
      <c r="I577" s="140">
        <v>0.17749563400000001</v>
      </c>
      <c r="J577" s="140">
        <v>9.3500812000000003E-2</v>
      </c>
      <c r="K577" s="140">
        <v>0.150288323</v>
      </c>
      <c r="L577" s="141">
        <f t="shared" si="287"/>
        <v>3.6873796144302391</v>
      </c>
    </row>
    <row r="578" spans="1:12" ht="15" customHeight="1" x14ac:dyDescent="0.2">
      <c r="A578" s="11"/>
      <c r="C578" s="139">
        <v>2014</v>
      </c>
      <c r="D578" s="139"/>
      <c r="E578" s="140">
        <v>5.9266323840081556E-2</v>
      </c>
      <c r="F578" s="140">
        <v>3.5997680181990885E-2</v>
      </c>
      <c r="G578" s="140">
        <v>0.260630619941909</v>
      </c>
      <c r="H578" s="140">
        <v>0.21742994597927359</v>
      </c>
      <c r="I578" s="140">
        <v>0.17787166271995225</v>
      </c>
      <c r="J578" s="140">
        <v>8.9020620473353698E-2</v>
      </c>
      <c r="K578" s="140">
        <v>0.15978314686343903</v>
      </c>
      <c r="L578" s="141">
        <f t="shared" si="287"/>
        <v>3.5573017080674307</v>
      </c>
    </row>
    <row r="579" spans="1:12" ht="15" customHeight="1" x14ac:dyDescent="0.2">
      <c r="A579" s="11"/>
      <c r="C579" s="170" t="s">
        <v>89</v>
      </c>
      <c r="D579" s="171"/>
      <c r="E579" s="172"/>
      <c r="F579" s="172"/>
      <c r="G579" s="173"/>
      <c r="H579" s="173"/>
      <c r="I579" s="173"/>
      <c r="J579" s="173"/>
      <c r="K579" s="173"/>
      <c r="L579" s="174"/>
    </row>
    <row r="580" spans="1:12" ht="15" customHeight="1" x14ac:dyDescent="0.2">
      <c r="A580" s="11"/>
      <c r="C580" s="136">
        <v>2024</v>
      </c>
      <c r="D580" s="136"/>
      <c r="E580" s="137">
        <v>4.2492405863734664E-2</v>
      </c>
      <c r="F580" s="137">
        <v>3.7161568098069551E-2</v>
      </c>
      <c r="G580" s="137">
        <v>8.6250597453439118E-2</v>
      </c>
      <c r="H580" s="137">
        <v>0.29563279806678489</v>
      </c>
      <c r="I580" s="137">
        <v>0.3271906632730574</v>
      </c>
      <c r="J580" s="137">
        <v>9.7550802467108594E-2</v>
      </c>
      <c r="K580" s="137">
        <v>0.11372116477780569</v>
      </c>
      <c r="L580" s="138">
        <f t="shared" ref="L580:L583" si="288">(1*E580+2*F580+3*G580+4*H580+5*I580)/SUM(E580:I580)</f>
        <v>4.0496238378843437</v>
      </c>
    </row>
    <row r="581" spans="1:12" ht="15" customHeight="1" x14ac:dyDescent="0.2">
      <c r="A581" s="11"/>
      <c r="C581" s="139">
        <v>2021</v>
      </c>
      <c r="D581" s="139"/>
      <c r="E581" s="140">
        <v>4.87854E-2</v>
      </c>
      <c r="F581" s="140">
        <v>2.4193900000000001E-2</v>
      </c>
      <c r="G581" s="140">
        <v>7.9224487999999996E-2</v>
      </c>
      <c r="H581" s="140">
        <v>0.28896349599999999</v>
      </c>
      <c r="I581" s="140">
        <v>0.34601150000000003</v>
      </c>
      <c r="J581" s="140">
        <v>8.3004135000000007E-2</v>
      </c>
      <c r="K581" s="140">
        <v>0.129817089</v>
      </c>
      <c r="L581" s="141">
        <f t="shared" si="288"/>
        <v>4.0915205204514251</v>
      </c>
    </row>
    <row r="582" spans="1:12" ht="15" customHeight="1" x14ac:dyDescent="0.2">
      <c r="A582" s="11"/>
      <c r="C582" s="139">
        <v>2017</v>
      </c>
      <c r="D582" s="139"/>
      <c r="E582" s="140">
        <v>3.8277499999999999E-2</v>
      </c>
      <c r="F582" s="140">
        <v>2.84978E-2</v>
      </c>
      <c r="G582" s="140">
        <v>9.9543365999999994E-2</v>
      </c>
      <c r="H582" s="140">
        <v>0.228739743</v>
      </c>
      <c r="I582" s="140">
        <v>0.32579029399999998</v>
      </c>
      <c r="J582" s="140">
        <v>9.2543068000000006E-2</v>
      </c>
      <c r="K582" s="140">
        <v>0.18660821899999999</v>
      </c>
      <c r="L582" s="141">
        <f t="shared" si="288"/>
        <v>4.0754927181994249</v>
      </c>
    </row>
    <row r="583" spans="1:12" ht="15" customHeight="1" x14ac:dyDescent="0.2">
      <c r="A583" s="11"/>
      <c r="C583" s="139">
        <v>2014</v>
      </c>
      <c r="D583" s="139"/>
      <c r="E583" s="140">
        <v>4.9487041040689822E-2</v>
      </c>
      <c r="F583" s="140">
        <v>2.4888439975175133E-2</v>
      </c>
      <c r="G583" s="140">
        <v>8.7027026295493762E-2</v>
      </c>
      <c r="H583" s="140">
        <v>0.18332004608558558</v>
      </c>
      <c r="I583" s="140">
        <v>0.39111972648252685</v>
      </c>
      <c r="J583" s="140">
        <v>8.6494247400670063E-2</v>
      </c>
      <c r="K583" s="140">
        <v>0.17766347271985877</v>
      </c>
      <c r="L583" s="141">
        <f t="shared" si="288"/>
        <v>4.1438551439745375</v>
      </c>
    </row>
    <row r="584" spans="1:12" ht="15" customHeight="1" x14ac:dyDescent="0.2">
      <c r="A584" s="11"/>
      <c r="C584" s="162" t="s">
        <v>93</v>
      </c>
      <c r="D584" s="162"/>
      <c r="E584" s="162"/>
      <c r="F584" s="162"/>
      <c r="G584" s="163"/>
      <c r="H584" s="163"/>
      <c r="I584" s="163"/>
      <c r="J584" s="163"/>
      <c r="K584" s="163"/>
      <c r="L584" s="168"/>
    </row>
    <row r="585" spans="1:12" ht="15" customHeight="1" x14ac:dyDescent="0.2">
      <c r="A585" s="11"/>
      <c r="C585" s="136">
        <v>2024</v>
      </c>
      <c r="D585" s="136"/>
      <c r="E585" s="137">
        <f>AVERAGE(E590,E595,E600)</f>
        <v>4.3122553034554E-2</v>
      </c>
      <c r="F585" s="137">
        <f t="shared" ref="F585:K585" si="289">AVERAGE(F590,F595,F600)</f>
        <v>4.089292514641607E-2</v>
      </c>
      <c r="G585" s="137">
        <f t="shared" si="289"/>
        <v>0.18824841688701152</v>
      </c>
      <c r="H585" s="137">
        <f t="shared" si="289"/>
        <v>0.31599412444837022</v>
      </c>
      <c r="I585" s="137">
        <f t="shared" si="289"/>
        <v>0.20080115572344334</v>
      </c>
      <c r="J585" s="137">
        <f t="shared" si="289"/>
        <v>9.4356284378382616E-2</v>
      </c>
      <c r="K585" s="137">
        <f t="shared" si="289"/>
        <v>0.11658454038182231</v>
      </c>
      <c r="L585" s="138">
        <f t="shared" ref="L585:L588" si="290">(1*E585+2*F585+3*G585+4*H585+5*I585)/SUM(E585:I585)</f>
        <v>3.7483068738162668</v>
      </c>
    </row>
    <row r="586" spans="1:12" ht="15" customHeight="1" x14ac:dyDescent="0.2">
      <c r="A586" s="11"/>
      <c r="C586" s="139">
        <v>2021</v>
      </c>
      <c r="D586" s="139"/>
      <c r="E586" s="140">
        <f t="shared" ref="E586:K586" si="291">AVERAGE(E591,E596,E601)</f>
        <v>5.8738866666666667E-2</v>
      </c>
      <c r="F586" s="140">
        <f t="shared" si="291"/>
        <v>3.1900100000000001E-2</v>
      </c>
      <c r="G586" s="140">
        <f t="shared" si="291"/>
        <v>0.15980091199999999</v>
      </c>
      <c r="H586" s="140">
        <f t="shared" si="291"/>
        <v>0.31608619500000001</v>
      </c>
      <c r="I586" s="140">
        <f t="shared" si="291"/>
        <v>0.22606062866666665</v>
      </c>
      <c r="J586" s="140">
        <f t="shared" si="291"/>
        <v>8.2595252666666674E-2</v>
      </c>
      <c r="K586" s="140">
        <f t="shared" si="291"/>
        <v>0.124818029</v>
      </c>
      <c r="L586" s="141">
        <f t="shared" si="290"/>
        <v>3.7807721441429667</v>
      </c>
    </row>
    <row r="587" spans="1:12" ht="15" customHeight="1" x14ac:dyDescent="0.2">
      <c r="A587" s="11"/>
      <c r="C587" s="139">
        <v>2017</v>
      </c>
      <c r="D587" s="139"/>
      <c r="E587" s="140">
        <f t="shared" ref="E587:K587" si="292">AVERAGE(E592,E597,E602)</f>
        <v>4.6809700000000003E-2</v>
      </c>
      <c r="F587" s="140">
        <f t="shared" si="292"/>
        <v>2.8086633333333333E-2</v>
      </c>
      <c r="G587" s="140">
        <f t="shared" si="292"/>
        <v>0.17422951500000003</v>
      </c>
      <c r="H587" s="140">
        <f t="shared" si="292"/>
        <v>0.29507784933333331</v>
      </c>
      <c r="I587" s="140">
        <f t="shared" si="292"/>
        <v>0.20077412533333336</v>
      </c>
      <c r="J587" s="140">
        <f t="shared" si="292"/>
        <v>8.9460478666666676E-2</v>
      </c>
      <c r="K587" s="140">
        <f t="shared" si="292"/>
        <v>0.16556167433333333</v>
      </c>
      <c r="L587" s="141">
        <f t="shared" si="290"/>
        <v>3.7717277600982584</v>
      </c>
    </row>
    <row r="588" spans="1:12" ht="15" customHeight="1" x14ac:dyDescent="0.2">
      <c r="A588" s="11"/>
      <c r="C588" s="139">
        <v>2014</v>
      </c>
      <c r="D588" s="139"/>
      <c r="E588" s="140">
        <f t="shared" ref="E588:K588" si="293">AVERAGE(E593,E598,E603)</f>
        <v>5.84723312435571E-2</v>
      </c>
      <c r="F588" s="140">
        <f t="shared" si="293"/>
        <v>3.4712707710624673E-2</v>
      </c>
      <c r="G588" s="140">
        <f t="shared" si="293"/>
        <v>0.19045462538096394</v>
      </c>
      <c r="H588" s="140">
        <f t="shared" si="293"/>
        <v>0.3098568344362439</v>
      </c>
      <c r="I588" s="140">
        <f t="shared" si="293"/>
        <v>0.1547458486232951</v>
      </c>
      <c r="J588" s="140">
        <f t="shared" si="293"/>
        <v>8.3185297977138709E-2</v>
      </c>
      <c r="K588" s="140">
        <f t="shared" si="293"/>
        <v>0.16857235462817655</v>
      </c>
      <c r="L588" s="141">
        <f t="shared" si="290"/>
        <v>3.6250530501428528</v>
      </c>
    </row>
    <row r="589" spans="1:12" ht="15" customHeight="1" x14ac:dyDescent="0.2">
      <c r="A589" s="11"/>
      <c r="C589" s="170" t="s">
        <v>87</v>
      </c>
      <c r="D589" s="171"/>
      <c r="E589" s="172"/>
      <c r="F589" s="172"/>
      <c r="G589" s="173"/>
      <c r="H589" s="173"/>
      <c r="I589" s="173"/>
      <c r="J589" s="173"/>
      <c r="K589" s="173"/>
      <c r="L589" s="174"/>
    </row>
    <row r="590" spans="1:12" ht="15" customHeight="1" x14ac:dyDescent="0.2">
      <c r="A590" s="11"/>
      <c r="C590" s="136">
        <v>2024</v>
      </c>
      <c r="D590" s="136"/>
      <c r="E590" s="137">
        <v>4.1558335019208935E-2</v>
      </c>
      <c r="F590" s="137">
        <v>4.0926241134649204E-2</v>
      </c>
      <c r="G590" s="137">
        <v>0.18968822873451729</v>
      </c>
      <c r="H590" s="137">
        <v>0.32309740548824872</v>
      </c>
      <c r="I590" s="137">
        <v>0.18894475996189952</v>
      </c>
      <c r="J590" s="137">
        <v>9.3266796189495654E-2</v>
      </c>
      <c r="K590" s="137">
        <v>0.12251823347198074</v>
      </c>
      <c r="L590" s="138">
        <f t="shared" ref="L590:L593" si="294">(1*E590+2*F590+3*G590+4*H590+5*I590)/SUM(E590:I590)</f>
        <v>3.7356962517432306</v>
      </c>
    </row>
    <row r="591" spans="1:12" ht="15" customHeight="1" x14ac:dyDescent="0.2">
      <c r="A591" s="11"/>
      <c r="C591" s="139">
        <v>2021</v>
      </c>
      <c r="D591" s="139"/>
      <c r="E591" s="140">
        <v>5.7989600000000002E-2</v>
      </c>
      <c r="F591" s="140">
        <v>3.3301299999999999E-2</v>
      </c>
      <c r="G591" s="140">
        <v>0.16103606200000001</v>
      </c>
      <c r="H591" s="140">
        <v>0.31171548100000002</v>
      </c>
      <c r="I591" s="140">
        <v>0.224417544</v>
      </c>
      <c r="J591" s="140">
        <v>8.1223699999999996E-2</v>
      </c>
      <c r="K591" s="140">
        <v>0.130316349</v>
      </c>
      <c r="L591" s="141">
        <f t="shared" si="294"/>
        <v>3.7752708813110636</v>
      </c>
    </row>
    <row r="592" spans="1:12" ht="15" customHeight="1" x14ac:dyDescent="0.2">
      <c r="A592" s="11"/>
      <c r="C592" s="139">
        <v>2017</v>
      </c>
      <c r="D592" s="139"/>
      <c r="E592" s="140">
        <v>4.6324499999999998E-2</v>
      </c>
      <c r="F592" s="140">
        <v>2.8130800000000001E-2</v>
      </c>
      <c r="G592" s="140">
        <v>0.14048854299999999</v>
      </c>
      <c r="H592" s="140">
        <v>0.31450952100000001</v>
      </c>
      <c r="I592" s="140">
        <v>0.22994267099999999</v>
      </c>
      <c r="J592" s="140">
        <v>7.9714920999999994E-2</v>
      </c>
      <c r="K592" s="140">
        <v>0.16088903099999999</v>
      </c>
      <c r="L592" s="141">
        <f t="shared" si="294"/>
        <v>3.8607038131296014</v>
      </c>
    </row>
    <row r="593" spans="1:12" ht="15" customHeight="1" x14ac:dyDescent="0.2">
      <c r="A593" s="11"/>
      <c r="C593" s="139">
        <v>2014</v>
      </c>
      <c r="D593" s="139"/>
      <c r="E593" s="140">
        <v>5.614659423746738E-2</v>
      </c>
      <c r="F593" s="140">
        <v>2.8485942774727827E-2</v>
      </c>
      <c r="G593" s="140">
        <v>0.14373742601389614</v>
      </c>
      <c r="H593" s="140">
        <v>0.36725194573862918</v>
      </c>
      <c r="I593" s="140">
        <v>0.15790348705566251</v>
      </c>
      <c r="J593" s="140">
        <v>7.5088579547499507E-2</v>
      </c>
      <c r="K593" s="140">
        <v>0.1713860246321175</v>
      </c>
      <c r="L593" s="141">
        <f t="shared" si="294"/>
        <v>3.7196569506591044</v>
      </c>
    </row>
    <row r="594" spans="1:12" ht="15" customHeight="1" x14ac:dyDescent="0.2">
      <c r="A594" s="11"/>
      <c r="C594" s="170" t="s">
        <v>88</v>
      </c>
      <c r="D594" s="171"/>
      <c r="E594" s="172"/>
      <c r="F594" s="172"/>
      <c r="G594" s="173"/>
      <c r="H594" s="173"/>
      <c r="I594" s="173"/>
      <c r="J594" s="173"/>
      <c r="K594" s="173"/>
      <c r="L594" s="174"/>
    </row>
    <row r="595" spans="1:12" ht="15" customHeight="1" x14ac:dyDescent="0.2">
      <c r="A595" s="11"/>
      <c r="C595" s="136">
        <v>2024</v>
      </c>
      <c r="D595" s="136"/>
      <c r="E595" s="137">
        <v>4.3449943718825913E-2</v>
      </c>
      <c r="F595" s="137">
        <v>4.2853242274743755E-2</v>
      </c>
      <c r="G595" s="137">
        <v>0.25587571839760925</v>
      </c>
      <c r="H595" s="137">
        <v>0.277064850025875</v>
      </c>
      <c r="I595" s="137">
        <v>0.18349952398958197</v>
      </c>
      <c r="J595" s="137">
        <v>9.3437643515533922E-2</v>
      </c>
      <c r="K595" s="137">
        <v>0.10381907807783039</v>
      </c>
      <c r="L595" s="138">
        <f t="shared" ref="L595:L598" si="295">(1*E595+2*F595+3*G595+4*H595+5*I595)/SUM(E595:I595)</f>
        <v>3.6406914665339811</v>
      </c>
    </row>
    <row r="596" spans="1:12" ht="15" customHeight="1" x14ac:dyDescent="0.2">
      <c r="A596" s="11"/>
      <c r="C596" s="139">
        <v>2021</v>
      </c>
      <c r="D596" s="139"/>
      <c r="E596" s="140">
        <v>6.2184200000000002E-2</v>
      </c>
      <c r="F596" s="140">
        <v>3.7878099999999998E-2</v>
      </c>
      <c r="G596" s="140">
        <v>0.20924680300000001</v>
      </c>
      <c r="H596" s="140">
        <v>0.29518809600000001</v>
      </c>
      <c r="I596" s="140">
        <v>0.20339427199999999</v>
      </c>
      <c r="J596" s="140">
        <v>8.4152683000000006E-2</v>
      </c>
      <c r="K596" s="140">
        <v>0.107955818</v>
      </c>
      <c r="L596" s="141">
        <f t="shared" si="295"/>
        <v>3.6680725807538574</v>
      </c>
    </row>
    <row r="597" spans="1:12" ht="15" customHeight="1" x14ac:dyDescent="0.2">
      <c r="A597" s="11"/>
      <c r="C597" s="139">
        <v>2017</v>
      </c>
      <c r="D597" s="139"/>
      <c r="E597" s="140">
        <v>5.31622E-2</v>
      </c>
      <c r="F597" s="140">
        <v>2.73546E-2</v>
      </c>
      <c r="G597" s="140">
        <v>0.25710524099999998</v>
      </c>
      <c r="H597" s="140">
        <v>0.27097594899999999</v>
      </c>
      <c r="I597" s="140">
        <v>0.14750532099999999</v>
      </c>
      <c r="J597" s="140">
        <v>9.5061143000000001E-2</v>
      </c>
      <c r="K597" s="140">
        <v>0.148835473</v>
      </c>
      <c r="L597" s="141">
        <f t="shared" si="295"/>
        <v>3.5717573044723778</v>
      </c>
    </row>
    <row r="598" spans="1:12" ht="15" customHeight="1" x14ac:dyDescent="0.2">
      <c r="A598" s="11"/>
      <c r="C598" s="139">
        <v>2014</v>
      </c>
      <c r="D598" s="139"/>
      <c r="E598" s="140">
        <v>6.4923052994198163E-2</v>
      </c>
      <c r="F598" s="140">
        <v>4.7164138266520057E-2</v>
      </c>
      <c r="G598" s="140">
        <v>0.29204384331371191</v>
      </c>
      <c r="H598" s="140">
        <v>0.22377243040445777</v>
      </c>
      <c r="I598" s="140">
        <v>0.12746173139758751</v>
      </c>
      <c r="J598" s="140">
        <v>8.7966701879287262E-2</v>
      </c>
      <c r="K598" s="140">
        <v>0.15666810174423729</v>
      </c>
      <c r="L598" s="141">
        <f t="shared" si="295"/>
        <v>3.399390454301995</v>
      </c>
    </row>
    <row r="599" spans="1:12" ht="15" customHeight="1" x14ac:dyDescent="0.2">
      <c r="A599" s="11"/>
      <c r="C599" s="170" t="s">
        <v>89</v>
      </c>
      <c r="D599" s="171"/>
      <c r="E599" s="172"/>
      <c r="F599" s="172"/>
      <c r="G599" s="173"/>
      <c r="H599" s="173"/>
      <c r="I599" s="173"/>
      <c r="J599" s="173"/>
      <c r="K599" s="173"/>
      <c r="L599" s="174"/>
    </row>
    <row r="600" spans="1:12" ht="15" customHeight="1" x14ac:dyDescent="0.2">
      <c r="A600" s="11"/>
      <c r="C600" s="136">
        <v>2024</v>
      </c>
      <c r="D600" s="136"/>
      <c r="E600" s="137">
        <v>4.4359380365627157E-2</v>
      </c>
      <c r="F600" s="137">
        <v>3.8899292029855266E-2</v>
      </c>
      <c r="G600" s="137">
        <v>0.119181303528908</v>
      </c>
      <c r="H600" s="137">
        <v>0.34782011783098704</v>
      </c>
      <c r="I600" s="137">
        <v>0.22995918321884848</v>
      </c>
      <c r="J600" s="137">
        <v>9.6364413430118256E-2</v>
      </c>
      <c r="K600" s="137">
        <v>0.12341630959565583</v>
      </c>
      <c r="L600" s="138">
        <f t="shared" ref="L600:L603" si="296">(1*E600+2*F600+3*G600+4*H600+5*I600)/SUM(E600:I600)</f>
        <v>3.8717042139040125</v>
      </c>
    </row>
    <row r="601" spans="1:12" ht="15" customHeight="1" x14ac:dyDescent="0.2">
      <c r="A601" s="11"/>
      <c r="C601" s="139">
        <v>2021</v>
      </c>
      <c r="D601" s="139"/>
      <c r="E601" s="140">
        <v>5.6042799999999997E-2</v>
      </c>
      <c r="F601" s="140">
        <v>2.4520900000000002E-2</v>
      </c>
      <c r="G601" s="140">
        <v>0.10911987099999999</v>
      </c>
      <c r="H601" s="140">
        <v>0.34135500800000002</v>
      </c>
      <c r="I601" s="140">
        <v>0.25037007</v>
      </c>
      <c r="J601" s="140">
        <v>8.2409375000000007E-2</v>
      </c>
      <c r="K601" s="140">
        <v>0.13618192000000001</v>
      </c>
      <c r="L601" s="141">
        <f t="shared" si="296"/>
        <v>3.9028421286388908</v>
      </c>
    </row>
    <row r="602" spans="1:12" ht="15" customHeight="1" x14ac:dyDescent="0.2">
      <c r="A602" s="11"/>
      <c r="C602" s="139">
        <v>2017</v>
      </c>
      <c r="D602" s="139"/>
      <c r="E602" s="140">
        <v>4.0942399999999997E-2</v>
      </c>
      <c r="F602" s="140">
        <v>2.8774500000000001E-2</v>
      </c>
      <c r="G602" s="140">
        <v>0.125094761</v>
      </c>
      <c r="H602" s="140">
        <v>0.29974807799999997</v>
      </c>
      <c r="I602" s="140">
        <v>0.22487438400000001</v>
      </c>
      <c r="J602" s="140">
        <v>9.3605372000000006E-2</v>
      </c>
      <c r="K602" s="140">
        <v>0.18696051899999999</v>
      </c>
      <c r="L602" s="141">
        <f t="shared" si="296"/>
        <v>3.8879722626111799</v>
      </c>
    </row>
    <row r="603" spans="1:12" ht="15" customHeight="1" x14ac:dyDescent="0.2">
      <c r="A603" s="11"/>
      <c r="C603" s="139">
        <v>2014</v>
      </c>
      <c r="D603" s="139"/>
      <c r="E603" s="140">
        <v>5.4347346499005744E-2</v>
      </c>
      <c r="F603" s="140">
        <v>2.8488042090626123E-2</v>
      </c>
      <c r="G603" s="140">
        <v>0.13558260681528381</v>
      </c>
      <c r="H603" s="140">
        <v>0.33854612716564481</v>
      </c>
      <c r="I603" s="140">
        <v>0.17887232741663528</v>
      </c>
      <c r="J603" s="140">
        <v>8.6500612504629384E-2</v>
      </c>
      <c r="K603" s="140">
        <v>0.17766293750817491</v>
      </c>
      <c r="L603" s="141">
        <f t="shared" si="296"/>
        <v>3.7598265170473777</v>
      </c>
    </row>
    <row r="604" spans="1:12" ht="15" customHeight="1" x14ac:dyDescent="0.2">
      <c r="A604" s="11"/>
      <c r="C604" s="162" t="s">
        <v>87</v>
      </c>
      <c r="D604" s="162"/>
      <c r="E604" s="162"/>
      <c r="F604" s="162"/>
      <c r="G604" s="163"/>
      <c r="H604" s="163"/>
      <c r="I604" s="163"/>
      <c r="J604" s="163"/>
      <c r="K604" s="163"/>
      <c r="L604" s="168"/>
    </row>
    <row r="605" spans="1:12" ht="15" customHeight="1" x14ac:dyDescent="0.2">
      <c r="A605" s="11"/>
      <c r="C605" s="136">
        <v>2024</v>
      </c>
      <c r="D605" s="136"/>
      <c r="E605" s="137">
        <f>AVERAGE(E530,E550,E570,E590)</f>
        <v>4.9271147699948725E-2</v>
      </c>
      <c r="F605" s="137">
        <f t="shared" ref="F605:K605" si="297">AVERAGE(F530,F550,F570,F590)</f>
        <v>4.6731666274958845E-2</v>
      </c>
      <c r="G605" s="137">
        <f t="shared" si="297"/>
        <v>0.20916475204416088</v>
      </c>
      <c r="H605" s="137">
        <f t="shared" si="297"/>
        <v>0.28930454512929105</v>
      </c>
      <c r="I605" s="137">
        <f t="shared" si="297"/>
        <v>0.1971221691901989</v>
      </c>
      <c r="J605" s="137">
        <f t="shared" si="297"/>
        <v>9.5251637544144785E-2</v>
      </c>
      <c r="K605" s="137">
        <f t="shared" si="297"/>
        <v>0.11315408211729688</v>
      </c>
      <c r="L605" s="138">
        <f t="shared" ref="L605:L608" si="298">(1*E605+2*F605+3*G605+4*H605+5*I605)/SUM(E605:I605)</f>
        <v>3.6799883920391854</v>
      </c>
    </row>
    <row r="606" spans="1:12" ht="15" customHeight="1" x14ac:dyDescent="0.2">
      <c r="A606" s="11"/>
      <c r="C606" s="139">
        <v>2021</v>
      </c>
      <c r="D606" s="139"/>
      <c r="E606" s="140">
        <f t="shared" ref="E606:K606" si="299">AVERAGE(E531,E551,E571,E591)</f>
        <v>6.8493110750000002E-2</v>
      </c>
      <c r="F606" s="140">
        <f t="shared" si="299"/>
        <v>4.7502287499999997E-2</v>
      </c>
      <c r="G606" s="140">
        <f t="shared" si="299"/>
        <v>0.17093796449999998</v>
      </c>
      <c r="H606" s="140">
        <f t="shared" si="299"/>
        <v>0.28601444349999999</v>
      </c>
      <c r="I606" s="140">
        <f t="shared" si="299"/>
        <v>0.22081224100000002</v>
      </c>
      <c r="J606" s="140">
        <f t="shared" si="299"/>
        <v>8.4309004500000007E-2</v>
      </c>
      <c r="K606" s="140">
        <f t="shared" si="299"/>
        <v>0.1219309755</v>
      </c>
      <c r="L606" s="141">
        <f t="shared" si="298"/>
        <v>3.6842753277665681</v>
      </c>
    </row>
    <row r="607" spans="1:12" ht="15" customHeight="1" x14ac:dyDescent="0.2">
      <c r="A607" s="11"/>
      <c r="C607" s="139">
        <v>2017</v>
      </c>
      <c r="D607" s="139"/>
      <c r="E607" s="140">
        <f t="shared" ref="E607:K607" si="300">AVERAGE(E532,E552,E572,E592)</f>
        <v>5.6419741499999995E-2</v>
      </c>
      <c r="F607" s="140">
        <f t="shared" si="300"/>
        <v>3.1113850000000002E-2</v>
      </c>
      <c r="G607" s="140">
        <f t="shared" si="300"/>
        <v>0.15106107525000001</v>
      </c>
      <c r="H607" s="140">
        <f t="shared" si="300"/>
        <v>0.28790636175000001</v>
      </c>
      <c r="I607" s="140">
        <f t="shared" si="300"/>
        <v>0.24387486849999998</v>
      </c>
      <c r="J607" s="140">
        <f t="shared" si="300"/>
        <v>8.3295189000000006E-2</v>
      </c>
      <c r="K607" s="140">
        <f t="shared" si="300"/>
        <v>0.14632890649999999</v>
      </c>
      <c r="L607" s="141">
        <f t="shared" si="298"/>
        <v>3.8199928998427635</v>
      </c>
    </row>
    <row r="608" spans="1:12" ht="15" customHeight="1" x14ac:dyDescent="0.2">
      <c r="A608" s="11"/>
      <c r="C608" s="139">
        <v>2014</v>
      </c>
      <c r="D608" s="139"/>
      <c r="E608" s="140">
        <f t="shared" ref="E608:K608" si="301">AVERAGE(E533,E553,E573,E593)</f>
        <v>5.8998680001928171E-2</v>
      </c>
      <c r="F608" s="140">
        <f t="shared" si="301"/>
        <v>3.5115299041757274E-2</v>
      </c>
      <c r="G608" s="140">
        <f t="shared" si="301"/>
        <v>0.143943424440798</v>
      </c>
      <c r="H608" s="140">
        <f t="shared" si="301"/>
        <v>0.29629270753614545</v>
      </c>
      <c r="I608" s="140">
        <f t="shared" si="301"/>
        <v>0.22805129083515405</v>
      </c>
      <c r="J608" s="140">
        <f t="shared" si="301"/>
        <v>8.0100203865852676E-2</v>
      </c>
      <c r="K608" s="140">
        <f t="shared" si="301"/>
        <v>0.15749839427836437</v>
      </c>
      <c r="L608" s="141">
        <f t="shared" si="298"/>
        <v>3.7860460758625427</v>
      </c>
    </row>
    <row r="609" spans="1:13" ht="15" customHeight="1" x14ac:dyDescent="0.2">
      <c r="A609" s="11"/>
      <c r="C609" s="162" t="s">
        <v>88</v>
      </c>
      <c r="D609" s="162"/>
      <c r="E609" s="162"/>
      <c r="F609" s="162"/>
      <c r="G609" s="162"/>
      <c r="H609" s="162"/>
      <c r="I609" s="162"/>
      <c r="J609" s="162"/>
      <c r="K609" s="162"/>
      <c r="L609" s="169"/>
    </row>
    <row r="610" spans="1:13" ht="15" customHeight="1" x14ac:dyDescent="0.2">
      <c r="A610" s="11"/>
      <c r="C610" s="136">
        <v>2024</v>
      </c>
      <c r="D610" s="136"/>
      <c r="E610" s="137">
        <f>AVERAGE(E535,E555,E575,E595)</f>
        <v>4.6911044466254971E-2</v>
      </c>
      <c r="F610" s="137">
        <f t="shared" ref="F610:K610" si="302">AVERAGE(F535,F555,F575,F595)</f>
        <v>4.9661999689049635E-2</v>
      </c>
      <c r="G610" s="137">
        <f t="shared" si="302"/>
        <v>0.2392613782265719</v>
      </c>
      <c r="H610" s="137">
        <f t="shared" si="302"/>
        <v>0.29565911188418698</v>
      </c>
      <c r="I610" s="137">
        <f t="shared" si="302"/>
        <v>0.18936430076519639</v>
      </c>
      <c r="J610" s="137">
        <f t="shared" si="302"/>
        <v>8.6599615387788709E-2</v>
      </c>
      <c r="K610" s="137">
        <f t="shared" si="302"/>
        <v>9.2542549580951483E-2</v>
      </c>
      <c r="L610" s="138">
        <f t="shared" ref="L610:L613" si="303">(1*E610+2*F610+3*G610+4*H610+5*I610)/SUM(E610:I610)</f>
        <v>3.6467668360292889</v>
      </c>
    </row>
    <row r="611" spans="1:13" ht="15" customHeight="1" x14ac:dyDescent="0.2">
      <c r="A611" s="11"/>
      <c r="C611" s="139">
        <v>2021</v>
      </c>
      <c r="D611" s="139"/>
      <c r="E611" s="140">
        <f t="shared" ref="E611:K611" si="304">AVERAGE(E536,E556,E576,E596)</f>
        <v>6.606016725000001E-2</v>
      </c>
      <c r="F611" s="140">
        <f t="shared" si="304"/>
        <v>4.4850725000000001E-2</v>
      </c>
      <c r="G611" s="140">
        <f t="shared" si="304"/>
        <v>0.19676324824999999</v>
      </c>
      <c r="H611" s="140">
        <f t="shared" si="304"/>
        <v>0.30978859400000003</v>
      </c>
      <c r="I611" s="140">
        <f t="shared" si="304"/>
        <v>0.20075539975000001</v>
      </c>
      <c r="J611" s="140">
        <f t="shared" si="304"/>
        <v>8.2846274250000004E-2</v>
      </c>
      <c r="K611" s="140">
        <f t="shared" si="304"/>
        <v>9.8935583999999993E-2</v>
      </c>
      <c r="L611" s="141">
        <f t="shared" si="303"/>
        <v>3.6530389777901702</v>
      </c>
    </row>
    <row r="612" spans="1:13" ht="15" customHeight="1" x14ac:dyDescent="0.2">
      <c r="A612" s="11"/>
      <c r="C612" s="139">
        <v>2017</v>
      </c>
      <c r="D612" s="139"/>
      <c r="E612" s="140">
        <f t="shared" ref="E612:K612" si="305">AVERAGE(E537,E557,E577,E597)</f>
        <v>5.7054045999999997E-2</v>
      </c>
      <c r="F612" s="140">
        <f t="shared" si="305"/>
        <v>3.4051200000000004E-2</v>
      </c>
      <c r="G612" s="140">
        <f t="shared" si="305"/>
        <v>0.23794621399999999</v>
      </c>
      <c r="H612" s="140">
        <f t="shared" si="305"/>
        <v>0.30244365475000001</v>
      </c>
      <c r="I612" s="140">
        <f t="shared" si="305"/>
        <v>0.14913159400000001</v>
      </c>
      <c r="J612" s="140">
        <f t="shared" si="305"/>
        <v>8.6952229500000006E-2</v>
      </c>
      <c r="K612" s="140">
        <f t="shared" si="305"/>
        <v>0.1324210515</v>
      </c>
      <c r="L612" s="141">
        <f t="shared" si="303"/>
        <v>3.5797233756895843</v>
      </c>
    </row>
    <row r="613" spans="1:13" ht="15" customHeight="1" x14ac:dyDescent="0.2">
      <c r="A613" s="11"/>
      <c r="C613" s="139">
        <v>2014</v>
      </c>
      <c r="D613" s="139"/>
      <c r="E613" s="140">
        <f t="shared" ref="E613:K613" si="306">AVERAGE(E538,E558,E578,E598)</f>
        <v>6.5019306479437919E-2</v>
      </c>
      <c r="F613" s="140">
        <f t="shared" si="306"/>
        <v>4.8660103024829177E-2</v>
      </c>
      <c r="G613" s="140">
        <f t="shared" si="306"/>
        <v>0.2295046945064137</v>
      </c>
      <c r="H613" s="140">
        <f t="shared" si="306"/>
        <v>0.28682311542777289</v>
      </c>
      <c r="I613" s="140">
        <f t="shared" si="306"/>
        <v>0.13938126352419947</v>
      </c>
      <c r="J613" s="140">
        <f t="shared" si="306"/>
        <v>8.6469718295042075E-2</v>
      </c>
      <c r="K613" s="140">
        <f t="shared" si="306"/>
        <v>0.14414179874230482</v>
      </c>
      <c r="L613" s="141">
        <f t="shared" si="303"/>
        <v>3.5028499062043368</v>
      </c>
    </row>
    <row r="614" spans="1:13" ht="15" customHeight="1" x14ac:dyDescent="0.2">
      <c r="A614" s="11"/>
      <c r="C614" s="162" t="s">
        <v>89</v>
      </c>
      <c r="D614" s="162"/>
      <c r="E614" s="162"/>
      <c r="F614" s="162"/>
      <c r="G614" s="162"/>
      <c r="H614" s="162"/>
      <c r="I614" s="162"/>
      <c r="J614" s="162"/>
      <c r="K614" s="162"/>
      <c r="L614" s="169"/>
    </row>
    <row r="615" spans="1:13" ht="15" customHeight="1" x14ac:dyDescent="0.2">
      <c r="A615" s="11"/>
      <c r="C615" s="136">
        <v>2024</v>
      </c>
      <c r="D615" s="136"/>
      <c r="E615" s="137">
        <f>AVERAGE(E540,E560,E580,E600)</f>
        <v>4.520898643425679E-2</v>
      </c>
      <c r="F615" s="137">
        <f t="shared" ref="F615:K615" si="307">AVERAGE(F540,F560,F580,F600)</f>
        <v>4.0061576713986288E-2</v>
      </c>
      <c r="G615" s="137">
        <f t="shared" si="307"/>
        <v>0.12821250948834922</v>
      </c>
      <c r="H615" s="137">
        <f t="shared" si="307"/>
        <v>0.32853464193472076</v>
      </c>
      <c r="I615" s="137">
        <f t="shared" si="307"/>
        <v>0.26175138694910932</v>
      </c>
      <c r="J615" s="137">
        <f t="shared" si="307"/>
        <v>9.3281561708931177E-2</v>
      </c>
      <c r="K615" s="137">
        <f t="shared" si="307"/>
        <v>0.10294933677064649</v>
      </c>
      <c r="L615" s="138">
        <f t="shared" ref="L615:L618" si="308">(1*E615+2*F615+3*G615+4*H615+5*I615)/SUM(E615:I615)</f>
        <v>3.8977178456916657</v>
      </c>
    </row>
    <row r="616" spans="1:13" ht="15" customHeight="1" x14ac:dyDescent="0.2">
      <c r="A616" s="11"/>
      <c r="C616" s="139">
        <v>2021</v>
      </c>
      <c r="D616" s="139"/>
      <c r="E616" s="140">
        <f t="shared" ref="E616:K616" si="309">AVERAGE(E541,E561,E581,E601)</f>
        <v>5.2690874999999998E-2</v>
      </c>
      <c r="F616" s="140">
        <f t="shared" si="309"/>
        <v>2.7656025000000001E-2</v>
      </c>
      <c r="G616" s="140">
        <f t="shared" si="309"/>
        <v>0.11447908149999998</v>
      </c>
      <c r="H616" s="140">
        <f t="shared" si="309"/>
        <v>0.31577767075000002</v>
      </c>
      <c r="I616" s="140">
        <f t="shared" si="309"/>
        <v>0.2861525305</v>
      </c>
      <c r="J616" s="140">
        <f t="shared" si="309"/>
        <v>8.4870264000000001E-2</v>
      </c>
      <c r="K616" s="140">
        <f t="shared" si="309"/>
        <v>0.11837356025</v>
      </c>
      <c r="L616" s="141">
        <f t="shared" si="308"/>
        <v>3.9476486949168894</v>
      </c>
    </row>
    <row r="617" spans="1:13" ht="15" customHeight="1" x14ac:dyDescent="0.2">
      <c r="A617" s="11"/>
      <c r="C617" s="139">
        <v>2017</v>
      </c>
      <c r="D617" s="139"/>
      <c r="E617" s="140">
        <f t="shared" ref="E617:K617" si="310">AVERAGE(E542,E562,E582,E602)</f>
        <v>4.3551549999999994E-2</v>
      </c>
      <c r="F617" s="140">
        <f t="shared" si="310"/>
        <v>3.2890349999999999E-2</v>
      </c>
      <c r="G617" s="140">
        <f t="shared" si="310"/>
        <v>0.12840919649999999</v>
      </c>
      <c r="H617" s="140">
        <f t="shared" si="310"/>
        <v>0.26588200774999998</v>
      </c>
      <c r="I617" s="140">
        <f t="shared" si="310"/>
        <v>0.2818415715</v>
      </c>
      <c r="J617" s="140">
        <f t="shared" si="310"/>
        <v>8.7412102000000005E-2</v>
      </c>
      <c r="K617" s="140">
        <f t="shared" si="310"/>
        <v>0.16001321499999999</v>
      </c>
      <c r="L617" s="141">
        <f t="shared" si="308"/>
        <v>3.9428588598770689</v>
      </c>
    </row>
    <row r="618" spans="1:13" ht="15" customHeight="1" x14ac:dyDescent="0.2">
      <c r="A618" s="11"/>
      <c r="C618" s="139">
        <v>2014</v>
      </c>
      <c r="D618" s="139"/>
      <c r="E618" s="142">
        <f t="shared" ref="E618:K618" si="311">AVERAGE(E543,E563,E583,E603)</f>
        <v>5.3543902433854831E-2</v>
      </c>
      <c r="F618" s="142">
        <f t="shared" si="311"/>
        <v>3.0317575539305898E-2</v>
      </c>
      <c r="G618" s="142">
        <f t="shared" si="311"/>
        <v>0.11809695110687593</v>
      </c>
      <c r="H618" s="142">
        <f t="shared" si="311"/>
        <v>0.24132263807744306</v>
      </c>
      <c r="I618" s="142">
        <f t="shared" si="311"/>
        <v>0.31700488846187608</v>
      </c>
      <c r="J618" s="142">
        <f t="shared" si="311"/>
        <v>8.3533306580383798E-2</v>
      </c>
      <c r="K618" s="142">
        <f t="shared" si="311"/>
        <v>0.15618073780026043</v>
      </c>
      <c r="L618" s="141">
        <f t="shared" si="308"/>
        <v>3.9705914322631917</v>
      </c>
    </row>
    <row r="619" spans="1:13" ht="15" customHeight="1" x14ac:dyDescent="0.2">
      <c r="A619" s="11"/>
      <c r="C619" s="100" t="s">
        <v>20</v>
      </c>
      <c r="D619" s="100"/>
      <c r="E619" s="99"/>
      <c r="F619" s="99"/>
      <c r="G619" s="99"/>
      <c r="H619" s="99"/>
      <c r="I619" s="99"/>
      <c r="J619" s="99"/>
      <c r="K619" s="99"/>
      <c r="L619" s="98"/>
    </row>
    <row r="620" spans="1:13" ht="15" customHeight="1" x14ac:dyDescent="0.2">
      <c r="A620" s="11"/>
      <c r="C620" s="160" t="s">
        <v>165</v>
      </c>
      <c r="D620" s="160"/>
      <c r="E620" s="161"/>
      <c r="F620" s="161"/>
      <c r="G620" s="161"/>
      <c r="H620" s="161"/>
      <c r="I620" s="161"/>
      <c r="J620" s="161"/>
      <c r="K620" s="161"/>
      <c r="L620" s="161"/>
    </row>
    <row r="621" spans="1:13" s="3" customFormat="1" ht="15" customHeight="1" x14ac:dyDescent="0.2">
      <c r="A621" s="11"/>
      <c r="C621" s="136">
        <v>2024</v>
      </c>
      <c r="D621" s="136"/>
      <c r="E621" s="137">
        <f>AVERAGE(E631,E636,E641,E651,E656,E661,E671,E676,E681,E691,E696,E701)</f>
        <v>9.2674071285128487E-2</v>
      </c>
      <c r="F621" s="137">
        <f t="shared" ref="F621:K621" si="312">AVERAGE(F631,F636,F641,F651,F656,F661,F671,F676,F681,F691,F696,F701)</f>
        <v>7.1578387521185019E-2</v>
      </c>
      <c r="G621" s="137">
        <f t="shared" si="312"/>
        <v>0.27231298611204058</v>
      </c>
      <c r="H621" s="137">
        <f t="shared" si="312"/>
        <v>0.27584555850713299</v>
      </c>
      <c r="I621" s="137">
        <f t="shared" si="312"/>
        <v>0.13086616286416039</v>
      </c>
      <c r="J621" s="137">
        <f t="shared" si="312"/>
        <v>6.2795148470767809E-2</v>
      </c>
      <c r="K621" s="137">
        <f t="shared" si="312"/>
        <v>9.3927685239584779E-2</v>
      </c>
      <c r="L621" s="138">
        <f t="shared" ref="L621:L624" si="313">(1*E621+2*F621+3*G621+4*H621+5*I621)/SUM(E621:I621)</f>
        <v>3.332810332549208</v>
      </c>
      <c r="M621" s="2"/>
    </row>
    <row r="622" spans="1:13" s="3" customFormat="1" ht="15" customHeight="1" x14ac:dyDescent="0.2">
      <c r="A622" s="11"/>
      <c r="C622" s="139">
        <v>2021</v>
      </c>
      <c r="D622" s="139"/>
      <c r="E622" s="140">
        <f t="shared" ref="E622:K622" si="314">AVERAGE(E632,E637,E642,E652,E657,E662,E672,E677,E682,E692,E697,E702)</f>
        <v>9.9919538749999981E-2</v>
      </c>
      <c r="F622" s="140">
        <f t="shared" si="314"/>
        <v>0.10269386141666666</v>
      </c>
      <c r="G622" s="140">
        <f t="shared" si="314"/>
        <v>0.19963187583333333</v>
      </c>
      <c r="H622" s="140">
        <f t="shared" si="314"/>
        <v>0.23225518591666669</v>
      </c>
      <c r="I622" s="140">
        <f t="shared" si="314"/>
        <v>0.16524199966666669</v>
      </c>
      <c r="J622" s="140">
        <f t="shared" si="314"/>
        <v>5.8113938833333344E-2</v>
      </c>
      <c r="K622" s="140">
        <f t="shared" si="314"/>
        <v>0.14214361133333334</v>
      </c>
      <c r="L622" s="141">
        <f t="shared" si="313"/>
        <v>3.3253625496115045</v>
      </c>
      <c r="M622" s="2"/>
    </row>
    <row r="623" spans="1:13" s="3" customFormat="1" ht="15" customHeight="1" x14ac:dyDescent="0.2">
      <c r="A623" s="11"/>
      <c r="C623" s="139">
        <v>2017</v>
      </c>
      <c r="D623" s="139"/>
      <c r="E623" s="140">
        <f t="shared" ref="E623:K623" si="315">AVERAGE(E633,E638,E643,E653,E658,E663,E673,E678,E683,E693,E698,E703)</f>
        <v>8.6775275416666672E-2</v>
      </c>
      <c r="F623" s="140">
        <f t="shared" si="315"/>
        <v>8.5069791083333332E-2</v>
      </c>
      <c r="G623" s="140">
        <f t="shared" si="315"/>
        <v>0.14496840775</v>
      </c>
      <c r="H623" s="140">
        <f t="shared" si="315"/>
        <v>0.26422529250000004</v>
      </c>
      <c r="I623" s="140">
        <f t="shared" si="315"/>
        <v>0.20209902533333335</v>
      </c>
      <c r="J623" s="140">
        <f t="shared" si="315"/>
        <v>4.7369815583333343E-2</v>
      </c>
      <c r="K623" s="140">
        <f t="shared" si="315"/>
        <v>0.16949239324999998</v>
      </c>
      <c r="L623" s="141">
        <f t="shared" si="313"/>
        <v>3.5232833932836085</v>
      </c>
      <c r="M623" s="2"/>
    </row>
    <row r="624" spans="1:13" s="3" customFormat="1" ht="15" customHeight="1" x14ac:dyDescent="0.2">
      <c r="A624" s="11"/>
      <c r="C624" s="139">
        <v>2014</v>
      </c>
      <c r="D624" s="139"/>
      <c r="E624" s="140">
        <f t="shared" ref="E624:K624" si="316">AVERAGE(E634,E639,E644,E654,E659,E664,E674,E679,E684,E694,E699,E704)</f>
        <v>8.371480286993678E-2</v>
      </c>
      <c r="F624" s="140">
        <f t="shared" si="316"/>
        <v>7.5952223201326316E-2</v>
      </c>
      <c r="G624" s="140">
        <f t="shared" si="316"/>
        <v>0.1567756365394502</v>
      </c>
      <c r="H624" s="140">
        <f t="shared" si="316"/>
        <v>0.25846658845280812</v>
      </c>
      <c r="I624" s="140">
        <f t="shared" si="316"/>
        <v>0.18031257329583594</v>
      </c>
      <c r="J624" s="140">
        <f t="shared" si="316"/>
        <v>4.8833603734314029E-2</v>
      </c>
      <c r="K624" s="140">
        <f t="shared" si="316"/>
        <v>0.19594457190632855</v>
      </c>
      <c r="L624" s="141">
        <f t="shared" si="313"/>
        <v>3.4974828507134164</v>
      </c>
      <c r="M624" s="2"/>
    </row>
    <row r="625" spans="1:13" s="3" customFormat="1" ht="15" customHeight="1" x14ac:dyDescent="0.2">
      <c r="A625" s="11"/>
      <c r="C625" s="162" t="s">
        <v>90</v>
      </c>
      <c r="D625" s="162"/>
      <c r="E625" s="162"/>
      <c r="F625" s="162"/>
      <c r="G625" s="163"/>
      <c r="H625" s="163"/>
      <c r="I625" s="163"/>
      <c r="J625" s="163"/>
      <c r="K625" s="163"/>
      <c r="L625" s="168"/>
      <c r="M625" s="2"/>
    </row>
    <row r="626" spans="1:13" ht="15" customHeight="1" x14ac:dyDescent="0.2">
      <c r="A626" s="11"/>
      <c r="C626" s="136">
        <v>2024</v>
      </c>
      <c r="D626" s="136"/>
      <c r="E626" s="137">
        <f>AVERAGE(E631,E636,E641)</f>
        <v>9.9525926660734662E-2</v>
      </c>
      <c r="F626" s="137">
        <f t="shared" ref="F626:K626" si="317">AVERAGE(F631,F636,F641)</f>
        <v>7.6466731489330364E-2</v>
      </c>
      <c r="G626" s="137">
        <f t="shared" si="317"/>
        <v>0.30045613302681579</v>
      </c>
      <c r="H626" s="137">
        <f t="shared" si="317"/>
        <v>0.26220637936797675</v>
      </c>
      <c r="I626" s="137">
        <f t="shared" si="317"/>
        <v>0.12763007298864881</v>
      </c>
      <c r="J626" s="137">
        <f t="shared" si="317"/>
        <v>5.8515196794950014E-2</v>
      </c>
      <c r="K626" s="137">
        <f t="shared" si="317"/>
        <v>7.5199559671543667E-2</v>
      </c>
      <c r="L626" s="138">
        <f t="shared" ref="L626:L629" si="318">(1*E626+2*F626+3*G626+4*H626+5*I626)/SUM(E626:I626)</f>
        <v>3.2792936187480106</v>
      </c>
    </row>
    <row r="627" spans="1:13" ht="15" customHeight="1" x14ac:dyDescent="0.2">
      <c r="A627" s="11"/>
      <c r="C627" s="139">
        <v>2021</v>
      </c>
      <c r="D627" s="139"/>
      <c r="E627" s="140">
        <f t="shared" ref="E627:K627" si="319">AVERAGE(E632,E637,E642)</f>
        <v>0.110155746</v>
      </c>
      <c r="F627" s="140">
        <f t="shared" si="319"/>
        <v>0.10666586633333332</v>
      </c>
      <c r="G627" s="140">
        <f t="shared" si="319"/>
        <v>0.20150923566666668</v>
      </c>
      <c r="H627" s="140">
        <f t="shared" si="319"/>
        <v>0.23893023700000002</v>
      </c>
      <c r="I627" s="140">
        <f t="shared" si="319"/>
        <v>0.15965243966666667</v>
      </c>
      <c r="J627" s="140">
        <f t="shared" si="319"/>
        <v>5.9131265000000009E-2</v>
      </c>
      <c r="K627" s="140">
        <f t="shared" si="319"/>
        <v>0.12395520933333333</v>
      </c>
      <c r="L627" s="141">
        <f t="shared" si="318"/>
        <v>3.2830871946872988</v>
      </c>
    </row>
    <row r="628" spans="1:13" ht="15" customHeight="1" x14ac:dyDescent="0.2">
      <c r="A628" s="11"/>
      <c r="C628" s="139">
        <v>2017</v>
      </c>
      <c r="D628" s="139"/>
      <c r="E628" s="140">
        <f t="shared" ref="E628:K628" si="320">AVERAGE(E633,E638,E643)</f>
        <v>0.10465333233333333</v>
      </c>
      <c r="F628" s="140">
        <f t="shared" si="320"/>
        <v>7.2494089999999997E-2</v>
      </c>
      <c r="G628" s="140">
        <f t="shared" si="320"/>
        <v>0.17189828566666665</v>
      </c>
      <c r="H628" s="140">
        <f t="shared" si="320"/>
        <v>0.3145927036666667</v>
      </c>
      <c r="I628" s="140">
        <f t="shared" si="320"/>
        <v>0.139285135</v>
      </c>
      <c r="J628" s="140">
        <f t="shared" si="320"/>
        <v>4.2166925666666667E-2</v>
      </c>
      <c r="K628" s="140">
        <f t="shared" si="320"/>
        <v>0.15490954666666668</v>
      </c>
      <c r="L628" s="141">
        <f t="shared" si="318"/>
        <v>3.3877856369919885</v>
      </c>
    </row>
    <row r="629" spans="1:13" ht="15" customHeight="1" x14ac:dyDescent="0.2">
      <c r="A629" s="11"/>
      <c r="C629" s="139">
        <v>2014</v>
      </c>
      <c r="D629" s="139"/>
      <c r="E629" s="140">
        <f t="shared" ref="E629:K629" si="321">AVERAGE(E634,E639,E644)</f>
        <v>8.1649702942851302E-2</v>
      </c>
      <c r="F629" s="140">
        <f t="shared" si="321"/>
        <v>7.0129717294810726E-2</v>
      </c>
      <c r="G629" s="140">
        <f t="shared" si="321"/>
        <v>0.17415603459172838</v>
      </c>
      <c r="H629" s="140">
        <f t="shared" si="321"/>
        <v>0.35584684220802726</v>
      </c>
      <c r="I629" s="140">
        <f t="shared" si="321"/>
        <v>8.9217341964424657E-2</v>
      </c>
      <c r="J629" s="140">
        <f t="shared" si="321"/>
        <v>4.3152058341584885E-2</v>
      </c>
      <c r="K629" s="140">
        <f t="shared" si="321"/>
        <v>0.18584830265657273</v>
      </c>
      <c r="L629" s="141">
        <f t="shared" si="318"/>
        <v>3.3902108220774982</v>
      </c>
    </row>
    <row r="630" spans="1:13" ht="15" customHeight="1" x14ac:dyDescent="0.2">
      <c r="A630" s="11"/>
      <c r="C630" s="170" t="s">
        <v>87</v>
      </c>
      <c r="D630" s="171"/>
      <c r="E630" s="172"/>
      <c r="F630" s="172"/>
      <c r="G630" s="173"/>
      <c r="H630" s="173"/>
      <c r="I630" s="173"/>
      <c r="J630" s="173"/>
      <c r="K630" s="173"/>
      <c r="L630" s="174"/>
    </row>
    <row r="631" spans="1:13" ht="15" customHeight="1" x14ac:dyDescent="0.2">
      <c r="A631" s="11"/>
      <c r="C631" s="136">
        <v>2024</v>
      </c>
      <c r="D631" s="136"/>
      <c r="E631" s="137">
        <v>8.2142222411625332E-2</v>
      </c>
      <c r="F631" s="137">
        <v>0.10187472996534966</v>
      </c>
      <c r="G631" s="137">
        <v>0.30202824783360166</v>
      </c>
      <c r="H631" s="137">
        <v>0.28497032107105497</v>
      </c>
      <c r="I631" s="137">
        <v>0.12826265112086813</v>
      </c>
      <c r="J631" s="137">
        <v>5.1066161655068575E-2</v>
      </c>
      <c r="K631" s="137">
        <v>4.9655665942431731E-2</v>
      </c>
      <c r="L631" s="138">
        <f t="shared" ref="L631:L634" si="322">(1*E631+2*F631+3*G631+4*H631+5*I631)/SUM(E631:I631)</f>
        <v>3.3061749489466705</v>
      </c>
    </row>
    <row r="632" spans="1:13" ht="15" customHeight="1" x14ac:dyDescent="0.2">
      <c r="A632" s="11"/>
      <c r="C632" s="139">
        <v>2021</v>
      </c>
      <c r="D632" s="139"/>
      <c r="E632" s="140">
        <v>8.7597428000000005E-2</v>
      </c>
      <c r="F632" s="140">
        <v>0.109909377</v>
      </c>
      <c r="G632" s="140">
        <v>0.18983741000000001</v>
      </c>
      <c r="H632" s="140">
        <v>0.24709684300000001</v>
      </c>
      <c r="I632" s="140">
        <v>0.19600165899999999</v>
      </c>
      <c r="J632" s="140">
        <v>3.9879600000000001E-2</v>
      </c>
      <c r="K632" s="140">
        <v>0.12967768099999999</v>
      </c>
      <c r="L632" s="141">
        <f t="shared" si="322"/>
        <v>3.4262737462239672</v>
      </c>
    </row>
    <row r="633" spans="1:13" ht="15" customHeight="1" x14ac:dyDescent="0.2">
      <c r="A633" s="11"/>
      <c r="C633" s="139">
        <v>2017</v>
      </c>
      <c r="D633" s="139"/>
      <c r="E633" s="140">
        <v>0.10045301099999999</v>
      </c>
      <c r="F633" s="140">
        <v>5.0404999999999998E-2</v>
      </c>
      <c r="G633" s="140">
        <v>0.27252013899999999</v>
      </c>
      <c r="H633" s="140">
        <v>0.314876245</v>
      </c>
      <c r="I633" s="140">
        <v>0.116686203</v>
      </c>
      <c r="J633" s="140">
        <v>1.02576E-2</v>
      </c>
      <c r="K633" s="140">
        <v>0.134801802</v>
      </c>
      <c r="L633" s="141">
        <f t="shared" si="322"/>
        <v>3.3473196028994754</v>
      </c>
    </row>
    <row r="634" spans="1:13" ht="15" customHeight="1" x14ac:dyDescent="0.2">
      <c r="A634" s="11"/>
      <c r="C634" s="139">
        <v>2014</v>
      </c>
      <c r="D634" s="139"/>
      <c r="E634" s="140">
        <v>6.0620246471027303E-2</v>
      </c>
      <c r="F634" s="140">
        <v>2.131839240976947E-2</v>
      </c>
      <c r="G634" s="140">
        <v>0.20857377482575126</v>
      </c>
      <c r="H634" s="140">
        <v>0.49262863533554435</v>
      </c>
      <c r="I634" s="140">
        <v>2.6646423533686021E-2</v>
      </c>
      <c r="J634" s="140">
        <v>3.3251731112110113E-2</v>
      </c>
      <c r="K634" s="140">
        <v>0.15696079631211152</v>
      </c>
      <c r="L634" s="141">
        <f t="shared" si="322"/>
        <v>3.4981092085409435</v>
      </c>
    </row>
    <row r="635" spans="1:13" ht="15" customHeight="1" x14ac:dyDescent="0.2">
      <c r="A635" s="11"/>
      <c r="C635" s="170" t="s">
        <v>88</v>
      </c>
      <c r="D635" s="171"/>
      <c r="E635" s="172"/>
      <c r="F635" s="172"/>
      <c r="G635" s="173"/>
      <c r="H635" s="173"/>
      <c r="I635" s="173"/>
      <c r="J635" s="173"/>
      <c r="K635" s="173"/>
      <c r="L635" s="174"/>
    </row>
    <row r="636" spans="1:13" ht="15" customHeight="1" x14ac:dyDescent="0.2">
      <c r="A636" s="11"/>
      <c r="C636" s="136">
        <v>2024</v>
      </c>
      <c r="D636" s="136"/>
      <c r="E636" s="137">
        <v>0.16136122277811801</v>
      </c>
      <c r="F636" s="137">
        <v>7.9018229329558765E-2</v>
      </c>
      <c r="G636" s="137">
        <v>0.32158705591553233</v>
      </c>
      <c r="H636" s="137">
        <v>0.19018439477235857</v>
      </c>
      <c r="I636" s="137">
        <v>5.6875899034263891E-2</v>
      </c>
      <c r="J636" s="137">
        <v>7.7715165232367905E-2</v>
      </c>
      <c r="K636" s="137">
        <v>0.11325803293780048</v>
      </c>
      <c r="L636" s="138">
        <f t="shared" ref="L636:L639" si="323">(1*E636+2*F636+3*G636+4*H636+5*I636)/SUM(E636:I636)</f>
        <v>2.8791084772176925</v>
      </c>
    </row>
    <row r="637" spans="1:13" ht="15" customHeight="1" x14ac:dyDescent="0.2">
      <c r="A637" s="11"/>
      <c r="C637" s="139">
        <v>2021</v>
      </c>
      <c r="D637" s="139"/>
      <c r="E637" s="140">
        <v>0.155367384</v>
      </c>
      <c r="F637" s="140">
        <v>0.11007420399999999</v>
      </c>
      <c r="G637" s="140">
        <v>0.24684445899999999</v>
      </c>
      <c r="H637" s="140">
        <v>0.15852524400000001</v>
      </c>
      <c r="I637" s="140">
        <v>8.1761956999999996E-2</v>
      </c>
      <c r="J637" s="140">
        <v>7.0172681000000001E-2</v>
      </c>
      <c r="K637" s="140">
        <v>0.17725407100000001</v>
      </c>
      <c r="L637" s="141">
        <f t="shared" si="323"/>
        <v>2.8687704960780107</v>
      </c>
    </row>
    <row r="638" spans="1:13" ht="15" customHeight="1" x14ac:dyDescent="0.2">
      <c r="A638" s="11"/>
      <c r="C638" s="139">
        <v>2017</v>
      </c>
      <c r="D638" s="139"/>
      <c r="E638" s="140">
        <v>0.14092421299999999</v>
      </c>
      <c r="F638" s="140">
        <v>0.101534412</v>
      </c>
      <c r="G638" s="140">
        <v>0.140603758</v>
      </c>
      <c r="H638" s="140">
        <v>0.30147562700000002</v>
      </c>
      <c r="I638" s="140">
        <v>4.11744E-2</v>
      </c>
      <c r="J638" s="140">
        <v>4.1398499999999998E-2</v>
      </c>
      <c r="K638" s="140">
        <v>0.23288914599999999</v>
      </c>
      <c r="L638" s="141">
        <f t="shared" si="323"/>
        <v>3.000608490352259</v>
      </c>
    </row>
    <row r="639" spans="1:13" ht="15" customHeight="1" x14ac:dyDescent="0.2">
      <c r="A639" s="11"/>
      <c r="C639" s="139">
        <v>2014</v>
      </c>
      <c r="D639" s="139"/>
      <c r="E639" s="140">
        <v>8.9265158006296613E-2</v>
      </c>
      <c r="F639" s="140">
        <v>6.2993143976535326E-2</v>
      </c>
      <c r="G639" s="140">
        <v>0.20820861091496204</v>
      </c>
      <c r="H639" s="140">
        <v>0.30195035110457902</v>
      </c>
      <c r="I639" s="140">
        <v>1.5134173237999883E-2</v>
      </c>
      <c r="J639" s="140">
        <v>3.5952104063945362E-2</v>
      </c>
      <c r="K639" s="140">
        <v>0.28649645869568185</v>
      </c>
      <c r="L639" s="141">
        <f t="shared" si="323"/>
        <v>3.133857346625736</v>
      </c>
    </row>
    <row r="640" spans="1:13" ht="15" customHeight="1" x14ac:dyDescent="0.2">
      <c r="A640" s="11"/>
      <c r="C640" s="170" t="s">
        <v>89</v>
      </c>
      <c r="D640" s="171"/>
      <c r="E640" s="172"/>
      <c r="F640" s="172"/>
      <c r="G640" s="173"/>
      <c r="H640" s="173"/>
      <c r="I640" s="173"/>
      <c r="J640" s="173"/>
      <c r="K640" s="173"/>
      <c r="L640" s="174"/>
    </row>
    <row r="641" spans="1:12" ht="15" customHeight="1" x14ac:dyDescent="0.2">
      <c r="A641" s="11"/>
      <c r="C641" s="136">
        <v>2024</v>
      </c>
      <c r="D641" s="136"/>
      <c r="E641" s="137">
        <v>5.5074334792460634E-2</v>
      </c>
      <c r="F641" s="137">
        <v>4.8507235173082676E-2</v>
      </c>
      <c r="G641" s="137">
        <v>0.27775309533131337</v>
      </c>
      <c r="H641" s="137">
        <v>0.31146442226051679</v>
      </c>
      <c r="I641" s="137">
        <v>0.19775166881081438</v>
      </c>
      <c r="J641" s="137">
        <v>4.6764263497413562E-2</v>
      </c>
      <c r="K641" s="137">
        <v>6.2684980134398771E-2</v>
      </c>
      <c r="L641" s="138">
        <f t="shared" ref="L641:L644" si="324">(1*E641+2*F641+3*G641+4*H641+5*I641)/SUM(E641:I641)</f>
        <v>3.6156997242473272</v>
      </c>
    </row>
    <row r="642" spans="1:12" ht="15" customHeight="1" x14ac:dyDescent="0.2">
      <c r="A642" s="11"/>
      <c r="C642" s="139">
        <v>2021</v>
      </c>
      <c r="D642" s="139"/>
      <c r="E642" s="140">
        <v>8.7502425999999994E-2</v>
      </c>
      <c r="F642" s="140">
        <v>0.100014018</v>
      </c>
      <c r="G642" s="140">
        <v>0.167845838</v>
      </c>
      <c r="H642" s="140">
        <v>0.311168624</v>
      </c>
      <c r="I642" s="140">
        <v>0.201193703</v>
      </c>
      <c r="J642" s="140">
        <v>6.7341514000000005E-2</v>
      </c>
      <c r="K642" s="140">
        <v>6.4933876000000001E-2</v>
      </c>
      <c r="L642" s="141">
        <f t="shared" si="324"/>
        <v>3.505387487517944</v>
      </c>
    </row>
    <row r="643" spans="1:12" ht="15" customHeight="1" x14ac:dyDescent="0.2">
      <c r="A643" s="11"/>
      <c r="C643" s="139">
        <v>2017</v>
      </c>
      <c r="D643" s="139"/>
      <c r="E643" s="140">
        <v>7.2582773000000003E-2</v>
      </c>
      <c r="F643" s="140">
        <v>6.5542857999999996E-2</v>
      </c>
      <c r="G643" s="140">
        <v>0.10257096</v>
      </c>
      <c r="H643" s="140">
        <v>0.32742623900000001</v>
      </c>
      <c r="I643" s="140">
        <v>0.25999480200000002</v>
      </c>
      <c r="J643" s="140">
        <v>7.4844676999999998E-2</v>
      </c>
      <c r="K643" s="140">
        <v>9.7037691999999995E-2</v>
      </c>
      <c r="L643" s="141">
        <f t="shared" si="324"/>
        <v>3.7688611066791049</v>
      </c>
    </row>
    <row r="644" spans="1:12" ht="15" customHeight="1" x14ac:dyDescent="0.2">
      <c r="A644" s="11"/>
      <c r="C644" s="139">
        <v>2014</v>
      </c>
      <c r="D644" s="139"/>
      <c r="E644" s="140">
        <v>9.5063704351230016E-2</v>
      </c>
      <c r="F644" s="140">
        <v>0.1260776154981274</v>
      </c>
      <c r="G644" s="140">
        <v>0.10568571803447185</v>
      </c>
      <c r="H644" s="140">
        <v>0.27296154018395852</v>
      </c>
      <c r="I644" s="140">
        <v>0.22587142912158806</v>
      </c>
      <c r="J644" s="140">
        <v>6.0252339848699182E-2</v>
      </c>
      <c r="K644" s="140">
        <v>0.11408765296192488</v>
      </c>
      <c r="L644" s="141">
        <f t="shared" si="324"/>
        <v>3.4947549483680538</v>
      </c>
    </row>
    <row r="645" spans="1:12" ht="15" customHeight="1" x14ac:dyDescent="0.2">
      <c r="A645" s="11"/>
      <c r="C645" s="162" t="s">
        <v>91</v>
      </c>
      <c r="D645" s="162"/>
      <c r="E645" s="162"/>
      <c r="F645" s="162"/>
      <c r="G645" s="163"/>
      <c r="H645" s="163"/>
      <c r="I645" s="163"/>
      <c r="J645" s="163"/>
      <c r="K645" s="163"/>
      <c r="L645" s="168"/>
    </row>
    <row r="646" spans="1:12" ht="15" customHeight="1" x14ac:dyDescent="0.2">
      <c r="A646" s="11"/>
      <c r="C646" s="136">
        <v>2024</v>
      </c>
      <c r="D646" s="136"/>
      <c r="E646" s="137">
        <f>AVERAGE(E651,E656,E661)</f>
        <v>9.9074886097383241E-2</v>
      </c>
      <c r="F646" s="137">
        <f t="shared" ref="F646:K646" si="325">AVERAGE(F651,F656,F661)</f>
        <v>7.3860944113654084E-2</v>
      </c>
      <c r="G646" s="137">
        <f t="shared" si="325"/>
        <v>0.29621693640942937</v>
      </c>
      <c r="H646" s="137">
        <f t="shared" si="325"/>
        <v>0.26535908753887316</v>
      </c>
      <c r="I646" s="137">
        <f t="shared" si="325"/>
        <v>0.12838566510015814</v>
      </c>
      <c r="J646" s="137">
        <f t="shared" si="325"/>
        <v>6.2521875773332139E-2</v>
      </c>
      <c r="K646" s="137">
        <f t="shared" si="325"/>
        <v>7.4580604967169895E-2</v>
      </c>
      <c r="L646" s="138">
        <f t="shared" ref="L646:L649" si="326">(1*E646+2*F646+3*G646+4*H646+5*I646)/SUM(E646:I646)</f>
        <v>3.2898602624856439</v>
      </c>
    </row>
    <row r="647" spans="1:12" ht="15" customHeight="1" x14ac:dyDescent="0.2">
      <c r="A647" s="11"/>
      <c r="C647" s="139">
        <v>2021</v>
      </c>
      <c r="D647" s="139"/>
      <c r="E647" s="140">
        <f t="shared" ref="E647:K647" si="327">AVERAGE(E652,E657,E662)</f>
        <v>0.10791428333333335</v>
      </c>
      <c r="F647" s="140">
        <f t="shared" si="327"/>
        <v>0.11478646233333334</v>
      </c>
      <c r="G647" s="140">
        <f t="shared" si="327"/>
        <v>0.21949774599999997</v>
      </c>
      <c r="H647" s="140">
        <f t="shared" si="327"/>
        <v>0.20694770700000001</v>
      </c>
      <c r="I647" s="140">
        <f t="shared" si="327"/>
        <v>0.16694613366666666</v>
      </c>
      <c r="J647" s="140">
        <f t="shared" si="327"/>
        <v>5.8966745999999993E-2</v>
      </c>
      <c r="K647" s="140">
        <f t="shared" si="327"/>
        <v>0.12494094166666665</v>
      </c>
      <c r="L647" s="141">
        <f t="shared" si="326"/>
        <v>3.2575994614877315</v>
      </c>
    </row>
    <row r="648" spans="1:12" ht="15" customHeight="1" x14ac:dyDescent="0.2">
      <c r="A648" s="11"/>
      <c r="C648" s="139">
        <v>2017</v>
      </c>
      <c r="D648" s="139"/>
      <c r="E648" s="140">
        <f t="shared" ref="E648:K648" si="328">AVERAGE(E653,E658,E663)</f>
        <v>8.8935952333333346E-2</v>
      </c>
      <c r="F648" s="140">
        <f t="shared" si="328"/>
        <v>8.9005811333333337E-2</v>
      </c>
      <c r="G648" s="140">
        <f t="shared" si="328"/>
        <v>0.13818634166666668</v>
      </c>
      <c r="H648" s="140">
        <f t="shared" si="328"/>
        <v>0.24521069033333331</v>
      </c>
      <c r="I648" s="140">
        <f t="shared" si="328"/>
        <v>0.23541535633333333</v>
      </c>
      <c r="J648" s="140">
        <f t="shared" si="328"/>
        <v>4.5164000333333336E-2</v>
      </c>
      <c r="K648" s="140">
        <f t="shared" si="328"/>
        <v>0.15808185766666666</v>
      </c>
      <c r="L648" s="141">
        <f t="shared" si="326"/>
        <v>3.5637418843347302</v>
      </c>
    </row>
    <row r="649" spans="1:12" ht="15" customHeight="1" x14ac:dyDescent="0.2">
      <c r="A649" s="11"/>
      <c r="C649" s="139">
        <v>2014</v>
      </c>
      <c r="D649" s="139"/>
      <c r="E649" s="140">
        <f t="shared" ref="E649:K649" si="329">AVERAGE(E654,E659,E664)</f>
        <v>8.3977482698443337E-2</v>
      </c>
      <c r="F649" s="140">
        <f t="shared" si="329"/>
        <v>7.9533411803961465E-2</v>
      </c>
      <c r="G649" s="140">
        <f t="shared" si="329"/>
        <v>0.14605343287283934</v>
      </c>
      <c r="H649" s="140">
        <f t="shared" si="329"/>
        <v>0.22722277043922467</v>
      </c>
      <c r="I649" s="140">
        <f t="shared" si="329"/>
        <v>0.23250142692510986</v>
      </c>
      <c r="J649" s="140">
        <f t="shared" si="329"/>
        <v>4.4068754364102659E-2</v>
      </c>
      <c r="K649" s="140">
        <f t="shared" si="329"/>
        <v>0.18664272089631873</v>
      </c>
      <c r="L649" s="141">
        <f t="shared" si="326"/>
        <v>3.5781150150902739</v>
      </c>
    </row>
    <row r="650" spans="1:12" ht="15" customHeight="1" x14ac:dyDescent="0.2">
      <c r="A650" s="11"/>
      <c r="C650" s="170" t="s">
        <v>87</v>
      </c>
      <c r="D650" s="171"/>
      <c r="E650" s="172"/>
      <c r="F650" s="172"/>
      <c r="G650" s="173"/>
      <c r="H650" s="173"/>
      <c r="I650" s="173"/>
      <c r="J650" s="173"/>
      <c r="K650" s="173"/>
      <c r="L650" s="174"/>
    </row>
    <row r="651" spans="1:12" ht="15" customHeight="1" x14ac:dyDescent="0.2">
      <c r="A651" s="11"/>
      <c r="C651" s="136">
        <v>2024</v>
      </c>
      <c r="D651" s="136"/>
      <c r="E651" s="137">
        <v>8.8596403653595876E-2</v>
      </c>
      <c r="F651" s="137">
        <v>8.625006490629604E-2</v>
      </c>
      <c r="G651" s="137">
        <v>0.30174673271906838</v>
      </c>
      <c r="H651" s="137">
        <v>0.29973328985571529</v>
      </c>
      <c r="I651" s="137">
        <v>0.12039447300424548</v>
      </c>
      <c r="J651" s="137">
        <v>5.362336991864719E-2</v>
      </c>
      <c r="K651" s="137">
        <v>4.9655665942431718E-2</v>
      </c>
      <c r="L651" s="138">
        <f t="shared" ref="L651:L654" si="330">(1*E651+2*F651+3*G651+4*H651+5*I651)/SUM(E651:I651)</f>
        <v>3.308991731800075</v>
      </c>
    </row>
    <row r="652" spans="1:12" ht="15" customHeight="1" x14ac:dyDescent="0.2">
      <c r="A652" s="11"/>
      <c r="C652" s="139">
        <v>2021</v>
      </c>
      <c r="D652" s="139"/>
      <c r="E652" s="140">
        <v>9.9614711999999994E-2</v>
      </c>
      <c r="F652" s="140">
        <v>0.10916530100000001</v>
      </c>
      <c r="G652" s="140">
        <v>0.21344312800000001</v>
      </c>
      <c r="H652" s="140">
        <v>0.220961676</v>
      </c>
      <c r="I652" s="140">
        <v>0.18874185099999999</v>
      </c>
      <c r="J652" s="140">
        <v>3.9557200000000001E-2</v>
      </c>
      <c r="K652" s="140">
        <v>0.12851617900000001</v>
      </c>
      <c r="L652" s="141">
        <f t="shared" si="330"/>
        <v>3.348649303065736</v>
      </c>
    </row>
    <row r="653" spans="1:12" ht="15" customHeight="1" x14ac:dyDescent="0.2">
      <c r="A653" s="11"/>
      <c r="C653" s="139">
        <v>2017</v>
      </c>
      <c r="D653" s="139"/>
      <c r="E653" s="140">
        <v>8.0170209000000006E-2</v>
      </c>
      <c r="F653" s="140">
        <v>7.6505592999999997E-2</v>
      </c>
      <c r="G653" s="140">
        <v>0.23338125500000001</v>
      </c>
      <c r="H653" s="140">
        <v>0.189100516</v>
      </c>
      <c r="I653" s="140">
        <v>0.27059501499999999</v>
      </c>
      <c r="J653" s="140">
        <v>1.35096E-2</v>
      </c>
      <c r="K653" s="140">
        <v>0.136737847</v>
      </c>
      <c r="L653" s="141">
        <f t="shared" si="330"/>
        <v>3.5806920060830691</v>
      </c>
    </row>
    <row r="654" spans="1:12" ht="15" customHeight="1" x14ac:dyDescent="0.2">
      <c r="A654" s="11"/>
      <c r="C654" s="139">
        <v>2014</v>
      </c>
      <c r="D654" s="139"/>
      <c r="E654" s="140">
        <v>6.7603585737803354E-2</v>
      </c>
      <c r="F654" s="140">
        <v>4.760571242121011E-2</v>
      </c>
      <c r="G654" s="140">
        <v>0.17433606878927854</v>
      </c>
      <c r="H654" s="140">
        <v>0.20520654253603618</v>
      </c>
      <c r="I654" s="140">
        <v>0.31354564625686693</v>
      </c>
      <c r="J654" s="140">
        <v>3.4741647946693391E-2</v>
      </c>
      <c r="K654" s="140">
        <v>0.15696079631211149</v>
      </c>
      <c r="L654" s="141">
        <f t="shared" si="330"/>
        <v>3.8035221021513377</v>
      </c>
    </row>
    <row r="655" spans="1:12" ht="15" customHeight="1" x14ac:dyDescent="0.2">
      <c r="A655" s="11"/>
      <c r="C655" s="170" t="s">
        <v>88</v>
      </c>
      <c r="D655" s="171"/>
      <c r="E655" s="172"/>
      <c r="F655" s="172"/>
      <c r="G655" s="173"/>
      <c r="H655" s="173"/>
      <c r="I655" s="173"/>
      <c r="J655" s="173"/>
      <c r="K655" s="173"/>
      <c r="L655" s="174"/>
    </row>
    <row r="656" spans="1:12" ht="15" customHeight="1" x14ac:dyDescent="0.2">
      <c r="A656" s="11"/>
      <c r="C656" s="136">
        <v>2024</v>
      </c>
      <c r="D656" s="136"/>
      <c r="E656" s="137">
        <v>0.16541729006804382</v>
      </c>
      <c r="F656" s="137">
        <v>7.4962162039632962E-2</v>
      </c>
      <c r="G656" s="137">
        <v>0.32156759614408464</v>
      </c>
      <c r="H656" s="137">
        <v>0.19053634585266271</v>
      </c>
      <c r="I656" s="137">
        <v>5.3986199461828893E-2</v>
      </c>
      <c r="J656" s="137">
        <v>8.0272373495946556E-2</v>
      </c>
      <c r="K656" s="137">
        <v>0.1132580329378005</v>
      </c>
      <c r="L656" s="138">
        <f t="shared" ref="L656:L659" si="331">(1*E656+2*F656+3*G656+4*H656+5*I656)/SUM(E656:I656)</f>
        <v>2.866965849357114</v>
      </c>
    </row>
    <row r="657" spans="1:12" ht="15" customHeight="1" x14ac:dyDescent="0.2">
      <c r="A657" s="11"/>
      <c r="C657" s="139">
        <v>2021</v>
      </c>
      <c r="D657" s="139"/>
      <c r="E657" s="140">
        <v>0.158106674</v>
      </c>
      <c r="F657" s="140">
        <v>0.13631810799999999</v>
      </c>
      <c r="G657" s="140">
        <v>0.25221270200000001</v>
      </c>
      <c r="H657" s="140">
        <v>0.14125528100000001</v>
      </c>
      <c r="I657" s="140">
        <v>6.0808599999999997E-2</v>
      </c>
      <c r="J657" s="140">
        <v>6.9925877999999997E-2</v>
      </c>
      <c r="K657" s="140">
        <v>0.18137276999999999</v>
      </c>
      <c r="L657" s="141">
        <f t="shared" si="331"/>
        <v>2.7466827444611375</v>
      </c>
    </row>
    <row r="658" spans="1:12" ht="15" customHeight="1" x14ac:dyDescent="0.2">
      <c r="A658" s="11"/>
      <c r="C658" s="139">
        <v>2017</v>
      </c>
      <c r="D658" s="139"/>
      <c r="E658" s="140">
        <v>0.139924248</v>
      </c>
      <c r="F658" s="140">
        <v>0.1000996</v>
      </c>
      <c r="G658" s="140">
        <v>0.11610746500000001</v>
      </c>
      <c r="H658" s="140">
        <v>0.254501635</v>
      </c>
      <c r="I658" s="140">
        <v>0.10780310999999999</v>
      </c>
      <c r="J658" s="140">
        <v>4.4268099999999998E-2</v>
      </c>
      <c r="K658" s="140">
        <v>0.23729586</v>
      </c>
      <c r="L658" s="141">
        <f t="shared" si="331"/>
        <v>3.1254944792873971</v>
      </c>
    </row>
    <row r="659" spans="1:12" ht="15" customHeight="1" x14ac:dyDescent="0.2">
      <c r="A659" s="11"/>
      <c r="C659" s="139">
        <v>2014</v>
      </c>
      <c r="D659" s="139"/>
      <c r="E659" s="140">
        <v>8.9265158006296613E-2</v>
      </c>
      <c r="F659" s="140">
        <v>6.5146653094160095E-2</v>
      </c>
      <c r="G659" s="140">
        <v>0.15871634272192567</v>
      </c>
      <c r="H659" s="140">
        <v>0.29180558774800414</v>
      </c>
      <c r="I659" s="140">
        <v>7.2447110593533398E-2</v>
      </c>
      <c r="J659" s="140">
        <v>3.6122689140398352E-2</v>
      </c>
      <c r="K659" s="140">
        <v>0.28649645869568185</v>
      </c>
      <c r="L659" s="141">
        <f t="shared" si="331"/>
        <v>3.2849546738909119</v>
      </c>
    </row>
    <row r="660" spans="1:12" ht="15" customHeight="1" x14ac:dyDescent="0.2">
      <c r="A660" s="11"/>
      <c r="C660" s="170" t="s">
        <v>89</v>
      </c>
      <c r="D660" s="171"/>
      <c r="E660" s="172"/>
      <c r="F660" s="172"/>
      <c r="G660" s="173"/>
      <c r="H660" s="173"/>
      <c r="I660" s="173"/>
      <c r="J660" s="173"/>
      <c r="K660" s="173"/>
      <c r="L660" s="174"/>
    </row>
    <row r="661" spans="1:12" ht="15" customHeight="1" x14ac:dyDescent="0.2">
      <c r="A661" s="11"/>
      <c r="C661" s="136">
        <v>2024</v>
      </c>
      <c r="D661" s="136"/>
      <c r="E661" s="137">
        <v>4.3210964570510074E-2</v>
      </c>
      <c r="F661" s="137">
        <v>6.0370605395033222E-2</v>
      </c>
      <c r="G661" s="137">
        <v>0.26533648036513502</v>
      </c>
      <c r="H661" s="137">
        <v>0.30580762690824154</v>
      </c>
      <c r="I661" s="137">
        <v>0.21077632283440006</v>
      </c>
      <c r="J661" s="137">
        <v>5.3669883905402657E-2</v>
      </c>
      <c r="K661" s="137">
        <v>6.0828116021277474E-2</v>
      </c>
      <c r="L661" s="138">
        <f t="shared" ref="L661:L664" si="332">(1*E661+2*F661+3*G661+4*H661+5*I661)/SUM(E661:I661)</f>
        <v>3.6556368455327228</v>
      </c>
    </row>
    <row r="662" spans="1:12" ht="15" customHeight="1" x14ac:dyDescent="0.2">
      <c r="A662" s="11"/>
      <c r="C662" s="139">
        <v>2021</v>
      </c>
      <c r="D662" s="139"/>
      <c r="E662" s="140">
        <v>6.6021464000000002E-2</v>
      </c>
      <c r="F662" s="140">
        <v>9.8875978000000003E-2</v>
      </c>
      <c r="G662" s="140">
        <v>0.19283740799999999</v>
      </c>
      <c r="H662" s="140">
        <v>0.25862616399999999</v>
      </c>
      <c r="I662" s="140">
        <v>0.25128794999999998</v>
      </c>
      <c r="J662" s="140">
        <v>6.7417160000000004E-2</v>
      </c>
      <c r="K662" s="140">
        <v>6.4933876000000001E-2</v>
      </c>
      <c r="L662" s="141">
        <f t="shared" si="332"/>
        <v>3.611172467209907</v>
      </c>
    </row>
    <row r="663" spans="1:12" ht="15" customHeight="1" x14ac:dyDescent="0.2">
      <c r="A663" s="11"/>
      <c r="C663" s="139">
        <v>2017</v>
      </c>
      <c r="D663" s="139"/>
      <c r="E663" s="140">
        <v>4.6713400000000002E-2</v>
      </c>
      <c r="F663" s="140">
        <v>9.0412241000000004E-2</v>
      </c>
      <c r="G663" s="140">
        <v>6.5070304999999995E-2</v>
      </c>
      <c r="H663" s="140">
        <v>0.29202992</v>
      </c>
      <c r="I663" s="140">
        <v>0.327847944</v>
      </c>
      <c r="J663" s="140">
        <v>7.7714301E-2</v>
      </c>
      <c r="K663" s="140">
        <v>0.100211866</v>
      </c>
      <c r="L663" s="141">
        <f t="shared" si="332"/>
        <v>3.9292191986994451</v>
      </c>
    </row>
    <row r="664" spans="1:12" ht="15" customHeight="1" x14ac:dyDescent="0.2">
      <c r="A664" s="11"/>
      <c r="C664" s="139">
        <v>2014</v>
      </c>
      <c r="D664" s="139"/>
      <c r="E664" s="140">
        <v>9.5063704351230016E-2</v>
      </c>
      <c r="F664" s="140">
        <v>0.1258478698965142</v>
      </c>
      <c r="G664" s="140">
        <v>0.10510788710731377</v>
      </c>
      <c r="H664" s="140">
        <v>0.18465618103363363</v>
      </c>
      <c r="I664" s="140">
        <v>0.31151152392492926</v>
      </c>
      <c r="J664" s="140">
        <v>6.1341926005216235E-2</v>
      </c>
      <c r="K664" s="140">
        <v>0.11647090768116289</v>
      </c>
      <c r="L664" s="141">
        <f t="shared" si="332"/>
        <v>3.5980438158492962</v>
      </c>
    </row>
    <row r="665" spans="1:12" ht="15" customHeight="1" x14ac:dyDescent="0.2">
      <c r="A665" s="11"/>
      <c r="C665" s="162" t="s">
        <v>92</v>
      </c>
      <c r="D665" s="162"/>
      <c r="E665" s="162"/>
      <c r="F665" s="162"/>
      <c r="G665" s="163"/>
      <c r="H665" s="163"/>
      <c r="I665" s="163"/>
      <c r="J665" s="163"/>
      <c r="K665" s="163"/>
      <c r="L665" s="168"/>
    </row>
    <row r="666" spans="1:12" ht="15" customHeight="1" x14ac:dyDescent="0.2">
      <c r="A666" s="11"/>
      <c r="C666" s="136">
        <v>2024</v>
      </c>
      <c r="D666" s="136"/>
      <c r="E666" s="137">
        <f>AVERAGE(E671,E676,E681)</f>
        <v>8.5118126737735847E-2</v>
      </c>
      <c r="F666" s="137">
        <f t="shared" ref="F666:K666" si="333">AVERAGE(F671,F676,F681)</f>
        <v>6.4488549038270102E-2</v>
      </c>
      <c r="G666" s="137">
        <f t="shared" si="333"/>
        <v>0.22282173310314832</v>
      </c>
      <c r="H666" s="137">
        <f t="shared" si="333"/>
        <v>0.30652123582027174</v>
      </c>
      <c r="I666" s="137">
        <f t="shared" si="333"/>
        <v>0.137354184976552</v>
      </c>
      <c r="J666" s="137">
        <f t="shared" si="333"/>
        <v>6.9060321736281863E-2</v>
      </c>
      <c r="K666" s="137">
        <f t="shared" si="333"/>
        <v>0.11463584858774017</v>
      </c>
      <c r="L666" s="138">
        <f t="shared" ref="L666:L669" si="334">(1*E666+2*F666+3*G666+4*H666+5*I666)/SUM(E666:I666)</f>
        <v>3.4244801882127325</v>
      </c>
    </row>
    <row r="667" spans="1:12" ht="15" customHeight="1" x14ac:dyDescent="0.2">
      <c r="A667" s="11"/>
      <c r="C667" s="139">
        <v>2021</v>
      </c>
      <c r="D667" s="139"/>
      <c r="E667" s="140">
        <f t="shared" ref="E667:K667" si="335">AVERAGE(E672,E677,E682)</f>
        <v>8.966634033333333E-2</v>
      </c>
      <c r="F667" s="140">
        <f t="shared" si="335"/>
        <v>8.9340195000000011E-2</v>
      </c>
      <c r="G667" s="140">
        <f t="shared" si="335"/>
        <v>0.16613228766666666</v>
      </c>
      <c r="H667" s="140">
        <f t="shared" si="335"/>
        <v>0.25167031533333334</v>
      </c>
      <c r="I667" s="140">
        <f t="shared" si="335"/>
        <v>0.18265802333333334</v>
      </c>
      <c r="J667" s="140">
        <f t="shared" si="335"/>
        <v>6.2483032333333334E-2</v>
      </c>
      <c r="K667" s="140">
        <f t="shared" si="335"/>
        <v>0.15804981166666665</v>
      </c>
      <c r="L667" s="141">
        <f t="shared" si="334"/>
        <v>3.4468610141170855</v>
      </c>
    </row>
    <row r="668" spans="1:12" ht="15" customHeight="1" x14ac:dyDescent="0.2">
      <c r="A668" s="11"/>
      <c r="C668" s="139">
        <v>2017</v>
      </c>
      <c r="D668" s="139"/>
      <c r="E668" s="140">
        <f t="shared" ref="E668:K668" si="336">AVERAGE(E673,E678,E683)</f>
        <v>7.5328529666666671E-2</v>
      </c>
      <c r="F668" s="140">
        <f t="shared" si="336"/>
        <v>8.2164065999999994E-2</v>
      </c>
      <c r="G668" s="140">
        <f t="shared" si="336"/>
        <v>0.14226797000000002</v>
      </c>
      <c r="H668" s="140">
        <f t="shared" si="336"/>
        <v>0.19672341999999998</v>
      </c>
      <c r="I668" s="140">
        <f t="shared" si="336"/>
        <v>0.27533399266666664</v>
      </c>
      <c r="J668" s="140">
        <f t="shared" si="336"/>
        <v>5.1541906999999998E-2</v>
      </c>
      <c r="K668" s="140">
        <f t="shared" si="336"/>
        <v>0.1766401063333333</v>
      </c>
      <c r="L668" s="141">
        <f t="shared" si="334"/>
        <v>3.6666990073374102</v>
      </c>
    </row>
    <row r="669" spans="1:12" ht="15" customHeight="1" x14ac:dyDescent="0.2">
      <c r="A669" s="11"/>
      <c r="C669" s="139">
        <v>2014</v>
      </c>
      <c r="D669" s="139"/>
      <c r="E669" s="140">
        <f t="shared" ref="E669:K669" si="337">AVERAGE(E674,E679,E684)</f>
        <v>8.5972379512550809E-2</v>
      </c>
      <c r="F669" s="140">
        <f t="shared" si="337"/>
        <v>6.9615801973347158E-2</v>
      </c>
      <c r="G669" s="140">
        <f t="shared" si="337"/>
        <v>0.14788293430335431</v>
      </c>
      <c r="H669" s="140">
        <f t="shared" si="337"/>
        <v>0.14579716797635692</v>
      </c>
      <c r="I669" s="140">
        <f t="shared" si="337"/>
        <v>0.28607441528444255</v>
      </c>
      <c r="J669" s="140">
        <f t="shared" si="337"/>
        <v>5.4604018065754656E-2</v>
      </c>
      <c r="K669" s="140">
        <f t="shared" si="337"/>
        <v>0.21005328288419364</v>
      </c>
      <c r="L669" s="141">
        <f t="shared" si="334"/>
        <v>3.6478413917241701</v>
      </c>
    </row>
    <row r="670" spans="1:12" ht="15" customHeight="1" x14ac:dyDescent="0.2">
      <c r="A670" s="11"/>
      <c r="C670" s="170" t="s">
        <v>87</v>
      </c>
      <c r="D670" s="171"/>
      <c r="E670" s="172"/>
      <c r="F670" s="172"/>
      <c r="G670" s="173"/>
      <c r="H670" s="173"/>
      <c r="I670" s="173"/>
      <c r="J670" s="173"/>
      <c r="K670" s="173"/>
      <c r="L670" s="174"/>
    </row>
    <row r="671" spans="1:12" ht="15" customHeight="1" x14ac:dyDescent="0.2">
      <c r="A671" s="11"/>
      <c r="C671" s="136">
        <v>2024</v>
      </c>
      <c r="D671" s="136"/>
      <c r="E671" s="137">
        <v>7.9289846547226858E-2</v>
      </c>
      <c r="F671" s="137">
        <v>7.4731112512886458E-2</v>
      </c>
      <c r="G671" s="137">
        <v>0.13123564252276498</v>
      </c>
      <c r="H671" s="137">
        <v>0.45043085372846875</v>
      </c>
      <c r="I671" s="137">
        <v>0.12856604468058053</v>
      </c>
      <c r="J671" s="137">
        <v>8.0927332175767266E-2</v>
      </c>
      <c r="K671" s="137">
        <v>5.4819167832305227E-2</v>
      </c>
      <c r="L671" s="138">
        <f t="shared" ref="L671:L674" si="338">(1*E671+2*F671+3*G671+4*H671+5*I671)/SUM(E671:I671)</f>
        <v>3.54874193449806</v>
      </c>
    </row>
    <row r="672" spans="1:12" ht="15" customHeight="1" x14ac:dyDescent="0.2">
      <c r="A672" s="11"/>
      <c r="C672" s="139">
        <v>2021</v>
      </c>
      <c r="D672" s="139"/>
      <c r="E672" s="140">
        <v>8.7580407999999998E-2</v>
      </c>
      <c r="F672" s="140">
        <v>6.3796683000000007E-2</v>
      </c>
      <c r="G672" s="140">
        <v>0.11663512199999999</v>
      </c>
      <c r="H672" s="140">
        <v>0.32719562299999999</v>
      </c>
      <c r="I672" s="140">
        <v>0.21679216000000001</v>
      </c>
      <c r="J672" s="140">
        <v>5.9901599999999999E-2</v>
      </c>
      <c r="K672" s="140">
        <v>0.12809837299999999</v>
      </c>
      <c r="L672" s="141">
        <f t="shared" si="338"/>
        <v>3.6426384809982197</v>
      </c>
    </row>
    <row r="673" spans="1:12" ht="15" customHeight="1" x14ac:dyDescent="0.2">
      <c r="A673" s="11"/>
      <c r="C673" s="139">
        <v>2017</v>
      </c>
      <c r="D673" s="139"/>
      <c r="E673" s="140">
        <v>7.9062164000000004E-2</v>
      </c>
      <c r="F673" s="140">
        <v>5.2609499999999997E-2</v>
      </c>
      <c r="G673" s="140">
        <v>0.11797894</v>
      </c>
      <c r="H673" s="140">
        <v>0.237882331</v>
      </c>
      <c r="I673" s="140">
        <v>0.31884407599999998</v>
      </c>
      <c r="J673" s="140">
        <v>9.8752000000000006E-3</v>
      </c>
      <c r="K673" s="140">
        <v>0.183747734</v>
      </c>
      <c r="L673" s="141">
        <f t="shared" si="338"/>
        <v>3.8244737212628701</v>
      </c>
    </row>
    <row r="674" spans="1:12" ht="15" customHeight="1" x14ac:dyDescent="0.2">
      <c r="A674" s="11"/>
      <c r="C674" s="139">
        <v>2014</v>
      </c>
      <c r="D674" s="139"/>
      <c r="E674" s="140">
        <v>8.1586861814428688E-2</v>
      </c>
      <c r="F674" s="140">
        <v>1.393888265044224E-2</v>
      </c>
      <c r="G674" s="140">
        <v>7.0111959714912853E-2</v>
      </c>
      <c r="H674" s="140">
        <v>0.23396738014229032</v>
      </c>
      <c r="I674" s="140">
        <v>0.40510151556975488</v>
      </c>
      <c r="J674" s="140">
        <v>3.2503315108499041E-2</v>
      </c>
      <c r="K674" s="140">
        <v>0.16279008499967204</v>
      </c>
      <c r="L674" s="141">
        <f t="shared" si="338"/>
        <v>4.0774831536351916</v>
      </c>
    </row>
    <row r="675" spans="1:12" ht="15" customHeight="1" x14ac:dyDescent="0.2">
      <c r="A675" s="11"/>
      <c r="C675" s="170" t="s">
        <v>88</v>
      </c>
      <c r="D675" s="171"/>
      <c r="E675" s="172"/>
      <c r="F675" s="172"/>
      <c r="G675" s="173"/>
      <c r="H675" s="173"/>
      <c r="I675" s="173"/>
      <c r="J675" s="173"/>
      <c r="K675" s="173"/>
      <c r="L675" s="174"/>
    </row>
    <row r="676" spans="1:12" ht="15" customHeight="1" x14ac:dyDescent="0.2">
      <c r="A676" s="11"/>
      <c r="C676" s="136">
        <v>2024</v>
      </c>
      <c r="D676" s="136"/>
      <c r="E676" s="137">
        <v>0.13401372273680387</v>
      </c>
      <c r="F676" s="137">
        <v>6.6745827565481849E-2</v>
      </c>
      <c r="G676" s="137">
        <v>0.31614656140422315</v>
      </c>
      <c r="H676" s="137">
        <v>0.16614587236993408</v>
      </c>
      <c r="I676" s="137">
        <v>5.6634290694064504E-2</v>
      </c>
      <c r="J676" s="137">
        <v>7.7691833499631047E-2</v>
      </c>
      <c r="K676" s="137">
        <v>0.18262189172986157</v>
      </c>
      <c r="L676" s="138">
        <f t="shared" ref="L676:L679" si="339">(1*E676+2*F676+3*G676+4*H676+5*I676)/SUM(E676:I676)</f>
        <v>2.9251590557115565</v>
      </c>
    </row>
    <row r="677" spans="1:12" ht="15" customHeight="1" x14ac:dyDescent="0.2">
      <c r="A677" s="11"/>
      <c r="C677" s="139">
        <v>2021</v>
      </c>
      <c r="D677" s="139"/>
      <c r="E677" s="140">
        <v>0.121842613</v>
      </c>
      <c r="F677" s="140">
        <v>0.10862506500000001</v>
      </c>
      <c r="G677" s="140">
        <v>0.22992290700000001</v>
      </c>
      <c r="H677" s="140">
        <v>0.15923889999999999</v>
      </c>
      <c r="I677" s="140">
        <v>7.3146418000000005E-2</v>
      </c>
      <c r="J677" s="140">
        <v>6.2872039000000005E-2</v>
      </c>
      <c r="K677" s="140">
        <v>0.24435205800000001</v>
      </c>
      <c r="L677" s="141">
        <f t="shared" si="339"/>
        <v>2.9324766424504229</v>
      </c>
    </row>
    <row r="678" spans="1:12" ht="15" customHeight="1" x14ac:dyDescent="0.2">
      <c r="A678" s="11"/>
      <c r="C678" s="139">
        <v>2017</v>
      </c>
      <c r="D678" s="139"/>
      <c r="E678" s="140">
        <v>0.102991025</v>
      </c>
      <c r="F678" s="140">
        <v>9.8861471000000006E-2</v>
      </c>
      <c r="G678" s="140">
        <v>0.24629004500000001</v>
      </c>
      <c r="H678" s="140">
        <v>0.112782254</v>
      </c>
      <c r="I678" s="140">
        <v>0.12163048999999999</v>
      </c>
      <c r="J678" s="140">
        <v>4.2833299999999998E-2</v>
      </c>
      <c r="K678" s="140">
        <v>0.27461144599999998</v>
      </c>
      <c r="L678" s="141">
        <f t="shared" si="339"/>
        <v>3.0750118182734454</v>
      </c>
    </row>
    <row r="679" spans="1:12" ht="15" customHeight="1" x14ac:dyDescent="0.2">
      <c r="A679" s="11"/>
      <c r="C679" s="139">
        <v>2014</v>
      </c>
      <c r="D679" s="139"/>
      <c r="E679" s="140">
        <v>8.7480614924687686E-2</v>
      </c>
      <c r="F679" s="140">
        <v>6.9231238449538032E-2</v>
      </c>
      <c r="G679" s="140">
        <v>0.3014105947970151</v>
      </c>
      <c r="H679" s="140">
        <v>7.6720836694127006E-2</v>
      </c>
      <c r="I679" s="140">
        <v>0.10145469529160296</v>
      </c>
      <c r="J679" s="140">
        <v>4.1874069280028133E-2</v>
      </c>
      <c r="K679" s="140">
        <v>0.32182795056300106</v>
      </c>
      <c r="L679" s="141">
        <f t="shared" si="339"/>
        <v>3.0556936531052279</v>
      </c>
    </row>
    <row r="680" spans="1:12" ht="15" customHeight="1" x14ac:dyDescent="0.2">
      <c r="A680" s="11"/>
      <c r="C680" s="170" t="s">
        <v>89</v>
      </c>
      <c r="D680" s="171"/>
      <c r="E680" s="172"/>
      <c r="F680" s="172"/>
      <c r="G680" s="173"/>
      <c r="H680" s="173"/>
      <c r="I680" s="173"/>
      <c r="J680" s="173"/>
      <c r="K680" s="173"/>
      <c r="L680" s="174"/>
    </row>
    <row r="681" spans="1:12" ht="15" customHeight="1" x14ac:dyDescent="0.2">
      <c r="A681" s="11"/>
      <c r="C681" s="136">
        <v>2024</v>
      </c>
      <c r="D681" s="136"/>
      <c r="E681" s="137">
        <v>4.2050810929176861E-2</v>
      </c>
      <c r="F681" s="137">
        <v>5.1988707036441983E-2</v>
      </c>
      <c r="G681" s="137">
        <v>0.22108299538245682</v>
      </c>
      <c r="H681" s="137">
        <v>0.30298698136241242</v>
      </c>
      <c r="I681" s="137">
        <v>0.22686221955501096</v>
      </c>
      <c r="J681" s="137">
        <v>4.8561799533447268E-2</v>
      </c>
      <c r="K681" s="137">
        <v>0.10646648620105371</v>
      </c>
      <c r="L681" s="138">
        <f t="shared" ref="L681:L684" si="340">(1*E681+2*F681+3*G681+4*H681+5*I681)/SUM(E681:I681)</f>
        <v>3.7344874166789359</v>
      </c>
    </row>
    <row r="682" spans="1:12" ht="15" customHeight="1" x14ac:dyDescent="0.2">
      <c r="A682" s="11"/>
      <c r="C682" s="139">
        <v>2021</v>
      </c>
      <c r="D682" s="139"/>
      <c r="E682" s="140">
        <v>5.9575999999999997E-2</v>
      </c>
      <c r="F682" s="140">
        <v>9.5598837000000006E-2</v>
      </c>
      <c r="G682" s="140">
        <v>0.15183883400000001</v>
      </c>
      <c r="H682" s="140">
        <v>0.26857642300000001</v>
      </c>
      <c r="I682" s="140">
        <v>0.25803549199999998</v>
      </c>
      <c r="J682" s="140">
        <v>6.4675458000000005E-2</v>
      </c>
      <c r="K682" s="140">
        <v>0.101699004</v>
      </c>
      <c r="L682" s="141">
        <f t="shared" si="340"/>
        <v>3.683636130621355</v>
      </c>
    </row>
    <row r="683" spans="1:12" ht="15" customHeight="1" x14ac:dyDescent="0.2">
      <c r="A683" s="11"/>
      <c r="C683" s="139">
        <v>2017</v>
      </c>
      <c r="D683" s="139"/>
      <c r="E683" s="140">
        <v>4.3932400000000003E-2</v>
      </c>
      <c r="F683" s="140">
        <v>9.5021227E-2</v>
      </c>
      <c r="G683" s="140">
        <v>6.2534925000000005E-2</v>
      </c>
      <c r="H683" s="140">
        <v>0.239505675</v>
      </c>
      <c r="I683" s="140">
        <v>0.38552741200000001</v>
      </c>
      <c r="J683" s="140">
        <v>0.101917221</v>
      </c>
      <c r="K683" s="140">
        <v>7.1561138999999996E-2</v>
      </c>
      <c r="L683" s="141">
        <f t="shared" si="340"/>
        <v>4.0013948007476179</v>
      </c>
    </row>
    <row r="684" spans="1:12" ht="15" customHeight="1" x14ac:dyDescent="0.2">
      <c r="A684" s="11"/>
      <c r="C684" s="139">
        <v>2014</v>
      </c>
      <c r="D684" s="139"/>
      <c r="E684" s="140">
        <v>8.8849661798536053E-2</v>
      </c>
      <c r="F684" s="140">
        <v>0.12567728482006121</v>
      </c>
      <c r="G684" s="140">
        <v>7.2126248398135001E-2</v>
      </c>
      <c r="H684" s="140">
        <v>0.12670328709265344</v>
      </c>
      <c r="I684" s="140">
        <v>0.35166703499196977</v>
      </c>
      <c r="J684" s="140">
        <v>8.9434669808736808E-2</v>
      </c>
      <c r="K684" s="140">
        <v>0.14554181308990777</v>
      </c>
      <c r="L684" s="141">
        <f t="shared" si="340"/>
        <v>3.6884242600213866</v>
      </c>
    </row>
    <row r="685" spans="1:12" ht="15" customHeight="1" x14ac:dyDescent="0.2">
      <c r="A685" s="11"/>
      <c r="C685" s="162" t="s">
        <v>93</v>
      </c>
      <c r="D685" s="162"/>
      <c r="E685" s="162"/>
      <c r="F685" s="162"/>
      <c r="G685" s="163"/>
      <c r="H685" s="163"/>
      <c r="I685" s="163"/>
      <c r="J685" s="163"/>
      <c r="K685" s="163"/>
      <c r="L685" s="168"/>
    </row>
    <row r="686" spans="1:12" ht="15" customHeight="1" x14ac:dyDescent="0.2">
      <c r="A686" s="11"/>
      <c r="C686" s="136">
        <v>2024</v>
      </c>
      <c r="D686" s="136"/>
      <c r="E686" s="137">
        <f>AVERAGE(E691,E696,E701)</f>
        <v>8.6977345644660198E-2</v>
      </c>
      <c r="F686" s="137">
        <f t="shared" ref="F686:K686" si="341">AVERAGE(F691,F696,F701)</f>
        <v>7.1497325443485568E-2</v>
      </c>
      <c r="G686" s="137">
        <f t="shared" si="341"/>
        <v>0.26975714190876882</v>
      </c>
      <c r="H686" s="137">
        <f t="shared" si="341"/>
        <v>0.26929553130141026</v>
      </c>
      <c r="I686" s="137">
        <f t="shared" si="341"/>
        <v>0.1300947283912825</v>
      </c>
      <c r="J686" s="137">
        <f t="shared" si="341"/>
        <v>6.1083199578507219E-2</v>
      </c>
      <c r="K686" s="137">
        <f t="shared" si="341"/>
        <v>0.11129472773188538</v>
      </c>
      <c r="L686" s="138">
        <f t="shared" ref="L686:L689" si="342">(1*E686+2*F686+3*G686+4*H686+5*I686)/SUM(E686:I686)</f>
        <v>3.3431916338675194</v>
      </c>
    </row>
    <row r="687" spans="1:12" ht="15" customHeight="1" x14ac:dyDescent="0.2">
      <c r="A687" s="11"/>
      <c r="C687" s="139">
        <v>2021</v>
      </c>
      <c r="D687" s="139"/>
      <c r="E687" s="140">
        <f t="shared" ref="E687:K687" si="343">AVERAGE(E692,E697,E702)</f>
        <v>9.1941785333333345E-2</v>
      </c>
      <c r="F687" s="140">
        <f t="shared" si="343"/>
        <v>9.9982921999999988E-2</v>
      </c>
      <c r="G687" s="140">
        <f t="shared" si="343"/>
        <v>0.21138823399999998</v>
      </c>
      <c r="H687" s="140">
        <f t="shared" si="343"/>
        <v>0.23147248433333334</v>
      </c>
      <c r="I687" s="140">
        <f t="shared" si="343"/>
        <v>0.151711402</v>
      </c>
      <c r="J687" s="140">
        <f t="shared" si="343"/>
        <v>5.1874711999999996E-2</v>
      </c>
      <c r="K687" s="140">
        <f t="shared" si="343"/>
        <v>0.16162848266666666</v>
      </c>
      <c r="L687" s="141">
        <f t="shared" si="342"/>
        <v>3.319173309842081</v>
      </c>
    </row>
    <row r="688" spans="1:12" ht="15" customHeight="1" x14ac:dyDescent="0.2">
      <c r="A688" s="11"/>
      <c r="C688" s="139">
        <v>2017</v>
      </c>
      <c r="D688" s="139"/>
      <c r="E688" s="140">
        <f t="shared" ref="E688:K688" si="344">AVERAGE(E693,E698,E703)</f>
        <v>7.8183287333333337E-2</v>
      </c>
      <c r="F688" s="140">
        <f t="shared" si="344"/>
        <v>9.6615197E-2</v>
      </c>
      <c r="G688" s="140">
        <f t="shared" si="344"/>
        <v>0.12752103366666664</v>
      </c>
      <c r="H688" s="140">
        <f t="shared" si="344"/>
        <v>0.30037435600000001</v>
      </c>
      <c r="I688" s="140">
        <f t="shared" si="344"/>
        <v>0.15836161733333334</v>
      </c>
      <c r="J688" s="140">
        <f t="shared" si="344"/>
        <v>5.0606429333333335E-2</v>
      </c>
      <c r="K688" s="140">
        <f t="shared" si="344"/>
        <v>0.18833806233333331</v>
      </c>
      <c r="L688" s="141">
        <f t="shared" si="342"/>
        <v>3.4784353087868611</v>
      </c>
    </row>
    <row r="689" spans="1:12" ht="15" customHeight="1" x14ac:dyDescent="0.2">
      <c r="A689" s="11"/>
      <c r="C689" s="139">
        <v>2014</v>
      </c>
      <c r="D689" s="139"/>
      <c r="E689" s="140">
        <f t="shared" ref="E689:K689" si="345">AVERAGE(E694,E699,E704)</f>
        <v>8.3259646325901757E-2</v>
      </c>
      <c r="F689" s="140">
        <f t="shared" si="345"/>
        <v>8.4529961733185943E-2</v>
      </c>
      <c r="G689" s="140">
        <f t="shared" si="345"/>
        <v>0.15901014438987876</v>
      </c>
      <c r="H689" s="140">
        <f t="shared" si="345"/>
        <v>0.30499957318762377</v>
      </c>
      <c r="I689" s="140">
        <f t="shared" si="345"/>
        <v>0.11345710900936679</v>
      </c>
      <c r="J689" s="140">
        <f t="shared" si="345"/>
        <v>5.3509584165813924E-2</v>
      </c>
      <c r="K689" s="140">
        <f t="shared" si="345"/>
        <v>0.20123398118822908</v>
      </c>
      <c r="L689" s="141">
        <f t="shared" si="342"/>
        <v>3.3768696568917189</v>
      </c>
    </row>
    <row r="690" spans="1:12" ht="15" customHeight="1" x14ac:dyDescent="0.2">
      <c r="A690" s="11"/>
      <c r="C690" s="170" t="s">
        <v>87</v>
      </c>
      <c r="D690" s="171"/>
      <c r="E690" s="172"/>
      <c r="F690" s="172"/>
      <c r="G690" s="173"/>
      <c r="H690" s="173"/>
      <c r="I690" s="173"/>
      <c r="J690" s="173"/>
      <c r="K690" s="173"/>
      <c r="L690" s="174"/>
    </row>
    <row r="691" spans="1:12" ht="15" customHeight="1" x14ac:dyDescent="0.2">
      <c r="A691" s="11"/>
      <c r="C691" s="136">
        <v>2024</v>
      </c>
      <c r="D691" s="136"/>
      <c r="E691" s="137">
        <v>8.336864424165269E-2</v>
      </c>
      <c r="F691" s="137">
        <v>8.6632650338732839E-2</v>
      </c>
      <c r="G691" s="137">
        <v>0.23604145846950025</v>
      </c>
      <c r="H691" s="137">
        <v>0.3704563236398421</v>
      </c>
      <c r="I691" s="137">
        <v>0.11846847257337953</v>
      </c>
      <c r="J691" s="137">
        <v>5.362336991864719E-2</v>
      </c>
      <c r="K691" s="137">
        <v>5.1409080818245322E-2</v>
      </c>
      <c r="L691" s="138">
        <f t="shared" ref="L691:L694" si="346">(1*E691+2*F691+3*G691+4*H691+5*I691)/SUM(E691:I691)</f>
        <v>3.3955711357982268</v>
      </c>
    </row>
    <row r="692" spans="1:12" ht="15" customHeight="1" x14ac:dyDescent="0.2">
      <c r="A692" s="11"/>
      <c r="C692" s="139">
        <v>2021</v>
      </c>
      <c r="D692" s="139"/>
      <c r="E692" s="140">
        <v>8.9943529999999994E-2</v>
      </c>
      <c r="F692" s="140">
        <v>6.2541344999999998E-2</v>
      </c>
      <c r="G692" s="140">
        <v>0.202767801</v>
      </c>
      <c r="H692" s="140">
        <v>0.29095581199999998</v>
      </c>
      <c r="I692" s="140">
        <v>0.19317541699999999</v>
      </c>
      <c r="J692" s="140">
        <v>3.2195300000000003E-2</v>
      </c>
      <c r="K692" s="140">
        <v>0.12842082199999999</v>
      </c>
      <c r="L692" s="141">
        <f t="shared" si="346"/>
        <v>3.5180921845290807</v>
      </c>
    </row>
    <row r="693" spans="1:12" ht="15" customHeight="1" x14ac:dyDescent="0.2">
      <c r="A693" s="11"/>
      <c r="C693" s="139">
        <v>2017</v>
      </c>
      <c r="D693" s="139"/>
      <c r="E693" s="140">
        <v>8.1438645000000004E-2</v>
      </c>
      <c r="F693" s="140">
        <v>8.5529196000000002E-2</v>
      </c>
      <c r="G693" s="140">
        <v>0.11281295299999999</v>
      </c>
      <c r="H693" s="140">
        <v>0.35310859</v>
      </c>
      <c r="I693" s="140">
        <v>0.175124748</v>
      </c>
      <c r="J693" s="140">
        <v>8.2380999999999999E-3</v>
      </c>
      <c r="K693" s="140">
        <v>0.183747734</v>
      </c>
      <c r="L693" s="141">
        <f t="shared" si="346"/>
        <v>3.5630490631072278</v>
      </c>
    </row>
    <row r="694" spans="1:12" ht="15" customHeight="1" x14ac:dyDescent="0.2">
      <c r="A694" s="11"/>
      <c r="C694" s="139">
        <v>2014</v>
      </c>
      <c r="D694" s="139"/>
      <c r="E694" s="140">
        <v>6.2920288744796327E-2</v>
      </c>
      <c r="F694" s="140">
        <v>6.0695650613180725E-2</v>
      </c>
      <c r="G694" s="140">
        <v>7.6694949630011555E-2</v>
      </c>
      <c r="H694" s="140">
        <v>0.530011007330632</v>
      </c>
      <c r="I694" s="140">
        <v>7.5706584241752972E-2</v>
      </c>
      <c r="J694" s="140">
        <v>3.3652061790176331E-2</v>
      </c>
      <c r="K694" s="140">
        <v>0.16031945764944999</v>
      </c>
      <c r="L694" s="141">
        <f t="shared" si="346"/>
        <v>3.6139832023892056</v>
      </c>
    </row>
    <row r="695" spans="1:12" ht="15" customHeight="1" x14ac:dyDescent="0.2">
      <c r="A695" s="11"/>
      <c r="C695" s="170" t="s">
        <v>88</v>
      </c>
      <c r="D695" s="171"/>
      <c r="E695" s="172"/>
      <c r="F695" s="172"/>
      <c r="G695" s="173"/>
      <c r="H695" s="173"/>
      <c r="I695" s="173"/>
      <c r="J695" s="173"/>
      <c r="K695" s="173"/>
      <c r="L695" s="174"/>
    </row>
    <row r="696" spans="1:12" ht="15" customHeight="1" x14ac:dyDescent="0.2">
      <c r="A696" s="11"/>
      <c r="C696" s="136">
        <v>2024</v>
      </c>
      <c r="D696" s="136"/>
      <c r="E696" s="137">
        <v>0.13476315224997745</v>
      </c>
      <c r="F696" s="137">
        <v>6.7608658962906326E-2</v>
      </c>
      <c r="G696" s="137">
        <v>0.2889093214939118</v>
      </c>
      <c r="H696" s="137">
        <v>0.17756143698115637</v>
      </c>
      <c r="I696" s="137">
        <v>7.0777747075511502E-2</v>
      </c>
      <c r="J696" s="137">
        <v>8.1064429283427192E-2</v>
      </c>
      <c r="K696" s="137">
        <v>0.17931525395310935</v>
      </c>
      <c r="L696" s="138">
        <f t="shared" ref="L696:L699" si="347">(1*E696+2*F696+3*G696+4*H696+5*I696)/SUM(E696:I696)</f>
        <v>2.975638808288112</v>
      </c>
    </row>
    <row r="697" spans="1:12" ht="15" customHeight="1" x14ac:dyDescent="0.2">
      <c r="A697" s="11"/>
      <c r="C697" s="139">
        <v>2021</v>
      </c>
      <c r="D697" s="139"/>
      <c r="E697" s="140">
        <v>0.12187677099999999</v>
      </c>
      <c r="F697" s="140">
        <v>0.111669671</v>
      </c>
      <c r="G697" s="140">
        <v>0.220359059</v>
      </c>
      <c r="H697" s="140">
        <v>0.176584038</v>
      </c>
      <c r="I697" s="140">
        <v>6.2501767E-2</v>
      </c>
      <c r="J697" s="140">
        <v>6.2656636000000002E-2</v>
      </c>
      <c r="K697" s="140">
        <v>0.24435205800000001</v>
      </c>
      <c r="L697" s="141">
        <f t="shared" si="347"/>
        <v>2.9223141177473875</v>
      </c>
    </row>
    <row r="698" spans="1:12" ht="15" customHeight="1" x14ac:dyDescent="0.2">
      <c r="A698" s="11"/>
      <c r="C698" s="139">
        <v>2017</v>
      </c>
      <c r="D698" s="139"/>
      <c r="E698" s="140">
        <v>0.10680231699999999</v>
      </c>
      <c r="F698" s="140">
        <v>0.10227380899999999</v>
      </c>
      <c r="G698" s="140">
        <v>0.191000794</v>
      </c>
      <c r="H698" s="140">
        <v>0.202772446</v>
      </c>
      <c r="I698" s="140">
        <v>8.0290552000000001E-2</v>
      </c>
      <c r="J698" s="140">
        <v>4.2248599999999997E-2</v>
      </c>
      <c r="K698" s="140">
        <v>0.27461144599999998</v>
      </c>
      <c r="L698" s="141">
        <f t="shared" si="347"/>
        <v>3.0694954368044995</v>
      </c>
    </row>
    <row r="699" spans="1:12" ht="15" customHeight="1" x14ac:dyDescent="0.2">
      <c r="A699" s="11"/>
      <c r="C699" s="139">
        <v>2014</v>
      </c>
      <c r="D699" s="139"/>
      <c r="E699" s="140">
        <v>9.3865242553834688E-2</v>
      </c>
      <c r="F699" s="140">
        <v>6.5146653094160095E-2</v>
      </c>
      <c r="G699" s="140">
        <v>0.3048337205570521</v>
      </c>
      <c r="H699" s="140">
        <v>0.13253124059579735</v>
      </c>
      <c r="I699" s="140">
        <v>4.7801960693072458E-2</v>
      </c>
      <c r="J699" s="140">
        <v>3.6293274216851343E-2</v>
      </c>
      <c r="K699" s="140">
        <v>0.31952790828923205</v>
      </c>
      <c r="L699" s="141">
        <f t="shared" si="347"/>
        <v>2.9615914470517017</v>
      </c>
    </row>
    <row r="700" spans="1:12" ht="15" customHeight="1" x14ac:dyDescent="0.2">
      <c r="A700" s="11"/>
      <c r="C700" s="170" t="s">
        <v>89</v>
      </c>
      <c r="D700" s="171"/>
      <c r="E700" s="172"/>
      <c r="F700" s="172"/>
      <c r="G700" s="173"/>
      <c r="H700" s="173"/>
      <c r="I700" s="173"/>
      <c r="J700" s="173"/>
      <c r="K700" s="173"/>
      <c r="L700" s="174"/>
    </row>
    <row r="701" spans="1:12" ht="15" customHeight="1" x14ac:dyDescent="0.2">
      <c r="A701" s="11"/>
      <c r="C701" s="136">
        <v>2024</v>
      </c>
      <c r="D701" s="136"/>
      <c r="E701" s="137">
        <v>4.2800240442350451E-2</v>
      </c>
      <c r="F701" s="137">
        <v>6.025066702881756E-2</v>
      </c>
      <c r="G701" s="137">
        <v>0.28432064576289445</v>
      </c>
      <c r="H701" s="137">
        <v>0.25986883328323235</v>
      </c>
      <c r="I701" s="137">
        <v>0.20103796552495645</v>
      </c>
      <c r="J701" s="137">
        <v>4.8561799533447268E-2</v>
      </c>
      <c r="K701" s="137">
        <v>0.1031598484243015</v>
      </c>
      <c r="L701" s="138">
        <f t="shared" ref="L701:L704" si="348">(1*E701+2*F701+3*G701+4*H701+5*I701)/SUM(E701:I701)</f>
        <v>3.6084012578855962</v>
      </c>
    </row>
    <row r="702" spans="1:12" ht="15" customHeight="1" x14ac:dyDescent="0.2">
      <c r="A702" s="11"/>
      <c r="C702" s="139">
        <v>2021</v>
      </c>
      <c r="D702" s="139"/>
      <c r="E702" s="140">
        <v>6.4005055000000005E-2</v>
      </c>
      <c r="F702" s="140">
        <v>0.12573775000000001</v>
      </c>
      <c r="G702" s="140">
        <v>0.211037842</v>
      </c>
      <c r="H702" s="140">
        <v>0.22687760300000001</v>
      </c>
      <c r="I702" s="140">
        <v>0.19945702200000001</v>
      </c>
      <c r="J702" s="140">
        <v>6.0772199999999998E-2</v>
      </c>
      <c r="K702" s="140">
        <v>0.112112568</v>
      </c>
      <c r="L702" s="141">
        <f t="shared" si="348"/>
        <v>3.4498088713806263</v>
      </c>
    </row>
    <row r="703" spans="1:12" ht="15" customHeight="1" x14ac:dyDescent="0.2">
      <c r="A703" s="11"/>
      <c r="C703" s="139">
        <v>2017</v>
      </c>
      <c r="D703" s="139"/>
      <c r="E703" s="140">
        <v>4.63089E-2</v>
      </c>
      <c r="F703" s="140">
        <v>0.102042586</v>
      </c>
      <c r="G703" s="140">
        <v>7.8749353999999994E-2</v>
      </c>
      <c r="H703" s="140">
        <v>0.34524203199999998</v>
      </c>
      <c r="I703" s="140">
        <v>0.21966955199999999</v>
      </c>
      <c r="J703" s="140">
        <v>0.101332588</v>
      </c>
      <c r="K703" s="140">
        <v>0.106655007</v>
      </c>
      <c r="L703" s="141">
        <f t="shared" si="348"/>
        <v>3.7448377476462413</v>
      </c>
    </row>
    <row r="704" spans="1:12" ht="15" customHeight="1" x14ac:dyDescent="0.2">
      <c r="A704" s="11"/>
      <c r="C704" s="139">
        <v>2014</v>
      </c>
      <c r="D704" s="139"/>
      <c r="E704" s="140">
        <v>9.2993407679074228E-2</v>
      </c>
      <c r="F704" s="140">
        <v>0.12774758149221702</v>
      </c>
      <c r="G704" s="140">
        <v>9.5501762982572611E-2</v>
      </c>
      <c r="H704" s="140">
        <v>0.25245647163644197</v>
      </c>
      <c r="I704" s="140">
        <v>0.21686278209327492</v>
      </c>
      <c r="J704" s="140">
        <v>9.0583416490414098E-2</v>
      </c>
      <c r="K704" s="140">
        <v>0.12385457762600519</v>
      </c>
      <c r="L704" s="141">
        <f t="shared" si="348"/>
        <v>3.4741161565645045</v>
      </c>
    </row>
    <row r="705" spans="1:12" ht="15" customHeight="1" x14ac:dyDescent="0.2">
      <c r="A705" s="11"/>
      <c r="C705" s="162" t="s">
        <v>87</v>
      </c>
      <c r="D705" s="162"/>
      <c r="E705" s="162"/>
      <c r="F705" s="162"/>
      <c r="G705" s="163"/>
      <c r="H705" s="163"/>
      <c r="I705" s="163"/>
      <c r="J705" s="163"/>
      <c r="K705" s="163"/>
      <c r="L705" s="168"/>
    </row>
    <row r="706" spans="1:12" ht="15" customHeight="1" x14ac:dyDescent="0.2">
      <c r="A706" s="11"/>
      <c r="C706" s="136">
        <v>2024</v>
      </c>
      <c r="D706" s="136"/>
      <c r="E706" s="137">
        <f>AVERAGE(E631,E651,E671,E691)</f>
        <v>8.3349279213525196E-2</v>
      </c>
      <c r="F706" s="137">
        <f t="shared" ref="F706:K706" si="349">AVERAGE(F631,F651,F671,F691)</f>
        <v>8.7372139430816245E-2</v>
      </c>
      <c r="G706" s="137">
        <f t="shared" si="349"/>
        <v>0.24276302038623382</v>
      </c>
      <c r="H706" s="137">
        <f t="shared" si="349"/>
        <v>0.35139769707377028</v>
      </c>
      <c r="I706" s="137">
        <f t="shared" si="349"/>
        <v>0.12392291034476841</v>
      </c>
      <c r="J706" s="137">
        <f t="shared" si="349"/>
        <v>5.9810058417032561E-2</v>
      </c>
      <c r="K706" s="137">
        <f t="shared" si="349"/>
        <v>5.1384895133853505E-2</v>
      </c>
      <c r="L706" s="138">
        <f t="shared" ref="L706:L709" si="350">(1*E706+2*F706+3*G706+4*H706+5*I706)/SUM(E706:I706)</f>
        <v>3.3883560532024974</v>
      </c>
    </row>
    <row r="707" spans="1:12" ht="15" customHeight="1" x14ac:dyDescent="0.2">
      <c r="A707" s="11"/>
      <c r="C707" s="139">
        <v>2021</v>
      </c>
      <c r="D707" s="139"/>
      <c r="E707" s="140">
        <f t="shared" ref="E707:K707" si="351">AVERAGE(E632,E652,E672,E692)</f>
        <v>9.1184019499999991E-2</v>
      </c>
      <c r="F707" s="140">
        <f t="shared" si="351"/>
        <v>8.6353176500000017E-2</v>
      </c>
      <c r="G707" s="140">
        <f t="shared" si="351"/>
        <v>0.18067086525000001</v>
      </c>
      <c r="H707" s="140">
        <f t="shared" si="351"/>
        <v>0.27155248850000002</v>
      </c>
      <c r="I707" s="140">
        <f t="shared" si="351"/>
        <v>0.19867777174999998</v>
      </c>
      <c r="J707" s="140">
        <f t="shared" si="351"/>
        <v>4.2883425000000003E-2</v>
      </c>
      <c r="K707" s="140">
        <f t="shared" si="351"/>
        <v>0.12867826374999999</v>
      </c>
      <c r="L707" s="141">
        <f t="shared" si="350"/>
        <v>3.4830616910326015</v>
      </c>
    </row>
    <row r="708" spans="1:12" ht="15" customHeight="1" x14ac:dyDescent="0.2">
      <c r="A708" s="11"/>
      <c r="C708" s="139">
        <v>2017</v>
      </c>
      <c r="D708" s="139"/>
      <c r="E708" s="140">
        <f t="shared" ref="E708:K708" si="352">AVERAGE(E633,E653,E673,E693)</f>
        <v>8.5281007250000013E-2</v>
      </c>
      <c r="F708" s="140">
        <f t="shared" si="352"/>
        <v>6.6262322250000005E-2</v>
      </c>
      <c r="G708" s="140">
        <f t="shared" si="352"/>
        <v>0.18417332175000001</v>
      </c>
      <c r="H708" s="140">
        <f t="shared" si="352"/>
        <v>0.27374192050000001</v>
      </c>
      <c r="I708" s="140">
        <f t="shared" si="352"/>
        <v>0.2203125105</v>
      </c>
      <c r="J708" s="140">
        <f t="shared" si="352"/>
        <v>1.0470125E-2</v>
      </c>
      <c r="K708" s="140">
        <f t="shared" si="352"/>
        <v>0.15975877924999998</v>
      </c>
      <c r="L708" s="141">
        <f t="shared" si="350"/>
        <v>3.5755112644503102</v>
      </c>
    </row>
    <row r="709" spans="1:12" ht="15" customHeight="1" x14ac:dyDescent="0.2">
      <c r="A709" s="11"/>
      <c r="C709" s="139">
        <v>2014</v>
      </c>
      <c r="D709" s="139"/>
      <c r="E709" s="140">
        <f t="shared" ref="E709:K709" si="353">AVERAGE(E634,E654,E674,E694)</f>
        <v>6.8182745692013921E-2</v>
      </c>
      <c r="F709" s="140">
        <f t="shared" si="353"/>
        <v>3.5889659523650634E-2</v>
      </c>
      <c r="G709" s="140">
        <f t="shared" si="353"/>
        <v>0.13242918823998856</v>
      </c>
      <c r="H709" s="140">
        <f t="shared" si="353"/>
        <v>0.36545339133612575</v>
      </c>
      <c r="I709" s="140">
        <f t="shared" si="353"/>
        <v>0.2052500424005152</v>
      </c>
      <c r="J709" s="140">
        <f t="shared" si="353"/>
        <v>3.3537188989369721E-2</v>
      </c>
      <c r="K709" s="140">
        <f t="shared" si="353"/>
        <v>0.15925778381833627</v>
      </c>
      <c r="L709" s="141">
        <f t="shared" si="350"/>
        <v>3.7478872218243295</v>
      </c>
    </row>
    <row r="710" spans="1:12" ht="15" customHeight="1" x14ac:dyDescent="0.2">
      <c r="A710" s="11"/>
      <c r="C710" s="162" t="s">
        <v>88</v>
      </c>
      <c r="D710" s="162"/>
      <c r="E710" s="162"/>
      <c r="F710" s="162"/>
      <c r="G710" s="162"/>
      <c r="H710" s="162"/>
      <c r="I710" s="162"/>
      <c r="J710" s="162"/>
      <c r="K710" s="162"/>
      <c r="L710" s="169"/>
    </row>
    <row r="711" spans="1:12" ht="15" customHeight="1" x14ac:dyDescent="0.2">
      <c r="A711" s="11"/>
      <c r="C711" s="136">
        <v>2024</v>
      </c>
      <c r="D711" s="136"/>
      <c r="E711" s="137">
        <f>AVERAGE(E636,E656,E676,E696)</f>
        <v>0.14888884695823579</v>
      </c>
      <c r="F711" s="137">
        <f t="shared" ref="F711:K711" si="354">AVERAGE(F636,F656,F676,F696)</f>
        <v>7.2083719474394986E-2</v>
      </c>
      <c r="G711" s="137">
        <f t="shared" si="354"/>
        <v>0.31205263373943798</v>
      </c>
      <c r="H711" s="137">
        <f t="shared" si="354"/>
        <v>0.18110701249402791</v>
      </c>
      <c r="I711" s="137">
        <f t="shared" si="354"/>
        <v>5.9568534066417198E-2</v>
      </c>
      <c r="J711" s="137">
        <f t="shared" si="354"/>
        <v>7.9185950377843178E-2</v>
      </c>
      <c r="K711" s="137">
        <f t="shared" si="354"/>
        <v>0.14711330288964297</v>
      </c>
      <c r="L711" s="138">
        <f t="shared" ref="L711:L714" si="355">(1*E711+2*F711+3*G711+4*H711+5*I711)/SUM(E711:I711)</f>
        <v>2.910020336599116</v>
      </c>
    </row>
    <row r="712" spans="1:12" ht="15" customHeight="1" x14ac:dyDescent="0.2">
      <c r="A712" s="11"/>
      <c r="C712" s="139">
        <v>2021</v>
      </c>
      <c r="D712" s="139"/>
      <c r="E712" s="140">
        <f t="shared" ref="E712:K712" si="356">AVERAGE(E637,E657,E677,E697)</f>
        <v>0.1392983605</v>
      </c>
      <c r="F712" s="140">
        <f t="shared" si="356"/>
        <v>0.11667176200000001</v>
      </c>
      <c r="G712" s="140">
        <f t="shared" si="356"/>
        <v>0.23733478175</v>
      </c>
      <c r="H712" s="140">
        <f t="shared" si="356"/>
        <v>0.15890086575000001</v>
      </c>
      <c r="I712" s="140">
        <f t="shared" si="356"/>
        <v>6.9554685499999991E-2</v>
      </c>
      <c r="J712" s="140">
        <f t="shared" si="356"/>
        <v>6.6406808499999997E-2</v>
      </c>
      <c r="K712" s="140">
        <f t="shared" si="356"/>
        <v>0.21183273925000001</v>
      </c>
      <c r="L712" s="141">
        <f t="shared" si="355"/>
        <v>2.8652485800394483</v>
      </c>
    </row>
    <row r="713" spans="1:12" ht="15" customHeight="1" x14ac:dyDescent="0.2">
      <c r="A713" s="11"/>
      <c r="C713" s="139">
        <v>2017</v>
      </c>
      <c r="D713" s="139"/>
      <c r="E713" s="140">
        <f t="shared" ref="E713:K713" si="357">AVERAGE(E638,E658,E678,E698)</f>
        <v>0.12266045075</v>
      </c>
      <c r="F713" s="140">
        <f t="shared" si="357"/>
        <v>0.100692323</v>
      </c>
      <c r="G713" s="140">
        <f t="shared" si="357"/>
        <v>0.17350051550000001</v>
      </c>
      <c r="H713" s="140">
        <f t="shared" si="357"/>
        <v>0.21788299050000001</v>
      </c>
      <c r="I713" s="140">
        <f t="shared" si="357"/>
        <v>8.7724637999999994E-2</v>
      </c>
      <c r="J713" s="140">
        <f t="shared" si="357"/>
        <v>4.2687124999999999E-2</v>
      </c>
      <c r="K713" s="140">
        <f t="shared" si="357"/>
        <v>0.25485197449999997</v>
      </c>
      <c r="L713" s="141">
        <f t="shared" si="355"/>
        <v>3.0673618144502104</v>
      </c>
    </row>
    <row r="714" spans="1:12" ht="15" customHeight="1" x14ac:dyDescent="0.2">
      <c r="A714" s="11"/>
      <c r="C714" s="139">
        <v>2014</v>
      </c>
      <c r="D714" s="139"/>
      <c r="E714" s="140">
        <f t="shared" ref="E714:K714" si="358">AVERAGE(E639,E659,E679,E699)</f>
        <v>8.996904337277889E-2</v>
      </c>
      <c r="F714" s="140">
        <f t="shared" si="358"/>
        <v>6.5629422153598377E-2</v>
      </c>
      <c r="G714" s="140">
        <f t="shared" si="358"/>
        <v>0.24329231724773875</v>
      </c>
      <c r="H714" s="140">
        <f t="shared" si="358"/>
        <v>0.20075200403562687</v>
      </c>
      <c r="I714" s="140">
        <f t="shared" si="358"/>
        <v>5.9209484954052177E-2</v>
      </c>
      <c r="J714" s="140">
        <f t="shared" si="358"/>
        <v>3.756053417530579E-2</v>
      </c>
      <c r="K714" s="140">
        <f t="shared" si="358"/>
        <v>0.30358719406089918</v>
      </c>
      <c r="L714" s="141">
        <f t="shared" si="355"/>
        <v>3.1117146714050676</v>
      </c>
    </row>
    <row r="715" spans="1:12" ht="15" customHeight="1" x14ac:dyDescent="0.2">
      <c r="A715" s="11"/>
      <c r="C715" s="162" t="s">
        <v>89</v>
      </c>
      <c r="D715" s="162"/>
      <c r="E715" s="162"/>
      <c r="F715" s="162"/>
      <c r="G715" s="162"/>
      <c r="H715" s="162"/>
      <c r="I715" s="162"/>
      <c r="J715" s="162"/>
      <c r="K715" s="162"/>
      <c r="L715" s="169"/>
    </row>
    <row r="716" spans="1:12" ht="15" customHeight="1" x14ac:dyDescent="0.2">
      <c r="A716" s="11"/>
      <c r="C716" s="136">
        <v>2024</v>
      </c>
      <c r="D716" s="136"/>
      <c r="E716" s="137">
        <f>AVERAGE(E641,E661,E681,E701)</f>
        <v>4.5784087683624505E-2</v>
      </c>
      <c r="F716" s="137">
        <f t="shared" ref="F716:K716" si="359">AVERAGE(F641,F661,F681,F701)</f>
        <v>5.527930365834386E-2</v>
      </c>
      <c r="G716" s="137">
        <f t="shared" si="359"/>
        <v>0.26212330421044994</v>
      </c>
      <c r="H716" s="137">
        <f t="shared" si="359"/>
        <v>0.29503196595360076</v>
      </c>
      <c r="I716" s="137">
        <f t="shared" si="359"/>
        <v>0.20910704418129547</v>
      </c>
      <c r="J716" s="137">
        <f t="shared" si="359"/>
        <v>4.9389436617427694E-2</v>
      </c>
      <c r="K716" s="137">
        <f t="shared" si="359"/>
        <v>8.3284857695257855E-2</v>
      </c>
      <c r="L716" s="138">
        <f t="shared" ref="L716:L719" si="360">(1*E716+2*F716+3*G716+4*H716+5*I716)/SUM(E716:I716)</f>
        <v>3.653040226499173</v>
      </c>
    </row>
    <row r="717" spans="1:12" ht="15" customHeight="1" x14ac:dyDescent="0.2">
      <c r="A717" s="11"/>
      <c r="C717" s="139">
        <v>2021</v>
      </c>
      <c r="D717" s="139"/>
      <c r="E717" s="140">
        <f t="shared" ref="E717:K717" si="361">AVERAGE(E642,E662,E682,E702)</f>
        <v>6.9276236249999998E-2</v>
      </c>
      <c r="F717" s="140">
        <f t="shared" si="361"/>
        <v>0.10505664575000001</v>
      </c>
      <c r="G717" s="140">
        <f t="shared" si="361"/>
        <v>0.18088998049999999</v>
      </c>
      <c r="H717" s="140">
        <f t="shared" si="361"/>
        <v>0.26631220350000001</v>
      </c>
      <c r="I717" s="140">
        <f t="shared" si="361"/>
        <v>0.22749354175</v>
      </c>
      <c r="J717" s="140">
        <f t="shared" si="361"/>
        <v>6.505158300000001E-2</v>
      </c>
      <c r="K717" s="140">
        <f t="shared" si="361"/>
        <v>8.5919831000000002E-2</v>
      </c>
      <c r="L717" s="141">
        <f t="shared" si="360"/>
        <v>3.5626314171155204</v>
      </c>
    </row>
    <row r="718" spans="1:12" ht="15" customHeight="1" x14ac:dyDescent="0.2">
      <c r="A718" s="11"/>
      <c r="C718" s="139">
        <v>2017</v>
      </c>
      <c r="D718" s="139"/>
      <c r="E718" s="140">
        <f t="shared" ref="E718:K718" si="362">AVERAGE(E643,E663,E683,E703)</f>
        <v>5.2384368250000007E-2</v>
      </c>
      <c r="F718" s="140">
        <f t="shared" si="362"/>
        <v>8.8254727999999991E-2</v>
      </c>
      <c r="G718" s="140">
        <f t="shared" si="362"/>
        <v>7.7231385999999999E-2</v>
      </c>
      <c r="H718" s="140">
        <f t="shared" si="362"/>
        <v>0.30105096650000002</v>
      </c>
      <c r="I718" s="140">
        <f t="shared" si="362"/>
        <v>0.29825992750000002</v>
      </c>
      <c r="J718" s="140">
        <f t="shared" si="362"/>
        <v>8.8952196750000004E-2</v>
      </c>
      <c r="K718" s="140">
        <f t="shared" si="362"/>
        <v>9.3866426000000003E-2</v>
      </c>
      <c r="L718" s="141">
        <f t="shared" si="360"/>
        <v>3.8621676625000059</v>
      </c>
    </row>
    <row r="719" spans="1:12" ht="15" customHeight="1" x14ac:dyDescent="0.2">
      <c r="A719" s="11"/>
      <c r="C719" s="139">
        <v>2014</v>
      </c>
      <c r="D719" s="139"/>
      <c r="E719" s="142">
        <f t="shared" ref="E719:K719" si="363">AVERAGE(E644,E664,E684,E704)</f>
        <v>9.2992619545017571E-2</v>
      </c>
      <c r="F719" s="142">
        <f t="shared" si="363"/>
        <v>0.12633758792672994</v>
      </c>
      <c r="G719" s="142">
        <f t="shared" si="363"/>
        <v>9.4605404130623322E-2</v>
      </c>
      <c r="H719" s="142">
        <f t="shared" si="363"/>
        <v>0.2091943699866719</v>
      </c>
      <c r="I719" s="142">
        <f t="shared" si="363"/>
        <v>0.27647819253294048</v>
      </c>
      <c r="J719" s="142">
        <f t="shared" si="363"/>
        <v>7.5403088038266591E-2</v>
      </c>
      <c r="K719" s="142">
        <f t="shared" si="363"/>
        <v>0.12498873783975017</v>
      </c>
      <c r="L719" s="141">
        <f t="shared" si="360"/>
        <v>3.5625604422187478</v>
      </c>
    </row>
    <row r="720" spans="1:12" ht="15" customHeight="1" x14ac:dyDescent="0.2">
      <c r="A720" s="11"/>
      <c r="C720" s="100" t="s">
        <v>21</v>
      </c>
      <c r="D720" s="100"/>
      <c r="E720" s="100"/>
      <c r="F720" s="100"/>
      <c r="G720" s="100"/>
      <c r="H720" s="100"/>
      <c r="I720" s="100"/>
      <c r="J720" s="100"/>
      <c r="K720" s="100"/>
      <c r="L720" s="113"/>
    </row>
    <row r="721" spans="1:13" ht="15" customHeight="1" x14ac:dyDescent="0.2">
      <c r="A721" s="11"/>
      <c r="C721" s="160" t="s">
        <v>165</v>
      </c>
      <c r="D721" s="160"/>
      <c r="E721" s="161"/>
      <c r="F721" s="161"/>
      <c r="G721" s="161"/>
      <c r="H721" s="161"/>
      <c r="I721" s="161"/>
      <c r="J721" s="161"/>
      <c r="K721" s="161"/>
      <c r="L721" s="161"/>
    </row>
    <row r="722" spans="1:13" s="3" customFormat="1" ht="15" customHeight="1" x14ac:dyDescent="0.2">
      <c r="A722" s="11"/>
      <c r="C722" s="136">
        <v>2024</v>
      </c>
      <c r="D722" s="136"/>
      <c r="E722" s="137">
        <f>AVERAGE(E732,E737,E742,E752,E757,E762,E772,E777,E782,E792,E797,E802)</f>
        <v>8.4805262153850258E-2</v>
      </c>
      <c r="F722" s="137">
        <f t="shared" ref="F722:K722" si="364">AVERAGE(F732,F737,F742,F752,F757,F762,F772,F777,F782,F792,F797,F802)</f>
        <v>4.1027082991335874E-2</v>
      </c>
      <c r="G722" s="137">
        <f t="shared" si="364"/>
        <v>0.13952578635748134</v>
      </c>
      <c r="H722" s="137">
        <f t="shared" si="364"/>
        <v>0.24049024244905146</v>
      </c>
      <c r="I722" s="137">
        <f t="shared" si="364"/>
        <v>0.20474368281117025</v>
      </c>
      <c r="J722" s="137">
        <f t="shared" si="364"/>
        <v>9.0748178587872722E-2</v>
      </c>
      <c r="K722" s="137">
        <f t="shared" si="364"/>
        <v>0.1986597646492381</v>
      </c>
      <c r="L722" s="138">
        <f t="shared" ref="L722:L725" si="365">(1*E722+2*F722+3*G722+4*H722+5*I722)/SUM(E722:I722)</f>
        <v>3.6182731661451077</v>
      </c>
      <c r="M722" s="2"/>
    </row>
    <row r="723" spans="1:13" s="3" customFormat="1" ht="15" customHeight="1" x14ac:dyDescent="0.2">
      <c r="A723" s="11"/>
      <c r="C723" s="139">
        <v>2021</v>
      </c>
      <c r="D723" s="139"/>
      <c r="E723" s="140">
        <f t="shared" ref="E723:K723" si="366">AVERAGE(E733,E738,E743,E753,E758,E763,E773,E778,E783,E793,E798,E803)</f>
        <v>8.6831355499999999E-2</v>
      </c>
      <c r="F723" s="140">
        <f t="shared" si="366"/>
        <v>3.7020158333333331E-2</v>
      </c>
      <c r="G723" s="140">
        <f t="shared" si="366"/>
        <v>0.14300375141666669</v>
      </c>
      <c r="H723" s="140">
        <f t="shared" si="366"/>
        <v>0.22963018099999999</v>
      </c>
      <c r="I723" s="140">
        <f t="shared" si="366"/>
        <v>0.19078386374999998</v>
      </c>
      <c r="J723" s="140">
        <f t="shared" si="366"/>
        <v>9.7606551166666666E-2</v>
      </c>
      <c r="K723" s="140">
        <f t="shared" si="366"/>
        <v>0.2151241363333333</v>
      </c>
      <c r="L723" s="141">
        <f t="shared" si="365"/>
        <v>3.5827628752499749</v>
      </c>
      <c r="M723" s="2"/>
    </row>
    <row r="724" spans="1:13" s="3" customFormat="1" ht="15" customHeight="1" x14ac:dyDescent="0.2">
      <c r="A724" s="11"/>
      <c r="C724" s="139">
        <v>2017</v>
      </c>
      <c r="D724" s="139"/>
      <c r="E724" s="140">
        <f t="shared" ref="E724:K724" si="367">AVERAGE(E734,E739,E744,E754,E759,E764,E774,E779,E784,E794,E799,E804)</f>
        <v>4.8310249999999999E-2</v>
      </c>
      <c r="F724" s="140">
        <f t="shared" si="367"/>
        <v>2.745775E-2</v>
      </c>
      <c r="G724" s="140">
        <f t="shared" si="367"/>
        <v>0.15121507466666664</v>
      </c>
      <c r="H724" s="140">
        <f t="shared" si="367"/>
        <v>0.25034250666666669</v>
      </c>
      <c r="I724" s="140">
        <f t="shared" si="367"/>
        <v>0.18185602916666666</v>
      </c>
      <c r="J724" s="140">
        <f t="shared" si="367"/>
        <v>0.10388425383333333</v>
      </c>
      <c r="K724" s="140">
        <f t="shared" si="367"/>
        <v>0.23693410641666668</v>
      </c>
      <c r="L724" s="141">
        <f t="shared" si="365"/>
        <v>3.7433100486956019</v>
      </c>
      <c r="M724" s="2"/>
    </row>
    <row r="725" spans="1:13" s="3" customFormat="1" ht="15" customHeight="1" x14ac:dyDescent="0.2">
      <c r="A725" s="11"/>
      <c r="C725" s="139">
        <v>2014</v>
      </c>
      <c r="D725" s="139"/>
      <c r="E725" s="140">
        <f t="shared" ref="E725:K725" si="368">AVERAGE(E735,E740,E745,E755,E760,E765,E775,E780,E785,E795,E800,E805)</f>
        <v>5.1618337401206728E-2</v>
      </c>
      <c r="F725" s="140">
        <f t="shared" si="368"/>
        <v>4.3667826214469706E-2</v>
      </c>
      <c r="G725" s="140">
        <f t="shared" si="368"/>
        <v>0.10930604449412488</v>
      </c>
      <c r="H725" s="140">
        <f t="shared" si="368"/>
        <v>0.26163587426477591</v>
      </c>
      <c r="I725" s="140">
        <f t="shared" si="368"/>
        <v>0.18237525871833649</v>
      </c>
      <c r="J725" s="140">
        <f t="shared" si="368"/>
        <v>0.10915141061194394</v>
      </c>
      <c r="K725" s="140">
        <f t="shared" si="368"/>
        <v>0.24224524829514249</v>
      </c>
      <c r="L725" s="141">
        <f t="shared" si="365"/>
        <v>3.7392528843231458</v>
      </c>
      <c r="M725" s="2"/>
    </row>
    <row r="726" spans="1:13" s="3" customFormat="1" ht="15" customHeight="1" x14ac:dyDescent="0.2">
      <c r="A726" s="11"/>
      <c r="C726" s="162" t="s">
        <v>90</v>
      </c>
      <c r="D726" s="162"/>
      <c r="E726" s="162"/>
      <c r="F726" s="162"/>
      <c r="G726" s="163"/>
      <c r="H726" s="163"/>
      <c r="I726" s="163"/>
      <c r="J726" s="163"/>
      <c r="K726" s="163"/>
      <c r="L726" s="168"/>
      <c r="M726" s="2"/>
    </row>
    <row r="727" spans="1:13" ht="15" customHeight="1" x14ac:dyDescent="0.2">
      <c r="A727" s="11"/>
      <c r="C727" s="136">
        <v>2024</v>
      </c>
      <c r="D727" s="136"/>
      <c r="E727" s="137">
        <f>AVERAGE(E732,E737,E742)</f>
        <v>9.6468120028877669E-2</v>
      </c>
      <c r="F727" s="137">
        <f t="shared" ref="F727:K727" si="369">AVERAGE(F732,F737,F742)</f>
        <v>4.1876577376359712E-2</v>
      </c>
      <c r="G727" s="137">
        <f t="shared" si="369"/>
        <v>0.16238610773392789</v>
      </c>
      <c r="H727" s="137">
        <f t="shared" si="369"/>
        <v>0.25557438282438077</v>
      </c>
      <c r="I727" s="137">
        <f t="shared" si="369"/>
        <v>0.17806869971707787</v>
      </c>
      <c r="J727" s="137">
        <f t="shared" si="369"/>
        <v>8.3436221863685114E-2</v>
      </c>
      <c r="K727" s="137">
        <f t="shared" si="369"/>
        <v>0.18218989045569098</v>
      </c>
      <c r="L727" s="138">
        <f t="shared" ref="L727:L730" si="370">(1*E727+2*F727+3*G727+4*H727+5*I727)/SUM(E727:I727)</f>
        <v>3.5132248996689999</v>
      </c>
    </row>
    <row r="728" spans="1:13" ht="15" customHeight="1" x14ac:dyDescent="0.2">
      <c r="A728" s="11"/>
      <c r="C728" s="139">
        <v>2021</v>
      </c>
      <c r="D728" s="139"/>
      <c r="E728" s="140">
        <f t="shared" ref="E728:K728" si="371">AVERAGE(E733,E738,E743)</f>
        <v>0.10244414066666667</v>
      </c>
      <c r="F728" s="140">
        <f t="shared" si="371"/>
        <v>3.5051199999999998E-2</v>
      </c>
      <c r="G728" s="140">
        <f t="shared" si="371"/>
        <v>0.17107357533333334</v>
      </c>
      <c r="H728" s="140">
        <f t="shared" si="371"/>
        <v>0.26308685599999998</v>
      </c>
      <c r="I728" s="140">
        <f t="shared" si="371"/>
        <v>0.15349677266666664</v>
      </c>
      <c r="J728" s="140">
        <f t="shared" si="371"/>
        <v>7.8845463666666671E-2</v>
      </c>
      <c r="K728" s="140">
        <f t="shared" si="371"/>
        <v>0.196001972</v>
      </c>
      <c r="L728" s="141">
        <f t="shared" si="370"/>
        <v>3.4552709942592243</v>
      </c>
    </row>
    <row r="729" spans="1:13" ht="15" customHeight="1" x14ac:dyDescent="0.2">
      <c r="A729" s="11"/>
      <c r="C729" s="139">
        <v>2017</v>
      </c>
      <c r="D729" s="139"/>
      <c r="E729" s="140">
        <f t="shared" ref="E729:K729" si="372">AVERAGE(E734,E739,E744)</f>
        <v>5.5092633333333335E-2</v>
      </c>
      <c r="F729" s="140">
        <f t="shared" si="372"/>
        <v>3.0314366666666665E-2</v>
      </c>
      <c r="G729" s="140">
        <f t="shared" si="372"/>
        <v>0.17455020866666668</v>
      </c>
      <c r="H729" s="140">
        <f t="shared" si="372"/>
        <v>0.28813809200000001</v>
      </c>
      <c r="I729" s="140">
        <f t="shared" si="372"/>
        <v>0.14224277766666668</v>
      </c>
      <c r="J729" s="140">
        <f t="shared" si="372"/>
        <v>9.3059300666666664E-2</v>
      </c>
      <c r="K729" s="140">
        <f t="shared" si="372"/>
        <v>0.21660259233333332</v>
      </c>
      <c r="L729" s="141">
        <f t="shared" si="370"/>
        <v>3.6259599862190224</v>
      </c>
    </row>
    <row r="730" spans="1:13" ht="15" customHeight="1" x14ac:dyDescent="0.2">
      <c r="A730" s="11"/>
      <c r="C730" s="139">
        <v>2014</v>
      </c>
      <c r="D730" s="139"/>
      <c r="E730" s="140">
        <f t="shared" ref="E730:K730" si="373">AVERAGE(E735,E740,E745)</f>
        <v>6.2056388630560365E-2</v>
      </c>
      <c r="F730" s="140">
        <f t="shared" si="373"/>
        <v>4.7786122493213672E-2</v>
      </c>
      <c r="G730" s="140">
        <f t="shared" si="373"/>
        <v>0.13370357810550224</v>
      </c>
      <c r="H730" s="140">
        <f t="shared" si="373"/>
        <v>0.27587369876860635</v>
      </c>
      <c r="I730" s="140">
        <f t="shared" si="373"/>
        <v>0.1550297967628689</v>
      </c>
      <c r="J730" s="140">
        <f t="shared" si="373"/>
        <v>0.10454169033858386</v>
      </c>
      <c r="K730" s="140">
        <f t="shared" si="373"/>
        <v>0.22100872490066467</v>
      </c>
      <c r="L730" s="141">
        <f t="shared" si="370"/>
        <v>3.6138848653704501</v>
      </c>
    </row>
    <row r="731" spans="1:13" ht="15" customHeight="1" x14ac:dyDescent="0.2">
      <c r="A731" s="11"/>
      <c r="C731" s="170" t="s">
        <v>87</v>
      </c>
      <c r="D731" s="171"/>
      <c r="E731" s="172"/>
      <c r="F731" s="172"/>
      <c r="G731" s="173"/>
      <c r="H731" s="173"/>
      <c r="I731" s="173"/>
      <c r="J731" s="173"/>
      <c r="K731" s="173"/>
      <c r="L731" s="174"/>
    </row>
    <row r="732" spans="1:13" ht="15" customHeight="1" x14ac:dyDescent="0.2">
      <c r="A732" s="11"/>
      <c r="C732" s="136">
        <v>2024</v>
      </c>
      <c r="D732" s="136"/>
      <c r="E732" s="137">
        <v>9.6444388727767866E-2</v>
      </c>
      <c r="F732" s="137">
        <v>5.3768899827308834E-2</v>
      </c>
      <c r="G732" s="137">
        <v>0.1668788025338897</v>
      </c>
      <c r="H732" s="137">
        <v>0.27443553614422161</v>
      </c>
      <c r="I732" s="137">
        <v>0.16470004584552064</v>
      </c>
      <c r="J732" s="137">
        <v>8.1691150640188115E-2</v>
      </c>
      <c r="K732" s="137">
        <v>0.16208117628110325</v>
      </c>
      <c r="L732" s="138">
        <f t="shared" ref="L732:L735" si="374">(1*E732+2*F732+3*G732+4*H732+5*I732)/SUM(E732:I732)</f>
        <v>3.4723153664799082</v>
      </c>
    </row>
    <row r="733" spans="1:13" ht="15" customHeight="1" x14ac:dyDescent="0.2">
      <c r="A733" s="11"/>
      <c r="C733" s="139">
        <v>2021</v>
      </c>
      <c r="D733" s="139"/>
      <c r="E733" s="140">
        <v>0.108436197</v>
      </c>
      <c r="F733" s="140">
        <v>3.4953999999999999E-2</v>
      </c>
      <c r="G733" s="140">
        <v>0.14160394000000001</v>
      </c>
      <c r="H733" s="140">
        <v>0.303364788</v>
      </c>
      <c r="I733" s="140">
        <v>0.13720009799999999</v>
      </c>
      <c r="J733" s="140">
        <v>8.5134186000000001E-2</v>
      </c>
      <c r="K733" s="140">
        <v>0.189306788</v>
      </c>
      <c r="L733" s="141">
        <f t="shared" si="374"/>
        <v>3.4492240874523588</v>
      </c>
    </row>
    <row r="734" spans="1:13" ht="15" customHeight="1" x14ac:dyDescent="0.2">
      <c r="A734" s="11"/>
      <c r="C734" s="139">
        <v>2017</v>
      </c>
      <c r="D734" s="139"/>
      <c r="E734" s="140">
        <v>6.1301300000000003E-2</v>
      </c>
      <c r="F734" s="140">
        <v>2.76233E-2</v>
      </c>
      <c r="G734" s="140">
        <v>0.17585472599999999</v>
      </c>
      <c r="H734" s="140">
        <v>0.32393781100000002</v>
      </c>
      <c r="I734" s="140">
        <v>0.115366813</v>
      </c>
      <c r="J734" s="140">
        <v>9.2739514999999995E-2</v>
      </c>
      <c r="K734" s="140">
        <v>0.20317653199999999</v>
      </c>
      <c r="L734" s="141">
        <f t="shared" si="374"/>
        <v>3.5744280025130535</v>
      </c>
    </row>
    <row r="735" spans="1:13" ht="15" customHeight="1" x14ac:dyDescent="0.2">
      <c r="A735" s="11"/>
      <c r="C735" s="139">
        <v>2014</v>
      </c>
      <c r="D735" s="139"/>
      <c r="E735" s="140">
        <v>6.862982983288847E-2</v>
      </c>
      <c r="F735" s="140">
        <v>4.2719943695290911E-2</v>
      </c>
      <c r="G735" s="140">
        <v>0.15781400542497706</v>
      </c>
      <c r="H735" s="140">
        <v>0.30095503225908277</v>
      </c>
      <c r="I735" s="140">
        <v>0.12972566998205776</v>
      </c>
      <c r="J735" s="140">
        <v>9.8421855941731265E-2</v>
      </c>
      <c r="K735" s="140">
        <v>0.20173366286397176</v>
      </c>
      <c r="L735" s="141">
        <f t="shared" si="374"/>
        <v>3.5435875813622553</v>
      </c>
    </row>
    <row r="736" spans="1:13" ht="15" customHeight="1" x14ac:dyDescent="0.2">
      <c r="A736" s="11"/>
      <c r="C736" s="170" t="s">
        <v>88</v>
      </c>
      <c r="D736" s="171"/>
      <c r="E736" s="172"/>
      <c r="F736" s="172"/>
      <c r="G736" s="173"/>
      <c r="H736" s="173"/>
      <c r="I736" s="173"/>
      <c r="J736" s="173"/>
      <c r="K736" s="173"/>
      <c r="L736" s="174"/>
    </row>
    <row r="737" spans="1:12" ht="15" customHeight="1" x14ac:dyDescent="0.2">
      <c r="A737" s="11"/>
      <c r="C737" s="136">
        <v>2024</v>
      </c>
      <c r="D737" s="136"/>
      <c r="E737" s="137">
        <v>9.6154938934079628E-2</v>
      </c>
      <c r="F737" s="137">
        <v>3.5459760759777317E-2</v>
      </c>
      <c r="G737" s="137">
        <v>0.19453540348148085</v>
      </c>
      <c r="H737" s="137">
        <v>0.23314349665135956</v>
      </c>
      <c r="I737" s="137">
        <v>0.14978211579279005</v>
      </c>
      <c r="J737" s="137">
        <v>7.6931473299468103E-2</v>
      </c>
      <c r="K737" s="137">
        <v>0.21399281108104445</v>
      </c>
      <c r="L737" s="138">
        <f t="shared" ref="L737:L740" si="375">(1*E737+2*F737+3*G737+4*H737+5*I737)/SUM(E737:I737)</f>
        <v>3.4300501101530361</v>
      </c>
    </row>
    <row r="738" spans="1:12" ht="15" customHeight="1" x14ac:dyDescent="0.2">
      <c r="A738" s="11"/>
      <c r="C738" s="139">
        <v>2021</v>
      </c>
      <c r="D738" s="139"/>
      <c r="E738" s="140">
        <v>0.105330354</v>
      </c>
      <c r="F738" s="140">
        <v>3.6463200000000001E-2</v>
      </c>
      <c r="G738" s="140">
        <v>0.213016388</v>
      </c>
      <c r="H738" s="140">
        <v>0.21541570099999999</v>
      </c>
      <c r="I738" s="140">
        <v>0.123523148</v>
      </c>
      <c r="J738" s="140">
        <v>7.1322197000000004E-2</v>
      </c>
      <c r="K738" s="140">
        <v>0.234928991</v>
      </c>
      <c r="L738" s="141">
        <f t="shared" si="375"/>
        <v>3.3103977863364671</v>
      </c>
    </row>
    <row r="739" spans="1:12" ht="15" customHeight="1" x14ac:dyDescent="0.2">
      <c r="A739" s="11"/>
      <c r="C739" s="139">
        <v>2017</v>
      </c>
      <c r="D739" s="139"/>
      <c r="E739" s="140">
        <v>5.1893500000000002E-2</v>
      </c>
      <c r="F739" s="140">
        <v>3.4782300000000002E-2</v>
      </c>
      <c r="G739" s="140">
        <v>0.18982053700000001</v>
      </c>
      <c r="H739" s="140">
        <v>0.264486102</v>
      </c>
      <c r="I739" s="140">
        <v>0.126450074</v>
      </c>
      <c r="J739" s="140">
        <v>8.6863836999999999E-2</v>
      </c>
      <c r="K739" s="140">
        <v>0.24570360899999999</v>
      </c>
      <c r="L739" s="141">
        <f t="shared" si="375"/>
        <v>3.5675734139730171</v>
      </c>
    </row>
    <row r="740" spans="1:12" ht="15" customHeight="1" x14ac:dyDescent="0.2">
      <c r="A740" s="11"/>
      <c r="C740" s="139">
        <v>2014</v>
      </c>
      <c r="D740" s="139"/>
      <c r="E740" s="140">
        <v>6.7163893269515024E-2</v>
      </c>
      <c r="F740" s="140">
        <v>5.9171973421223469E-2</v>
      </c>
      <c r="G740" s="140">
        <v>0.14463340950320575</v>
      </c>
      <c r="H740" s="140">
        <v>0.24851430757828721</v>
      </c>
      <c r="I740" s="140">
        <v>0.12254509752493654</v>
      </c>
      <c r="J740" s="140">
        <v>0.10860250468572853</v>
      </c>
      <c r="K740" s="140">
        <v>0.24936881401710348</v>
      </c>
      <c r="L740" s="141">
        <f t="shared" si="375"/>
        <v>3.4674319877136468</v>
      </c>
    </row>
    <row r="741" spans="1:12" ht="15" customHeight="1" x14ac:dyDescent="0.2">
      <c r="A741" s="11"/>
      <c r="C741" s="170" t="s">
        <v>89</v>
      </c>
      <c r="D741" s="171"/>
      <c r="E741" s="172"/>
      <c r="F741" s="172"/>
      <c r="G741" s="173"/>
      <c r="H741" s="173"/>
      <c r="I741" s="173"/>
      <c r="J741" s="173"/>
      <c r="K741" s="173"/>
      <c r="L741" s="174"/>
    </row>
    <row r="742" spans="1:12" ht="15" customHeight="1" x14ac:dyDescent="0.2">
      <c r="A742" s="11"/>
      <c r="C742" s="136">
        <v>2024</v>
      </c>
      <c r="D742" s="136"/>
      <c r="E742" s="137">
        <v>9.6805032424785512E-2</v>
      </c>
      <c r="F742" s="137">
        <v>3.6401071541992985E-2</v>
      </c>
      <c r="G742" s="137">
        <v>0.12574411718641312</v>
      </c>
      <c r="H742" s="137">
        <v>0.25914411567756107</v>
      </c>
      <c r="I742" s="137">
        <v>0.21972393751292302</v>
      </c>
      <c r="J742" s="137">
        <v>9.1686041651399125E-2</v>
      </c>
      <c r="K742" s="137">
        <v>0.17049568400492518</v>
      </c>
      <c r="L742" s="138">
        <f t="shared" ref="L742:L745" si="376">(1*E742+2*F742+3*G742+4*H742+5*I742)/SUM(E742:I742)</f>
        <v>3.6350897918985106</v>
      </c>
    </row>
    <row r="743" spans="1:12" ht="15" customHeight="1" x14ac:dyDescent="0.2">
      <c r="A743" s="11"/>
      <c r="C743" s="139">
        <v>2021</v>
      </c>
      <c r="D743" s="139"/>
      <c r="E743" s="140">
        <v>9.3565870999999995E-2</v>
      </c>
      <c r="F743" s="140">
        <v>3.37364E-2</v>
      </c>
      <c r="G743" s="140">
        <v>0.158600398</v>
      </c>
      <c r="H743" s="140">
        <v>0.27048007899999998</v>
      </c>
      <c r="I743" s="140">
        <v>0.19976707199999999</v>
      </c>
      <c r="J743" s="140">
        <v>8.0080007999999994E-2</v>
      </c>
      <c r="K743" s="140">
        <v>0.16377013700000001</v>
      </c>
      <c r="L743" s="141">
        <f t="shared" si="376"/>
        <v>3.5939908588485809</v>
      </c>
    </row>
    <row r="744" spans="1:12" ht="15" customHeight="1" x14ac:dyDescent="0.2">
      <c r="A744" s="11"/>
      <c r="C744" s="139">
        <v>2017</v>
      </c>
      <c r="D744" s="139"/>
      <c r="E744" s="140">
        <v>5.20831E-2</v>
      </c>
      <c r="F744" s="140">
        <v>2.85375E-2</v>
      </c>
      <c r="G744" s="140">
        <v>0.15797536300000001</v>
      </c>
      <c r="H744" s="140">
        <v>0.27599036300000002</v>
      </c>
      <c r="I744" s="140">
        <v>0.18491144600000001</v>
      </c>
      <c r="J744" s="140">
        <v>9.9574549999999998E-2</v>
      </c>
      <c r="K744" s="140">
        <v>0.20092763599999999</v>
      </c>
      <c r="L744" s="141">
        <f t="shared" si="376"/>
        <v>3.7335399418541675</v>
      </c>
    </row>
    <row r="745" spans="1:12" ht="15" customHeight="1" x14ac:dyDescent="0.2">
      <c r="A745" s="11"/>
      <c r="C745" s="139">
        <v>2014</v>
      </c>
      <c r="D745" s="139"/>
      <c r="E745" s="140">
        <v>5.0375442789277587E-2</v>
      </c>
      <c r="F745" s="140">
        <v>4.1466450363126621E-2</v>
      </c>
      <c r="G745" s="140">
        <v>9.86633193883239E-2</v>
      </c>
      <c r="H745" s="140">
        <v>0.27815175646844909</v>
      </c>
      <c r="I745" s="140">
        <v>0.2128186227816124</v>
      </c>
      <c r="J745" s="140">
        <v>0.10660071038829182</v>
      </c>
      <c r="K745" s="140">
        <v>0.21192369782091874</v>
      </c>
      <c r="L745" s="141">
        <f t="shared" si="376"/>
        <v>3.8240525014465856</v>
      </c>
    </row>
    <row r="746" spans="1:12" ht="15" customHeight="1" x14ac:dyDescent="0.2">
      <c r="A746" s="11"/>
      <c r="C746" s="162" t="s">
        <v>91</v>
      </c>
      <c r="D746" s="162"/>
      <c r="E746" s="162"/>
      <c r="F746" s="162"/>
      <c r="G746" s="163"/>
      <c r="H746" s="163"/>
      <c r="I746" s="163"/>
      <c r="J746" s="163"/>
      <c r="K746" s="163"/>
      <c r="L746" s="168"/>
    </row>
    <row r="747" spans="1:12" ht="15" customHeight="1" x14ac:dyDescent="0.2">
      <c r="A747" s="11"/>
      <c r="C747" s="136">
        <v>2024</v>
      </c>
      <c r="D747" s="136"/>
      <c r="E747" s="137">
        <f>AVERAGE(E752,E757,E762)</f>
        <v>9.3785252958978063E-2</v>
      </c>
      <c r="F747" s="137">
        <f t="shared" ref="F747:K747" si="377">AVERAGE(F752,F757,F762)</f>
        <v>4.7288169207626775E-2</v>
      </c>
      <c r="G747" s="137">
        <f t="shared" si="377"/>
        <v>0.17226130571626067</v>
      </c>
      <c r="H747" s="137">
        <f t="shared" si="377"/>
        <v>0.24680433150760286</v>
      </c>
      <c r="I747" s="137">
        <f t="shared" si="377"/>
        <v>0.1684787286143837</v>
      </c>
      <c r="J747" s="137">
        <f t="shared" si="377"/>
        <v>8.6386688800103487E-2</v>
      </c>
      <c r="K747" s="137">
        <f t="shared" si="377"/>
        <v>0.18499552319504439</v>
      </c>
      <c r="L747" s="138">
        <f t="shared" ref="L747:L750" si="378">(1*E747+2*F747+3*G747+4*H747+5*I747)/SUM(E747:I747)</f>
        <v>3.4788561566224949</v>
      </c>
    </row>
    <row r="748" spans="1:12" ht="15" customHeight="1" x14ac:dyDescent="0.2">
      <c r="A748" s="11"/>
      <c r="C748" s="139">
        <v>2021</v>
      </c>
      <c r="D748" s="139"/>
      <c r="E748" s="140">
        <f t="shared" ref="E748:K748" si="379">AVERAGE(E753,E758,E763)</f>
        <v>0.10062443933333333</v>
      </c>
      <c r="F748" s="140">
        <f t="shared" si="379"/>
        <v>4.2839233333333337E-2</v>
      </c>
      <c r="G748" s="140">
        <f t="shared" si="379"/>
        <v>0.1958421393333333</v>
      </c>
      <c r="H748" s="140">
        <f t="shared" si="379"/>
        <v>0.224339749</v>
      </c>
      <c r="I748" s="140">
        <f t="shared" si="379"/>
        <v>0.14063440699999999</v>
      </c>
      <c r="J748" s="140">
        <f t="shared" si="379"/>
        <v>9.463191533333333E-2</v>
      </c>
      <c r="K748" s="140">
        <f t="shared" si="379"/>
        <v>0.20108812033333331</v>
      </c>
      <c r="L748" s="141">
        <f t="shared" si="378"/>
        <v>3.3713302420664619</v>
      </c>
    </row>
    <row r="749" spans="1:12" ht="15" customHeight="1" x14ac:dyDescent="0.2">
      <c r="A749" s="11"/>
      <c r="C749" s="139">
        <v>2017</v>
      </c>
      <c r="D749" s="139"/>
      <c r="E749" s="140">
        <f t="shared" ref="E749:K749" si="380">AVERAGE(E754,E759,E764)</f>
        <v>5.9579633333333333E-2</v>
      </c>
      <c r="F749" s="140">
        <f t="shared" si="380"/>
        <v>2.8844400000000003E-2</v>
      </c>
      <c r="G749" s="140">
        <f t="shared" si="380"/>
        <v>0.17027159566666669</v>
      </c>
      <c r="H749" s="140">
        <f t="shared" si="380"/>
        <v>0.254779586</v>
      </c>
      <c r="I749" s="140">
        <f t="shared" si="380"/>
        <v>0.16204007733333334</v>
      </c>
      <c r="J749" s="140">
        <f t="shared" si="380"/>
        <v>0.10562873233333332</v>
      </c>
      <c r="K749" s="140">
        <f t="shared" si="380"/>
        <v>0.218855944</v>
      </c>
      <c r="L749" s="141">
        <f t="shared" si="378"/>
        <v>3.6378183867781244</v>
      </c>
    </row>
    <row r="750" spans="1:12" ht="15" customHeight="1" x14ac:dyDescent="0.2">
      <c r="A750" s="11"/>
      <c r="C750" s="139">
        <v>2014</v>
      </c>
      <c r="D750" s="139"/>
      <c r="E750" s="140">
        <f t="shared" ref="E750:K750" si="381">AVERAGE(E755,E760,E765)</f>
        <v>6.3262690899998489E-2</v>
      </c>
      <c r="F750" s="140">
        <f t="shared" si="381"/>
        <v>5.089491217218909E-2</v>
      </c>
      <c r="G750" s="140">
        <f t="shared" si="381"/>
        <v>0.13139051231414728</v>
      </c>
      <c r="H750" s="140">
        <f t="shared" si="381"/>
        <v>0.24659420184457445</v>
      </c>
      <c r="I750" s="140">
        <f t="shared" si="381"/>
        <v>0.16410784979799939</v>
      </c>
      <c r="J750" s="140">
        <f t="shared" si="381"/>
        <v>0.11073221635863191</v>
      </c>
      <c r="K750" s="140">
        <f t="shared" si="381"/>
        <v>0.23301761661245946</v>
      </c>
      <c r="L750" s="141">
        <f t="shared" si="378"/>
        <v>3.6055459143995638</v>
      </c>
    </row>
    <row r="751" spans="1:12" ht="15" customHeight="1" x14ac:dyDescent="0.2">
      <c r="A751" s="11"/>
      <c r="C751" s="170" t="s">
        <v>87</v>
      </c>
      <c r="D751" s="171"/>
      <c r="E751" s="172"/>
      <c r="F751" s="172"/>
      <c r="G751" s="173"/>
      <c r="H751" s="173"/>
      <c r="I751" s="173"/>
      <c r="J751" s="173"/>
      <c r="K751" s="173"/>
      <c r="L751" s="174"/>
    </row>
    <row r="752" spans="1:12" ht="15" customHeight="1" x14ac:dyDescent="0.2">
      <c r="A752" s="11"/>
      <c r="C752" s="136">
        <v>2024</v>
      </c>
      <c r="D752" s="136"/>
      <c r="E752" s="137">
        <v>9.3865217027147702E-2</v>
      </c>
      <c r="F752" s="137">
        <v>6.6518055427706613E-2</v>
      </c>
      <c r="G752" s="137">
        <v>0.17880641906435954</v>
      </c>
      <c r="H752" s="137">
        <v>0.24942993210529352</v>
      </c>
      <c r="I752" s="137">
        <v>0.16228113463122137</v>
      </c>
      <c r="J752" s="137">
        <v>8.5426580533107671E-2</v>
      </c>
      <c r="K752" s="137">
        <v>0.16367266121116356</v>
      </c>
      <c r="L752" s="138">
        <f t="shared" ref="L752:L755" si="382">(1*E752+2*F752+3*G752+4*H752+5*I752)/SUM(E752:I752)</f>
        <v>3.4258135424293195</v>
      </c>
    </row>
    <row r="753" spans="1:12" ht="15" customHeight="1" x14ac:dyDescent="0.2">
      <c r="A753" s="11"/>
      <c r="C753" s="139">
        <v>2021</v>
      </c>
      <c r="D753" s="139"/>
      <c r="E753" s="140">
        <v>0.10360491600000001</v>
      </c>
      <c r="F753" s="140">
        <v>4.7691799999999999E-2</v>
      </c>
      <c r="G753" s="140">
        <v>0.19894372099999999</v>
      </c>
      <c r="H753" s="140">
        <v>0.23623506</v>
      </c>
      <c r="I753" s="140">
        <v>0.125703336</v>
      </c>
      <c r="J753" s="140">
        <v>0.10055641899999999</v>
      </c>
      <c r="K753" s="140">
        <v>0.187264703</v>
      </c>
      <c r="L753" s="141">
        <f t="shared" si="382"/>
        <v>3.3268000805634736</v>
      </c>
    </row>
    <row r="754" spans="1:12" ht="15" customHeight="1" x14ac:dyDescent="0.2">
      <c r="A754" s="11"/>
      <c r="C754" s="139">
        <v>2017</v>
      </c>
      <c r="D754" s="139"/>
      <c r="E754" s="140">
        <v>5.6187899999999999E-2</v>
      </c>
      <c r="F754" s="140">
        <v>2.8741200000000001E-2</v>
      </c>
      <c r="G754" s="140">
        <v>0.18138358900000001</v>
      </c>
      <c r="H754" s="140">
        <v>0.26671397699999999</v>
      </c>
      <c r="I754" s="140">
        <v>0.15250166200000001</v>
      </c>
      <c r="J754" s="140">
        <v>0.104760037</v>
      </c>
      <c r="K754" s="140">
        <v>0.20971155699999999</v>
      </c>
      <c r="L754" s="141">
        <f t="shared" si="382"/>
        <v>3.6281291135790958</v>
      </c>
    </row>
    <row r="755" spans="1:12" ht="15" customHeight="1" x14ac:dyDescent="0.2">
      <c r="A755" s="11"/>
      <c r="C755" s="139">
        <v>2014</v>
      </c>
      <c r="D755" s="139"/>
      <c r="E755" s="140">
        <v>6.5975217612261175E-2</v>
      </c>
      <c r="F755" s="140">
        <v>4.8603101542595298E-2</v>
      </c>
      <c r="G755" s="140">
        <v>0.15270333188024651</v>
      </c>
      <c r="H755" s="140">
        <v>0.26628764156924517</v>
      </c>
      <c r="I755" s="140">
        <v>0.14327238086175328</v>
      </c>
      <c r="J755" s="140">
        <v>0.10899347801975261</v>
      </c>
      <c r="K755" s="140">
        <v>0.21416484851414597</v>
      </c>
      <c r="L755" s="141">
        <f t="shared" si="382"/>
        <v>3.5500235596002776</v>
      </c>
    </row>
    <row r="756" spans="1:12" ht="15" customHeight="1" x14ac:dyDescent="0.2">
      <c r="A756" s="11"/>
      <c r="C756" s="170" t="s">
        <v>88</v>
      </c>
      <c r="D756" s="171"/>
      <c r="E756" s="172"/>
      <c r="F756" s="172"/>
      <c r="G756" s="173"/>
      <c r="H756" s="173"/>
      <c r="I756" s="173"/>
      <c r="J756" s="173"/>
      <c r="K756" s="173"/>
      <c r="L756" s="174"/>
    </row>
    <row r="757" spans="1:12" ht="15" customHeight="1" x14ac:dyDescent="0.2">
      <c r="A757" s="11"/>
      <c r="C757" s="136">
        <v>2024</v>
      </c>
      <c r="D757" s="136"/>
      <c r="E757" s="137">
        <v>8.9641911841861627E-2</v>
      </c>
      <c r="F757" s="137">
        <v>4.5191023416347481E-2</v>
      </c>
      <c r="G757" s="137">
        <v>0.19223079411450492</v>
      </c>
      <c r="H757" s="137">
        <v>0.2518059021429942</v>
      </c>
      <c r="I757" s="137">
        <v>0.12305115697301666</v>
      </c>
      <c r="J757" s="137">
        <v>8.0673693786230669E-2</v>
      </c>
      <c r="K757" s="137">
        <v>0.21740551772504441</v>
      </c>
      <c r="L757" s="138">
        <f t="shared" ref="L757:L760" si="383">(1*E757+2*F757+3*G757+4*H757+5*I757)/SUM(E757:I757)</f>
        <v>3.3895501792697642</v>
      </c>
    </row>
    <row r="758" spans="1:12" ht="15" customHeight="1" x14ac:dyDescent="0.2">
      <c r="A758" s="11"/>
      <c r="C758" s="139">
        <v>2021</v>
      </c>
      <c r="D758" s="139"/>
      <c r="E758" s="140">
        <v>0.105620989</v>
      </c>
      <c r="F758" s="140">
        <v>4.2571400000000002E-2</v>
      </c>
      <c r="G758" s="140">
        <v>0.221638635</v>
      </c>
      <c r="H758" s="140">
        <v>0.188827403</v>
      </c>
      <c r="I758" s="140">
        <v>0.106022824</v>
      </c>
      <c r="J758" s="140">
        <v>9.0696448999999998E-2</v>
      </c>
      <c r="K758" s="140">
        <v>0.244622322</v>
      </c>
      <c r="L758" s="141">
        <f t="shared" si="383"/>
        <v>3.2212484146028664</v>
      </c>
    </row>
    <row r="759" spans="1:12" ht="15" customHeight="1" x14ac:dyDescent="0.2">
      <c r="A759" s="11"/>
      <c r="C759" s="139">
        <v>2017</v>
      </c>
      <c r="D759" s="139"/>
      <c r="E759" s="140">
        <v>6.1693499999999998E-2</v>
      </c>
      <c r="F759" s="140">
        <v>3.4414599999999997E-2</v>
      </c>
      <c r="G759" s="140">
        <v>0.17453311299999999</v>
      </c>
      <c r="H759" s="140">
        <v>0.25309969599999999</v>
      </c>
      <c r="I759" s="140">
        <v>0.12904501600000001</v>
      </c>
      <c r="J759" s="140">
        <v>9.9752937E-2</v>
      </c>
      <c r="K759" s="140">
        <v>0.247461139</v>
      </c>
      <c r="L759" s="141">
        <f t="shared" si="383"/>
        <v>3.5413537799547377</v>
      </c>
    </row>
    <row r="760" spans="1:12" ht="15" customHeight="1" x14ac:dyDescent="0.2">
      <c r="A760" s="11"/>
      <c r="C760" s="139">
        <v>2014</v>
      </c>
      <c r="D760" s="139"/>
      <c r="E760" s="140">
        <v>6.9101937228047569E-2</v>
      </c>
      <c r="F760" s="140">
        <v>6.5010599349781567E-2</v>
      </c>
      <c r="G760" s="140">
        <v>0.14507405242620267</v>
      </c>
      <c r="H760" s="140">
        <v>0.22188386726414452</v>
      </c>
      <c r="I760" s="140">
        <v>0.1287616784293425</v>
      </c>
      <c r="J760" s="140">
        <v>0.10962395814339979</v>
      </c>
      <c r="K760" s="140">
        <v>0.26054390715908143</v>
      </c>
      <c r="L760" s="141">
        <f t="shared" si="383"/>
        <v>3.4385180353644484</v>
      </c>
    </row>
    <row r="761" spans="1:12" ht="15" customHeight="1" x14ac:dyDescent="0.2">
      <c r="A761" s="11"/>
      <c r="C761" s="170" t="s">
        <v>89</v>
      </c>
      <c r="D761" s="171"/>
      <c r="E761" s="172"/>
      <c r="F761" s="172"/>
      <c r="G761" s="173"/>
      <c r="H761" s="173"/>
      <c r="I761" s="173"/>
      <c r="J761" s="173"/>
      <c r="K761" s="173"/>
      <c r="L761" s="174"/>
    </row>
    <row r="762" spans="1:12" ht="15" customHeight="1" x14ac:dyDescent="0.2">
      <c r="A762" s="11"/>
      <c r="C762" s="136">
        <v>2024</v>
      </c>
      <c r="D762" s="136"/>
      <c r="E762" s="137">
        <v>9.7848630007924861E-2</v>
      </c>
      <c r="F762" s="137">
        <v>3.0155428778826245E-2</v>
      </c>
      <c r="G762" s="137">
        <v>0.14574670396991754</v>
      </c>
      <c r="H762" s="137">
        <v>0.23917716027452093</v>
      </c>
      <c r="I762" s="137">
        <v>0.22010389423891311</v>
      </c>
      <c r="J762" s="137">
        <v>9.3059792080972162E-2</v>
      </c>
      <c r="K762" s="137">
        <v>0.17390839064892516</v>
      </c>
      <c r="L762" s="138">
        <f t="shared" ref="L762:L765" si="384">(1*E762+2*F762+3*G762+4*H762+5*I762)/SUM(E762:I762)</f>
        <v>3.6187074684516141</v>
      </c>
    </row>
    <row r="763" spans="1:12" ht="15" customHeight="1" x14ac:dyDescent="0.2">
      <c r="A763" s="11"/>
      <c r="C763" s="139">
        <v>2021</v>
      </c>
      <c r="D763" s="139"/>
      <c r="E763" s="140">
        <v>9.2647412999999998E-2</v>
      </c>
      <c r="F763" s="140">
        <v>3.8254499999999997E-2</v>
      </c>
      <c r="G763" s="140">
        <v>0.166944062</v>
      </c>
      <c r="H763" s="140">
        <v>0.24795678400000001</v>
      </c>
      <c r="I763" s="140">
        <v>0.19017706100000001</v>
      </c>
      <c r="J763" s="140">
        <v>9.2642877999999998E-2</v>
      </c>
      <c r="K763" s="140">
        <v>0.17137733599999999</v>
      </c>
      <c r="L763" s="141">
        <f t="shared" si="384"/>
        <v>3.5499628780582602</v>
      </c>
    </row>
    <row r="764" spans="1:12" ht="15" customHeight="1" x14ac:dyDescent="0.2">
      <c r="A764" s="11"/>
      <c r="C764" s="139">
        <v>2017</v>
      </c>
      <c r="D764" s="139"/>
      <c r="E764" s="140">
        <v>6.0857500000000002E-2</v>
      </c>
      <c r="F764" s="140">
        <v>2.33774E-2</v>
      </c>
      <c r="G764" s="140">
        <v>0.15489808499999999</v>
      </c>
      <c r="H764" s="140">
        <v>0.244525085</v>
      </c>
      <c r="I764" s="140">
        <v>0.20457355399999999</v>
      </c>
      <c r="J764" s="140">
        <v>0.11237322299999999</v>
      </c>
      <c r="K764" s="140">
        <v>0.199395136</v>
      </c>
      <c r="L764" s="141">
        <f t="shared" si="384"/>
        <v>3.7389660330400631</v>
      </c>
    </row>
    <row r="765" spans="1:12" ht="15" customHeight="1" x14ac:dyDescent="0.2">
      <c r="A765" s="11"/>
      <c r="C765" s="139">
        <v>2014</v>
      </c>
      <c r="D765" s="139"/>
      <c r="E765" s="140">
        <v>5.4710917859686715E-2</v>
      </c>
      <c r="F765" s="140">
        <v>3.9071035624190405E-2</v>
      </c>
      <c r="G765" s="140">
        <v>9.6394152635992672E-2</v>
      </c>
      <c r="H765" s="140">
        <v>0.2516110967003336</v>
      </c>
      <c r="I765" s="140">
        <v>0.2202894901029023</v>
      </c>
      <c r="J765" s="140">
        <v>0.11357921291274337</v>
      </c>
      <c r="K765" s="140">
        <v>0.22434409416415096</v>
      </c>
      <c r="L765" s="141">
        <f t="shared" si="384"/>
        <v>3.8211997361848224</v>
      </c>
    </row>
    <row r="766" spans="1:12" ht="15" customHeight="1" x14ac:dyDescent="0.2">
      <c r="A766" s="11"/>
      <c r="C766" s="162" t="s">
        <v>92</v>
      </c>
      <c r="D766" s="162"/>
      <c r="E766" s="162"/>
      <c r="F766" s="162"/>
      <c r="G766" s="163"/>
      <c r="H766" s="163"/>
      <c r="I766" s="163"/>
      <c r="J766" s="163"/>
      <c r="K766" s="163"/>
      <c r="L766" s="168"/>
    </row>
    <row r="767" spans="1:12" ht="15" customHeight="1" x14ac:dyDescent="0.2">
      <c r="A767" s="11"/>
      <c r="C767" s="136">
        <v>2024</v>
      </c>
      <c r="D767" s="136"/>
      <c r="E767" s="137">
        <f>AVERAGE(E772,E777,E782)</f>
        <v>7.5304214306409822E-2</v>
      </c>
      <c r="F767" s="137">
        <f t="shared" ref="F767:K767" si="385">AVERAGE(F772,F777,F782)</f>
        <v>3.5539871970250728E-2</v>
      </c>
      <c r="G767" s="137">
        <f t="shared" si="385"/>
        <v>0.10219278627022554</v>
      </c>
      <c r="H767" s="137">
        <f t="shared" si="385"/>
        <v>0.19851461570360637</v>
      </c>
      <c r="I767" s="137">
        <f t="shared" si="385"/>
        <v>0.27804232659650302</v>
      </c>
      <c r="J767" s="137">
        <f t="shared" si="385"/>
        <v>9.6011834477108149E-2</v>
      </c>
      <c r="K767" s="137">
        <f t="shared" si="385"/>
        <v>0.21439435067589638</v>
      </c>
      <c r="L767" s="138">
        <f t="shared" ref="L767:L770" si="386">(1*E767+2*F767+3*G767+4*H767+5*I767)/SUM(E767:I767)</f>
        <v>3.8243272431897717</v>
      </c>
    </row>
    <row r="768" spans="1:12" ht="15" customHeight="1" x14ac:dyDescent="0.2">
      <c r="A768" s="11"/>
      <c r="C768" s="139">
        <v>2021</v>
      </c>
      <c r="D768" s="139"/>
      <c r="E768" s="140">
        <f t="shared" ref="E768:K768" si="387">AVERAGE(E773,E778,E783)</f>
        <v>7.130102566666667E-2</v>
      </c>
      <c r="F768" s="140">
        <f t="shared" si="387"/>
        <v>3.3639266666666667E-2</v>
      </c>
      <c r="G768" s="140">
        <f t="shared" si="387"/>
        <v>9.8007006999999993E-2</v>
      </c>
      <c r="H768" s="140">
        <f t="shared" si="387"/>
        <v>0.19154227033333335</v>
      </c>
      <c r="I768" s="140">
        <f t="shared" si="387"/>
        <v>0.264386485</v>
      </c>
      <c r="J768" s="140">
        <f t="shared" si="387"/>
        <v>0.10721581033333333</v>
      </c>
      <c r="K768" s="140">
        <f t="shared" si="387"/>
        <v>0.23390813433333332</v>
      </c>
      <c r="L768" s="141">
        <f t="shared" si="386"/>
        <v>3.8257606547996139</v>
      </c>
    </row>
    <row r="769" spans="1:12" ht="15" customHeight="1" x14ac:dyDescent="0.2">
      <c r="A769" s="11"/>
      <c r="C769" s="139">
        <v>2017</v>
      </c>
      <c r="D769" s="139"/>
      <c r="E769" s="140">
        <f t="shared" ref="E769:K769" si="388">AVERAGE(E774,E779,E784)</f>
        <v>3.9893666666666661E-2</v>
      </c>
      <c r="F769" s="140">
        <f t="shared" si="388"/>
        <v>2.5654866666666665E-2</v>
      </c>
      <c r="G769" s="140">
        <f t="shared" si="388"/>
        <v>0.126886262</v>
      </c>
      <c r="H769" s="140">
        <f t="shared" si="388"/>
        <v>0.20891923366666665</v>
      </c>
      <c r="I769" s="140">
        <f t="shared" si="388"/>
        <v>0.23507937233333331</v>
      </c>
      <c r="J769" s="140">
        <f t="shared" si="388"/>
        <v>0.10964930499999999</v>
      </c>
      <c r="K769" s="140">
        <f t="shared" si="388"/>
        <v>0.25391724766666662</v>
      </c>
      <c r="L769" s="141">
        <f t="shared" si="386"/>
        <v>3.9013288383852287</v>
      </c>
    </row>
    <row r="770" spans="1:12" ht="15" customHeight="1" x14ac:dyDescent="0.2">
      <c r="A770" s="11"/>
      <c r="C770" s="139">
        <v>2014</v>
      </c>
      <c r="D770" s="139"/>
      <c r="E770" s="140">
        <f t="shared" ref="E770:K770" si="389">AVERAGE(E775,E780,E785)</f>
        <v>3.7774333311277657E-2</v>
      </c>
      <c r="F770" s="140">
        <f t="shared" si="389"/>
        <v>3.5033350786656932E-2</v>
      </c>
      <c r="G770" s="140">
        <f t="shared" si="389"/>
        <v>7.6473991618198359E-2</v>
      </c>
      <c r="H770" s="140">
        <f t="shared" si="389"/>
        <v>0.24339103384988978</v>
      </c>
      <c r="I770" s="140">
        <f t="shared" si="389"/>
        <v>0.24145550829962334</v>
      </c>
      <c r="J770" s="140">
        <f t="shared" si="389"/>
        <v>0.11024660767378007</v>
      </c>
      <c r="K770" s="140">
        <f t="shared" si="389"/>
        <v>0.25562517446057392</v>
      </c>
      <c r="L770" s="141">
        <f t="shared" si="386"/>
        <v>3.9709708789057192</v>
      </c>
    </row>
    <row r="771" spans="1:12" ht="15" customHeight="1" x14ac:dyDescent="0.2">
      <c r="A771" s="11"/>
      <c r="C771" s="170" t="s">
        <v>87</v>
      </c>
      <c r="D771" s="171"/>
      <c r="E771" s="172"/>
      <c r="F771" s="172"/>
      <c r="G771" s="173"/>
      <c r="H771" s="173"/>
      <c r="I771" s="173"/>
      <c r="J771" s="173"/>
      <c r="K771" s="173"/>
      <c r="L771" s="174"/>
    </row>
    <row r="772" spans="1:12" ht="15" customHeight="1" x14ac:dyDescent="0.2">
      <c r="A772" s="11"/>
      <c r="C772" s="136">
        <v>2024</v>
      </c>
      <c r="D772" s="136"/>
      <c r="E772" s="137">
        <v>7.405394744859925E-2</v>
      </c>
      <c r="F772" s="137">
        <v>3.8321417327805071E-2</v>
      </c>
      <c r="G772" s="137">
        <v>8.5458960686543545E-2</v>
      </c>
      <c r="H772" s="137">
        <v>0.19076663391482904</v>
      </c>
      <c r="I772" s="137">
        <v>0.33662054710646105</v>
      </c>
      <c r="J772" s="137">
        <v>8.819116238731714E-2</v>
      </c>
      <c r="K772" s="137">
        <v>0.18658733112844489</v>
      </c>
      <c r="L772" s="138">
        <f t="shared" ref="L772:L775" si="390">(1*E772+2*F772+3*G772+4*H772+5*I772)/SUM(E772:I772)</f>
        <v>3.9343054637024526</v>
      </c>
    </row>
    <row r="773" spans="1:12" ht="15" customHeight="1" x14ac:dyDescent="0.2">
      <c r="A773" s="11"/>
      <c r="C773" s="139">
        <v>2021</v>
      </c>
      <c r="D773" s="139"/>
      <c r="E773" s="140">
        <v>7.0503105999999996E-2</v>
      </c>
      <c r="F773" s="140">
        <v>2.6543799999999999E-2</v>
      </c>
      <c r="G773" s="140">
        <v>6.9908053999999997E-2</v>
      </c>
      <c r="H773" s="140">
        <v>0.17925492700000001</v>
      </c>
      <c r="I773" s="140">
        <v>0.34039130000000001</v>
      </c>
      <c r="J773" s="140">
        <v>0.101761061</v>
      </c>
      <c r="K773" s="140">
        <v>0.21163773499999999</v>
      </c>
      <c r="L773" s="141">
        <f t="shared" si="390"/>
        <v>4.008573139853894</v>
      </c>
    </row>
    <row r="774" spans="1:12" ht="15" customHeight="1" x14ac:dyDescent="0.2">
      <c r="A774" s="11"/>
      <c r="C774" s="139">
        <v>2017</v>
      </c>
      <c r="D774" s="139"/>
      <c r="E774" s="140">
        <v>4.1627499999999998E-2</v>
      </c>
      <c r="F774" s="140">
        <v>1.8451200000000001E-2</v>
      </c>
      <c r="G774" s="140">
        <v>0.109161021</v>
      </c>
      <c r="H774" s="140">
        <v>0.20745145800000001</v>
      </c>
      <c r="I774" s="140">
        <v>0.29061332400000001</v>
      </c>
      <c r="J774" s="140">
        <v>9.9657520999999999E-2</v>
      </c>
      <c r="K774" s="140">
        <v>0.23303795999999999</v>
      </c>
      <c r="L774" s="141">
        <f t="shared" si="390"/>
        <v>4.0294729061643988</v>
      </c>
    </row>
    <row r="775" spans="1:12" ht="15" customHeight="1" x14ac:dyDescent="0.2">
      <c r="A775" s="11"/>
      <c r="C775" s="139">
        <v>2014</v>
      </c>
      <c r="D775" s="139"/>
      <c r="E775" s="140">
        <v>3.8866959643076723E-2</v>
      </c>
      <c r="F775" s="140">
        <v>2.8039112558584503E-2</v>
      </c>
      <c r="G775" s="140">
        <v>5.9275731734966759E-2</v>
      </c>
      <c r="H775" s="140">
        <v>0.24961981156659321</v>
      </c>
      <c r="I775" s="140">
        <v>0.30799878106934769</v>
      </c>
      <c r="J775" s="140">
        <v>9.2961990888725143E-2</v>
      </c>
      <c r="K775" s="140">
        <v>0.22323761253870586</v>
      </c>
      <c r="L775" s="141">
        <f t="shared" si="390"/>
        <v>4.1112078110354116</v>
      </c>
    </row>
    <row r="776" spans="1:12" ht="15" customHeight="1" x14ac:dyDescent="0.2">
      <c r="A776" s="11"/>
      <c r="C776" s="170" t="s">
        <v>88</v>
      </c>
      <c r="D776" s="171"/>
      <c r="E776" s="172"/>
      <c r="F776" s="172"/>
      <c r="G776" s="173"/>
      <c r="H776" s="173"/>
      <c r="I776" s="173"/>
      <c r="J776" s="173"/>
      <c r="K776" s="173"/>
      <c r="L776" s="174"/>
    </row>
    <row r="777" spans="1:12" ht="15" customHeight="1" x14ac:dyDescent="0.2">
      <c r="A777" s="11"/>
      <c r="C777" s="136">
        <v>2024</v>
      </c>
      <c r="D777" s="136"/>
      <c r="E777" s="137">
        <v>7.1785789915379636E-2</v>
      </c>
      <c r="F777" s="137">
        <v>3.5895956947706045E-2</v>
      </c>
      <c r="G777" s="137">
        <v>0.1361849775696537</v>
      </c>
      <c r="H777" s="137">
        <v>0.21412540430829494</v>
      </c>
      <c r="I777" s="137">
        <v>0.20048464072833028</v>
      </c>
      <c r="J777" s="137">
        <v>9.5817956277692976E-2</v>
      </c>
      <c r="K777" s="137">
        <v>0.2457052742529425</v>
      </c>
      <c r="L777" s="138">
        <f t="shared" ref="L777:L780" si="391">(1*E777+2*F777+3*G777+4*H777+5*I777)/SUM(E777:I777)</f>
        <v>3.6615679841485393</v>
      </c>
    </row>
    <row r="778" spans="1:12" ht="15" customHeight="1" x14ac:dyDescent="0.2">
      <c r="A778" s="11"/>
      <c r="C778" s="139">
        <v>2021</v>
      </c>
      <c r="D778" s="139"/>
      <c r="E778" s="140">
        <v>7.2320630999999996E-2</v>
      </c>
      <c r="F778" s="140">
        <v>3.6112999999999999E-2</v>
      </c>
      <c r="G778" s="140">
        <v>0.11991067499999999</v>
      </c>
      <c r="H778" s="140">
        <v>0.20867222199999999</v>
      </c>
      <c r="I778" s="140">
        <v>0.18407827600000001</v>
      </c>
      <c r="J778" s="140">
        <v>0.106580253</v>
      </c>
      <c r="K778" s="140">
        <v>0.27232495499999998</v>
      </c>
      <c r="L778" s="141">
        <f t="shared" si="391"/>
        <v>3.6377037924793196</v>
      </c>
    </row>
    <row r="779" spans="1:12" ht="15" customHeight="1" x14ac:dyDescent="0.2">
      <c r="A779" s="11"/>
      <c r="C779" s="139">
        <v>2017</v>
      </c>
      <c r="D779" s="139"/>
      <c r="E779" s="140">
        <v>3.89006E-2</v>
      </c>
      <c r="F779" s="140">
        <v>3.1541300000000001E-2</v>
      </c>
      <c r="G779" s="140">
        <v>0.15068883199999999</v>
      </c>
      <c r="H779" s="140">
        <v>0.21891786899999999</v>
      </c>
      <c r="I779" s="140">
        <v>0.17077214099999999</v>
      </c>
      <c r="J779" s="140">
        <v>0.110319955</v>
      </c>
      <c r="K779" s="140">
        <v>0.27885923699999998</v>
      </c>
      <c r="L779" s="141">
        <f t="shared" si="391"/>
        <v>3.738546712613108</v>
      </c>
    </row>
    <row r="780" spans="1:12" ht="15" customHeight="1" x14ac:dyDescent="0.2">
      <c r="A780" s="11"/>
      <c r="C780" s="139">
        <v>2014</v>
      </c>
      <c r="D780" s="139"/>
      <c r="E780" s="140">
        <v>3.8729087705575711E-2</v>
      </c>
      <c r="F780" s="140">
        <v>4.6922349881251997E-2</v>
      </c>
      <c r="G780" s="140">
        <v>9.4362251807995956E-2</v>
      </c>
      <c r="H780" s="140">
        <v>0.24976958190839832</v>
      </c>
      <c r="I780" s="140">
        <v>0.16026316700548421</v>
      </c>
      <c r="J780" s="140">
        <v>0.11623114796768297</v>
      </c>
      <c r="K780" s="140">
        <v>0.29372241372361091</v>
      </c>
      <c r="L780" s="141">
        <f t="shared" si="391"/>
        <v>3.7557293149758233</v>
      </c>
    </row>
    <row r="781" spans="1:12" ht="15" customHeight="1" x14ac:dyDescent="0.2">
      <c r="A781" s="11"/>
      <c r="C781" s="170" t="s">
        <v>89</v>
      </c>
      <c r="D781" s="171"/>
      <c r="E781" s="172"/>
      <c r="F781" s="172"/>
      <c r="G781" s="173"/>
      <c r="H781" s="173"/>
      <c r="I781" s="173"/>
      <c r="J781" s="173"/>
      <c r="K781" s="173"/>
      <c r="L781" s="174"/>
    </row>
    <row r="782" spans="1:12" ht="15" customHeight="1" x14ac:dyDescent="0.2">
      <c r="A782" s="11"/>
      <c r="C782" s="136">
        <v>2024</v>
      </c>
      <c r="D782" s="136"/>
      <c r="E782" s="137">
        <v>8.0072905555250609E-2</v>
      </c>
      <c r="F782" s="137">
        <v>3.2402241635241066E-2</v>
      </c>
      <c r="G782" s="137">
        <v>8.4934420554479417E-2</v>
      </c>
      <c r="H782" s="137">
        <v>0.19065180888769512</v>
      </c>
      <c r="I782" s="137">
        <v>0.29702179195471773</v>
      </c>
      <c r="J782" s="137">
        <v>0.10402638476631433</v>
      </c>
      <c r="K782" s="137">
        <v>0.21089044664630177</v>
      </c>
      <c r="L782" s="138">
        <f t="shared" ref="L782:L785" si="392">(1*E782+2*F782+3*G782+4*H782+5*I782)/SUM(E782:I782)</f>
        <v>3.8643437281817539</v>
      </c>
    </row>
    <row r="783" spans="1:12" ht="15" customHeight="1" x14ac:dyDescent="0.2">
      <c r="A783" s="11"/>
      <c r="C783" s="139">
        <v>2021</v>
      </c>
      <c r="D783" s="139"/>
      <c r="E783" s="140">
        <v>7.1079340000000005E-2</v>
      </c>
      <c r="F783" s="140">
        <v>3.8261000000000003E-2</v>
      </c>
      <c r="G783" s="140">
        <v>0.104202292</v>
      </c>
      <c r="H783" s="140">
        <v>0.18669966199999999</v>
      </c>
      <c r="I783" s="140">
        <v>0.26868987900000002</v>
      </c>
      <c r="J783" s="140">
        <v>0.113306117</v>
      </c>
      <c r="K783" s="140">
        <v>0.217761713</v>
      </c>
      <c r="L783" s="141">
        <f t="shared" si="392"/>
        <v>3.812727750201963</v>
      </c>
    </row>
    <row r="784" spans="1:12" ht="15" customHeight="1" x14ac:dyDescent="0.2">
      <c r="A784" s="11"/>
      <c r="C784" s="139">
        <v>2017</v>
      </c>
      <c r="D784" s="139"/>
      <c r="E784" s="140">
        <v>3.9152899999999997E-2</v>
      </c>
      <c r="F784" s="140">
        <v>2.6972099999999999E-2</v>
      </c>
      <c r="G784" s="140">
        <v>0.12080893299999999</v>
      </c>
      <c r="H784" s="140">
        <v>0.20038837400000001</v>
      </c>
      <c r="I784" s="140">
        <v>0.243852652</v>
      </c>
      <c r="J784" s="140">
        <v>0.118970439</v>
      </c>
      <c r="K784" s="140">
        <v>0.24985454600000001</v>
      </c>
      <c r="L784" s="141">
        <f t="shared" si="392"/>
        <v>3.9233822883648335</v>
      </c>
    </row>
    <row r="785" spans="1:12" ht="15" customHeight="1" x14ac:dyDescent="0.2">
      <c r="A785" s="11"/>
      <c r="C785" s="139">
        <v>2014</v>
      </c>
      <c r="D785" s="139"/>
      <c r="E785" s="140">
        <v>3.5726952585180528E-2</v>
      </c>
      <c r="F785" s="140">
        <v>3.0138589920134282E-2</v>
      </c>
      <c r="G785" s="140">
        <v>7.5783991311632354E-2</v>
      </c>
      <c r="H785" s="140">
        <v>0.23078370807467768</v>
      </c>
      <c r="I785" s="140">
        <v>0.25610457682403809</v>
      </c>
      <c r="J785" s="140">
        <v>0.12154668416493206</v>
      </c>
      <c r="K785" s="140">
        <v>0.24991549711940497</v>
      </c>
      <c r="L785" s="141">
        <f t="shared" si="392"/>
        <v>4.0204642386402112</v>
      </c>
    </row>
    <row r="786" spans="1:12" ht="15" customHeight="1" x14ac:dyDescent="0.2">
      <c r="A786" s="11"/>
      <c r="C786" s="162" t="s">
        <v>93</v>
      </c>
      <c r="D786" s="162"/>
      <c r="E786" s="162"/>
      <c r="F786" s="162"/>
      <c r="G786" s="163"/>
      <c r="H786" s="163"/>
      <c r="I786" s="163"/>
      <c r="J786" s="163"/>
      <c r="K786" s="163"/>
      <c r="L786" s="168"/>
    </row>
    <row r="787" spans="1:12" ht="15" customHeight="1" x14ac:dyDescent="0.2">
      <c r="A787" s="11"/>
      <c r="C787" s="136">
        <v>2024</v>
      </c>
      <c r="D787" s="136"/>
      <c r="E787" s="137">
        <f>AVERAGE(E792,E797,E802)</f>
        <v>7.3663461321135479E-2</v>
      </c>
      <c r="F787" s="137">
        <f t="shared" ref="F787:K787" si="393">AVERAGE(F792,F797,F802)</f>
        <v>3.9403713411106267E-2</v>
      </c>
      <c r="G787" s="137">
        <f t="shared" si="393"/>
        <v>0.12126294570951128</v>
      </c>
      <c r="H787" s="137">
        <f t="shared" si="393"/>
        <v>0.2610676397606157</v>
      </c>
      <c r="I787" s="137">
        <f t="shared" si="393"/>
        <v>0.19438497631671645</v>
      </c>
      <c r="J787" s="137">
        <f t="shared" si="393"/>
        <v>9.7157969210594108E-2</v>
      </c>
      <c r="K787" s="137">
        <f t="shared" si="393"/>
        <v>0.21305929427032075</v>
      </c>
      <c r="L787" s="138">
        <f t="shared" ref="L787:L790" si="394">(1*E787+2*F787+3*G787+4*H787+5*I787)/SUM(E787:I787)</f>
        <v>3.6713809027429294</v>
      </c>
    </row>
    <row r="788" spans="1:12" ht="15" customHeight="1" x14ac:dyDescent="0.2">
      <c r="A788" s="11"/>
      <c r="C788" s="139">
        <v>2021</v>
      </c>
      <c r="D788" s="139"/>
      <c r="E788" s="140">
        <f t="shared" ref="E788:K788" si="395">AVERAGE(E793,E798,E803)</f>
        <v>7.2955816333333326E-2</v>
      </c>
      <c r="F788" s="140">
        <f t="shared" si="395"/>
        <v>3.6550933333333334E-2</v>
      </c>
      <c r="G788" s="140">
        <f t="shared" si="395"/>
        <v>0.107092284</v>
      </c>
      <c r="H788" s="140">
        <f t="shared" si="395"/>
        <v>0.23955184866666665</v>
      </c>
      <c r="I788" s="140">
        <f t="shared" si="395"/>
        <v>0.20461779033333335</v>
      </c>
      <c r="J788" s="140">
        <f t="shared" si="395"/>
        <v>0.10973301533333334</v>
      </c>
      <c r="K788" s="140">
        <f t="shared" si="395"/>
        <v>0.22949831866666667</v>
      </c>
      <c r="L788" s="141">
        <f t="shared" si="394"/>
        <v>3.7057308898307548</v>
      </c>
    </row>
    <row r="789" spans="1:12" ht="15" customHeight="1" x14ac:dyDescent="0.2">
      <c r="A789" s="11"/>
      <c r="C789" s="139">
        <v>2017</v>
      </c>
      <c r="D789" s="139"/>
      <c r="E789" s="140">
        <f t="shared" ref="E789:K789" si="396">AVERAGE(E794,E799,E804)</f>
        <v>3.8675066666666667E-2</v>
      </c>
      <c r="F789" s="140">
        <f t="shared" si="396"/>
        <v>2.5017366666666666E-2</v>
      </c>
      <c r="G789" s="140">
        <f t="shared" si="396"/>
        <v>0.13315223233333334</v>
      </c>
      <c r="H789" s="140">
        <f t="shared" si="396"/>
        <v>0.249533115</v>
      </c>
      <c r="I789" s="140">
        <f t="shared" si="396"/>
        <v>0.18806188933333332</v>
      </c>
      <c r="J789" s="140">
        <f t="shared" si="396"/>
        <v>0.10719967733333334</v>
      </c>
      <c r="K789" s="140">
        <f t="shared" si="396"/>
        <v>0.25836064166666667</v>
      </c>
      <c r="L789" s="141">
        <f t="shared" si="394"/>
        <v>3.8248056015580909</v>
      </c>
    </row>
    <row r="790" spans="1:12" ht="15" customHeight="1" x14ac:dyDescent="0.2">
      <c r="A790" s="11"/>
      <c r="C790" s="139">
        <v>2014</v>
      </c>
      <c r="D790" s="139"/>
      <c r="E790" s="140">
        <f t="shared" ref="E790:K790" si="397">AVERAGE(E795,E800,E805)</f>
        <v>4.337993676299038E-2</v>
      </c>
      <c r="F790" s="140">
        <f t="shared" si="397"/>
        <v>4.0956919405819116E-2</v>
      </c>
      <c r="G790" s="140">
        <f t="shared" si="397"/>
        <v>9.5656095938651584E-2</v>
      </c>
      <c r="H790" s="140">
        <f t="shared" si="397"/>
        <v>0.28068456259603286</v>
      </c>
      <c r="I790" s="140">
        <f t="shared" si="397"/>
        <v>0.16890788001285428</v>
      </c>
      <c r="J790" s="140">
        <f t="shared" si="397"/>
        <v>0.11108512807677993</v>
      </c>
      <c r="K790" s="140">
        <f t="shared" si="397"/>
        <v>0.25932947720687177</v>
      </c>
      <c r="L790" s="141">
        <f t="shared" si="394"/>
        <v>3.7795344901719936</v>
      </c>
    </row>
    <row r="791" spans="1:12" ht="15" customHeight="1" x14ac:dyDescent="0.2">
      <c r="A791" s="11"/>
      <c r="C791" s="170" t="s">
        <v>87</v>
      </c>
      <c r="D791" s="171"/>
      <c r="E791" s="172"/>
      <c r="F791" s="172"/>
      <c r="G791" s="173"/>
      <c r="H791" s="173"/>
      <c r="I791" s="173"/>
      <c r="J791" s="173"/>
      <c r="K791" s="173"/>
      <c r="L791" s="174"/>
    </row>
    <row r="792" spans="1:12" ht="15" customHeight="1" x14ac:dyDescent="0.2">
      <c r="A792" s="11"/>
      <c r="C792" s="136">
        <v>2024</v>
      </c>
      <c r="D792" s="136"/>
      <c r="E792" s="137">
        <v>6.9382352488311608E-2</v>
      </c>
      <c r="F792" s="137">
        <v>4.4667772755840086E-2</v>
      </c>
      <c r="G792" s="137">
        <v>0.11799568972414674</v>
      </c>
      <c r="H792" s="137">
        <v>0.26743980043496829</v>
      </c>
      <c r="I792" s="137">
        <v>0.22487237979280247</v>
      </c>
      <c r="J792" s="137">
        <v>9.0538099503733149E-2</v>
      </c>
      <c r="K792" s="137">
        <v>0.1851039053001976</v>
      </c>
      <c r="L792" s="138">
        <f t="shared" ref="L792:L795" si="398">(1*E792+2*F792+3*G792+4*H792+5*I792)/SUM(E792:I792)</f>
        <v>3.7368622778073068</v>
      </c>
    </row>
    <row r="793" spans="1:12" ht="15" customHeight="1" x14ac:dyDescent="0.2">
      <c r="A793" s="11"/>
      <c r="C793" s="139">
        <v>2021</v>
      </c>
      <c r="D793" s="139"/>
      <c r="E793" s="140">
        <v>7.0974580999999995E-2</v>
      </c>
      <c r="F793" s="140">
        <v>3.0790000000000001E-2</v>
      </c>
      <c r="G793" s="140">
        <v>9.6137734000000002E-2</v>
      </c>
      <c r="H793" s="140">
        <v>0.25654092699999997</v>
      </c>
      <c r="I793" s="140">
        <v>0.23464389299999999</v>
      </c>
      <c r="J793" s="140">
        <v>0.10206770499999999</v>
      </c>
      <c r="K793" s="140">
        <v>0.20884520600000001</v>
      </c>
      <c r="L793" s="141">
        <f t="shared" si="398"/>
        <v>3.8026409475776961</v>
      </c>
    </row>
    <row r="794" spans="1:12" ht="15" customHeight="1" x14ac:dyDescent="0.2">
      <c r="A794" s="11"/>
      <c r="C794" s="139">
        <v>2017</v>
      </c>
      <c r="D794" s="139"/>
      <c r="E794" s="140">
        <v>3.9952099999999997E-2</v>
      </c>
      <c r="F794" s="140">
        <v>1.6513799999999999E-2</v>
      </c>
      <c r="G794" s="140">
        <v>0.133854001</v>
      </c>
      <c r="H794" s="140">
        <v>0.26753273700000002</v>
      </c>
      <c r="I794" s="140">
        <v>0.20189120799999999</v>
      </c>
      <c r="J794" s="140">
        <v>9.8463361999999999E-2</v>
      </c>
      <c r="K794" s="140">
        <v>0.24179272800000001</v>
      </c>
      <c r="L794" s="141">
        <f t="shared" si="398"/>
        <v>3.8713944911886298</v>
      </c>
    </row>
    <row r="795" spans="1:12" ht="15" customHeight="1" x14ac:dyDescent="0.2">
      <c r="A795" s="11"/>
      <c r="C795" s="139">
        <v>2014</v>
      </c>
      <c r="D795" s="139"/>
      <c r="E795" s="140">
        <v>4.6076649264707517E-2</v>
      </c>
      <c r="F795" s="140">
        <v>3.7398693567842228E-2</v>
      </c>
      <c r="G795" s="140">
        <v>8.3727483439186901E-2</v>
      </c>
      <c r="H795" s="140">
        <v>0.32351089914433334</v>
      </c>
      <c r="I795" s="140">
        <v>0.19366378566778977</v>
      </c>
      <c r="J795" s="140">
        <v>9.4001379813304795E-2</v>
      </c>
      <c r="K795" s="140">
        <v>0.2216211091028355</v>
      </c>
      <c r="L795" s="141">
        <f t="shared" si="398"/>
        <v>3.8493652537793981</v>
      </c>
    </row>
    <row r="796" spans="1:12" ht="15" customHeight="1" x14ac:dyDescent="0.2">
      <c r="A796" s="11"/>
      <c r="C796" s="170" t="s">
        <v>88</v>
      </c>
      <c r="D796" s="171"/>
      <c r="E796" s="172"/>
      <c r="F796" s="172"/>
      <c r="G796" s="173"/>
      <c r="H796" s="173"/>
      <c r="I796" s="173"/>
      <c r="J796" s="173"/>
      <c r="K796" s="173"/>
      <c r="L796" s="174"/>
    </row>
    <row r="797" spans="1:12" ht="15" customHeight="1" x14ac:dyDescent="0.2">
      <c r="A797" s="11"/>
      <c r="C797" s="136">
        <v>2024</v>
      </c>
      <c r="D797" s="136"/>
      <c r="E797" s="137">
        <v>7.0767467602880593E-2</v>
      </c>
      <c r="F797" s="137">
        <v>4.0694594741796764E-2</v>
      </c>
      <c r="G797" s="137">
        <v>0.14078277088900126</v>
      </c>
      <c r="H797" s="137">
        <v>0.26060306010321516</v>
      </c>
      <c r="I797" s="137">
        <v>0.14773717356422053</v>
      </c>
      <c r="J797" s="137">
        <v>9.4637894072001502E-2</v>
      </c>
      <c r="K797" s="137">
        <v>0.24477703902688416</v>
      </c>
      <c r="L797" s="138">
        <f t="shared" ref="L797:L800" si="399">(1*E797+2*F797+3*G797+4*H797+5*I797)/SUM(E797:I797)</f>
        <v>3.5659344965787136</v>
      </c>
    </row>
    <row r="798" spans="1:12" ht="15" customHeight="1" x14ac:dyDescent="0.2">
      <c r="A798" s="11"/>
      <c r="C798" s="139">
        <v>2021</v>
      </c>
      <c r="D798" s="139"/>
      <c r="E798" s="140">
        <v>7.4795434999999993E-2</v>
      </c>
      <c r="F798" s="140">
        <v>3.9185900000000003E-2</v>
      </c>
      <c r="G798" s="140">
        <v>0.123083569</v>
      </c>
      <c r="H798" s="140">
        <v>0.23151712999999999</v>
      </c>
      <c r="I798" s="140">
        <v>0.152751158</v>
      </c>
      <c r="J798" s="140">
        <v>0.10841174200000001</v>
      </c>
      <c r="K798" s="140">
        <v>0.27025506100000002</v>
      </c>
      <c r="L798" s="141">
        <f t="shared" si="399"/>
        <v>3.5604765373616161</v>
      </c>
    </row>
    <row r="799" spans="1:12" ht="15" customHeight="1" x14ac:dyDescent="0.2">
      <c r="A799" s="11"/>
      <c r="C799" s="139">
        <v>2017</v>
      </c>
      <c r="D799" s="139"/>
      <c r="E799" s="140">
        <v>3.8507399999999997E-2</v>
      </c>
      <c r="F799" s="140">
        <v>2.9492999999999998E-2</v>
      </c>
      <c r="G799" s="140">
        <v>0.140307143</v>
      </c>
      <c r="H799" s="140">
        <v>0.25590459199999999</v>
      </c>
      <c r="I799" s="140">
        <v>0.148917665</v>
      </c>
      <c r="J799" s="140">
        <v>0.106453875</v>
      </c>
      <c r="K799" s="140">
        <v>0.28041634799999998</v>
      </c>
      <c r="L799" s="141">
        <f t="shared" si="399"/>
        <v>3.7294248656646602</v>
      </c>
    </row>
    <row r="800" spans="1:12" ht="15" customHeight="1" x14ac:dyDescent="0.2">
      <c r="A800" s="11"/>
      <c r="C800" s="139">
        <v>2014</v>
      </c>
      <c r="D800" s="139"/>
      <c r="E800" s="140">
        <v>4.7137492883144803E-2</v>
      </c>
      <c r="F800" s="140">
        <v>4.7126902846097302E-2</v>
      </c>
      <c r="G800" s="140">
        <v>0.10940726562009501</v>
      </c>
      <c r="H800" s="140">
        <v>0.26320981928355264</v>
      </c>
      <c r="I800" s="140">
        <v>0.12880109281941876</v>
      </c>
      <c r="J800" s="140">
        <v>0.11663978346208163</v>
      </c>
      <c r="K800" s="140">
        <v>0.28767764308560989</v>
      </c>
      <c r="L800" s="141">
        <f t="shared" si="399"/>
        <v>3.6369333823400485</v>
      </c>
    </row>
    <row r="801" spans="1:12" ht="15" customHeight="1" x14ac:dyDescent="0.2">
      <c r="A801" s="11"/>
      <c r="C801" s="170" t="s">
        <v>89</v>
      </c>
      <c r="D801" s="171"/>
      <c r="E801" s="172"/>
      <c r="F801" s="172"/>
      <c r="G801" s="173"/>
      <c r="H801" s="173"/>
      <c r="I801" s="173"/>
      <c r="J801" s="173"/>
      <c r="K801" s="173"/>
      <c r="L801" s="174"/>
    </row>
    <row r="802" spans="1:12" ht="15" customHeight="1" x14ac:dyDescent="0.2">
      <c r="A802" s="11"/>
      <c r="C802" s="136">
        <v>2024</v>
      </c>
      <c r="D802" s="136"/>
      <c r="E802" s="137">
        <v>8.0840563872214222E-2</v>
      </c>
      <c r="F802" s="137">
        <v>3.2848772735681958E-2</v>
      </c>
      <c r="G802" s="137">
        <v>0.10501037651538578</v>
      </c>
      <c r="H802" s="137">
        <v>0.25516005874366354</v>
      </c>
      <c r="I802" s="137">
        <v>0.21054537559312633</v>
      </c>
      <c r="J802" s="137">
        <v>0.10629791405604767</v>
      </c>
      <c r="K802" s="137">
        <v>0.20929693848388045</v>
      </c>
      <c r="L802" s="138">
        <f t="shared" ref="L802:L805" si="400">(1*E802+2*F802+3*G802+4*H802+5*I802)/SUM(E802:I802)</f>
        <v>3.7038534283933173</v>
      </c>
    </row>
    <row r="803" spans="1:12" ht="15" customHeight="1" x14ac:dyDescent="0.2">
      <c r="A803" s="11"/>
      <c r="C803" s="139">
        <v>2021</v>
      </c>
      <c r="D803" s="139"/>
      <c r="E803" s="140">
        <v>7.3097433000000003E-2</v>
      </c>
      <c r="F803" s="140">
        <v>3.9676900000000001E-2</v>
      </c>
      <c r="G803" s="140">
        <v>0.102055549</v>
      </c>
      <c r="H803" s="140">
        <v>0.23059748899999999</v>
      </c>
      <c r="I803" s="140">
        <v>0.22645831999999999</v>
      </c>
      <c r="J803" s="140">
        <v>0.118719599</v>
      </c>
      <c r="K803" s="140">
        <v>0.20939468899999999</v>
      </c>
      <c r="L803" s="141">
        <f t="shared" si="400"/>
        <v>3.7406652197925729</v>
      </c>
    </row>
    <row r="804" spans="1:12" ht="15" customHeight="1" x14ac:dyDescent="0.2">
      <c r="A804" s="11"/>
      <c r="C804" s="139">
        <v>2017</v>
      </c>
      <c r="D804" s="139"/>
      <c r="E804" s="140">
        <v>3.75657E-2</v>
      </c>
      <c r="F804" s="140">
        <v>2.90453E-2</v>
      </c>
      <c r="G804" s="140">
        <v>0.125295553</v>
      </c>
      <c r="H804" s="140">
        <v>0.22516201599999999</v>
      </c>
      <c r="I804" s="140">
        <v>0.21337679500000001</v>
      </c>
      <c r="J804" s="140">
        <v>0.116681795</v>
      </c>
      <c r="K804" s="140">
        <v>0.25287284900000001</v>
      </c>
      <c r="L804" s="141">
        <f t="shared" si="400"/>
        <v>3.868812647815743</v>
      </c>
    </row>
    <row r="805" spans="1:12" ht="15" customHeight="1" x14ac:dyDescent="0.2">
      <c r="A805" s="11"/>
      <c r="C805" s="139">
        <v>2014</v>
      </c>
      <c r="D805" s="139"/>
      <c r="E805" s="140">
        <v>3.6925668141118834E-2</v>
      </c>
      <c r="F805" s="140">
        <v>3.834516180351781E-2</v>
      </c>
      <c r="G805" s="140">
        <v>9.3833538756672843E-2</v>
      </c>
      <c r="H805" s="140">
        <v>0.25533296936021255</v>
      </c>
      <c r="I805" s="140">
        <v>0.1842587615513544</v>
      </c>
      <c r="J805" s="140">
        <v>0.12261422095495338</v>
      </c>
      <c r="K805" s="140">
        <v>0.26868967943217009</v>
      </c>
      <c r="L805" s="141">
        <f t="shared" si="400"/>
        <v>3.8405738014463564</v>
      </c>
    </row>
    <row r="806" spans="1:12" ht="15" customHeight="1" x14ac:dyDescent="0.2">
      <c r="A806" s="11"/>
      <c r="C806" s="162" t="s">
        <v>87</v>
      </c>
      <c r="D806" s="162"/>
      <c r="E806" s="162"/>
      <c r="F806" s="162"/>
      <c r="G806" s="163"/>
      <c r="H806" s="163"/>
      <c r="I806" s="163"/>
      <c r="J806" s="163"/>
      <c r="K806" s="163"/>
      <c r="L806" s="168"/>
    </row>
    <row r="807" spans="1:12" ht="15" customHeight="1" x14ac:dyDescent="0.2">
      <c r="A807" s="11"/>
      <c r="C807" s="136">
        <v>2024</v>
      </c>
      <c r="D807" s="136"/>
      <c r="E807" s="137">
        <f>AVERAGE(E732,E752,E772,E792)</f>
        <v>8.3436476422956596E-2</v>
      </c>
      <c r="F807" s="137">
        <f t="shared" ref="F807:K807" si="401">AVERAGE(F732,F752,F772,F792)</f>
        <v>5.0819036334665148E-2</v>
      </c>
      <c r="G807" s="137">
        <f t="shared" si="401"/>
        <v>0.13728496800223489</v>
      </c>
      <c r="H807" s="137">
        <f t="shared" si="401"/>
        <v>0.24551797564982814</v>
      </c>
      <c r="I807" s="137">
        <f t="shared" si="401"/>
        <v>0.22211852684400141</v>
      </c>
      <c r="J807" s="137">
        <f t="shared" si="401"/>
        <v>8.6461748266086519E-2</v>
      </c>
      <c r="K807" s="137">
        <f t="shared" si="401"/>
        <v>0.17436126848022734</v>
      </c>
      <c r="L807" s="138">
        <f t="shared" ref="L807:L810" si="402">(1*E807+2*F807+3*G807+4*H807+5*I807)/SUM(E807:I807)</f>
        <v>3.6386333054897633</v>
      </c>
    </row>
    <row r="808" spans="1:12" ht="15" customHeight="1" x14ac:dyDescent="0.2">
      <c r="A808" s="11"/>
      <c r="C808" s="139">
        <v>2021</v>
      </c>
      <c r="D808" s="139"/>
      <c r="E808" s="140">
        <f t="shared" ref="E808:K808" si="403">AVERAGE(E733,E753,E773,E793)</f>
        <v>8.8379699999999992E-2</v>
      </c>
      <c r="F808" s="140">
        <f t="shared" si="403"/>
        <v>3.4994900000000002E-2</v>
      </c>
      <c r="G808" s="140">
        <f t="shared" si="403"/>
        <v>0.12664836225000001</v>
      </c>
      <c r="H808" s="140">
        <f t="shared" si="403"/>
        <v>0.24384892549999998</v>
      </c>
      <c r="I808" s="140">
        <f t="shared" si="403"/>
        <v>0.20948465675</v>
      </c>
      <c r="J808" s="140">
        <f t="shared" si="403"/>
        <v>9.7379842750000001E-2</v>
      </c>
      <c r="K808" s="140">
        <f t="shared" si="403"/>
        <v>0.19926360800000001</v>
      </c>
      <c r="L808" s="141">
        <f t="shared" si="402"/>
        <v>3.641301971990111</v>
      </c>
    </row>
    <row r="809" spans="1:12" ht="15" customHeight="1" x14ac:dyDescent="0.2">
      <c r="A809" s="11"/>
      <c r="C809" s="139">
        <v>2017</v>
      </c>
      <c r="D809" s="139"/>
      <c r="E809" s="140">
        <f t="shared" ref="E809:K809" si="404">AVERAGE(E734,E754,E774,E794)</f>
        <v>4.9767199999999998E-2</v>
      </c>
      <c r="F809" s="140">
        <f t="shared" si="404"/>
        <v>2.2832374999999999E-2</v>
      </c>
      <c r="G809" s="140">
        <f t="shared" si="404"/>
        <v>0.15006333425000001</v>
      </c>
      <c r="H809" s="140">
        <f t="shared" si="404"/>
        <v>0.26640899574999999</v>
      </c>
      <c r="I809" s="140">
        <f t="shared" si="404"/>
        <v>0.19009325174999997</v>
      </c>
      <c r="J809" s="140">
        <f t="shared" si="404"/>
        <v>9.8905108749999998E-2</v>
      </c>
      <c r="K809" s="140">
        <f t="shared" si="404"/>
        <v>0.22192969424999998</v>
      </c>
      <c r="L809" s="141">
        <f t="shared" si="402"/>
        <v>3.771872230251895</v>
      </c>
    </row>
    <row r="810" spans="1:12" ht="15" customHeight="1" x14ac:dyDescent="0.2">
      <c r="A810" s="11"/>
      <c r="C810" s="139">
        <v>2014</v>
      </c>
      <c r="D810" s="139"/>
      <c r="E810" s="140">
        <f t="shared" ref="E810:K810" si="405">AVERAGE(E735,E755,E775,E795)</f>
        <v>5.4887164088233464E-2</v>
      </c>
      <c r="F810" s="140">
        <f t="shared" si="405"/>
        <v>3.9190212841078237E-2</v>
      </c>
      <c r="G810" s="140">
        <f t="shared" si="405"/>
        <v>0.11338013811984431</v>
      </c>
      <c r="H810" s="140">
        <f t="shared" si="405"/>
        <v>0.28509334613481363</v>
      </c>
      <c r="I810" s="140">
        <f t="shared" si="405"/>
        <v>0.1936651543952371</v>
      </c>
      <c r="J810" s="140">
        <f t="shared" si="405"/>
        <v>9.8594676165878456E-2</v>
      </c>
      <c r="K810" s="140">
        <f t="shared" si="405"/>
        <v>0.21518930825491478</v>
      </c>
      <c r="L810" s="141">
        <f t="shared" si="402"/>
        <v>3.7628197273505957</v>
      </c>
    </row>
    <row r="811" spans="1:12" ht="15" customHeight="1" x14ac:dyDescent="0.2">
      <c r="A811" s="11"/>
      <c r="C811" s="162" t="s">
        <v>88</v>
      </c>
      <c r="D811" s="162"/>
      <c r="E811" s="162"/>
      <c r="F811" s="162"/>
      <c r="G811" s="162"/>
      <c r="H811" s="162"/>
      <c r="I811" s="162"/>
      <c r="J811" s="162"/>
      <c r="K811" s="162"/>
      <c r="L811" s="169"/>
    </row>
    <row r="812" spans="1:12" ht="15" customHeight="1" x14ac:dyDescent="0.2">
      <c r="A812" s="11"/>
      <c r="C812" s="136">
        <v>2024</v>
      </c>
      <c r="D812" s="136"/>
      <c r="E812" s="137">
        <f>AVERAGE(E737,E757,E777,E797)</f>
        <v>8.2087527073550381E-2</v>
      </c>
      <c r="F812" s="137">
        <f t="shared" ref="F812:K812" si="406">AVERAGE(F737,F757,F777,F797)</f>
        <v>3.9310333966406902E-2</v>
      </c>
      <c r="G812" s="137">
        <f t="shared" si="406"/>
        <v>0.16593348651366019</v>
      </c>
      <c r="H812" s="137">
        <f t="shared" si="406"/>
        <v>0.23991946580146595</v>
      </c>
      <c r="I812" s="137">
        <f t="shared" si="406"/>
        <v>0.15526377176458939</v>
      </c>
      <c r="J812" s="137">
        <f t="shared" si="406"/>
        <v>8.7015254358848312E-2</v>
      </c>
      <c r="K812" s="137">
        <f t="shared" si="406"/>
        <v>0.2304701605214789</v>
      </c>
      <c r="L812" s="138">
        <f t="shared" ref="L812:L815" si="407">(1*E812+2*F812+3*G812+4*H812+5*I812)/SUM(E812:I812)</f>
        <v>3.5083578120990637</v>
      </c>
    </row>
    <row r="813" spans="1:12" ht="15" customHeight="1" x14ac:dyDescent="0.2">
      <c r="A813" s="11"/>
      <c r="C813" s="139">
        <v>2021</v>
      </c>
      <c r="D813" s="139"/>
      <c r="E813" s="140">
        <f t="shared" ref="E813:K813" si="408">AVERAGE(E738,E758,E778,E798)</f>
        <v>8.9516852250000001E-2</v>
      </c>
      <c r="F813" s="140">
        <f t="shared" si="408"/>
        <v>3.8583375000000003E-2</v>
      </c>
      <c r="G813" s="140">
        <f t="shared" si="408"/>
        <v>0.16941231675000001</v>
      </c>
      <c r="H813" s="140">
        <f t="shared" si="408"/>
        <v>0.21110811399999999</v>
      </c>
      <c r="I813" s="140">
        <f t="shared" si="408"/>
        <v>0.14159385149999998</v>
      </c>
      <c r="J813" s="140">
        <f t="shared" si="408"/>
        <v>9.4252660250000009E-2</v>
      </c>
      <c r="K813" s="140">
        <f t="shared" si="408"/>
        <v>0.25553283225000001</v>
      </c>
      <c r="L813" s="141">
        <f t="shared" si="407"/>
        <v>3.4255191686090782</v>
      </c>
    </row>
    <row r="814" spans="1:12" ht="15" customHeight="1" x14ac:dyDescent="0.2">
      <c r="A814" s="11"/>
      <c r="C814" s="139">
        <v>2017</v>
      </c>
      <c r="D814" s="139"/>
      <c r="E814" s="140">
        <f t="shared" ref="E814:K814" si="409">AVERAGE(E739,E759,E779,E799)</f>
        <v>4.774875E-2</v>
      </c>
      <c r="F814" s="140">
        <f t="shared" si="409"/>
        <v>3.2557799999999998E-2</v>
      </c>
      <c r="G814" s="140">
        <f t="shared" si="409"/>
        <v>0.16383740624999998</v>
      </c>
      <c r="H814" s="140">
        <f t="shared" si="409"/>
        <v>0.24810206475000002</v>
      </c>
      <c r="I814" s="140">
        <f t="shared" si="409"/>
        <v>0.143796224</v>
      </c>
      <c r="J814" s="140">
        <f t="shared" si="409"/>
        <v>0.10084765100000001</v>
      </c>
      <c r="K814" s="140">
        <f t="shared" si="409"/>
        <v>0.26311008324999996</v>
      </c>
      <c r="L814" s="141">
        <f t="shared" si="407"/>
        <v>3.6408995879668336</v>
      </c>
    </row>
    <row r="815" spans="1:12" ht="15" customHeight="1" x14ac:dyDescent="0.2">
      <c r="A815" s="11"/>
      <c r="C815" s="139">
        <v>2014</v>
      </c>
      <c r="D815" s="139"/>
      <c r="E815" s="140">
        <f t="shared" ref="E815:K815" si="410">AVERAGE(E740,E760,E780,E800)</f>
        <v>5.5533102771570773E-2</v>
      </c>
      <c r="F815" s="140">
        <f t="shared" si="410"/>
        <v>5.455795637458858E-2</v>
      </c>
      <c r="G815" s="140">
        <f t="shared" si="410"/>
        <v>0.12336924483937485</v>
      </c>
      <c r="H815" s="140">
        <f t="shared" si="410"/>
        <v>0.24584439400859565</v>
      </c>
      <c r="I815" s="140">
        <f t="shared" si="410"/>
        <v>0.1350927589447955</v>
      </c>
      <c r="J815" s="140">
        <f t="shared" si="410"/>
        <v>0.11277434856472324</v>
      </c>
      <c r="K815" s="140">
        <f t="shared" si="410"/>
        <v>0.27282819449635143</v>
      </c>
      <c r="L815" s="141">
        <f t="shared" si="407"/>
        <v>3.5703242193193008</v>
      </c>
    </row>
    <row r="816" spans="1:12" ht="15" customHeight="1" x14ac:dyDescent="0.2">
      <c r="A816" s="11"/>
      <c r="C816" s="162" t="s">
        <v>89</v>
      </c>
      <c r="D816" s="162"/>
      <c r="E816" s="162"/>
      <c r="F816" s="162"/>
      <c r="G816" s="162"/>
      <c r="H816" s="162"/>
      <c r="I816" s="162"/>
      <c r="J816" s="162"/>
      <c r="K816" s="162"/>
      <c r="L816" s="169"/>
    </row>
    <row r="817" spans="1:13" ht="15" customHeight="1" x14ac:dyDescent="0.2">
      <c r="A817" s="11"/>
      <c r="C817" s="136">
        <v>2024</v>
      </c>
      <c r="D817" s="136"/>
      <c r="E817" s="137">
        <f>AVERAGE(E742,E762,E782,E802)</f>
        <v>8.8891782965043797E-2</v>
      </c>
      <c r="F817" s="137">
        <f t="shared" ref="F817:K817" si="411">AVERAGE(F742,F762,F782,F802)</f>
        <v>3.2951878672935558E-2</v>
      </c>
      <c r="G817" s="137">
        <f t="shared" si="411"/>
        <v>0.11535890455654896</v>
      </c>
      <c r="H817" s="137">
        <f t="shared" si="411"/>
        <v>0.23603328589586015</v>
      </c>
      <c r="I817" s="137">
        <f t="shared" si="411"/>
        <v>0.23684874982492005</v>
      </c>
      <c r="J817" s="137">
        <f t="shared" si="411"/>
        <v>9.8767533138683319E-2</v>
      </c>
      <c r="K817" s="137">
        <f t="shared" si="411"/>
        <v>0.19114786494600813</v>
      </c>
      <c r="L817" s="138">
        <f t="shared" ref="L817:L820" si="412">(1*E817+2*F817+3*G817+4*H817+5*I817)/SUM(E817:I817)</f>
        <v>3.7027266041211693</v>
      </c>
    </row>
    <row r="818" spans="1:13" ht="15" customHeight="1" x14ac:dyDescent="0.2">
      <c r="A818" s="11"/>
      <c r="C818" s="139">
        <v>2021</v>
      </c>
      <c r="D818" s="139"/>
      <c r="E818" s="140">
        <f t="shared" ref="E818:K818" si="413">AVERAGE(E743,E763,E783,E803)</f>
        <v>8.259751424999999E-2</v>
      </c>
      <c r="F818" s="140">
        <f t="shared" si="413"/>
        <v>3.74822E-2</v>
      </c>
      <c r="G818" s="140">
        <f t="shared" si="413"/>
        <v>0.13295057525000001</v>
      </c>
      <c r="H818" s="140">
        <f t="shared" si="413"/>
        <v>0.2339335035</v>
      </c>
      <c r="I818" s="140">
        <f t="shared" si="413"/>
        <v>0.22127308300000001</v>
      </c>
      <c r="J818" s="140">
        <f t="shared" si="413"/>
        <v>0.1011871505</v>
      </c>
      <c r="K818" s="140">
        <f t="shared" si="413"/>
        <v>0.19057596875000002</v>
      </c>
      <c r="L818" s="141">
        <f t="shared" si="412"/>
        <v>3.6689886633352873</v>
      </c>
    </row>
    <row r="819" spans="1:13" ht="15" customHeight="1" x14ac:dyDescent="0.2">
      <c r="A819" s="11"/>
      <c r="C819" s="139">
        <v>2017</v>
      </c>
      <c r="D819" s="139"/>
      <c r="E819" s="140">
        <f t="shared" ref="E819:K819" si="414">AVERAGE(E744,E764,E784,E804)</f>
        <v>4.74148E-2</v>
      </c>
      <c r="F819" s="140">
        <f t="shared" si="414"/>
        <v>2.6983074999999999E-2</v>
      </c>
      <c r="G819" s="140">
        <f t="shared" si="414"/>
        <v>0.13974448350000002</v>
      </c>
      <c r="H819" s="140">
        <f t="shared" si="414"/>
        <v>0.2365164595</v>
      </c>
      <c r="I819" s="140">
        <f t="shared" si="414"/>
        <v>0.21167861175000002</v>
      </c>
      <c r="J819" s="140">
        <f t="shared" si="414"/>
        <v>0.11190000175000001</v>
      </c>
      <c r="K819" s="140">
        <f t="shared" si="414"/>
        <v>0.22576254174999999</v>
      </c>
      <c r="L819" s="141">
        <f t="shared" si="412"/>
        <v>3.8123669051937648</v>
      </c>
    </row>
    <row r="820" spans="1:13" ht="15" customHeight="1" x14ac:dyDescent="0.2">
      <c r="A820" s="11"/>
      <c r="C820" s="139">
        <v>2014</v>
      </c>
      <c r="D820" s="139"/>
      <c r="E820" s="142">
        <f t="shared" ref="E820:K820" si="415">AVERAGE(E745,E765,E785,E805)</f>
        <v>4.4434745343815918E-2</v>
      </c>
      <c r="F820" s="142">
        <f t="shared" si="415"/>
        <v>3.7255309427742279E-2</v>
      </c>
      <c r="G820" s="142">
        <f t="shared" si="415"/>
        <v>9.1168750523155442E-2</v>
      </c>
      <c r="H820" s="142">
        <f t="shared" si="415"/>
        <v>0.25396988265091824</v>
      </c>
      <c r="I820" s="142">
        <f t="shared" si="415"/>
        <v>0.21836786281497678</v>
      </c>
      <c r="J820" s="142">
        <f t="shared" si="415"/>
        <v>0.11608520710523017</v>
      </c>
      <c r="K820" s="142">
        <f t="shared" si="415"/>
        <v>0.23871824213416121</v>
      </c>
      <c r="L820" s="141">
        <f t="shared" si="412"/>
        <v>3.8750524278220726</v>
      </c>
    </row>
    <row r="821" spans="1:13" ht="15" customHeight="1" x14ac:dyDescent="0.2">
      <c r="A821" s="11"/>
      <c r="C821" s="100" t="s">
        <v>22</v>
      </c>
      <c r="D821" s="100"/>
      <c r="E821" s="100"/>
      <c r="F821" s="100"/>
      <c r="G821" s="100"/>
      <c r="H821" s="100"/>
      <c r="I821" s="100"/>
      <c r="J821" s="100"/>
      <c r="K821" s="100"/>
      <c r="L821" s="113"/>
    </row>
    <row r="822" spans="1:13" ht="15" customHeight="1" x14ac:dyDescent="0.2">
      <c r="A822" s="11"/>
      <c r="C822" s="160" t="s">
        <v>165</v>
      </c>
      <c r="D822" s="160"/>
      <c r="E822" s="161"/>
      <c r="F822" s="161"/>
      <c r="G822" s="161"/>
      <c r="H822" s="161"/>
      <c r="I822" s="161"/>
      <c r="J822" s="161"/>
      <c r="K822" s="161"/>
      <c r="L822" s="161"/>
    </row>
    <row r="823" spans="1:13" s="3" customFormat="1" ht="15" customHeight="1" x14ac:dyDescent="0.2">
      <c r="A823" s="11"/>
      <c r="C823" s="136">
        <v>2024</v>
      </c>
      <c r="D823" s="136"/>
      <c r="E823" s="137">
        <f>AVERAGE(E833,E838,E843,E853,E858,E863,E873,E878,E883,E893,E898,E903)</f>
        <v>7.806528298321129E-2</v>
      </c>
      <c r="F823" s="137">
        <f t="shared" ref="F823:K823" si="416">AVERAGE(F833,F838,F843,F853,F858,F863,F873,F878,F883,F893,F898,F903)</f>
        <v>5.2897489017524557E-2</v>
      </c>
      <c r="G823" s="137">
        <f t="shared" si="416"/>
        <v>0.16875627019793449</v>
      </c>
      <c r="H823" s="137">
        <f t="shared" si="416"/>
        <v>0.26315149948088634</v>
      </c>
      <c r="I823" s="137">
        <f t="shared" si="416"/>
        <v>0.2389193757078516</v>
      </c>
      <c r="J823" s="137">
        <f t="shared" si="416"/>
        <v>9.2675166209193152E-2</v>
      </c>
      <c r="K823" s="137">
        <f t="shared" si="416"/>
        <v>0.1055349164033985</v>
      </c>
      <c r="L823" s="138">
        <f t="shared" ref="L823:L826" si="417">(1*E823+2*F823+3*G823+4*H823+5*I823)/SUM(E823:I823)</f>
        <v>3.6634683030762143</v>
      </c>
      <c r="M823" s="2"/>
    </row>
    <row r="824" spans="1:13" s="3" customFormat="1" ht="15" customHeight="1" x14ac:dyDescent="0.2">
      <c r="A824" s="11"/>
      <c r="C824" s="139">
        <v>2021</v>
      </c>
      <c r="D824" s="139"/>
      <c r="E824" s="140">
        <f t="shared" ref="E824:K824" si="418">AVERAGE(E834,E839,E844,E854,E859,E864,E874,E879,E884,E894,E899,E904)</f>
        <v>8.0174342583333322E-2</v>
      </c>
      <c r="F824" s="140">
        <f t="shared" si="418"/>
        <v>5.4274719666666672E-2</v>
      </c>
      <c r="G824" s="140">
        <f t="shared" si="418"/>
        <v>0.17422827974999999</v>
      </c>
      <c r="H824" s="140">
        <f t="shared" si="418"/>
        <v>0.25184799250000001</v>
      </c>
      <c r="I824" s="140">
        <f t="shared" si="418"/>
        <v>0.21509055833333335</v>
      </c>
      <c r="J824" s="140">
        <f t="shared" si="418"/>
        <v>9.430332575E-2</v>
      </c>
      <c r="K824" s="140">
        <f t="shared" si="418"/>
        <v>0.13008077433333332</v>
      </c>
      <c r="L824" s="141">
        <f t="shared" si="417"/>
        <v>3.6026252280956945</v>
      </c>
      <c r="M824" s="2"/>
    </row>
    <row r="825" spans="1:13" s="3" customFormat="1" ht="15" customHeight="1" x14ac:dyDescent="0.2">
      <c r="A825" s="11"/>
      <c r="C825" s="139">
        <v>2017</v>
      </c>
      <c r="D825" s="139"/>
      <c r="E825" s="140">
        <f t="shared" ref="E825:K825" si="419">AVERAGE(E835,E840,E845,E855,E860,E865,E875,E880,E885,E895,E900,E905)</f>
        <v>7.475143183333334E-2</v>
      </c>
      <c r="F825" s="140">
        <f t="shared" si="419"/>
        <v>3.7746024999999996E-2</v>
      </c>
      <c r="G825" s="140">
        <f t="shared" si="419"/>
        <v>0.16800043458333333</v>
      </c>
      <c r="H825" s="140">
        <f t="shared" si="419"/>
        <v>0.25321249841666665</v>
      </c>
      <c r="I825" s="140">
        <f t="shared" si="419"/>
        <v>0.19430901966666667</v>
      </c>
      <c r="J825" s="140">
        <f t="shared" si="419"/>
        <v>8.8043533416666653E-2</v>
      </c>
      <c r="K825" s="140">
        <f t="shared" si="419"/>
        <v>0.18393707016666669</v>
      </c>
      <c r="L825" s="141">
        <f t="shared" si="417"/>
        <v>3.6244086945367817</v>
      </c>
      <c r="M825" s="2"/>
    </row>
    <row r="826" spans="1:13" s="3" customFormat="1" ht="15" customHeight="1" x14ac:dyDescent="0.2">
      <c r="A826" s="11"/>
      <c r="C826" s="139">
        <v>2014</v>
      </c>
      <c r="D826" s="139"/>
      <c r="E826" s="140">
        <f t="shared" ref="E826:K826" si="420">AVERAGE(E836,E841,E846,E856,E861,E866,E876,E881,E886,E896,E901,E906)</f>
        <v>6.5183494731844399E-2</v>
      </c>
      <c r="F826" s="140">
        <f t="shared" si="420"/>
        <v>4.8754338049639835E-2</v>
      </c>
      <c r="G826" s="140">
        <f t="shared" si="420"/>
        <v>0.13400783684914533</v>
      </c>
      <c r="H826" s="140">
        <f t="shared" si="420"/>
        <v>0.24373378935051868</v>
      </c>
      <c r="I826" s="140">
        <f t="shared" si="420"/>
        <v>0.20562167805826323</v>
      </c>
      <c r="J826" s="140">
        <f t="shared" si="420"/>
        <v>9.5476023684309574E-2</v>
      </c>
      <c r="K826" s="140">
        <f t="shared" si="420"/>
        <v>0.20722283927627907</v>
      </c>
      <c r="L826" s="141">
        <f t="shared" si="417"/>
        <v>3.6824251283657685</v>
      </c>
      <c r="M826" s="2"/>
    </row>
    <row r="827" spans="1:13" s="3" customFormat="1" ht="15" customHeight="1" x14ac:dyDescent="0.2">
      <c r="A827" s="11"/>
      <c r="C827" s="162" t="s">
        <v>90</v>
      </c>
      <c r="D827" s="162"/>
      <c r="E827" s="162"/>
      <c r="F827" s="162"/>
      <c r="G827" s="163"/>
      <c r="H827" s="163"/>
      <c r="I827" s="163"/>
      <c r="J827" s="163"/>
      <c r="K827" s="163"/>
      <c r="L827" s="168"/>
      <c r="M827" s="2"/>
    </row>
    <row r="828" spans="1:13" ht="15" customHeight="1" x14ac:dyDescent="0.2">
      <c r="A828" s="11"/>
      <c r="C828" s="136">
        <v>2024</v>
      </c>
      <c r="D828" s="136"/>
      <c r="E828" s="137">
        <f>AVERAGE(E833,E838,E843)</f>
        <v>7.8996453669426661E-2</v>
      </c>
      <c r="F828" s="137">
        <f t="shared" ref="F828:K828" si="421">AVERAGE(F833,F838,F843)</f>
        <v>5.4909403068439312E-2</v>
      </c>
      <c r="G828" s="137">
        <f t="shared" si="421"/>
        <v>0.1878411301009715</v>
      </c>
      <c r="H828" s="137">
        <f t="shared" si="421"/>
        <v>0.27754000134536438</v>
      </c>
      <c r="I828" s="137">
        <f t="shared" si="421"/>
        <v>0.22069582909766891</v>
      </c>
      <c r="J828" s="137">
        <f t="shared" si="421"/>
        <v>8.7655446750924196E-2</v>
      </c>
      <c r="K828" s="137">
        <f t="shared" si="421"/>
        <v>9.2361735967204983E-2</v>
      </c>
      <c r="L828" s="138">
        <f t="shared" ref="L828:L831" si="422">(1*E828+2*F828+3*G828+4*H828+5*I828)/SUM(E828:I828)</f>
        <v>3.6171218938597107</v>
      </c>
    </row>
    <row r="829" spans="1:13" ht="15" customHeight="1" x14ac:dyDescent="0.2">
      <c r="A829" s="11"/>
      <c r="C829" s="139">
        <v>2021</v>
      </c>
      <c r="D829" s="139"/>
      <c r="E829" s="140">
        <f t="shared" ref="E829:K829" si="423">AVERAGE(E834,E839,E844)</f>
        <v>8.0077281666666666E-2</v>
      </c>
      <c r="F829" s="140">
        <f t="shared" si="423"/>
        <v>5.8133555000000003E-2</v>
      </c>
      <c r="G829" s="140">
        <f t="shared" si="423"/>
        <v>0.19558541900000001</v>
      </c>
      <c r="H829" s="140">
        <f t="shared" si="423"/>
        <v>0.26666718900000003</v>
      </c>
      <c r="I829" s="140">
        <f t="shared" si="423"/>
        <v>0.19947093366666668</v>
      </c>
      <c r="J829" s="140">
        <f t="shared" si="423"/>
        <v>8.8763723000000003E-2</v>
      </c>
      <c r="K829" s="140">
        <f t="shared" si="423"/>
        <v>0.11130191366666668</v>
      </c>
      <c r="L829" s="141">
        <f t="shared" si="422"/>
        <v>3.5591970418023475</v>
      </c>
    </row>
    <row r="830" spans="1:13" ht="15" customHeight="1" x14ac:dyDescent="0.2">
      <c r="A830" s="11"/>
      <c r="C830" s="139">
        <v>2017</v>
      </c>
      <c r="D830" s="139"/>
      <c r="E830" s="140">
        <f t="shared" ref="E830:K830" si="424">AVERAGE(E835,E840,E845)</f>
        <v>7.2726841666666667E-2</v>
      </c>
      <c r="F830" s="140">
        <f t="shared" si="424"/>
        <v>4.0330499999999998E-2</v>
      </c>
      <c r="G830" s="140">
        <f t="shared" si="424"/>
        <v>0.19241626833333333</v>
      </c>
      <c r="H830" s="140">
        <f t="shared" si="424"/>
        <v>0.28001938633333334</v>
      </c>
      <c r="I830" s="140">
        <f t="shared" si="424"/>
        <v>0.16918497766666665</v>
      </c>
      <c r="J830" s="140">
        <f t="shared" si="424"/>
        <v>8.3227044666666652E-2</v>
      </c>
      <c r="K830" s="140">
        <f t="shared" si="424"/>
        <v>0.16209497833333333</v>
      </c>
      <c r="L830" s="141">
        <f t="shared" si="422"/>
        <v>3.5732314619445003</v>
      </c>
    </row>
    <row r="831" spans="1:13" ht="15" customHeight="1" x14ac:dyDescent="0.2">
      <c r="A831" s="11"/>
      <c r="C831" s="139">
        <v>2014</v>
      </c>
      <c r="D831" s="139"/>
      <c r="E831" s="140">
        <f t="shared" ref="E831:K831" si="425">AVERAGE(E836,E841,E846)</f>
        <v>6.5283088468681083E-2</v>
      </c>
      <c r="F831" s="140">
        <f t="shared" si="425"/>
        <v>5.4980699972657081E-2</v>
      </c>
      <c r="G831" s="140">
        <f t="shared" si="425"/>
        <v>0.15241070646036756</v>
      </c>
      <c r="H831" s="140">
        <f t="shared" si="425"/>
        <v>0.26258437178933819</v>
      </c>
      <c r="I831" s="140">
        <f t="shared" si="425"/>
        <v>0.18300332237088099</v>
      </c>
      <c r="J831" s="140">
        <f t="shared" si="425"/>
        <v>9.0420897652847596E-2</v>
      </c>
      <c r="K831" s="140">
        <f t="shared" si="425"/>
        <v>0.1913169132852276</v>
      </c>
      <c r="L831" s="141">
        <f t="shared" si="422"/>
        <v>3.6168278747900011</v>
      </c>
    </row>
    <row r="832" spans="1:13" ht="15" customHeight="1" x14ac:dyDescent="0.2">
      <c r="A832" s="11"/>
      <c r="C832" s="170" t="s">
        <v>87</v>
      </c>
      <c r="D832" s="171"/>
      <c r="E832" s="172"/>
      <c r="F832" s="172"/>
      <c r="G832" s="173"/>
      <c r="H832" s="173"/>
      <c r="I832" s="173"/>
      <c r="J832" s="173"/>
      <c r="K832" s="173"/>
      <c r="L832" s="174"/>
    </row>
    <row r="833" spans="1:12" ht="15" customHeight="1" x14ac:dyDescent="0.2">
      <c r="A833" s="11"/>
      <c r="C833" s="136">
        <v>2024</v>
      </c>
      <c r="D833" s="136"/>
      <c r="E833" s="137">
        <v>8.6648822824212129E-2</v>
      </c>
      <c r="F833" s="137">
        <v>6.3495880586806927E-2</v>
      </c>
      <c r="G833" s="137">
        <v>0.19861338450329399</v>
      </c>
      <c r="H833" s="137">
        <v>0.29974419265538271</v>
      </c>
      <c r="I833" s="137">
        <v>0.1747587594261909</v>
      </c>
      <c r="J833" s="137">
        <v>8.3730627037794866E-2</v>
      </c>
      <c r="K833" s="137">
        <v>9.3008332966318497E-2</v>
      </c>
      <c r="L833" s="138">
        <f t="shared" ref="L833:L836" si="426">(1*E833+2*F833+3*G833+4*H833+5*I833)/SUM(E833:I833)</f>
        <v>3.5010174965580716</v>
      </c>
    </row>
    <row r="834" spans="1:12" ht="15" customHeight="1" x14ac:dyDescent="0.2">
      <c r="A834" s="11"/>
      <c r="C834" s="139">
        <v>2021</v>
      </c>
      <c r="D834" s="139"/>
      <c r="E834" s="140">
        <v>7.5871859999999999E-2</v>
      </c>
      <c r="F834" s="140">
        <v>5.4969900000000002E-2</v>
      </c>
      <c r="G834" s="140">
        <v>0.20841425199999999</v>
      </c>
      <c r="H834" s="140">
        <v>0.28352197800000001</v>
      </c>
      <c r="I834" s="140">
        <v>0.17005188500000001</v>
      </c>
      <c r="J834" s="140">
        <v>9.0957296000000007E-2</v>
      </c>
      <c r="K834" s="140">
        <v>0.11621287499999999</v>
      </c>
      <c r="L834" s="141">
        <f t="shared" si="426"/>
        <v>3.5258532014828528</v>
      </c>
    </row>
    <row r="835" spans="1:12" ht="15" customHeight="1" x14ac:dyDescent="0.2">
      <c r="A835" s="11"/>
      <c r="C835" s="139">
        <v>2017</v>
      </c>
      <c r="D835" s="139"/>
      <c r="E835" s="140">
        <v>6.3129747E-2</v>
      </c>
      <c r="F835" s="140">
        <v>4.0148499999999997E-2</v>
      </c>
      <c r="G835" s="140">
        <v>0.22660349900000001</v>
      </c>
      <c r="H835" s="140">
        <v>0.289068359</v>
      </c>
      <c r="I835" s="140">
        <v>0.15019052399999999</v>
      </c>
      <c r="J835" s="140">
        <v>8.5614884000000002E-2</v>
      </c>
      <c r="K835" s="140">
        <v>0.14524448300000001</v>
      </c>
      <c r="L835" s="141">
        <f t="shared" si="426"/>
        <v>3.5500182893081837</v>
      </c>
    </row>
    <row r="836" spans="1:12" ht="15" customHeight="1" x14ac:dyDescent="0.2">
      <c r="A836" s="11"/>
      <c r="C836" s="139">
        <v>2014</v>
      </c>
      <c r="D836" s="139"/>
      <c r="E836" s="140">
        <v>6.3396028377174382E-2</v>
      </c>
      <c r="F836" s="140">
        <v>5.4238863524683094E-2</v>
      </c>
      <c r="G836" s="140">
        <v>0.18024089229387358</v>
      </c>
      <c r="H836" s="140">
        <v>0.27053817065997227</v>
      </c>
      <c r="I836" s="140">
        <v>0.18405122452685732</v>
      </c>
      <c r="J836" s="140">
        <v>9.0210843083422837E-2</v>
      </c>
      <c r="K836" s="140">
        <v>0.15732397753401661</v>
      </c>
      <c r="L836" s="141">
        <f t="shared" si="426"/>
        <v>3.6081473428579773</v>
      </c>
    </row>
    <row r="837" spans="1:12" ht="15" customHeight="1" x14ac:dyDescent="0.2">
      <c r="A837" s="11"/>
      <c r="C837" s="170" t="s">
        <v>88</v>
      </c>
      <c r="D837" s="171"/>
      <c r="E837" s="172"/>
      <c r="F837" s="172"/>
      <c r="G837" s="173"/>
      <c r="H837" s="173"/>
      <c r="I837" s="173"/>
      <c r="J837" s="173"/>
      <c r="K837" s="173"/>
      <c r="L837" s="174"/>
    </row>
    <row r="838" spans="1:12" ht="15" customHeight="1" x14ac:dyDescent="0.2">
      <c r="A838" s="11"/>
      <c r="C838" s="136">
        <v>2024</v>
      </c>
      <c r="D838" s="136"/>
      <c r="E838" s="137">
        <v>7.4425470717739958E-2</v>
      </c>
      <c r="F838" s="137">
        <v>5.6501556568758944E-2</v>
      </c>
      <c r="G838" s="137">
        <v>0.20603497845257851</v>
      </c>
      <c r="H838" s="137">
        <v>0.27315434862362659</v>
      </c>
      <c r="I838" s="137">
        <v>0.20327347034629739</v>
      </c>
      <c r="J838" s="137">
        <v>9.0492325540028562E-2</v>
      </c>
      <c r="K838" s="137">
        <v>9.6117849750970027E-2</v>
      </c>
      <c r="L838" s="138">
        <f t="shared" ref="L838:L841" si="427">(1*E838+2*F838+3*G838+4*H838+5*I838)/SUM(E838:I838)</f>
        <v>3.5831752216493311</v>
      </c>
    </row>
    <row r="839" spans="1:12" ht="15" customHeight="1" x14ac:dyDescent="0.2">
      <c r="A839" s="11"/>
      <c r="C839" s="139">
        <v>2021</v>
      </c>
      <c r="D839" s="139"/>
      <c r="E839" s="140">
        <v>8.9310512999999994E-2</v>
      </c>
      <c r="F839" s="140">
        <v>5.5423399999999998E-2</v>
      </c>
      <c r="G839" s="140">
        <v>0.224940749</v>
      </c>
      <c r="H839" s="140">
        <v>0.26055118599999999</v>
      </c>
      <c r="I839" s="140">
        <v>0.15795493999999999</v>
      </c>
      <c r="J839" s="140">
        <v>9.0762820999999994E-2</v>
      </c>
      <c r="K839" s="140">
        <v>0.12105639</v>
      </c>
      <c r="L839" s="141">
        <f t="shared" si="427"/>
        <v>3.4344392114261986</v>
      </c>
    </row>
    <row r="840" spans="1:12" ht="15" customHeight="1" x14ac:dyDescent="0.2">
      <c r="A840" s="11"/>
      <c r="C840" s="139">
        <v>2017</v>
      </c>
      <c r="D840" s="139"/>
      <c r="E840" s="140">
        <v>8.2832788000000004E-2</v>
      </c>
      <c r="F840" s="140">
        <v>4.29907E-2</v>
      </c>
      <c r="G840" s="140">
        <v>0.19577282600000001</v>
      </c>
      <c r="H840" s="140">
        <v>0.28637395799999998</v>
      </c>
      <c r="I840" s="140">
        <v>0.117155675</v>
      </c>
      <c r="J840" s="140">
        <v>8.6380483999999993E-2</v>
      </c>
      <c r="K840" s="140">
        <v>0.18849354300000001</v>
      </c>
      <c r="L840" s="141">
        <f t="shared" si="427"/>
        <v>3.4303101182503952</v>
      </c>
    </row>
    <row r="841" spans="1:12" ht="15" customHeight="1" x14ac:dyDescent="0.2">
      <c r="A841" s="11"/>
      <c r="C841" s="139">
        <v>2014</v>
      </c>
      <c r="D841" s="139"/>
      <c r="E841" s="140">
        <v>7.1128049551066053E-2</v>
      </c>
      <c r="F841" s="140">
        <v>6.4944187288798597E-2</v>
      </c>
      <c r="G841" s="140">
        <v>0.17632319945656602</v>
      </c>
      <c r="H841" s="140">
        <v>0.27507723495198227</v>
      </c>
      <c r="I841" s="140">
        <v>0.10090204956649258</v>
      </c>
      <c r="J841" s="140">
        <v>8.9153426276600833E-2</v>
      </c>
      <c r="K841" s="140">
        <v>0.22247185290849364</v>
      </c>
      <c r="L841" s="141">
        <f t="shared" si="427"/>
        <v>3.3917648913295153</v>
      </c>
    </row>
    <row r="842" spans="1:12" ht="15" customHeight="1" x14ac:dyDescent="0.2">
      <c r="A842" s="11"/>
      <c r="C842" s="170" t="s">
        <v>89</v>
      </c>
      <c r="D842" s="171"/>
      <c r="E842" s="172"/>
      <c r="F842" s="172"/>
      <c r="G842" s="173"/>
      <c r="H842" s="173"/>
      <c r="I842" s="173"/>
      <c r="J842" s="173"/>
      <c r="K842" s="173"/>
      <c r="L842" s="174"/>
    </row>
    <row r="843" spans="1:12" ht="15" customHeight="1" x14ac:dyDescent="0.2">
      <c r="A843" s="11"/>
      <c r="C843" s="136">
        <v>2024</v>
      </c>
      <c r="D843" s="136"/>
      <c r="E843" s="137">
        <v>7.5915067466327937E-2</v>
      </c>
      <c r="F843" s="137">
        <v>4.4730772049752079E-2</v>
      </c>
      <c r="G843" s="137">
        <v>0.15887502734704206</v>
      </c>
      <c r="H843" s="137">
        <v>0.25972146275708385</v>
      </c>
      <c r="I843" s="137">
        <v>0.28405525752051847</v>
      </c>
      <c r="J843" s="137">
        <v>8.8743387674949173E-2</v>
      </c>
      <c r="K843" s="137">
        <v>8.7959025184326439E-2</v>
      </c>
      <c r="L843" s="138">
        <f t="shared" ref="L843:L846" si="428">(1*E843+2*F843+3*G843+4*H843+5*I843)/SUM(E843:I843)</f>
        <v>3.766759286891741</v>
      </c>
    </row>
    <row r="844" spans="1:12" ht="15" customHeight="1" x14ac:dyDescent="0.2">
      <c r="A844" s="11"/>
      <c r="C844" s="139">
        <v>2021</v>
      </c>
      <c r="D844" s="139"/>
      <c r="E844" s="140">
        <v>7.5049472000000006E-2</v>
      </c>
      <c r="F844" s="140">
        <v>6.4007364999999997E-2</v>
      </c>
      <c r="G844" s="140">
        <v>0.15340125600000001</v>
      </c>
      <c r="H844" s="140">
        <v>0.25592840300000003</v>
      </c>
      <c r="I844" s="140">
        <v>0.27040597599999999</v>
      </c>
      <c r="J844" s="140">
        <v>8.4571051999999994E-2</v>
      </c>
      <c r="K844" s="140">
        <v>9.6636475999999999E-2</v>
      </c>
      <c r="L844" s="141">
        <f t="shared" si="428"/>
        <v>3.7115771894883767</v>
      </c>
    </row>
    <row r="845" spans="1:12" ht="15" customHeight="1" x14ac:dyDescent="0.2">
      <c r="A845" s="11"/>
      <c r="C845" s="139">
        <v>2017</v>
      </c>
      <c r="D845" s="139"/>
      <c r="E845" s="140">
        <v>7.2217989999999996E-2</v>
      </c>
      <c r="F845" s="140">
        <v>3.7852299999999998E-2</v>
      </c>
      <c r="G845" s="140">
        <v>0.15487248000000001</v>
      </c>
      <c r="H845" s="140">
        <v>0.26461584199999999</v>
      </c>
      <c r="I845" s="140">
        <v>0.24020873400000001</v>
      </c>
      <c r="J845" s="140">
        <v>7.7685766000000003E-2</v>
      </c>
      <c r="K845" s="140">
        <v>0.15254690900000001</v>
      </c>
      <c r="L845" s="141">
        <f t="shared" si="428"/>
        <v>3.7310585892272958</v>
      </c>
    </row>
    <row r="846" spans="1:12" ht="15" customHeight="1" x14ac:dyDescent="0.2">
      <c r="A846" s="11"/>
      <c r="C846" s="139">
        <v>2014</v>
      </c>
      <c r="D846" s="139"/>
      <c r="E846" s="140">
        <v>6.1325187477802807E-2</v>
      </c>
      <c r="F846" s="140">
        <v>4.5759049104489559E-2</v>
      </c>
      <c r="G846" s="140">
        <v>0.10066802763066313</v>
      </c>
      <c r="H846" s="140">
        <v>0.24213770975605994</v>
      </c>
      <c r="I846" s="140">
        <v>0.26405669301929302</v>
      </c>
      <c r="J846" s="140">
        <v>9.1898423598519116E-2</v>
      </c>
      <c r="K846" s="140">
        <v>0.19415490941317251</v>
      </c>
      <c r="L846" s="141">
        <f t="shared" si="428"/>
        <v>3.8429784738310242</v>
      </c>
    </row>
    <row r="847" spans="1:12" ht="15" customHeight="1" x14ac:dyDescent="0.2">
      <c r="A847" s="11"/>
      <c r="C847" s="162" t="s">
        <v>91</v>
      </c>
      <c r="D847" s="162"/>
      <c r="E847" s="162"/>
      <c r="F847" s="162"/>
      <c r="G847" s="163"/>
      <c r="H847" s="163"/>
      <c r="I847" s="163"/>
      <c r="J847" s="163"/>
      <c r="K847" s="163"/>
      <c r="L847" s="168"/>
    </row>
    <row r="848" spans="1:12" ht="15" customHeight="1" x14ac:dyDescent="0.2">
      <c r="A848" s="11"/>
      <c r="C848" s="136">
        <v>2024</v>
      </c>
      <c r="D848" s="136"/>
      <c r="E848" s="137">
        <f>AVERAGE(E853,E858,E863)</f>
        <v>8.4488477609877863E-2</v>
      </c>
      <c r="F848" s="137">
        <f t="shared" ref="F848:K848" si="429">AVERAGE(F853,F858,F863)</f>
        <v>6.5891983430069301E-2</v>
      </c>
      <c r="G848" s="137">
        <f t="shared" si="429"/>
        <v>0.20938866880118834</v>
      </c>
      <c r="H848" s="137">
        <f t="shared" si="429"/>
        <v>0.24743015963082951</v>
      </c>
      <c r="I848" s="137">
        <f t="shared" si="429"/>
        <v>0.20627642472209626</v>
      </c>
      <c r="J848" s="137">
        <f t="shared" si="429"/>
        <v>9.3142037448757806E-2</v>
      </c>
      <c r="K848" s="137">
        <f t="shared" si="429"/>
        <v>9.3382248357181077E-2</v>
      </c>
      <c r="L848" s="138">
        <f t="shared" ref="L848:L851" si="430">(1*E848+2*F848+3*G848+4*H848+5*I848)/SUM(E848:I848)</f>
        <v>3.5225897503853232</v>
      </c>
    </row>
    <row r="849" spans="1:12" ht="15" customHeight="1" x14ac:dyDescent="0.2">
      <c r="A849" s="11"/>
      <c r="C849" s="139">
        <v>2021</v>
      </c>
      <c r="D849" s="139"/>
      <c r="E849" s="140">
        <f t="shared" ref="E849:K849" si="431">AVERAGE(E854,E859,E864)</f>
        <v>8.8530479666666662E-2</v>
      </c>
      <c r="F849" s="140">
        <f t="shared" si="431"/>
        <v>6.448945066666667E-2</v>
      </c>
      <c r="G849" s="140">
        <f t="shared" si="431"/>
        <v>0.21070660933333332</v>
      </c>
      <c r="H849" s="140">
        <f t="shared" si="431"/>
        <v>0.23957573733333334</v>
      </c>
      <c r="I849" s="140">
        <f t="shared" si="431"/>
        <v>0.18897274066666667</v>
      </c>
      <c r="J849" s="140">
        <f t="shared" si="431"/>
        <v>9.7099545000000009E-2</v>
      </c>
      <c r="K849" s="140">
        <f t="shared" si="431"/>
        <v>0.11062543233333333</v>
      </c>
      <c r="L849" s="141">
        <f t="shared" si="430"/>
        <v>3.4745458335590844</v>
      </c>
    </row>
    <row r="850" spans="1:12" ht="15" customHeight="1" x14ac:dyDescent="0.2">
      <c r="A850" s="11"/>
      <c r="C850" s="139">
        <v>2017</v>
      </c>
      <c r="D850" s="139"/>
      <c r="E850" s="140">
        <f t="shared" ref="E850:K850" si="432">AVERAGE(E855,E860,E865)</f>
        <v>8.164859766666667E-2</v>
      </c>
      <c r="F850" s="140">
        <f t="shared" si="432"/>
        <v>4.4572133333333326E-2</v>
      </c>
      <c r="G850" s="140">
        <f t="shared" si="432"/>
        <v>0.20002573633333334</v>
      </c>
      <c r="H850" s="140">
        <f t="shared" si="432"/>
        <v>0.25218185433333334</v>
      </c>
      <c r="I850" s="140">
        <f t="shared" si="432"/>
        <v>0.16606213699999997</v>
      </c>
      <c r="J850" s="140">
        <f t="shared" si="432"/>
        <v>8.7546666333333342E-2</v>
      </c>
      <c r="K850" s="140">
        <f t="shared" si="432"/>
        <v>0.16796290800000002</v>
      </c>
      <c r="L850" s="141">
        <f t="shared" si="430"/>
        <v>3.5056301196134063</v>
      </c>
    </row>
    <row r="851" spans="1:12" ht="15" customHeight="1" x14ac:dyDescent="0.2">
      <c r="A851" s="11"/>
      <c r="C851" s="139">
        <v>2014</v>
      </c>
      <c r="D851" s="139"/>
      <c r="E851" s="140">
        <f t="shared" ref="E851:K851" si="433">AVERAGE(E856,E861,E866)</f>
        <v>7.2403468318193234E-2</v>
      </c>
      <c r="F851" s="140">
        <f t="shared" si="433"/>
        <v>6.366641216771729E-2</v>
      </c>
      <c r="G851" s="140">
        <f t="shared" si="433"/>
        <v>0.15305735398964504</v>
      </c>
      <c r="H851" s="140">
        <f t="shared" si="433"/>
        <v>0.23438354183234011</v>
      </c>
      <c r="I851" s="140">
        <f t="shared" si="433"/>
        <v>0.18360040559875346</v>
      </c>
      <c r="J851" s="140">
        <f t="shared" si="433"/>
        <v>9.8709166236507606E-2</v>
      </c>
      <c r="K851" s="140">
        <f t="shared" si="433"/>
        <v>0.1941796518568433</v>
      </c>
      <c r="L851" s="141">
        <f t="shared" si="430"/>
        <v>3.5559394537726896</v>
      </c>
    </row>
    <row r="852" spans="1:12" ht="15" customHeight="1" x14ac:dyDescent="0.2">
      <c r="A852" s="11"/>
      <c r="C852" s="170" t="s">
        <v>87</v>
      </c>
      <c r="D852" s="171"/>
      <c r="E852" s="172"/>
      <c r="F852" s="172"/>
      <c r="G852" s="173"/>
      <c r="H852" s="173"/>
      <c r="I852" s="173"/>
      <c r="J852" s="173"/>
      <c r="K852" s="173"/>
      <c r="L852" s="174"/>
    </row>
    <row r="853" spans="1:12" ht="15" customHeight="1" x14ac:dyDescent="0.2">
      <c r="A853" s="11"/>
      <c r="C853" s="136">
        <v>2024</v>
      </c>
      <c r="D853" s="136"/>
      <c r="E853" s="137">
        <v>9.6450574836849462E-2</v>
      </c>
      <c r="F853" s="137">
        <v>7.5454429538287987E-2</v>
      </c>
      <c r="G853" s="137">
        <v>0.21685179709954175</v>
      </c>
      <c r="H853" s="137">
        <v>0.25433378276001367</v>
      </c>
      <c r="I853" s="137">
        <v>0.17628239220066874</v>
      </c>
      <c r="J853" s="137">
        <v>8.6677799104404041E-2</v>
      </c>
      <c r="K853" s="137">
        <v>9.3949224460234473E-2</v>
      </c>
      <c r="L853" s="138">
        <f t="shared" ref="L853:L856" si="434">(1*E853+2*F853+3*G853+4*H853+5*I853)/SUM(E853:I853)</f>
        <v>3.413173240618915</v>
      </c>
    </row>
    <row r="854" spans="1:12" ht="15" customHeight="1" x14ac:dyDescent="0.2">
      <c r="A854" s="11"/>
      <c r="C854" s="139">
        <v>2021</v>
      </c>
      <c r="D854" s="139"/>
      <c r="E854" s="140">
        <v>8.4505396999999996E-2</v>
      </c>
      <c r="F854" s="140">
        <v>6.8177839000000004E-2</v>
      </c>
      <c r="G854" s="140">
        <v>0.21968626599999999</v>
      </c>
      <c r="H854" s="140">
        <v>0.22351099799999999</v>
      </c>
      <c r="I854" s="140">
        <v>0.18103729099999999</v>
      </c>
      <c r="J854" s="140">
        <v>0.105265172</v>
      </c>
      <c r="K854" s="140">
        <v>0.117817036</v>
      </c>
      <c r="L854" s="141">
        <f t="shared" si="434"/>
        <v>3.4484347649595786</v>
      </c>
    </row>
    <row r="855" spans="1:12" ht="15" customHeight="1" x14ac:dyDescent="0.2">
      <c r="A855" s="11"/>
      <c r="C855" s="139">
        <v>2017</v>
      </c>
      <c r="D855" s="139"/>
      <c r="E855" s="140">
        <v>7.1641695000000005E-2</v>
      </c>
      <c r="F855" s="140">
        <v>5.2130500000000003E-2</v>
      </c>
      <c r="G855" s="140">
        <v>0.22948027500000001</v>
      </c>
      <c r="H855" s="140">
        <v>0.24836235400000001</v>
      </c>
      <c r="I855" s="140">
        <v>0.158804422</v>
      </c>
      <c r="J855" s="140">
        <v>9.1021648999999996E-2</v>
      </c>
      <c r="K855" s="140">
        <v>0.148559147</v>
      </c>
      <c r="L855" s="141">
        <f t="shared" si="434"/>
        <v>3.4873065877135887</v>
      </c>
    </row>
    <row r="856" spans="1:12" ht="15" customHeight="1" x14ac:dyDescent="0.2">
      <c r="A856" s="11"/>
      <c r="C856" s="139">
        <v>2014</v>
      </c>
      <c r="D856" s="139"/>
      <c r="E856" s="140">
        <v>6.4599583244254064E-2</v>
      </c>
      <c r="F856" s="140">
        <v>6.9779496074932681E-2</v>
      </c>
      <c r="G856" s="140">
        <v>0.19702017753029127</v>
      </c>
      <c r="H856" s="140">
        <v>0.23507127321161467</v>
      </c>
      <c r="I856" s="140">
        <v>0.17025794988027199</v>
      </c>
      <c r="J856" s="140">
        <v>0.10188997428224915</v>
      </c>
      <c r="K856" s="140">
        <v>0.16138154577638628</v>
      </c>
      <c r="L856" s="141">
        <f t="shared" si="434"/>
        <v>3.5111903783585121</v>
      </c>
    </row>
    <row r="857" spans="1:12" ht="15" customHeight="1" x14ac:dyDescent="0.2">
      <c r="A857" s="11"/>
      <c r="C857" s="170" t="s">
        <v>88</v>
      </c>
      <c r="D857" s="171"/>
      <c r="E857" s="172"/>
      <c r="F857" s="172"/>
      <c r="G857" s="173"/>
      <c r="H857" s="173"/>
      <c r="I857" s="173"/>
      <c r="J857" s="173"/>
      <c r="K857" s="173"/>
      <c r="L857" s="174"/>
    </row>
    <row r="858" spans="1:12" ht="15" customHeight="1" x14ac:dyDescent="0.2">
      <c r="A858" s="11"/>
      <c r="C858" s="136">
        <v>2024</v>
      </c>
      <c r="D858" s="136"/>
      <c r="E858" s="137">
        <v>8.184570472946831E-2</v>
      </c>
      <c r="F858" s="137">
        <v>6.0329654363435382E-2</v>
      </c>
      <c r="G858" s="137">
        <v>0.23735897958826754</v>
      </c>
      <c r="H858" s="137">
        <v>0.2505188573939946</v>
      </c>
      <c r="I858" s="137">
        <v>0.1743512288424425</v>
      </c>
      <c r="J858" s="137">
        <v>9.6567497192261736E-2</v>
      </c>
      <c r="K858" s="137">
        <v>9.9028077890130004E-2</v>
      </c>
      <c r="L858" s="138">
        <f t="shared" ref="L858:L861" si="435">(1*E858+2*F858+3*G858+4*H858+5*I858)/SUM(E858:I858)</f>
        <v>3.466432356205571</v>
      </c>
    </row>
    <row r="859" spans="1:12" ht="15" customHeight="1" x14ac:dyDescent="0.2">
      <c r="A859" s="11"/>
      <c r="C859" s="139">
        <v>2021</v>
      </c>
      <c r="D859" s="139"/>
      <c r="E859" s="140">
        <v>9.4756114000000002E-2</v>
      </c>
      <c r="F859" s="140">
        <v>6.17329E-2</v>
      </c>
      <c r="G859" s="140">
        <v>0.25088835999999998</v>
      </c>
      <c r="H859" s="140">
        <v>0.24593201100000001</v>
      </c>
      <c r="I859" s="140">
        <v>0.13306620199999999</v>
      </c>
      <c r="J859" s="140">
        <v>9.3491155000000006E-2</v>
      </c>
      <c r="K859" s="140">
        <v>0.120133245</v>
      </c>
      <c r="L859" s="141">
        <f t="shared" si="435"/>
        <v>3.3316726654689499</v>
      </c>
    </row>
    <row r="860" spans="1:12" ht="15" customHeight="1" x14ac:dyDescent="0.2">
      <c r="A860" s="11"/>
      <c r="C860" s="139">
        <v>2017</v>
      </c>
      <c r="D860" s="139"/>
      <c r="E860" s="140">
        <v>9.4320669999999995E-2</v>
      </c>
      <c r="F860" s="140">
        <v>4.5671299999999998E-2</v>
      </c>
      <c r="G860" s="140">
        <v>0.20762280699999999</v>
      </c>
      <c r="H860" s="140">
        <v>0.25511094200000001</v>
      </c>
      <c r="I860" s="140">
        <v>0.112070433</v>
      </c>
      <c r="J860" s="140">
        <v>9.0770767000000002E-2</v>
      </c>
      <c r="K860" s="140">
        <v>0.194433099</v>
      </c>
      <c r="L860" s="141">
        <f t="shared" si="435"/>
        <v>3.3426699588612228</v>
      </c>
    </row>
    <row r="861" spans="1:12" ht="15" customHeight="1" x14ac:dyDescent="0.2">
      <c r="A861" s="11"/>
      <c r="C861" s="139">
        <v>2014</v>
      </c>
      <c r="D861" s="139"/>
      <c r="E861" s="140">
        <v>8.1830612932840593E-2</v>
      </c>
      <c r="F861" s="140">
        <v>6.789817446528161E-2</v>
      </c>
      <c r="G861" s="140">
        <v>0.15923304748411055</v>
      </c>
      <c r="H861" s="140">
        <v>0.25947290827511182</v>
      </c>
      <c r="I861" s="140">
        <v>0.11260169948907578</v>
      </c>
      <c r="J861" s="140">
        <v>9.4419677742669197E-2</v>
      </c>
      <c r="K861" s="140">
        <v>0.22454387961091049</v>
      </c>
      <c r="L861" s="141">
        <f t="shared" si="435"/>
        <v>3.3716642621042725</v>
      </c>
    </row>
    <row r="862" spans="1:12" ht="15" customHeight="1" x14ac:dyDescent="0.2">
      <c r="A862" s="11"/>
      <c r="C862" s="170" t="s">
        <v>89</v>
      </c>
      <c r="D862" s="171"/>
      <c r="E862" s="172"/>
      <c r="F862" s="172"/>
      <c r="G862" s="173"/>
      <c r="H862" s="173"/>
      <c r="I862" s="173"/>
      <c r="J862" s="173"/>
      <c r="K862" s="173"/>
      <c r="L862" s="174"/>
    </row>
    <row r="863" spans="1:12" ht="15" customHeight="1" x14ac:dyDescent="0.2">
      <c r="A863" s="11"/>
      <c r="C863" s="136">
        <v>2024</v>
      </c>
      <c r="D863" s="136"/>
      <c r="E863" s="137">
        <v>7.5169153263315802E-2</v>
      </c>
      <c r="F863" s="137">
        <v>6.1891866388484533E-2</v>
      </c>
      <c r="G863" s="137">
        <v>0.17395522971575567</v>
      </c>
      <c r="H863" s="137">
        <v>0.23743783873848021</v>
      </c>
      <c r="I863" s="137">
        <v>0.2681956531231775</v>
      </c>
      <c r="J863" s="137">
        <v>9.6180816049607612E-2</v>
      </c>
      <c r="K863" s="137">
        <v>8.7169442721178755E-2</v>
      </c>
      <c r="L863" s="138">
        <f t="shared" ref="L863:L866" si="436">(1*E863+2*F863+3*G863+4*H863+5*I863)/SUM(E863:I863)</f>
        <v>3.687686463017064</v>
      </c>
    </row>
    <row r="864" spans="1:12" ht="15" customHeight="1" x14ac:dyDescent="0.2">
      <c r="A864" s="11"/>
      <c r="C864" s="139">
        <v>2021</v>
      </c>
      <c r="D864" s="139"/>
      <c r="E864" s="140">
        <v>8.6329928E-2</v>
      </c>
      <c r="F864" s="140">
        <v>6.3557612999999999E-2</v>
      </c>
      <c r="G864" s="140">
        <v>0.161545202</v>
      </c>
      <c r="H864" s="140">
        <v>0.24928420300000001</v>
      </c>
      <c r="I864" s="140">
        <v>0.25281472900000002</v>
      </c>
      <c r="J864" s="140">
        <v>9.2542308000000004E-2</v>
      </c>
      <c r="K864" s="140">
        <v>9.3926016000000001E-2</v>
      </c>
      <c r="L864" s="141">
        <f t="shared" si="436"/>
        <v>3.6375857362898625</v>
      </c>
    </row>
    <row r="865" spans="1:12" ht="15" customHeight="1" x14ac:dyDescent="0.2">
      <c r="A865" s="11"/>
      <c r="C865" s="139">
        <v>2017</v>
      </c>
      <c r="D865" s="139"/>
      <c r="E865" s="140">
        <v>7.8983427999999994E-2</v>
      </c>
      <c r="F865" s="140">
        <v>3.5914599999999998E-2</v>
      </c>
      <c r="G865" s="140">
        <v>0.162974127</v>
      </c>
      <c r="H865" s="140">
        <v>0.25307226700000002</v>
      </c>
      <c r="I865" s="140">
        <v>0.227311556</v>
      </c>
      <c r="J865" s="140">
        <v>8.0847583000000001E-2</v>
      </c>
      <c r="K865" s="140">
        <v>0.16089647800000001</v>
      </c>
      <c r="L865" s="141">
        <f t="shared" si="436"/>
        <v>3.6776259441504866</v>
      </c>
    </row>
    <row r="866" spans="1:12" ht="15" customHeight="1" x14ac:dyDescent="0.2">
      <c r="A866" s="11"/>
      <c r="C866" s="139">
        <v>2014</v>
      </c>
      <c r="D866" s="139"/>
      <c r="E866" s="140">
        <v>7.078020877748506E-2</v>
      </c>
      <c r="F866" s="140">
        <v>5.3321565962937571E-2</v>
      </c>
      <c r="G866" s="140">
        <v>0.10291883695453327</v>
      </c>
      <c r="H866" s="140">
        <v>0.20860644401029388</v>
      </c>
      <c r="I866" s="140">
        <v>0.26794156742691255</v>
      </c>
      <c r="J866" s="140">
        <v>9.9817846684604458E-2</v>
      </c>
      <c r="K866" s="140">
        <v>0.1966135301832331</v>
      </c>
      <c r="L866" s="141">
        <f t="shared" si="436"/>
        <v>3.7811712706849487</v>
      </c>
    </row>
    <row r="867" spans="1:12" ht="15" customHeight="1" x14ac:dyDescent="0.2">
      <c r="A867" s="11"/>
      <c r="C867" s="162" t="s">
        <v>92</v>
      </c>
      <c r="D867" s="162"/>
      <c r="E867" s="162"/>
      <c r="F867" s="162"/>
      <c r="G867" s="163"/>
      <c r="H867" s="163"/>
      <c r="I867" s="163"/>
      <c r="J867" s="163"/>
      <c r="K867" s="163"/>
      <c r="L867" s="168"/>
    </row>
    <row r="868" spans="1:12" ht="15" customHeight="1" x14ac:dyDescent="0.2">
      <c r="A868" s="11"/>
      <c r="C868" s="136">
        <v>2024</v>
      </c>
      <c r="D868" s="136"/>
      <c r="E868" s="137">
        <f>AVERAGE(E873,E878,E883)</f>
        <v>7.2824359305622102E-2</v>
      </c>
      <c r="F868" s="137">
        <f t="shared" ref="F868:K868" si="437">AVERAGE(F873,F878,F883)</f>
        <v>4.0436130579759783E-2</v>
      </c>
      <c r="G868" s="137">
        <f t="shared" si="437"/>
        <v>0.13043096014915376</v>
      </c>
      <c r="H868" s="137">
        <f t="shared" si="437"/>
        <v>0.23799853600382617</v>
      </c>
      <c r="I868" s="137">
        <f t="shared" si="437"/>
        <v>0.30520825031884885</v>
      </c>
      <c r="J868" s="137">
        <f t="shared" si="437"/>
        <v>9.4664212483661456E-2</v>
      </c>
      <c r="K868" s="137">
        <f t="shared" si="437"/>
        <v>0.11843755115912795</v>
      </c>
      <c r="L868" s="138">
        <f t="shared" ref="L868:L871" si="438">(1*E868+2*F868+3*G868+4*H868+5*I868)/SUM(E868:I868)</f>
        <v>3.841697384552095</v>
      </c>
    </row>
    <row r="869" spans="1:12" ht="15" customHeight="1" x14ac:dyDescent="0.2">
      <c r="A869" s="11"/>
      <c r="C869" s="139">
        <v>2021</v>
      </c>
      <c r="D869" s="139"/>
      <c r="E869" s="140">
        <f t="shared" ref="E869:K869" si="439">AVERAGE(E874,E879,E884)</f>
        <v>7.3614126333333321E-2</v>
      </c>
      <c r="F869" s="140">
        <f t="shared" si="439"/>
        <v>4.6367073000000002E-2</v>
      </c>
      <c r="G869" s="140">
        <f t="shared" si="439"/>
        <v>0.12733602266666666</v>
      </c>
      <c r="H869" s="140">
        <f t="shared" si="439"/>
        <v>0.23477028899999999</v>
      </c>
      <c r="I869" s="140">
        <f t="shared" si="439"/>
        <v>0.27611048599999999</v>
      </c>
      <c r="J869" s="140">
        <f t="shared" si="439"/>
        <v>9.3778367333333335E-2</v>
      </c>
      <c r="K869" s="140">
        <f t="shared" si="439"/>
        <v>0.14802361333333333</v>
      </c>
      <c r="L869" s="141">
        <f t="shared" si="438"/>
        <v>3.7826398087059752</v>
      </c>
    </row>
    <row r="870" spans="1:12" ht="15" customHeight="1" x14ac:dyDescent="0.2">
      <c r="A870" s="11"/>
      <c r="C870" s="139">
        <v>2017</v>
      </c>
      <c r="D870" s="139"/>
      <c r="E870" s="140">
        <f t="shared" ref="E870:K870" si="440">AVERAGE(E875,E880,E885)</f>
        <v>7.0038922000000003E-2</v>
      </c>
      <c r="F870" s="140">
        <f t="shared" si="440"/>
        <v>3.3519699999999999E-2</v>
      </c>
      <c r="G870" s="140">
        <f t="shared" si="440"/>
        <v>0.12699800266666667</v>
      </c>
      <c r="H870" s="140">
        <f t="shared" si="440"/>
        <v>0.231216899</v>
      </c>
      <c r="I870" s="140">
        <f t="shared" si="440"/>
        <v>0.24674897666666665</v>
      </c>
      <c r="J870" s="140">
        <f t="shared" si="440"/>
        <v>9.0923528666666656E-2</v>
      </c>
      <c r="K870" s="140">
        <f t="shared" si="440"/>
        <v>0.20055398766666666</v>
      </c>
      <c r="L870" s="141">
        <f t="shared" si="438"/>
        <v>3.7778402352417229</v>
      </c>
    </row>
    <row r="871" spans="1:12" ht="15" customHeight="1" x14ac:dyDescent="0.2">
      <c r="A871" s="11"/>
      <c r="C871" s="139">
        <v>2014</v>
      </c>
      <c r="D871" s="139"/>
      <c r="E871" s="140">
        <f t="shared" ref="E871:K871" si="441">AVERAGE(E876,E881,E886)</f>
        <v>5.6016791273768296E-2</v>
      </c>
      <c r="F871" s="140">
        <f t="shared" si="441"/>
        <v>3.673125802520686E-2</v>
      </c>
      <c r="G871" s="140">
        <f t="shared" si="441"/>
        <v>0.10499690834506399</v>
      </c>
      <c r="H871" s="140">
        <f t="shared" si="441"/>
        <v>0.2264313809880143</v>
      </c>
      <c r="I871" s="140">
        <f t="shared" si="441"/>
        <v>0.25985966649113318</v>
      </c>
      <c r="J871" s="140">
        <f t="shared" si="441"/>
        <v>9.5782336402196411E-2</v>
      </c>
      <c r="K871" s="140">
        <f t="shared" si="441"/>
        <v>0.22018165847461713</v>
      </c>
      <c r="L871" s="141">
        <f t="shared" si="438"/>
        <v>3.8733251889130531</v>
      </c>
    </row>
    <row r="872" spans="1:12" ht="15" customHeight="1" x14ac:dyDescent="0.2">
      <c r="A872" s="11"/>
      <c r="C872" s="170" t="s">
        <v>87</v>
      </c>
      <c r="D872" s="171"/>
      <c r="E872" s="172"/>
      <c r="F872" s="172"/>
      <c r="G872" s="173"/>
      <c r="H872" s="173"/>
      <c r="I872" s="173"/>
      <c r="J872" s="173"/>
      <c r="K872" s="173"/>
      <c r="L872" s="174"/>
    </row>
    <row r="873" spans="1:12" ht="15" customHeight="1" x14ac:dyDescent="0.2">
      <c r="A873" s="11"/>
      <c r="C873" s="136">
        <v>2024</v>
      </c>
      <c r="D873" s="136"/>
      <c r="E873" s="137">
        <v>7.8730316605027204E-2</v>
      </c>
      <c r="F873" s="137">
        <v>3.7661481896483225E-2</v>
      </c>
      <c r="G873" s="137">
        <v>0.11596948552959568</v>
      </c>
      <c r="H873" s="137">
        <v>0.24523249229776337</v>
      </c>
      <c r="I873" s="137">
        <v>0.33157455903110128</v>
      </c>
      <c r="J873" s="137">
        <v>8.3300871486485947E-2</v>
      </c>
      <c r="K873" s="137">
        <v>0.10753079315354343</v>
      </c>
      <c r="L873" s="138">
        <f t="shared" ref="L873:L876" si="442">(1*E873+2*F873+3*G873+4*H873+5*I873)/SUM(E873:I873)</f>
        <v>3.8814723266897535</v>
      </c>
    </row>
    <row r="874" spans="1:12" ht="15" customHeight="1" x14ac:dyDescent="0.2">
      <c r="A874" s="11"/>
      <c r="C874" s="139">
        <v>2021</v>
      </c>
      <c r="D874" s="139"/>
      <c r="E874" s="140">
        <v>6.8439718999999996E-2</v>
      </c>
      <c r="F874" s="140">
        <v>3.8063800000000002E-2</v>
      </c>
      <c r="G874" s="140">
        <v>9.8767356000000001E-2</v>
      </c>
      <c r="H874" s="140">
        <v>0.255902558</v>
      </c>
      <c r="I874" s="140">
        <v>0.31187020199999999</v>
      </c>
      <c r="J874" s="140">
        <v>8.9884906000000001E-2</v>
      </c>
      <c r="K874" s="140">
        <v>0.137071417</v>
      </c>
      <c r="L874" s="141">
        <f t="shared" si="442"/>
        <v>3.9115911341796372</v>
      </c>
    </row>
    <row r="875" spans="1:12" ht="15" customHeight="1" x14ac:dyDescent="0.2">
      <c r="A875" s="11"/>
      <c r="C875" s="139">
        <v>2017</v>
      </c>
      <c r="D875" s="139"/>
      <c r="E875" s="140">
        <v>6.02047E-2</v>
      </c>
      <c r="F875" s="140">
        <v>3.7520999999999999E-2</v>
      </c>
      <c r="G875" s="140">
        <v>0.124899128</v>
      </c>
      <c r="H875" s="140">
        <v>0.24045100599999999</v>
      </c>
      <c r="I875" s="140">
        <v>0.27792462699999998</v>
      </c>
      <c r="J875" s="140">
        <v>8.2424064000000005E-2</v>
      </c>
      <c r="K875" s="140">
        <v>0.17657552100000001</v>
      </c>
      <c r="L875" s="141">
        <f t="shared" si="442"/>
        <v>3.8614972508094025</v>
      </c>
    </row>
    <row r="876" spans="1:12" ht="15" customHeight="1" x14ac:dyDescent="0.2">
      <c r="A876" s="11"/>
      <c r="C876" s="139">
        <v>2014</v>
      </c>
      <c r="D876" s="139"/>
      <c r="E876" s="140">
        <v>5.1704944933398889E-2</v>
      </c>
      <c r="F876" s="140">
        <v>3.9876250792602257E-2</v>
      </c>
      <c r="G876" s="140">
        <v>0.10056013537498487</v>
      </c>
      <c r="H876" s="140">
        <v>0.23733248514513611</v>
      </c>
      <c r="I876" s="140">
        <v>0.31912490714298486</v>
      </c>
      <c r="J876" s="140">
        <v>8.2080042970836833E-2</v>
      </c>
      <c r="K876" s="140">
        <v>0.16932123364005627</v>
      </c>
      <c r="L876" s="141">
        <f t="shared" si="442"/>
        <v>3.9782225588849593</v>
      </c>
    </row>
    <row r="877" spans="1:12" ht="15" customHeight="1" x14ac:dyDescent="0.2">
      <c r="A877" s="11"/>
      <c r="C877" s="170" t="s">
        <v>88</v>
      </c>
      <c r="D877" s="171"/>
      <c r="E877" s="172"/>
      <c r="F877" s="172"/>
      <c r="G877" s="173"/>
      <c r="H877" s="173"/>
      <c r="I877" s="173"/>
      <c r="J877" s="173"/>
      <c r="K877" s="173"/>
      <c r="L877" s="174"/>
    </row>
    <row r="878" spans="1:12" ht="15" customHeight="1" x14ac:dyDescent="0.2">
      <c r="A878" s="11"/>
      <c r="C878" s="136">
        <v>2024</v>
      </c>
      <c r="D878" s="136"/>
      <c r="E878" s="137">
        <v>7.1389007722475487E-2</v>
      </c>
      <c r="F878" s="137">
        <v>3.7206480731372969E-2</v>
      </c>
      <c r="G878" s="137">
        <v>0.15683049038201524</v>
      </c>
      <c r="H878" s="137">
        <v>0.24276578522172873</v>
      </c>
      <c r="I878" s="137">
        <v>0.27079876579180462</v>
      </c>
      <c r="J878" s="137">
        <v>9.9131627437708911E-2</v>
      </c>
      <c r="K878" s="137">
        <v>0.12187784271289406</v>
      </c>
      <c r="L878" s="138">
        <f t="shared" ref="L878:L881" si="443">(1*E878+2*F878+3*G878+4*H878+5*I878)/SUM(E878:I878)</f>
        <v>3.7758487394524027</v>
      </c>
    </row>
    <row r="879" spans="1:12" ht="15" customHeight="1" x14ac:dyDescent="0.2">
      <c r="A879" s="11"/>
      <c r="C879" s="139">
        <v>2021</v>
      </c>
      <c r="D879" s="139"/>
      <c r="E879" s="140">
        <v>8.0254562000000002E-2</v>
      </c>
      <c r="F879" s="140">
        <v>3.8181300000000001E-2</v>
      </c>
      <c r="G879" s="140">
        <v>0.16569603699999999</v>
      </c>
      <c r="H879" s="140">
        <v>0.23592947</v>
      </c>
      <c r="I879" s="140">
        <v>0.218161086</v>
      </c>
      <c r="J879" s="140">
        <v>9.3947023000000005E-2</v>
      </c>
      <c r="K879" s="140">
        <v>0.167830497</v>
      </c>
      <c r="L879" s="141">
        <f t="shared" si="443"/>
        <v>3.641488503624561</v>
      </c>
    </row>
    <row r="880" spans="1:12" ht="15" customHeight="1" x14ac:dyDescent="0.2">
      <c r="A880" s="11"/>
      <c r="C880" s="139">
        <v>2017</v>
      </c>
      <c r="D880" s="139"/>
      <c r="E880" s="140">
        <v>7.9681377999999997E-2</v>
      </c>
      <c r="F880" s="140">
        <v>3.3461400000000002E-2</v>
      </c>
      <c r="G880" s="140">
        <v>0.14948372400000001</v>
      </c>
      <c r="H880" s="140">
        <v>0.24018961899999999</v>
      </c>
      <c r="I880" s="140">
        <v>0.174874117</v>
      </c>
      <c r="J880" s="140">
        <v>9.2988958999999996E-2</v>
      </c>
      <c r="K880" s="140">
        <v>0.22932081800000001</v>
      </c>
      <c r="L880" s="141">
        <f t="shared" si="443"/>
        <v>3.585981138184847</v>
      </c>
    </row>
    <row r="881" spans="1:12" ht="15" customHeight="1" x14ac:dyDescent="0.2">
      <c r="A881" s="11"/>
      <c r="C881" s="139">
        <v>2014</v>
      </c>
      <c r="D881" s="139"/>
      <c r="E881" s="140">
        <v>6.1353931086958614E-2</v>
      </c>
      <c r="F881" s="140">
        <v>4.0369376421845425E-2</v>
      </c>
      <c r="G881" s="140">
        <v>0.1363815618162828</v>
      </c>
      <c r="H881" s="140">
        <v>0.24081431985062926</v>
      </c>
      <c r="I881" s="140">
        <v>0.1629949488232291</v>
      </c>
      <c r="J881" s="140">
        <v>0.10179673440695926</v>
      </c>
      <c r="K881" s="140">
        <v>0.25628912759409572</v>
      </c>
      <c r="L881" s="141">
        <f t="shared" si="443"/>
        <v>3.628942338238371</v>
      </c>
    </row>
    <row r="882" spans="1:12" ht="15" customHeight="1" x14ac:dyDescent="0.2">
      <c r="A882" s="11"/>
      <c r="C882" s="170" t="s">
        <v>89</v>
      </c>
      <c r="D882" s="171"/>
      <c r="E882" s="172"/>
      <c r="F882" s="172"/>
      <c r="G882" s="173"/>
      <c r="H882" s="173"/>
      <c r="I882" s="173"/>
      <c r="J882" s="173"/>
      <c r="K882" s="173"/>
      <c r="L882" s="174"/>
    </row>
    <row r="883" spans="1:12" ht="15" customHeight="1" x14ac:dyDescent="0.2">
      <c r="A883" s="11"/>
      <c r="C883" s="136">
        <v>2024</v>
      </c>
      <c r="D883" s="136"/>
      <c r="E883" s="137">
        <v>6.8353753589363603E-2</v>
      </c>
      <c r="F883" s="137">
        <v>4.6440429111423147E-2</v>
      </c>
      <c r="G883" s="137">
        <v>0.1184929045358503</v>
      </c>
      <c r="H883" s="137">
        <v>0.22599733049198645</v>
      </c>
      <c r="I883" s="137">
        <v>0.31325142613364065</v>
      </c>
      <c r="J883" s="137">
        <v>0.1015601385267895</v>
      </c>
      <c r="K883" s="137">
        <v>0.12590401761094636</v>
      </c>
      <c r="L883" s="138">
        <f t="shared" ref="L883:L886" si="444">(1*E883+2*F883+3*G883+4*H883+5*I883)/SUM(E883:I883)</f>
        <v>3.8664351975213416</v>
      </c>
    </row>
    <row r="884" spans="1:12" ht="15" customHeight="1" x14ac:dyDescent="0.2">
      <c r="A884" s="11"/>
      <c r="C884" s="139">
        <v>2021</v>
      </c>
      <c r="D884" s="139"/>
      <c r="E884" s="140">
        <v>7.2148097999999994E-2</v>
      </c>
      <c r="F884" s="140">
        <v>6.2856119000000002E-2</v>
      </c>
      <c r="G884" s="140">
        <v>0.117544675</v>
      </c>
      <c r="H884" s="140">
        <v>0.212478839</v>
      </c>
      <c r="I884" s="140">
        <v>0.29830016999999998</v>
      </c>
      <c r="J884" s="140">
        <v>9.7503172999999999E-2</v>
      </c>
      <c r="K884" s="140">
        <v>0.139168926</v>
      </c>
      <c r="L884" s="141">
        <f t="shared" si="444"/>
        <v>3.7885560886893357</v>
      </c>
    </row>
    <row r="885" spans="1:12" ht="15" customHeight="1" x14ac:dyDescent="0.2">
      <c r="A885" s="11"/>
      <c r="C885" s="139">
        <v>2017</v>
      </c>
      <c r="D885" s="139"/>
      <c r="E885" s="140">
        <v>7.0230687999999999E-2</v>
      </c>
      <c r="F885" s="140">
        <v>2.9576700000000001E-2</v>
      </c>
      <c r="G885" s="140">
        <v>0.106611156</v>
      </c>
      <c r="H885" s="140">
        <v>0.21301007199999999</v>
      </c>
      <c r="I885" s="140">
        <v>0.28744818599999999</v>
      </c>
      <c r="J885" s="140">
        <v>9.7357562999999994E-2</v>
      </c>
      <c r="K885" s="140">
        <v>0.195765624</v>
      </c>
      <c r="L885" s="141">
        <f t="shared" si="444"/>
        <v>3.8740821119774136</v>
      </c>
    </row>
    <row r="886" spans="1:12" ht="15" customHeight="1" x14ac:dyDescent="0.2">
      <c r="A886" s="11"/>
      <c r="C886" s="139">
        <v>2014</v>
      </c>
      <c r="D886" s="139"/>
      <c r="E886" s="140">
        <v>5.4991497800947392E-2</v>
      </c>
      <c r="F886" s="140">
        <v>2.9948146861172895E-2</v>
      </c>
      <c r="G886" s="140">
        <v>7.8049027843924298E-2</v>
      </c>
      <c r="H886" s="140">
        <v>0.20114733796827752</v>
      </c>
      <c r="I886" s="140">
        <v>0.29745914350718544</v>
      </c>
      <c r="J886" s="140">
        <v>0.10347023182879313</v>
      </c>
      <c r="K886" s="140">
        <v>0.23493461418969938</v>
      </c>
      <c r="L886" s="141">
        <f t="shared" si="444"/>
        <v>3.9917462039601346</v>
      </c>
    </row>
    <row r="887" spans="1:12" ht="15" customHeight="1" x14ac:dyDescent="0.2">
      <c r="A887" s="11"/>
      <c r="C887" s="162" t="s">
        <v>93</v>
      </c>
      <c r="D887" s="162"/>
      <c r="E887" s="162"/>
      <c r="F887" s="162"/>
      <c r="G887" s="163"/>
      <c r="H887" s="163"/>
      <c r="I887" s="163"/>
      <c r="J887" s="163"/>
      <c r="K887" s="163"/>
      <c r="L887" s="168"/>
    </row>
    <row r="888" spans="1:12" ht="15" customHeight="1" x14ac:dyDescent="0.2">
      <c r="A888" s="11"/>
      <c r="C888" s="136">
        <v>2024</v>
      </c>
      <c r="D888" s="136"/>
      <c r="E888" s="137">
        <f>AVERAGE(E893,E898,E903)</f>
        <v>7.5951841347918547E-2</v>
      </c>
      <c r="F888" s="137">
        <f t="shared" ref="F888:K888" si="445">AVERAGE(F893,F898,F903)</f>
        <v>5.0352438991829875E-2</v>
      </c>
      <c r="G888" s="137">
        <f t="shared" si="445"/>
        <v>0.14736432174042449</v>
      </c>
      <c r="H888" s="137">
        <f t="shared" si="445"/>
        <v>0.28963730094352552</v>
      </c>
      <c r="I888" s="137">
        <f t="shared" si="445"/>
        <v>0.2234969986927923</v>
      </c>
      <c r="J888" s="137">
        <f t="shared" si="445"/>
        <v>9.5238968153429207E-2</v>
      </c>
      <c r="K888" s="137">
        <f t="shared" si="445"/>
        <v>0.11795813013008005</v>
      </c>
      <c r="L888" s="138">
        <f t="shared" ref="L888:L891" si="446">(1*E888+2*F888+3*G888+4*H888+5*I888)/SUM(E888:I888)</f>
        <v>3.6791728595251101</v>
      </c>
    </row>
    <row r="889" spans="1:12" ht="15" customHeight="1" x14ac:dyDescent="0.2">
      <c r="A889" s="11"/>
      <c r="C889" s="139">
        <v>2021</v>
      </c>
      <c r="D889" s="139"/>
      <c r="E889" s="140">
        <f t="shared" ref="E889:K889" si="447">AVERAGE(E894,E899,E904)</f>
        <v>7.8475482666666665E-2</v>
      </c>
      <c r="F889" s="140">
        <f t="shared" si="447"/>
        <v>4.81088E-2</v>
      </c>
      <c r="G889" s="140">
        <f t="shared" si="447"/>
        <v>0.16328506800000001</v>
      </c>
      <c r="H889" s="140">
        <f t="shared" si="447"/>
        <v>0.26637875466666666</v>
      </c>
      <c r="I889" s="140">
        <f t="shared" si="447"/>
        <v>0.19580807300000003</v>
      </c>
      <c r="J889" s="140">
        <f t="shared" si="447"/>
        <v>9.7571667666666681E-2</v>
      </c>
      <c r="K889" s="140">
        <f t="shared" si="447"/>
        <v>0.15037213800000002</v>
      </c>
      <c r="L889" s="141">
        <f t="shared" si="446"/>
        <v>3.6022623686665329</v>
      </c>
    </row>
    <row r="890" spans="1:12" ht="15" customHeight="1" x14ac:dyDescent="0.2">
      <c r="A890" s="11"/>
      <c r="C890" s="139">
        <v>2017</v>
      </c>
      <c r="D890" s="139"/>
      <c r="E890" s="140">
        <f t="shared" ref="E890:K890" si="448">AVERAGE(E895,E900,E905)</f>
        <v>7.4591365999999992E-2</v>
      </c>
      <c r="F890" s="140">
        <f t="shared" si="448"/>
        <v>3.2561766666666665E-2</v>
      </c>
      <c r="G890" s="140">
        <f t="shared" si="448"/>
        <v>0.15256173100000001</v>
      </c>
      <c r="H890" s="140">
        <f t="shared" si="448"/>
        <v>0.24943185400000001</v>
      </c>
      <c r="I890" s="140">
        <f t="shared" si="448"/>
        <v>0.19523998733333334</v>
      </c>
      <c r="J890" s="140">
        <f t="shared" si="448"/>
        <v>9.0476893999999988E-2</v>
      </c>
      <c r="K890" s="140">
        <f t="shared" si="448"/>
        <v>0.20513640666666666</v>
      </c>
      <c r="L890" s="141">
        <f t="shared" si="446"/>
        <v>3.6504485771065203</v>
      </c>
    </row>
    <row r="891" spans="1:12" ht="15" customHeight="1" x14ac:dyDescent="0.2">
      <c r="A891" s="11"/>
      <c r="C891" s="139">
        <v>2014</v>
      </c>
      <c r="D891" s="139"/>
      <c r="E891" s="140">
        <f t="shared" ref="E891:K891" si="449">AVERAGE(E896,E901,E906)</f>
        <v>6.7030630866735011E-2</v>
      </c>
      <c r="F891" s="140">
        <f t="shared" si="449"/>
        <v>3.963898203297811E-2</v>
      </c>
      <c r="G891" s="140">
        <f t="shared" si="449"/>
        <v>0.12556637860150463</v>
      </c>
      <c r="H891" s="140">
        <f t="shared" si="449"/>
        <v>0.25153586279238194</v>
      </c>
      <c r="I891" s="140">
        <f t="shared" si="449"/>
        <v>0.19602331777228529</v>
      </c>
      <c r="J891" s="140">
        <f t="shared" si="449"/>
        <v>9.6991694445686727E-2</v>
      </c>
      <c r="K891" s="140">
        <f t="shared" si="449"/>
        <v>0.22321313348842833</v>
      </c>
      <c r="L891" s="141">
        <f t="shared" si="446"/>
        <v>3.691211520585739</v>
      </c>
    </row>
    <row r="892" spans="1:12" ht="15" customHeight="1" x14ac:dyDescent="0.2">
      <c r="A892" s="11"/>
      <c r="C892" s="170" t="s">
        <v>87</v>
      </c>
      <c r="D892" s="171"/>
      <c r="E892" s="172"/>
      <c r="F892" s="172"/>
      <c r="G892" s="173"/>
      <c r="H892" s="173"/>
      <c r="I892" s="173"/>
      <c r="J892" s="173"/>
      <c r="K892" s="173"/>
      <c r="L892" s="174"/>
    </row>
    <row r="893" spans="1:12" ht="15" customHeight="1" x14ac:dyDescent="0.2">
      <c r="A893" s="11"/>
      <c r="C893" s="136">
        <v>2024</v>
      </c>
      <c r="D893" s="136"/>
      <c r="E893" s="137">
        <v>8.2718398129725104E-2</v>
      </c>
      <c r="F893" s="137">
        <v>5.8703108893315467E-2</v>
      </c>
      <c r="G893" s="137">
        <v>0.14232804025812887</v>
      </c>
      <c r="H893" s="137">
        <v>0.29677135560419382</v>
      </c>
      <c r="I893" s="137">
        <v>0.22835719593655393</v>
      </c>
      <c r="J893" s="137">
        <v>8.2200604587376755E-2</v>
      </c>
      <c r="K893" s="137">
        <v>0.10892129659070592</v>
      </c>
      <c r="L893" s="138">
        <f t="shared" ref="L893:L896" si="450">(1*E893+2*F893+3*G893+4*H893+5*I893)/SUM(E893:I893)</f>
        <v>3.6544197983546551</v>
      </c>
    </row>
    <row r="894" spans="1:12" ht="15" customHeight="1" x14ac:dyDescent="0.2">
      <c r="A894" s="11"/>
      <c r="C894" s="139">
        <v>2021</v>
      </c>
      <c r="D894" s="139"/>
      <c r="E894" s="140">
        <v>7.0119494000000004E-2</v>
      </c>
      <c r="F894" s="140">
        <v>4.4611600000000001E-2</v>
      </c>
      <c r="G894" s="140">
        <v>0.16510767400000001</v>
      </c>
      <c r="H894" s="140">
        <v>0.28772459299999997</v>
      </c>
      <c r="I894" s="140">
        <v>0.20203597300000001</v>
      </c>
      <c r="J894" s="140">
        <v>8.9548460999999996E-2</v>
      </c>
      <c r="K894" s="140">
        <v>0.140852177</v>
      </c>
      <c r="L894" s="141">
        <f t="shared" si="450"/>
        <v>3.6587141238352481</v>
      </c>
    </row>
    <row r="895" spans="1:12" ht="15" customHeight="1" x14ac:dyDescent="0.2">
      <c r="A895" s="11"/>
      <c r="C895" s="139">
        <v>2017</v>
      </c>
      <c r="D895" s="139"/>
      <c r="E895" s="140">
        <v>6.2709765000000001E-2</v>
      </c>
      <c r="F895" s="140">
        <v>3.4349600000000001E-2</v>
      </c>
      <c r="G895" s="140">
        <v>0.16909491900000001</v>
      </c>
      <c r="H895" s="140">
        <v>0.26952545300000003</v>
      </c>
      <c r="I895" s="140">
        <v>0.20325049000000001</v>
      </c>
      <c r="J895" s="140">
        <v>8.4141567E-2</v>
      </c>
      <c r="K895" s="140">
        <v>0.17692823499999999</v>
      </c>
      <c r="L895" s="141">
        <f t="shared" si="450"/>
        <v>3.6986550071120585</v>
      </c>
    </row>
    <row r="896" spans="1:12" ht="15" customHeight="1" x14ac:dyDescent="0.2">
      <c r="A896" s="11"/>
      <c r="C896" s="139">
        <v>2014</v>
      </c>
      <c r="D896" s="139"/>
      <c r="E896" s="140">
        <v>6.4560680763932413E-2</v>
      </c>
      <c r="F896" s="140">
        <v>4.1306269775888804E-2</v>
      </c>
      <c r="G896" s="140">
        <v>0.13820415926710319</v>
      </c>
      <c r="H896" s="140">
        <v>0.28413679035021283</v>
      </c>
      <c r="I896" s="140">
        <v>0.22098402144186061</v>
      </c>
      <c r="J896" s="140">
        <v>8.319436186176335E-2</v>
      </c>
      <c r="K896" s="140">
        <v>0.16761371653923876</v>
      </c>
      <c r="L896" s="141">
        <f t="shared" si="450"/>
        <v>3.7417020738080042</v>
      </c>
    </row>
    <row r="897" spans="1:12" ht="15" customHeight="1" x14ac:dyDescent="0.2">
      <c r="A897" s="11"/>
      <c r="C897" s="170" t="s">
        <v>88</v>
      </c>
      <c r="D897" s="171"/>
      <c r="E897" s="172"/>
      <c r="F897" s="172"/>
      <c r="G897" s="173"/>
      <c r="H897" s="173"/>
      <c r="I897" s="173"/>
      <c r="J897" s="173"/>
      <c r="K897" s="173"/>
      <c r="L897" s="174"/>
    </row>
    <row r="898" spans="1:12" ht="15" customHeight="1" x14ac:dyDescent="0.2">
      <c r="A898" s="11"/>
      <c r="C898" s="136">
        <v>2024</v>
      </c>
      <c r="D898" s="136"/>
      <c r="E898" s="137">
        <v>7.1118264921407756E-2</v>
      </c>
      <c r="F898" s="137">
        <v>4.41893861100369E-2</v>
      </c>
      <c r="G898" s="137">
        <v>0.16596336404873843</v>
      </c>
      <c r="H898" s="137">
        <v>0.29249707021388288</v>
      </c>
      <c r="I898" s="137">
        <v>0.2059074222368395</v>
      </c>
      <c r="J898" s="137">
        <v>9.7103888796569351E-2</v>
      </c>
      <c r="K898" s="137">
        <v>0.12322060367252527</v>
      </c>
      <c r="L898" s="138">
        <f t="shared" ref="L898:L901" si="451">(1*E898+2*F898+3*G898+4*H898+5*I898)/SUM(E898:I898)</f>
        <v>3.6642327400725505</v>
      </c>
    </row>
    <row r="899" spans="1:12" ht="15" customHeight="1" x14ac:dyDescent="0.2">
      <c r="A899" s="11"/>
      <c r="C899" s="139">
        <v>2021</v>
      </c>
      <c r="D899" s="139"/>
      <c r="E899" s="140">
        <v>8.3813687999999997E-2</v>
      </c>
      <c r="F899" s="140">
        <v>4.4064100000000002E-2</v>
      </c>
      <c r="G899" s="140">
        <v>0.188457606</v>
      </c>
      <c r="H899" s="140">
        <v>0.261584971</v>
      </c>
      <c r="I899" s="140">
        <v>0.15476775000000001</v>
      </c>
      <c r="J899" s="140">
        <v>9.6385597000000003E-2</v>
      </c>
      <c r="K899" s="140">
        <v>0.17092626699999999</v>
      </c>
      <c r="L899" s="141">
        <f t="shared" si="451"/>
        <v>3.4905620654157872</v>
      </c>
    </row>
    <row r="900" spans="1:12" ht="15" customHeight="1" x14ac:dyDescent="0.2">
      <c r="A900" s="11"/>
      <c r="C900" s="139">
        <v>2017</v>
      </c>
      <c r="D900" s="139"/>
      <c r="E900" s="140">
        <v>8.9070833000000002E-2</v>
      </c>
      <c r="F900" s="140">
        <v>3.26544E-2</v>
      </c>
      <c r="G900" s="140">
        <v>0.14964718399999999</v>
      </c>
      <c r="H900" s="140">
        <v>0.250268243</v>
      </c>
      <c r="I900" s="140">
        <v>0.15141095800000001</v>
      </c>
      <c r="J900" s="140">
        <v>9.4003677999999993E-2</v>
      </c>
      <c r="K900" s="140">
        <v>0.2329447</v>
      </c>
      <c r="L900" s="141">
        <f t="shared" si="451"/>
        <v>3.5085703441544953</v>
      </c>
    </row>
    <row r="901" spans="1:12" ht="15" customHeight="1" x14ac:dyDescent="0.2">
      <c r="A901" s="11"/>
      <c r="C901" s="139">
        <v>2014</v>
      </c>
      <c r="D901" s="139"/>
      <c r="E901" s="140">
        <v>7.478393095598497E-2</v>
      </c>
      <c r="F901" s="140">
        <v>4.0400232147457325E-2</v>
      </c>
      <c r="G901" s="140">
        <v>0.1314787112518285</v>
      </c>
      <c r="H901" s="140">
        <v>0.25689706899535814</v>
      </c>
      <c r="I901" s="140">
        <v>0.13484611554203993</v>
      </c>
      <c r="J901" s="140">
        <v>0.10192596663782887</v>
      </c>
      <c r="K901" s="140">
        <v>0.25966797446950229</v>
      </c>
      <c r="L901" s="141">
        <f t="shared" si="451"/>
        <v>3.527283852230175</v>
      </c>
    </row>
    <row r="902" spans="1:12" ht="15" customHeight="1" x14ac:dyDescent="0.2">
      <c r="A902" s="11"/>
      <c r="C902" s="170" t="s">
        <v>89</v>
      </c>
      <c r="D902" s="171"/>
      <c r="E902" s="172"/>
      <c r="F902" s="172"/>
      <c r="G902" s="173"/>
      <c r="H902" s="173"/>
      <c r="I902" s="173"/>
      <c r="J902" s="173"/>
      <c r="K902" s="173"/>
      <c r="L902" s="174"/>
    </row>
    <row r="903" spans="1:12" ht="15" customHeight="1" x14ac:dyDescent="0.2">
      <c r="A903" s="11"/>
      <c r="C903" s="136">
        <v>2024</v>
      </c>
      <c r="D903" s="136"/>
      <c r="E903" s="137">
        <v>7.4018860992622768E-2</v>
      </c>
      <c r="F903" s="137">
        <v>4.8164821972137242E-2</v>
      </c>
      <c r="G903" s="137">
        <v>0.13380156091440615</v>
      </c>
      <c r="H903" s="137">
        <v>0.27964347701249992</v>
      </c>
      <c r="I903" s="137">
        <v>0.23622637790498349</v>
      </c>
      <c r="J903" s="137">
        <v>0.10641241107634154</v>
      </c>
      <c r="K903" s="137">
        <v>0.12173249012700901</v>
      </c>
      <c r="L903" s="138">
        <f t="shared" ref="L903:L906" si="452">(1*E903+2*F903+3*G903+4*H903+5*I903)/SUM(E903:I903)</f>
        <v>3.7202047246066554</v>
      </c>
    </row>
    <row r="904" spans="1:12" ht="15" customHeight="1" x14ac:dyDescent="0.2">
      <c r="A904" s="11"/>
      <c r="C904" s="139">
        <v>2021</v>
      </c>
      <c r="D904" s="139"/>
      <c r="E904" s="140">
        <v>8.1493265999999995E-2</v>
      </c>
      <c r="F904" s="140">
        <v>5.5650699999999997E-2</v>
      </c>
      <c r="G904" s="140">
        <v>0.13628992400000001</v>
      </c>
      <c r="H904" s="140">
        <v>0.24982670000000001</v>
      </c>
      <c r="I904" s="140">
        <v>0.23062049600000001</v>
      </c>
      <c r="J904" s="140">
        <v>0.106780945</v>
      </c>
      <c r="K904" s="140">
        <v>0.13933797000000001</v>
      </c>
      <c r="L904" s="141">
        <f t="shared" si="452"/>
        <v>3.6531938115237446</v>
      </c>
    </row>
    <row r="905" spans="1:12" ht="15" customHeight="1" x14ac:dyDescent="0.2">
      <c r="A905" s="11"/>
      <c r="C905" s="139">
        <v>2017</v>
      </c>
      <c r="D905" s="139"/>
      <c r="E905" s="140">
        <v>7.1993500000000002E-2</v>
      </c>
      <c r="F905" s="140">
        <v>3.0681300000000002E-2</v>
      </c>
      <c r="G905" s="140">
        <v>0.13894308999999999</v>
      </c>
      <c r="H905" s="140">
        <v>0.228501866</v>
      </c>
      <c r="I905" s="140">
        <v>0.23105851399999999</v>
      </c>
      <c r="J905" s="140">
        <v>9.3285436999999999E-2</v>
      </c>
      <c r="K905" s="140">
        <v>0.20553628500000001</v>
      </c>
      <c r="L905" s="141">
        <f t="shared" si="452"/>
        <v>3.7358336903395477</v>
      </c>
    </row>
    <row r="906" spans="1:12" ht="15" customHeight="1" x14ac:dyDescent="0.2">
      <c r="A906" s="11"/>
      <c r="C906" s="139">
        <v>2014</v>
      </c>
      <c r="D906" s="139"/>
      <c r="E906" s="140">
        <v>6.1747280880287629E-2</v>
      </c>
      <c r="F906" s="140">
        <v>3.7210444175588185E-2</v>
      </c>
      <c r="G906" s="140">
        <v>0.1070162652855822</v>
      </c>
      <c r="H906" s="140">
        <v>0.21357372903157479</v>
      </c>
      <c r="I906" s="140">
        <v>0.23223981633295526</v>
      </c>
      <c r="J906" s="140">
        <v>0.10585475483746799</v>
      </c>
      <c r="K906" s="140">
        <v>0.242357709456544</v>
      </c>
      <c r="L906" s="141">
        <f t="shared" si="452"/>
        <v>3.7937377249795854</v>
      </c>
    </row>
    <row r="907" spans="1:12" ht="15" customHeight="1" x14ac:dyDescent="0.2">
      <c r="A907" s="11"/>
      <c r="C907" s="162" t="s">
        <v>87</v>
      </c>
      <c r="D907" s="162"/>
      <c r="E907" s="162"/>
      <c r="F907" s="162"/>
      <c r="G907" s="163"/>
      <c r="H907" s="163"/>
      <c r="I907" s="163"/>
      <c r="J907" s="163"/>
      <c r="K907" s="163"/>
      <c r="L907" s="168"/>
    </row>
    <row r="908" spans="1:12" ht="15" customHeight="1" x14ac:dyDescent="0.2">
      <c r="A908" s="11"/>
      <c r="C908" s="136">
        <v>2024</v>
      </c>
      <c r="D908" s="136"/>
      <c r="E908" s="137">
        <f>AVERAGE(E833,E853,E873,E893)</f>
        <v>8.6137028098953475E-2</v>
      </c>
      <c r="F908" s="137">
        <f t="shared" ref="F908:K908" si="453">AVERAGE(F833,F853,F873,F893)</f>
        <v>5.88287252287234E-2</v>
      </c>
      <c r="G908" s="137">
        <f t="shared" si="453"/>
        <v>0.16844067684764008</v>
      </c>
      <c r="H908" s="137">
        <f t="shared" si="453"/>
        <v>0.27402045582933837</v>
      </c>
      <c r="I908" s="137">
        <f t="shared" si="453"/>
        <v>0.2277432266486287</v>
      </c>
      <c r="J908" s="137">
        <f t="shared" si="453"/>
        <v>8.3977475554015413E-2</v>
      </c>
      <c r="K908" s="137">
        <f t="shared" si="453"/>
        <v>0.10085241179270057</v>
      </c>
      <c r="L908" s="138">
        <f t="shared" ref="L908:L911" si="454">(1*E908+2*F908+3*G908+4*H908+5*I908)/SUM(E908:I908)</f>
        <v>3.6114111888593636</v>
      </c>
    </row>
    <row r="909" spans="1:12" ht="15" customHeight="1" x14ac:dyDescent="0.2">
      <c r="A909" s="11"/>
      <c r="C909" s="139">
        <v>2021</v>
      </c>
      <c r="D909" s="139"/>
      <c r="E909" s="140">
        <f t="shared" ref="E909:K909" si="455">AVERAGE(E834,E854,E874,E894)</f>
        <v>7.4734117500000002E-2</v>
      </c>
      <c r="F909" s="140">
        <f t="shared" si="455"/>
        <v>5.1455784750000004E-2</v>
      </c>
      <c r="G909" s="140">
        <f t="shared" si="455"/>
        <v>0.17299388700000001</v>
      </c>
      <c r="H909" s="140">
        <f t="shared" si="455"/>
        <v>0.26266503175</v>
      </c>
      <c r="I909" s="140">
        <f t="shared" si="455"/>
        <v>0.21624883775000001</v>
      </c>
      <c r="J909" s="140">
        <f t="shared" si="455"/>
        <v>9.3913958749999998E-2</v>
      </c>
      <c r="K909" s="140">
        <f t="shared" si="455"/>
        <v>0.12798837624999998</v>
      </c>
      <c r="L909" s="141">
        <f t="shared" si="454"/>
        <v>3.635188503579339</v>
      </c>
    </row>
    <row r="910" spans="1:12" ht="15" customHeight="1" x14ac:dyDescent="0.2">
      <c r="A910" s="11"/>
      <c r="C910" s="139">
        <v>2017</v>
      </c>
      <c r="D910" s="139"/>
      <c r="E910" s="140">
        <f t="shared" ref="E910:K910" si="456">AVERAGE(E835,E855,E875,E895)</f>
        <v>6.4421476750000012E-2</v>
      </c>
      <c r="F910" s="140">
        <f t="shared" si="456"/>
        <v>4.1037400000000002E-2</v>
      </c>
      <c r="G910" s="140">
        <f t="shared" si="456"/>
        <v>0.18751945525000002</v>
      </c>
      <c r="H910" s="140">
        <f t="shared" si="456"/>
        <v>0.261851793</v>
      </c>
      <c r="I910" s="140">
        <f t="shared" si="456"/>
        <v>0.19754251574999998</v>
      </c>
      <c r="J910" s="140">
        <f t="shared" si="456"/>
        <v>8.5800541000000008E-2</v>
      </c>
      <c r="K910" s="140">
        <f t="shared" si="456"/>
        <v>0.16182684650000001</v>
      </c>
      <c r="L910" s="141">
        <f t="shared" si="454"/>
        <v>3.6473606888661969</v>
      </c>
    </row>
    <row r="911" spans="1:12" ht="15" customHeight="1" x14ac:dyDescent="0.2">
      <c r="A911" s="11"/>
      <c r="C911" s="139">
        <v>2014</v>
      </c>
      <c r="D911" s="139"/>
      <c r="E911" s="140">
        <f t="shared" ref="E911:K911" si="457">AVERAGE(E836,E856,E876,E896)</f>
        <v>6.106530932968994E-2</v>
      </c>
      <c r="F911" s="140">
        <f t="shared" si="457"/>
        <v>5.1300220042026709E-2</v>
      </c>
      <c r="G911" s="140">
        <f t="shared" si="457"/>
        <v>0.15400634111656322</v>
      </c>
      <c r="H911" s="140">
        <f t="shared" si="457"/>
        <v>0.25676967984173393</v>
      </c>
      <c r="I911" s="140">
        <f t="shared" si="457"/>
        <v>0.22360452574799367</v>
      </c>
      <c r="J911" s="140">
        <f t="shared" si="457"/>
        <v>8.9343805549568028E-2</v>
      </c>
      <c r="K911" s="140">
        <f t="shared" si="457"/>
        <v>0.16391011837242447</v>
      </c>
      <c r="L911" s="141">
        <f t="shared" si="454"/>
        <v>3.7104796524982229</v>
      </c>
    </row>
    <row r="912" spans="1:12" ht="15" customHeight="1" x14ac:dyDescent="0.2">
      <c r="A912" s="11"/>
      <c r="C912" s="162" t="s">
        <v>88</v>
      </c>
      <c r="D912" s="162"/>
      <c r="E912" s="162"/>
      <c r="F912" s="162"/>
      <c r="G912" s="162"/>
      <c r="H912" s="162"/>
      <c r="I912" s="162"/>
      <c r="J912" s="162"/>
      <c r="K912" s="162"/>
      <c r="L912" s="169"/>
    </row>
    <row r="913" spans="1:13" ht="15" customHeight="1" x14ac:dyDescent="0.2">
      <c r="A913" s="11"/>
      <c r="C913" s="136">
        <v>2024</v>
      </c>
      <c r="D913" s="136"/>
      <c r="E913" s="137">
        <f>AVERAGE(E838,E858,E878,E898)</f>
        <v>7.4694612022772874E-2</v>
      </c>
      <c r="F913" s="137">
        <f t="shared" ref="F913:K913" si="458">AVERAGE(F838,F858,F878,F898)</f>
        <v>4.9556769443401046E-2</v>
      </c>
      <c r="G913" s="137">
        <f t="shared" si="458"/>
        <v>0.19154695311789993</v>
      </c>
      <c r="H913" s="137">
        <f t="shared" si="458"/>
        <v>0.26473401536330821</v>
      </c>
      <c r="I913" s="137">
        <f t="shared" si="458"/>
        <v>0.21358272180434601</v>
      </c>
      <c r="J913" s="137">
        <f t="shared" si="458"/>
        <v>9.5823834741642133E-2</v>
      </c>
      <c r="K913" s="137">
        <f t="shared" si="458"/>
        <v>0.11006109350662985</v>
      </c>
      <c r="L913" s="138">
        <f t="shared" ref="L913:L916" si="459">(1*E913+2*F913+3*G913+4*H913+5*I913)/SUM(E913:I913)</f>
        <v>3.620758228899565</v>
      </c>
    </row>
    <row r="914" spans="1:13" ht="15" customHeight="1" x14ac:dyDescent="0.2">
      <c r="A914" s="11"/>
      <c r="C914" s="139">
        <v>2021</v>
      </c>
      <c r="D914" s="139"/>
      <c r="E914" s="140">
        <f t="shared" ref="E914:K914" si="460">AVERAGE(E839,E859,E879,E899)</f>
        <v>8.7033719250000002E-2</v>
      </c>
      <c r="F914" s="140">
        <f t="shared" si="460"/>
        <v>4.9850424999999997E-2</v>
      </c>
      <c r="G914" s="140">
        <f t="shared" si="460"/>
        <v>0.20749568800000001</v>
      </c>
      <c r="H914" s="140">
        <f t="shared" si="460"/>
        <v>0.25099940949999999</v>
      </c>
      <c r="I914" s="140">
        <f t="shared" si="460"/>
        <v>0.1659874945</v>
      </c>
      <c r="J914" s="140">
        <f t="shared" si="460"/>
        <v>9.3646648999999998E-2</v>
      </c>
      <c r="K914" s="140">
        <f t="shared" si="460"/>
        <v>0.14498659975</v>
      </c>
      <c r="L914" s="141">
        <f t="shared" si="459"/>
        <v>3.4715947228906789</v>
      </c>
    </row>
    <row r="915" spans="1:13" ht="15" customHeight="1" x14ac:dyDescent="0.2">
      <c r="A915" s="11"/>
      <c r="C915" s="139">
        <v>2017</v>
      </c>
      <c r="D915" s="139"/>
      <c r="E915" s="140">
        <f t="shared" ref="E915:K915" si="461">AVERAGE(E840,E860,E880,E900)</f>
        <v>8.6476417250000007E-2</v>
      </c>
      <c r="F915" s="140">
        <f t="shared" si="461"/>
        <v>3.8694449999999998E-2</v>
      </c>
      <c r="G915" s="140">
        <f t="shared" si="461"/>
        <v>0.17563163525</v>
      </c>
      <c r="H915" s="140">
        <f t="shared" si="461"/>
        <v>0.25798569049999998</v>
      </c>
      <c r="I915" s="140">
        <f t="shared" si="461"/>
        <v>0.13887779575</v>
      </c>
      <c r="J915" s="140">
        <f t="shared" si="461"/>
        <v>9.1035971999999993E-2</v>
      </c>
      <c r="K915" s="140">
        <f t="shared" si="461"/>
        <v>0.21129804000000002</v>
      </c>
      <c r="L915" s="141">
        <f t="shared" si="459"/>
        <v>3.464540342694181</v>
      </c>
    </row>
    <row r="916" spans="1:13" ht="15" customHeight="1" x14ac:dyDescent="0.2">
      <c r="A916" s="11"/>
      <c r="C916" s="139">
        <v>2014</v>
      </c>
      <c r="D916" s="139"/>
      <c r="E916" s="140">
        <f t="shared" ref="E916:K916" si="462">AVERAGE(E841,E861,E881,E901)</f>
        <v>7.2274131131712563E-2</v>
      </c>
      <c r="F916" s="140">
        <f t="shared" si="462"/>
        <v>5.3402992580845743E-2</v>
      </c>
      <c r="G916" s="140">
        <f t="shared" si="462"/>
        <v>0.15085413000219697</v>
      </c>
      <c r="H916" s="140">
        <f t="shared" si="462"/>
        <v>0.25806538301827037</v>
      </c>
      <c r="I916" s="140">
        <f t="shared" si="462"/>
        <v>0.12783620335520934</v>
      </c>
      <c r="J916" s="140">
        <f t="shared" si="462"/>
        <v>9.6823951266014535E-2</v>
      </c>
      <c r="K916" s="140">
        <f t="shared" si="462"/>
        <v>0.24074320864575055</v>
      </c>
      <c r="L916" s="141">
        <f t="shared" si="459"/>
        <v>3.4767072460392443</v>
      </c>
    </row>
    <row r="917" spans="1:13" ht="15" customHeight="1" x14ac:dyDescent="0.2">
      <c r="A917" s="11"/>
      <c r="C917" s="162" t="s">
        <v>89</v>
      </c>
      <c r="D917" s="162"/>
      <c r="E917" s="162"/>
      <c r="F917" s="162"/>
      <c r="G917" s="162"/>
      <c r="H917" s="162"/>
      <c r="I917" s="162"/>
      <c r="J917" s="162"/>
      <c r="K917" s="162"/>
      <c r="L917" s="169"/>
    </row>
    <row r="918" spans="1:13" ht="15" customHeight="1" x14ac:dyDescent="0.2">
      <c r="A918" s="11"/>
      <c r="C918" s="136">
        <v>2024</v>
      </c>
      <c r="D918" s="136"/>
      <c r="E918" s="137">
        <f>AVERAGE(E843,E863,E883,E903)</f>
        <v>7.3364208827907521E-2</v>
      </c>
      <c r="F918" s="137">
        <f t="shared" ref="F918:K918" si="463">AVERAGE(F843,F863,F883,F903)</f>
        <v>5.0306972380449247E-2</v>
      </c>
      <c r="G918" s="137">
        <f t="shared" si="463"/>
        <v>0.14628118062826356</v>
      </c>
      <c r="H918" s="137">
        <f t="shared" si="463"/>
        <v>0.25070002725001261</v>
      </c>
      <c r="I918" s="137">
        <f t="shared" si="463"/>
        <v>0.27543217867058001</v>
      </c>
      <c r="J918" s="137">
        <f t="shared" si="463"/>
        <v>9.8224188331921952E-2</v>
      </c>
      <c r="K918" s="137">
        <f t="shared" si="463"/>
        <v>0.10569124391086515</v>
      </c>
      <c r="L918" s="138">
        <f t="shared" ref="L918:L921" si="464">(1*E918+2*F918+3*G918+4*H918+5*I918)/SUM(E918:I918)</f>
        <v>3.759377858885057</v>
      </c>
    </row>
    <row r="919" spans="1:13" ht="15" customHeight="1" x14ac:dyDescent="0.2">
      <c r="A919" s="11"/>
      <c r="C919" s="139">
        <v>2021</v>
      </c>
      <c r="D919" s="139"/>
      <c r="E919" s="140">
        <f t="shared" ref="E919:K919" si="465">AVERAGE(E844,E864,E884,E904)</f>
        <v>7.8755191000000002E-2</v>
      </c>
      <c r="F919" s="140">
        <f t="shared" si="465"/>
        <v>6.1517949249999995E-2</v>
      </c>
      <c r="G919" s="140">
        <f t="shared" si="465"/>
        <v>0.14219526425000001</v>
      </c>
      <c r="H919" s="140">
        <f t="shared" si="465"/>
        <v>0.24187953625000003</v>
      </c>
      <c r="I919" s="140">
        <f t="shared" si="465"/>
        <v>0.26303534274999996</v>
      </c>
      <c r="J919" s="140">
        <f t="shared" si="465"/>
        <v>9.5349369500000003E-2</v>
      </c>
      <c r="K919" s="140">
        <f t="shared" si="465"/>
        <v>0.11726734699999999</v>
      </c>
      <c r="L919" s="141">
        <f t="shared" si="464"/>
        <v>3.6971469956283367</v>
      </c>
    </row>
    <row r="920" spans="1:13" ht="15" customHeight="1" x14ac:dyDescent="0.2">
      <c r="A920" s="11"/>
      <c r="C920" s="139">
        <v>2017</v>
      </c>
      <c r="D920" s="139"/>
      <c r="E920" s="140">
        <f t="shared" ref="E920:K920" si="466">AVERAGE(E845,E865,E885,E905)</f>
        <v>7.3356401499999987E-2</v>
      </c>
      <c r="F920" s="140">
        <f t="shared" si="466"/>
        <v>3.3506225000000001E-2</v>
      </c>
      <c r="G920" s="140">
        <f t="shared" si="466"/>
        <v>0.14085021324999999</v>
      </c>
      <c r="H920" s="140">
        <f t="shared" si="466"/>
        <v>0.23980001175000001</v>
      </c>
      <c r="I920" s="140">
        <f t="shared" si="466"/>
        <v>0.24650674749999998</v>
      </c>
      <c r="J920" s="140">
        <f t="shared" si="466"/>
        <v>8.7294087249999985E-2</v>
      </c>
      <c r="K920" s="140">
        <f t="shared" si="466"/>
        <v>0.17868632400000001</v>
      </c>
      <c r="L920" s="141">
        <f t="shared" si="464"/>
        <v>3.7528334114005037</v>
      </c>
    </row>
    <row r="921" spans="1:13" ht="15" customHeight="1" x14ac:dyDescent="0.2">
      <c r="A921" s="11"/>
      <c r="C921" s="139">
        <v>2014</v>
      </c>
      <c r="D921" s="139"/>
      <c r="E921" s="142">
        <f t="shared" ref="E921:K921" si="467">AVERAGE(E846,E866,E886,E906)</f>
        <v>6.2211043734130722E-2</v>
      </c>
      <c r="F921" s="142">
        <f t="shared" si="467"/>
        <v>4.1559801526047054E-2</v>
      </c>
      <c r="G921" s="142">
        <f t="shared" si="467"/>
        <v>9.7163039428675713E-2</v>
      </c>
      <c r="H921" s="142">
        <f t="shared" si="467"/>
        <v>0.21636630519155153</v>
      </c>
      <c r="I921" s="142">
        <f t="shared" si="467"/>
        <v>0.2654243050715866</v>
      </c>
      <c r="J921" s="142">
        <f t="shared" si="467"/>
        <v>0.10026031423734617</v>
      </c>
      <c r="K921" s="142">
        <f t="shared" si="467"/>
        <v>0.21701519081066226</v>
      </c>
      <c r="L921" s="141">
        <f t="shared" si="464"/>
        <v>3.8513434491335894</v>
      </c>
    </row>
    <row r="922" spans="1:13" ht="15" customHeight="1" x14ac:dyDescent="0.2">
      <c r="A922" s="11"/>
      <c r="C922" s="100" t="s">
        <v>23</v>
      </c>
      <c r="D922" s="100"/>
      <c r="E922" s="100"/>
      <c r="F922" s="100"/>
      <c r="G922" s="100"/>
      <c r="H922" s="100"/>
      <c r="I922" s="100"/>
      <c r="J922" s="100"/>
      <c r="K922" s="100"/>
      <c r="L922" s="113"/>
    </row>
    <row r="923" spans="1:13" ht="15" customHeight="1" x14ac:dyDescent="0.2">
      <c r="A923" s="11"/>
      <c r="C923" s="160" t="s">
        <v>165</v>
      </c>
      <c r="D923" s="160"/>
      <c r="E923" s="161"/>
      <c r="F923" s="161"/>
      <c r="G923" s="161"/>
      <c r="H923" s="161"/>
      <c r="I923" s="161"/>
      <c r="J923" s="161"/>
      <c r="K923" s="161"/>
      <c r="L923" s="161"/>
    </row>
    <row r="924" spans="1:13" s="3" customFormat="1" ht="15" customHeight="1" x14ac:dyDescent="0.2">
      <c r="A924" s="11"/>
      <c r="C924" s="136">
        <v>2024</v>
      </c>
      <c r="D924" s="136"/>
      <c r="E924" s="137">
        <f>AVERAGE(E934,E939,E944,E954,E959,E964,E974,E979,E984,E994,E999,E1004)</f>
        <v>0.10531000612041001</v>
      </c>
      <c r="F924" s="137">
        <f t="shared" ref="F924:K924" si="468">AVERAGE(F934,F939,F944,F954,F959,F964,F974,F979,F984,F994,F999,F1004)</f>
        <v>5.726350558455872E-2</v>
      </c>
      <c r="G924" s="137">
        <f t="shared" si="468"/>
        <v>0.11848437580488581</v>
      </c>
      <c r="H924" s="137">
        <f t="shared" si="468"/>
        <v>0.23734462770114281</v>
      </c>
      <c r="I924" s="137">
        <f t="shared" si="468"/>
        <v>0.1898207963743771</v>
      </c>
      <c r="J924" s="137">
        <f t="shared" si="468"/>
        <v>0.1074731984774706</v>
      </c>
      <c r="K924" s="137">
        <f t="shared" si="468"/>
        <v>0.18430348993715495</v>
      </c>
      <c r="L924" s="138">
        <f t="shared" ref="L924:L927" si="469">(1*E924+2*F924+3*G924+4*H924+5*I924)/SUM(E924:I924)</f>
        <v>3.4929274381593625</v>
      </c>
      <c r="M924" s="2"/>
    </row>
    <row r="925" spans="1:13" s="3" customFormat="1" ht="15" customHeight="1" x14ac:dyDescent="0.2">
      <c r="A925" s="11"/>
      <c r="C925" s="139">
        <v>2021</v>
      </c>
      <c r="D925" s="139"/>
      <c r="E925" s="140">
        <f t="shared" ref="E925:K925" si="470">AVERAGE(E935,E940,E945,E955,E960,E965,E975,E980,E985,E995,E1000,E1005)</f>
        <v>0.11126677058333333</v>
      </c>
      <c r="F925" s="140">
        <f t="shared" si="470"/>
        <v>3.3981449999999996E-2</v>
      </c>
      <c r="G925" s="140">
        <f t="shared" si="470"/>
        <v>0.16405883283333331</v>
      </c>
      <c r="H925" s="140">
        <f t="shared" si="470"/>
        <v>0.21518743308333332</v>
      </c>
      <c r="I925" s="140">
        <f t="shared" si="470"/>
        <v>0.13626366000000001</v>
      </c>
      <c r="J925" s="140">
        <f t="shared" si="470"/>
        <v>0.12400081025</v>
      </c>
      <c r="K925" s="140">
        <f t="shared" si="470"/>
        <v>0.21524105416666664</v>
      </c>
      <c r="L925" s="141">
        <f t="shared" si="469"/>
        <v>3.3499007362093365</v>
      </c>
      <c r="M925" s="2"/>
    </row>
    <row r="926" spans="1:13" s="3" customFormat="1" ht="15" customHeight="1" x14ac:dyDescent="0.2">
      <c r="A926" s="11"/>
      <c r="C926" s="139">
        <v>2017</v>
      </c>
      <c r="D926" s="139"/>
      <c r="E926" s="140">
        <f t="shared" ref="E926:K926" si="471">AVERAGE(E936,E941,E946,E956,E961,E966,E976,E981,E986,E996,E1001,E1006)</f>
        <v>7.9386446916666673E-2</v>
      </c>
      <c r="F926" s="140">
        <f t="shared" si="471"/>
        <v>1.8592458333333336E-2</v>
      </c>
      <c r="G926" s="140">
        <f t="shared" si="471"/>
        <v>0.14655955991666669</v>
      </c>
      <c r="H926" s="140">
        <f t="shared" si="471"/>
        <v>0.23659247449999996</v>
      </c>
      <c r="I926" s="140">
        <f t="shared" si="471"/>
        <v>0.17995558074999998</v>
      </c>
      <c r="J926" s="140">
        <f t="shared" si="471"/>
        <v>0.12832194608333333</v>
      </c>
      <c r="K926" s="140">
        <f t="shared" si="471"/>
        <v>0.210591526</v>
      </c>
      <c r="L926" s="141">
        <f t="shared" si="469"/>
        <v>3.6340142642284716</v>
      </c>
      <c r="M926" s="2"/>
    </row>
    <row r="927" spans="1:13" s="3" customFormat="1" ht="15" customHeight="1" x14ac:dyDescent="0.2">
      <c r="A927" s="11"/>
      <c r="C927" s="139">
        <v>2014</v>
      </c>
      <c r="D927" s="139"/>
      <c r="E927" s="140">
        <f t="shared" ref="E927:K927" si="472">AVERAGE(E937,E942,E947,E957,E962,E967,E977,E982,E987,E997,E1002,E1007)</f>
        <v>4.4777249313835726E-2</v>
      </c>
      <c r="F927" s="140">
        <f t="shared" si="472"/>
        <v>2.3341792832467997E-2</v>
      </c>
      <c r="G927" s="140">
        <f t="shared" si="472"/>
        <v>9.0616534815927616E-2</v>
      </c>
      <c r="H927" s="140">
        <f t="shared" si="472"/>
        <v>0.17860835888652812</v>
      </c>
      <c r="I927" s="140">
        <f t="shared" si="472"/>
        <v>0.17226079128889002</v>
      </c>
      <c r="J927" s="140">
        <f t="shared" si="472"/>
        <v>0.19227336893021388</v>
      </c>
      <c r="K927" s="140">
        <f t="shared" si="472"/>
        <v>0.29812190393213661</v>
      </c>
      <c r="L927" s="141">
        <f t="shared" si="469"/>
        <v>3.8050036197826724</v>
      </c>
      <c r="M927" s="2"/>
    </row>
    <row r="928" spans="1:13" s="3" customFormat="1" ht="15" customHeight="1" x14ac:dyDescent="0.2">
      <c r="A928" s="11"/>
      <c r="C928" s="162" t="s">
        <v>90</v>
      </c>
      <c r="D928" s="162"/>
      <c r="E928" s="162"/>
      <c r="F928" s="162"/>
      <c r="G928" s="163"/>
      <c r="H928" s="163"/>
      <c r="I928" s="163"/>
      <c r="J928" s="163"/>
      <c r="K928" s="163"/>
      <c r="L928" s="168"/>
      <c r="M928" s="2"/>
    </row>
    <row r="929" spans="1:12" ht="15" customHeight="1" x14ac:dyDescent="0.2">
      <c r="A929" s="11"/>
      <c r="C929" s="136">
        <v>2024</v>
      </c>
      <c r="D929" s="136"/>
      <c r="E929" s="137">
        <f>AVERAGE(E934,E939,E944)</f>
        <v>0.10899760991485392</v>
      </c>
      <c r="F929" s="137">
        <f t="shared" ref="F929:K929" si="473">AVERAGE(F934,F939,F944)</f>
        <v>6.1412523850634983E-2</v>
      </c>
      <c r="G929" s="137">
        <f t="shared" si="473"/>
        <v>0.13646198685727359</v>
      </c>
      <c r="H929" s="137">
        <f t="shared" si="473"/>
        <v>0.26717773721636234</v>
      </c>
      <c r="I929" s="137">
        <f t="shared" si="473"/>
        <v>0.16999348652964139</v>
      </c>
      <c r="J929" s="137">
        <f t="shared" si="473"/>
        <v>9.5160461588271197E-2</v>
      </c>
      <c r="K929" s="137">
        <f t="shared" si="473"/>
        <v>0.16079619404296253</v>
      </c>
      <c r="L929" s="138">
        <f t="shared" ref="L929:L932" si="474">(1*E929+2*F929+3*G929+4*H929+5*I929)/SUM(E929:I929)</f>
        <v>3.4405078938961084</v>
      </c>
    </row>
    <row r="930" spans="1:12" ht="15" customHeight="1" x14ac:dyDescent="0.2">
      <c r="A930" s="11"/>
      <c r="C930" s="139">
        <v>2021</v>
      </c>
      <c r="D930" s="139"/>
      <c r="E930" s="140">
        <f t="shared" ref="E930:K930" si="475">AVERAGE(E935,E940,E945)</f>
        <v>0.111786857</v>
      </c>
      <c r="F930" s="140">
        <f t="shared" si="475"/>
        <v>4.2093866666666667E-2</v>
      </c>
      <c r="G930" s="140">
        <f t="shared" si="475"/>
        <v>0.18453087700000001</v>
      </c>
      <c r="H930" s="140">
        <f t="shared" si="475"/>
        <v>0.25169640866666665</v>
      </c>
      <c r="I930" s="140">
        <f t="shared" si="475"/>
        <v>0.10402492933333334</v>
      </c>
      <c r="J930" s="140">
        <f t="shared" si="475"/>
        <v>0.11263191766666665</v>
      </c>
      <c r="K930" s="140">
        <f t="shared" si="475"/>
        <v>0.19323515099999999</v>
      </c>
      <c r="L930" s="141">
        <f t="shared" si="474"/>
        <v>3.2795987279316625</v>
      </c>
    </row>
    <row r="931" spans="1:12" ht="15" customHeight="1" x14ac:dyDescent="0.2">
      <c r="A931" s="11"/>
      <c r="C931" s="139">
        <v>2017</v>
      </c>
      <c r="D931" s="139"/>
      <c r="E931" s="140">
        <f t="shared" ref="E931:K931" si="476">AVERAGE(E936,E941,E946)</f>
        <v>8.1545557333333338E-2</v>
      </c>
      <c r="F931" s="140">
        <f t="shared" si="476"/>
        <v>1.9953599999999998E-2</v>
      </c>
      <c r="G931" s="140">
        <f t="shared" si="476"/>
        <v>0.16333980166666665</v>
      </c>
      <c r="H931" s="140">
        <f t="shared" si="476"/>
        <v>0.25728962399999999</v>
      </c>
      <c r="I931" s="140">
        <f t="shared" si="476"/>
        <v>0.17021528333333333</v>
      </c>
      <c r="J931" s="140">
        <f t="shared" si="476"/>
        <v>0.11313001333333333</v>
      </c>
      <c r="K931" s="140">
        <f t="shared" si="476"/>
        <v>0.194526116</v>
      </c>
      <c r="L931" s="141">
        <f t="shared" si="474"/>
        <v>3.5989443918903032</v>
      </c>
    </row>
    <row r="932" spans="1:12" ht="15" customHeight="1" x14ac:dyDescent="0.2">
      <c r="A932" s="11"/>
      <c r="C932" s="139">
        <v>2014</v>
      </c>
      <c r="D932" s="139"/>
      <c r="E932" s="140">
        <f t="shared" ref="E932:K932" si="477">AVERAGE(E937,E942,E947)</f>
        <v>5.0457381497642347E-2</v>
      </c>
      <c r="F932" s="140">
        <f t="shared" si="477"/>
        <v>2.6835296061084073E-2</v>
      </c>
      <c r="G932" s="140">
        <f t="shared" si="477"/>
        <v>0.1040731105193613</v>
      </c>
      <c r="H932" s="140">
        <f t="shared" si="477"/>
        <v>0.20024287080663808</v>
      </c>
      <c r="I932" s="140">
        <f t="shared" si="477"/>
        <v>0.18010343185268174</v>
      </c>
      <c r="J932" s="140">
        <f t="shared" si="477"/>
        <v>0.1738317632369677</v>
      </c>
      <c r="K932" s="140">
        <f t="shared" si="477"/>
        <v>0.26445614602562478</v>
      </c>
      <c r="L932" s="141">
        <f t="shared" si="474"/>
        <v>3.7703228799785866</v>
      </c>
    </row>
    <row r="933" spans="1:12" ht="15" customHeight="1" x14ac:dyDescent="0.2">
      <c r="A933" s="11"/>
      <c r="C933" s="170" t="s">
        <v>87</v>
      </c>
      <c r="D933" s="171"/>
      <c r="E933" s="172"/>
      <c r="F933" s="172"/>
      <c r="G933" s="173"/>
      <c r="H933" s="173"/>
      <c r="I933" s="173"/>
      <c r="J933" s="173"/>
      <c r="K933" s="173"/>
      <c r="L933" s="174"/>
    </row>
    <row r="934" spans="1:12" ht="15" customHeight="1" x14ac:dyDescent="0.2">
      <c r="A934" s="11"/>
      <c r="C934" s="136">
        <v>2024</v>
      </c>
      <c r="D934" s="136"/>
      <c r="E934" s="137">
        <v>0.10684222156773131</v>
      </c>
      <c r="F934" s="137">
        <v>5.80996738819268E-2</v>
      </c>
      <c r="G934" s="137">
        <v>0.15649519120538893</v>
      </c>
      <c r="H934" s="137">
        <v>0.24435534393826241</v>
      </c>
      <c r="I934" s="137">
        <v>0.13884787030553439</v>
      </c>
      <c r="J934" s="137">
        <v>8.9585236465959908E-2</v>
      </c>
      <c r="K934" s="137">
        <v>0.20577446263519622</v>
      </c>
      <c r="L934" s="138">
        <f t="shared" ref="L934:L937" si="478">(1*E934+2*F934+3*G934+4*H934+5*I934)/SUM(E934:I934)</f>
        <v>3.3551698181507645</v>
      </c>
    </row>
    <row r="935" spans="1:12" ht="15" customHeight="1" x14ac:dyDescent="0.2">
      <c r="A935" s="11"/>
      <c r="C935" s="139">
        <v>2021</v>
      </c>
      <c r="D935" s="139"/>
      <c r="E935" s="140">
        <v>0.106458225</v>
      </c>
      <c r="F935" s="140">
        <v>5.5058999999999997E-2</v>
      </c>
      <c r="G935" s="140">
        <v>0.19968403300000001</v>
      </c>
      <c r="H935" s="140">
        <v>0.23081547299999999</v>
      </c>
      <c r="I935" s="140">
        <v>8.620498E-2</v>
      </c>
      <c r="J935" s="140">
        <v>0.115805964</v>
      </c>
      <c r="K935" s="140">
        <v>0.205972342</v>
      </c>
      <c r="L935" s="141">
        <f t="shared" si="478"/>
        <v>3.1994185394044399</v>
      </c>
    </row>
    <row r="936" spans="1:12" ht="15" customHeight="1" x14ac:dyDescent="0.2">
      <c r="A936" s="11"/>
      <c r="C936" s="139">
        <v>2017</v>
      </c>
      <c r="D936" s="139"/>
      <c r="E936" s="140">
        <v>8.8022392000000005E-2</v>
      </c>
      <c r="F936" s="140">
        <v>1.9484399999999999E-2</v>
      </c>
      <c r="G936" s="140">
        <v>0.169762042</v>
      </c>
      <c r="H936" s="140">
        <v>0.240982271</v>
      </c>
      <c r="I936" s="140">
        <v>0.13711094200000001</v>
      </c>
      <c r="J936" s="140">
        <v>0.12717393499999999</v>
      </c>
      <c r="K936" s="140">
        <v>0.21746399599999999</v>
      </c>
      <c r="L936" s="141">
        <f t="shared" si="478"/>
        <v>3.4877837715249931</v>
      </c>
    </row>
    <row r="937" spans="1:12" ht="15" customHeight="1" x14ac:dyDescent="0.2">
      <c r="A937" s="11"/>
      <c r="C937" s="139">
        <v>2014</v>
      </c>
      <c r="D937" s="139"/>
      <c r="E937" s="140">
        <v>5.3637131179190001E-2</v>
      </c>
      <c r="F937" s="140">
        <v>4.2616198206834328E-2</v>
      </c>
      <c r="G937" s="140">
        <v>9.8513622256733685E-2</v>
      </c>
      <c r="H937" s="140">
        <v>0.1726196606268984</v>
      </c>
      <c r="I937" s="140">
        <v>0.16962178493029159</v>
      </c>
      <c r="J937" s="140">
        <v>0.16915064641394587</v>
      </c>
      <c r="K937" s="140">
        <v>0.29384095638610613</v>
      </c>
      <c r="L937" s="141">
        <f t="shared" si="478"/>
        <v>3.6740542081085774</v>
      </c>
    </row>
    <row r="938" spans="1:12" ht="15" customHeight="1" x14ac:dyDescent="0.2">
      <c r="A938" s="11"/>
      <c r="C938" s="170" t="s">
        <v>88</v>
      </c>
      <c r="D938" s="171"/>
      <c r="E938" s="172"/>
      <c r="F938" s="172"/>
      <c r="G938" s="173"/>
      <c r="H938" s="173"/>
      <c r="I938" s="173"/>
      <c r="J938" s="173"/>
      <c r="K938" s="173"/>
      <c r="L938" s="174"/>
    </row>
    <row r="939" spans="1:12" ht="15" customHeight="1" x14ac:dyDescent="0.2">
      <c r="A939" s="11"/>
      <c r="C939" s="136">
        <v>2024</v>
      </c>
      <c r="D939" s="136"/>
      <c r="E939" s="137">
        <v>0.11535278283927461</v>
      </c>
      <c r="F939" s="137">
        <v>7.2210411623522805E-2</v>
      </c>
      <c r="G939" s="137">
        <v>0.11918587012623742</v>
      </c>
      <c r="H939" s="137">
        <v>0.28258826313043717</v>
      </c>
      <c r="I939" s="137">
        <v>0.18490494378940736</v>
      </c>
      <c r="J939" s="137">
        <v>0.10279558028479602</v>
      </c>
      <c r="K939" s="137">
        <v>0.12296214820632462</v>
      </c>
      <c r="L939" s="138">
        <f t="shared" ref="L939:L942" si="479">(1*E939+2*F939+3*G939+4*H939+5*I939)/SUM(E939:I939)</f>
        <v>3.4513860664389875</v>
      </c>
    </row>
    <row r="940" spans="1:12" ht="15" customHeight="1" x14ac:dyDescent="0.2">
      <c r="A940" s="11"/>
      <c r="C940" s="139">
        <v>2021</v>
      </c>
      <c r="D940" s="139"/>
      <c r="E940" s="140">
        <v>0.121026487</v>
      </c>
      <c r="F940" s="140">
        <v>3.5531600000000003E-2</v>
      </c>
      <c r="G940" s="140">
        <v>0.170568522</v>
      </c>
      <c r="H940" s="140">
        <v>0.27783136899999999</v>
      </c>
      <c r="I940" s="140">
        <v>9.7712596999999998E-2</v>
      </c>
      <c r="J940" s="140">
        <v>0.10677626</v>
      </c>
      <c r="K940" s="140">
        <v>0.190553151</v>
      </c>
      <c r="L940" s="141">
        <f t="shared" si="479"/>
        <v>3.2784690236957763</v>
      </c>
    </row>
    <row r="941" spans="1:12" ht="15" customHeight="1" x14ac:dyDescent="0.2">
      <c r="A941" s="11"/>
      <c r="C941" s="139">
        <v>2017</v>
      </c>
      <c r="D941" s="139"/>
      <c r="E941" s="140">
        <v>8.5155409000000001E-2</v>
      </c>
      <c r="F941" s="140">
        <v>2.65093E-2</v>
      </c>
      <c r="G941" s="140">
        <v>0.181687666</v>
      </c>
      <c r="H941" s="140">
        <v>0.27164948700000002</v>
      </c>
      <c r="I941" s="140">
        <v>0.16971083100000001</v>
      </c>
      <c r="J941" s="140">
        <v>9.7387108999999999E-2</v>
      </c>
      <c r="K941" s="140">
        <v>0.16790018700000001</v>
      </c>
      <c r="L941" s="141">
        <f t="shared" si="479"/>
        <v>3.5638272415146632</v>
      </c>
    </row>
    <row r="942" spans="1:12" ht="15" customHeight="1" x14ac:dyDescent="0.2">
      <c r="A942" s="11"/>
      <c r="C942" s="139">
        <v>2014</v>
      </c>
      <c r="D942" s="139"/>
      <c r="E942" s="140">
        <v>4.4096099030292137E-2</v>
      </c>
      <c r="F942" s="140">
        <v>1.2181495780479978E-2</v>
      </c>
      <c r="G942" s="140">
        <v>0.12755822265195013</v>
      </c>
      <c r="H942" s="140">
        <v>0.22778841737217495</v>
      </c>
      <c r="I942" s="140">
        <v>0.15942792650560234</v>
      </c>
      <c r="J942" s="140">
        <v>0.1839761720345178</v>
      </c>
      <c r="K942" s="140">
        <v>0.24497166662498265</v>
      </c>
      <c r="L942" s="141">
        <f t="shared" si="479"/>
        <v>3.7814882890815626</v>
      </c>
    </row>
    <row r="943" spans="1:12" ht="15" customHeight="1" x14ac:dyDescent="0.2">
      <c r="A943" s="11"/>
      <c r="C943" s="170" t="s">
        <v>89</v>
      </c>
      <c r="D943" s="171"/>
      <c r="E943" s="172"/>
      <c r="F943" s="172"/>
      <c r="G943" s="173"/>
      <c r="H943" s="173"/>
      <c r="I943" s="173"/>
      <c r="J943" s="173"/>
      <c r="K943" s="173"/>
      <c r="L943" s="174"/>
    </row>
    <row r="944" spans="1:12" ht="15" customHeight="1" x14ac:dyDescent="0.2">
      <c r="A944" s="11"/>
      <c r="C944" s="136">
        <v>2024</v>
      </c>
      <c r="D944" s="136"/>
      <c r="E944" s="137">
        <v>0.1047978253375559</v>
      </c>
      <c r="F944" s="137">
        <v>5.3927486046455364E-2</v>
      </c>
      <c r="G944" s="137">
        <v>0.13370489924019444</v>
      </c>
      <c r="H944" s="137">
        <v>0.27458960458038745</v>
      </c>
      <c r="I944" s="137">
        <v>0.18622764549398241</v>
      </c>
      <c r="J944" s="137">
        <v>9.310056801405768E-2</v>
      </c>
      <c r="K944" s="137">
        <v>0.15365197128736674</v>
      </c>
      <c r="L944" s="138">
        <f t="shared" ref="L944:L947" si="480">(1*E944+2*F944+3*G944+4*H944+5*I944)/SUM(E944:I944)</f>
        <v>3.5091577188870975</v>
      </c>
    </row>
    <row r="945" spans="1:12" ht="15" customHeight="1" x14ac:dyDescent="0.2">
      <c r="A945" s="11"/>
      <c r="C945" s="139">
        <v>2021</v>
      </c>
      <c r="D945" s="139"/>
      <c r="E945" s="140">
        <v>0.107875859</v>
      </c>
      <c r="F945" s="140">
        <v>3.5691000000000001E-2</v>
      </c>
      <c r="G945" s="140">
        <v>0.18334007599999999</v>
      </c>
      <c r="H945" s="140">
        <v>0.24644238399999999</v>
      </c>
      <c r="I945" s="140">
        <v>0.12815721099999999</v>
      </c>
      <c r="J945" s="140">
        <v>0.115313529</v>
      </c>
      <c r="K945" s="140">
        <v>0.18317996</v>
      </c>
      <c r="L945" s="141">
        <f t="shared" si="480"/>
        <v>3.3582491071038212</v>
      </c>
    </row>
    <row r="946" spans="1:12" ht="15" customHeight="1" x14ac:dyDescent="0.2">
      <c r="A946" s="11"/>
      <c r="C946" s="139">
        <v>2017</v>
      </c>
      <c r="D946" s="139"/>
      <c r="E946" s="140">
        <v>7.1458870999999993E-2</v>
      </c>
      <c r="F946" s="140">
        <v>1.38671E-2</v>
      </c>
      <c r="G946" s="140">
        <v>0.13856969699999999</v>
      </c>
      <c r="H946" s="140">
        <v>0.25923711399999999</v>
      </c>
      <c r="I946" s="140">
        <v>0.20382407699999999</v>
      </c>
      <c r="J946" s="140">
        <v>0.114828996</v>
      </c>
      <c r="K946" s="140">
        <v>0.198214165</v>
      </c>
      <c r="L946" s="141">
        <f t="shared" si="480"/>
        <v>3.7425508884830863</v>
      </c>
    </row>
    <row r="947" spans="1:12" ht="15" customHeight="1" x14ac:dyDescent="0.2">
      <c r="A947" s="11"/>
      <c r="C947" s="139">
        <v>2014</v>
      </c>
      <c r="D947" s="139"/>
      <c r="E947" s="140">
        <v>5.3638914283444923E-2</v>
      </c>
      <c r="F947" s="140">
        <v>2.5708194195937908E-2</v>
      </c>
      <c r="G947" s="140">
        <v>8.6147486649400057E-2</v>
      </c>
      <c r="H947" s="140">
        <v>0.20032053442084088</v>
      </c>
      <c r="I947" s="140">
        <v>0.21126058412215126</v>
      </c>
      <c r="J947" s="140">
        <v>0.16836847126243937</v>
      </c>
      <c r="K947" s="140">
        <v>0.25455581506578556</v>
      </c>
      <c r="L947" s="141">
        <f t="shared" si="480"/>
        <v>3.8488585956693582</v>
      </c>
    </row>
    <row r="948" spans="1:12" ht="15" customHeight="1" x14ac:dyDescent="0.2">
      <c r="A948" s="11"/>
      <c r="C948" s="162" t="s">
        <v>91</v>
      </c>
      <c r="D948" s="162"/>
      <c r="E948" s="162"/>
      <c r="F948" s="162"/>
      <c r="G948" s="163"/>
      <c r="H948" s="163"/>
      <c r="I948" s="163"/>
      <c r="J948" s="163"/>
      <c r="K948" s="163"/>
      <c r="L948" s="168"/>
    </row>
    <row r="949" spans="1:12" ht="15" customHeight="1" x14ac:dyDescent="0.2">
      <c r="A949" s="11"/>
      <c r="C949" s="136">
        <v>2024</v>
      </c>
      <c r="D949" s="136"/>
      <c r="E949" s="137">
        <f>AVERAGE(E954,E959,E964)</f>
        <v>0.11549058344806802</v>
      </c>
      <c r="F949" s="137">
        <f t="shared" ref="F949:K949" si="481">AVERAGE(F954,F959,F964)</f>
        <v>5.6973123859259268E-2</v>
      </c>
      <c r="G949" s="137">
        <f t="shared" si="481"/>
        <v>0.15860137332513244</v>
      </c>
      <c r="H949" s="137">
        <f t="shared" si="481"/>
        <v>0.22074405008704553</v>
      </c>
      <c r="I949" s="137">
        <f t="shared" si="481"/>
        <v>0.18534691120366342</v>
      </c>
      <c r="J949" s="137">
        <f t="shared" si="481"/>
        <v>9.6912404404475308E-2</v>
      </c>
      <c r="K949" s="137">
        <f t="shared" si="481"/>
        <v>0.16593155367235604</v>
      </c>
      <c r="L949" s="138">
        <f t="shared" ref="L949:L952" si="482">(1*E949+2*F949+3*G949+4*H949+5*I949)/SUM(E949:I949)</f>
        <v>3.4116951696512143</v>
      </c>
    </row>
    <row r="950" spans="1:12" ht="15" customHeight="1" x14ac:dyDescent="0.2">
      <c r="A950" s="11"/>
      <c r="C950" s="139">
        <v>2021</v>
      </c>
      <c r="D950" s="139"/>
      <c r="E950" s="140">
        <f t="shared" ref="E950:K950" si="483">AVERAGE(E955,E960,E965)</f>
        <v>0.11903009866666665</v>
      </c>
      <c r="F950" s="140">
        <f t="shared" si="483"/>
        <v>4.5467299999999995E-2</v>
      </c>
      <c r="G950" s="140">
        <f t="shared" si="483"/>
        <v>0.20366583766666668</v>
      </c>
      <c r="H950" s="140">
        <f t="shared" si="483"/>
        <v>0.20372874933333338</v>
      </c>
      <c r="I950" s="140">
        <f t="shared" si="483"/>
        <v>0.11456140033333333</v>
      </c>
      <c r="J950" s="140">
        <f t="shared" si="483"/>
        <v>0.11603866733333333</v>
      </c>
      <c r="K950" s="140">
        <f t="shared" si="483"/>
        <v>0.19750797499999997</v>
      </c>
      <c r="L950" s="141">
        <f t="shared" si="482"/>
        <v>3.2175297780039895</v>
      </c>
    </row>
    <row r="951" spans="1:12" ht="15" customHeight="1" x14ac:dyDescent="0.2">
      <c r="A951" s="11"/>
      <c r="C951" s="139">
        <v>2017</v>
      </c>
      <c r="D951" s="139"/>
      <c r="E951" s="140">
        <f t="shared" ref="E951:K951" si="484">AVERAGE(E956,E961,E966)</f>
        <v>8.478600066666668E-2</v>
      </c>
      <c r="F951" s="140">
        <f t="shared" si="484"/>
        <v>2.7268333333333328E-2</v>
      </c>
      <c r="G951" s="140">
        <f t="shared" si="484"/>
        <v>0.16846278366666667</v>
      </c>
      <c r="H951" s="140">
        <f t="shared" si="484"/>
        <v>0.24184739166666666</v>
      </c>
      <c r="I951" s="140">
        <f t="shared" si="484"/>
        <v>0.16104605899999999</v>
      </c>
      <c r="J951" s="140">
        <f t="shared" si="484"/>
        <v>0.11681468499999999</v>
      </c>
      <c r="K951" s="140">
        <f t="shared" si="484"/>
        <v>0.19977472666666665</v>
      </c>
      <c r="L951" s="141">
        <f t="shared" si="482"/>
        <v>3.5371575916586457</v>
      </c>
    </row>
    <row r="952" spans="1:12" ht="15" customHeight="1" x14ac:dyDescent="0.2">
      <c r="A952" s="11"/>
      <c r="C952" s="139">
        <v>2014</v>
      </c>
      <c r="D952" s="139"/>
      <c r="E952" s="140">
        <f t="shared" ref="E952:K952" si="485">AVERAGE(E957,E962,E967)</f>
        <v>4.4546283012873049E-2</v>
      </c>
      <c r="F952" s="140">
        <f t="shared" si="485"/>
        <v>3.1621075784962142E-2</v>
      </c>
      <c r="G952" s="140">
        <f t="shared" si="485"/>
        <v>0.11273101628397357</v>
      </c>
      <c r="H952" s="140">
        <f t="shared" si="485"/>
        <v>0.1810077161996213</v>
      </c>
      <c r="I952" s="140">
        <f t="shared" si="485"/>
        <v>0.16920391135082388</v>
      </c>
      <c r="J952" s="140">
        <f t="shared" si="485"/>
        <v>0.19212640542734247</v>
      </c>
      <c r="K952" s="140">
        <f t="shared" si="485"/>
        <v>0.26876359194040356</v>
      </c>
      <c r="L952" s="141">
        <f t="shared" si="482"/>
        <v>3.7395557402828037</v>
      </c>
    </row>
    <row r="953" spans="1:12" ht="15" customHeight="1" x14ac:dyDescent="0.2">
      <c r="A953" s="11"/>
      <c r="C953" s="170" t="s">
        <v>87</v>
      </c>
      <c r="D953" s="171"/>
      <c r="E953" s="172"/>
      <c r="F953" s="172"/>
      <c r="G953" s="173"/>
      <c r="H953" s="173"/>
      <c r="I953" s="173"/>
      <c r="J953" s="173"/>
      <c r="K953" s="173"/>
      <c r="L953" s="174"/>
    </row>
    <row r="954" spans="1:12" ht="15" customHeight="1" x14ac:dyDescent="0.2">
      <c r="A954" s="11"/>
      <c r="C954" s="136">
        <v>2024</v>
      </c>
      <c r="D954" s="136"/>
      <c r="E954" s="137">
        <v>0.10765631113699914</v>
      </c>
      <c r="F954" s="137">
        <v>6.7045583102237113E-2</v>
      </c>
      <c r="G954" s="137">
        <v>0.16402801433273093</v>
      </c>
      <c r="H954" s="137">
        <v>0.18333851028190107</v>
      </c>
      <c r="I954" s="137">
        <v>0.17549857464575661</v>
      </c>
      <c r="J954" s="137">
        <v>9.5511741759488761E-2</v>
      </c>
      <c r="K954" s="137">
        <v>0.2069212647408864</v>
      </c>
      <c r="L954" s="138">
        <f t="shared" ref="L954:L957" si="486">(1*E954+2*F954+3*G954+4*H954+5*I954)/SUM(E954:I954)</f>
        <v>3.3612233040629302</v>
      </c>
    </row>
    <row r="955" spans="1:12" ht="15" customHeight="1" x14ac:dyDescent="0.2">
      <c r="A955" s="11"/>
      <c r="C955" s="139">
        <v>2021</v>
      </c>
      <c r="D955" s="139"/>
      <c r="E955" s="140">
        <v>0.11583700700000001</v>
      </c>
      <c r="F955" s="140">
        <v>5.0464500000000002E-2</v>
      </c>
      <c r="G955" s="140">
        <v>0.22321275199999999</v>
      </c>
      <c r="H955" s="140">
        <v>0.17781606699999999</v>
      </c>
      <c r="I955" s="140">
        <v>9.3607584999999993E-2</v>
      </c>
      <c r="J955" s="140">
        <v>0.12273057599999999</v>
      </c>
      <c r="K955" s="140">
        <v>0.21633156100000001</v>
      </c>
      <c r="L955" s="141">
        <f t="shared" si="486"/>
        <v>3.1254168078731985</v>
      </c>
    </row>
    <row r="956" spans="1:12" ht="15" customHeight="1" x14ac:dyDescent="0.2">
      <c r="A956" s="11"/>
      <c r="C956" s="139">
        <v>2017</v>
      </c>
      <c r="D956" s="139"/>
      <c r="E956" s="140">
        <v>8.8259008999999999E-2</v>
      </c>
      <c r="F956" s="140">
        <v>2.4811199999999999E-2</v>
      </c>
      <c r="G956" s="140">
        <v>0.19268776200000001</v>
      </c>
      <c r="H956" s="140">
        <v>0.2173467</v>
      </c>
      <c r="I956" s="140">
        <v>0.13225736799999999</v>
      </c>
      <c r="J956" s="140">
        <v>0.13085860599999999</v>
      </c>
      <c r="K956" s="140">
        <v>0.21377932399999999</v>
      </c>
      <c r="L956" s="141">
        <f t="shared" si="486"/>
        <v>3.4280568621704988</v>
      </c>
    </row>
    <row r="957" spans="1:12" ht="15" customHeight="1" x14ac:dyDescent="0.2">
      <c r="A957" s="11"/>
      <c r="C957" s="139">
        <v>2014</v>
      </c>
      <c r="D957" s="139"/>
      <c r="E957" s="140">
        <v>4.0716576539108575E-2</v>
      </c>
      <c r="F957" s="140">
        <v>4.8128447797267083E-2</v>
      </c>
      <c r="G957" s="140">
        <v>0.10735514562942527</v>
      </c>
      <c r="H957" s="140">
        <v>0.14279288508017549</v>
      </c>
      <c r="I957" s="140">
        <v>0.16485216040797013</v>
      </c>
      <c r="J957" s="140">
        <v>0.19013233237946728</v>
      </c>
      <c r="K957" s="140">
        <v>0.30602245216658608</v>
      </c>
      <c r="L957" s="141">
        <f t="shared" si="486"/>
        <v>3.6806368196067094</v>
      </c>
    </row>
    <row r="958" spans="1:12" ht="15" customHeight="1" x14ac:dyDescent="0.2">
      <c r="A958" s="11"/>
      <c r="C958" s="170" t="s">
        <v>88</v>
      </c>
      <c r="D958" s="171"/>
      <c r="E958" s="172"/>
      <c r="F958" s="172"/>
      <c r="G958" s="173"/>
      <c r="H958" s="173"/>
      <c r="I958" s="173"/>
      <c r="J958" s="173"/>
      <c r="K958" s="173"/>
      <c r="L958" s="174"/>
    </row>
    <row r="959" spans="1:12" ht="15" customHeight="1" x14ac:dyDescent="0.2">
      <c r="A959" s="11"/>
      <c r="C959" s="136">
        <v>2024</v>
      </c>
      <c r="D959" s="136"/>
      <c r="E959" s="137">
        <v>0.12673953181391379</v>
      </c>
      <c r="F959" s="137">
        <v>6.1729418947304805E-2</v>
      </c>
      <c r="G959" s="137">
        <v>0.14191290828470435</v>
      </c>
      <c r="H959" s="137">
        <v>0.24545667500932566</v>
      </c>
      <c r="I959" s="137">
        <v>0.19079918192315343</v>
      </c>
      <c r="J959" s="137">
        <v>0.10454352459058269</v>
      </c>
      <c r="K959" s="137">
        <v>0.1288187594310152</v>
      </c>
      <c r="L959" s="138">
        <f t="shared" ref="L959:L962" si="487">(1*E959+2*F959+3*G959+4*H959+5*I959)/SUM(E959:I959)</f>
        <v>3.4067717381768969</v>
      </c>
    </row>
    <row r="960" spans="1:12" ht="15" customHeight="1" x14ac:dyDescent="0.2">
      <c r="A960" s="11"/>
      <c r="C960" s="139">
        <v>2021</v>
      </c>
      <c r="D960" s="139"/>
      <c r="E960" s="140">
        <v>0.12822213299999999</v>
      </c>
      <c r="F960" s="140">
        <v>4.3655100000000002E-2</v>
      </c>
      <c r="G960" s="140">
        <v>0.21039487800000001</v>
      </c>
      <c r="H960" s="140">
        <v>0.20850945900000001</v>
      </c>
      <c r="I960" s="140">
        <v>0.10627898700000001</v>
      </c>
      <c r="J960" s="140">
        <v>0.10677626</v>
      </c>
      <c r="K960" s="140">
        <v>0.196163175</v>
      </c>
      <c r="L960" s="141">
        <f t="shared" si="487"/>
        <v>3.1735402552693848</v>
      </c>
    </row>
    <row r="961" spans="1:12" ht="15" customHeight="1" x14ac:dyDescent="0.2">
      <c r="A961" s="11"/>
      <c r="C961" s="139">
        <v>2017</v>
      </c>
      <c r="D961" s="139"/>
      <c r="E961" s="140">
        <v>9.0718833999999998E-2</v>
      </c>
      <c r="F961" s="140">
        <v>3.0193999999999999E-2</v>
      </c>
      <c r="G961" s="140">
        <v>0.19385193100000001</v>
      </c>
      <c r="H961" s="140">
        <v>0.26417028100000001</v>
      </c>
      <c r="I961" s="140">
        <v>0.14869886800000001</v>
      </c>
      <c r="J961" s="140">
        <v>0.101071781</v>
      </c>
      <c r="K961" s="140">
        <v>0.171294323</v>
      </c>
      <c r="L961" s="141">
        <f t="shared" si="487"/>
        <v>3.4809236379270803</v>
      </c>
    </row>
    <row r="962" spans="1:12" ht="15" customHeight="1" x14ac:dyDescent="0.2">
      <c r="A962" s="11"/>
      <c r="C962" s="139">
        <v>2014</v>
      </c>
      <c r="D962" s="139"/>
      <c r="E962" s="140">
        <v>4.4052982738387113E-2</v>
      </c>
      <c r="F962" s="140">
        <v>2.1028368465936344E-2</v>
      </c>
      <c r="G962" s="140">
        <v>0.13376106549731454</v>
      </c>
      <c r="H962" s="140">
        <v>0.22704935851257349</v>
      </c>
      <c r="I962" s="140">
        <v>0.1322398314862066</v>
      </c>
      <c r="J962" s="140">
        <v>0.20092729233731926</v>
      </c>
      <c r="K962" s="140">
        <v>0.24094110096226265</v>
      </c>
      <c r="L962" s="141">
        <f t="shared" si="487"/>
        <v>3.6851335472702043</v>
      </c>
    </row>
    <row r="963" spans="1:12" ht="15" customHeight="1" x14ac:dyDescent="0.2">
      <c r="A963" s="11"/>
      <c r="C963" s="170" t="s">
        <v>89</v>
      </c>
      <c r="D963" s="171"/>
      <c r="E963" s="172"/>
      <c r="F963" s="172"/>
      <c r="G963" s="173"/>
      <c r="H963" s="173"/>
      <c r="I963" s="173"/>
      <c r="J963" s="173"/>
      <c r="K963" s="173"/>
      <c r="L963" s="174"/>
    </row>
    <row r="964" spans="1:12" ht="15" customHeight="1" x14ac:dyDescent="0.2">
      <c r="A964" s="11"/>
      <c r="C964" s="136">
        <v>2024</v>
      </c>
      <c r="D964" s="136"/>
      <c r="E964" s="137">
        <v>0.11207590739329115</v>
      </c>
      <c r="F964" s="137">
        <v>4.21443695282359E-2</v>
      </c>
      <c r="G964" s="137">
        <v>0.16986319735796199</v>
      </c>
      <c r="H964" s="137">
        <v>0.23343696496990982</v>
      </c>
      <c r="I964" s="137">
        <v>0.18974297704208018</v>
      </c>
      <c r="J964" s="137">
        <v>9.0681946863354485E-2</v>
      </c>
      <c r="K964" s="137">
        <v>0.16205463684516647</v>
      </c>
      <c r="L964" s="138">
        <f t="shared" ref="L964:L967" si="488">(1*E964+2*F964+3*G964+4*H964+5*I964)/SUM(E964:I964)</f>
        <v>3.4638615074447134</v>
      </c>
    </row>
    <row r="965" spans="1:12" ht="15" customHeight="1" x14ac:dyDescent="0.2">
      <c r="A965" s="11"/>
      <c r="C965" s="139">
        <v>2021</v>
      </c>
      <c r="D965" s="139"/>
      <c r="E965" s="140">
        <v>0.11303115599999999</v>
      </c>
      <c r="F965" s="140">
        <v>4.2282300000000002E-2</v>
      </c>
      <c r="G965" s="140">
        <v>0.177389883</v>
      </c>
      <c r="H965" s="140">
        <v>0.22486072200000001</v>
      </c>
      <c r="I965" s="140">
        <v>0.14379762900000001</v>
      </c>
      <c r="J965" s="140">
        <v>0.118609166</v>
      </c>
      <c r="K965" s="140">
        <v>0.18002918900000001</v>
      </c>
      <c r="L965" s="141">
        <f t="shared" si="488"/>
        <v>3.3480534672488313</v>
      </c>
    </row>
    <row r="966" spans="1:12" ht="15" customHeight="1" x14ac:dyDescent="0.2">
      <c r="A966" s="11"/>
      <c r="C966" s="139">
        <v>2017</v>
      </c>
      <c r="D966" s="139"/>
      <c r="E966" s="140">
        <v>7.5380159000000002E-2</v>
      </c>
      <c r="F966" s="140">
        <v>2.6799799999999999E-2</v>
      </c>
      <c r="G966" s="140">
        <v>0.118848658</v>
      </c>
      <c r="H966" s="140">
        <v>0.244025194</v>
      </c>
      <c r="I966" s="140">
        <v>0.202181941</v>
      </c>
      <c r="J966" s="140">
        <v>0.118513668</v>
      </c>
      <c r="K966" s="140">
        <v>0.21425053299999999</v>
      </c>
      <c r="L966" s="141">
        <f t="shared" si="488"/>
        <v>3.7056410820144419</v>
      </c>
    </row>
    <row r="967" spans="1:12" ht="15" customHeight="1" x14ac:dyDescent="0.2">
      <c r="A967" s="11"/>
      <c r="C967" s="139">
        <v>2014</v>
      </c>
      <c r="D967" s="139"/>
      <c r="E967" s="140">
        <v>4.8869289761123459E-2</v>
      </c>
      <c r="F967" s="140">
        <v>2.5706411091682986E-2</v>
      </c>
      <c r="G967" s="140">
        <v>9.7076837725180901E-2</v>
      </c>
      <c r="H967" s="140">
        <v>0.17318090500611497</v>
      </c>
      <c r="I967" s="140">
        <v>0.21051974215829489</v>
      </c>
      <c r="J967" s="140">
        <v>0.18531959156524086</v>
      </c>
      <c r="K967" s="140">
        <v>0.25932722269236197</v>
      </c>
      <c r="L967" s="141">
        <f t="shared" si="488"/>
        <v>3.8477045073207621</v>
      </c>
    </row>
    <row r="968" spans="1:12" ht="15" customHeight="1" x14ac:dyDescent="0.2">
      <c r="A968" s="11"/>
      <c r="C968" s="162" t="s">
        <v>92</v>
      </c>
      <c r="D968" s="162"/>
      <c r="E968" s="162"/>
      <c r="F968" s="162"/>
      <c r="G968" s="163"/>
      <c r="H968" s="163"/>
      <c r="I968" s="163"/>
      <c r="J968" s="163"/>
      <c r="K968" s="163"/>
      <c r="L968" s="168"/>
    </row>
    <row r="969" spans="1:12" ht="15" customHeight="1" x14ac:dyDescent="0.2">
      <c r="A969" s="11"/>
      <c r="C969" s="136">
        <v>2024</v>
      </c>
      <c r="D969" s="136"/>
      <c r="E969" s="137">
        <f>AVERAGE(E974,E979,E984)</f>
        <v>9.9880627574674682E-2</v>
      </c>
      <c r="F969" s="137">
        <f t="shared" ref="F969:K969" si="489">AVERAGE(F974,F979,F984)</f>
        <v>5.2591164344744E-2</v>
      </c>
      <c r="G969" s="137">
        <f t="shared" si="489"/>
        <v>9.2597943201068691E-2</v>
      </c>
      <c r="H969" s="137">
        <f t="shared" si="489"/>
        <v>0.2192229283851089</v>
      </c>
      <c r="I969" s="137">
        <f t="shared" si="489"/>
        <v>0.213549247290755</v>
      </c>
      <c r="J969" s="137">
        <f t="shared" si="489"/>
        <v>0.11591125685192205</v>
      </c>
      <c r="K969" s="137">
        <f t="shared" si="489"/>
        <v>0.20624683235172667</v>
      </c>
      <c r="L969" s="138">
        <f t="shared" ref="L969:L972" si="490">(1*E969+2*F969+3*G969+4*H969+5*I969)/SUM(E969:I969)</f>
        <v>3.5812107472222805</v>
      </c>
    </row>
    <row r="970" spans="1:12" ht="15" customHeight="1" x14ac:dyDescent="0.2">
      <c r="A970" s="11"/>
      <c r="C970" s="139">
        <v>2021</v>
      </c>
      <c r="D970" s="139"/>
      <c r="E970" s="140">
        <f t="shared" ref="E970:K970" si="491">AVERAGE(E975,E980,E985)</f>
        <v>0.107488283</v>
      </c>
      <c r="F970" s="140">
        <f t="shared" si="491"/>
        <v>2.40824E-2</v>
      </c>
      <c r="G970" s="140">
        <f t="shared" si="491"/>
        <v>0.12367615966666667</v>
      </c>
      <c r="H970" s="140">
        <f t="shared" si="491"/>
        <v>0.19524182599999998</v>
      </c>
      <c r="I970" s="140">
        <f t="shared" si="491"/>
        <v>0.17757389000000001</v>
      </c>
      <c r="J970" s="140">
        <f t="shared" si="491"/>
        <v>0.13579632366666669</v>
      </c>
      <c r="K970" s="140">
        <f t="shared" si="491"/>
        <v>0.23614114366666669</v>
      </c>
      <c r="L970" s="141">
        <f t="shared" si="490"/>
        <v>3.4957000472388193</v>
      </c>
    </row>
    <row r="971" spans="1:12" ht="15" customHeight="1" x14ac:dyDescent="0.2">
      <c r="A971" s="11"/>
      <c r="C971" s="139">
        <v>2017</v>
      </c>
      <c r="D971" s="139"/>
      <c r="E971" s="140">
        <f t="shared" ref="E971:K971" si="492">AVERAGE(E976,E981,E986)</f>
        <v>7.4387877333333338E-2</v>
      </c>
      <c r="F971" s="140">
        <f t="shared" si="492"/>
        <v>1.3008266666666666E-2</v>
      </c>
      <c r="G971" s="140">
        <f t="shared" si="492"/>
        <v>0.11660882866666666</v>
      </c>
      <c r="H971" s="140">
        <f t="shared" si="492"/>
        <v>0.22549237899999999</v>
      </c>
      <c r="I971" s="140">
        <f t="shared" si="492"/>
        <v>0.204789153</v>
      </c>
      <c r="J971" s="140">
        <f t="shared" si="492"/>
        <v>0.142002979</v>
      </c>
      <c r="K971" s="140">
        <f t="shared" si="492"/>
        <v>0.22371051833333333</v>
      </c>
      <c r="L971" s="141">
        <f t="shared" si="490"/>
        <v>3.7461717381412529</v>
      </c>
    </row>
    <row r="972" spans="1:12" ht="15" customHeight="1" x14ac:dyDescent="0.2">
      <c r="A972" s="11"/>
      <c r="C972" s="139">
        <v>2014</v>
      </c>
      <c r="D972" s="139"/>
      <c r="E972" s="140">
        <f t="shared" ref="E972:K972" si="493">AVERAGE(E977,E982,E987)</f>
        <v>4.2724427316200429E-2</v>
      </c>
      <c r="F972" s="140">
        <f t="shared" si="493"/>
        <v>1.8250337162299807E-2</v>
      </c>
      <c r="G972" s="140">
        <f t="shared" si="493"/>
        <v>7.5526424790155269E-2</v>
      </c>
      <c r="H972" s="140">
        <f t="shared" si="493"/>
        <v>0.15494364884809655</v>
      </c>
      <c r="I972" s="140">
        <f t="shared" si="493"/>
        <v>0.18423925478434297</v>
      </c>
      <c r="J972" s="140">
        <f t="shared" si="493"/>
        <v>0.19808537514869662</v>
      </c>
      <c r="K972" s="140">
        <f t="shared" si="493"/>
        <v>0.32623053195020835</v>
      </c>
      <c r="L972" s="141">
        <f t="shared" si="490"/>
        <v>3.8823565321730262</v>
      </c>
    </row>
    <row r="973" spans="1:12" ht="15" customHeight="1" x14ac:dyDescent="0.2">
      <c r="A973" s="11"/>
      <c r="C973" s="170" t="s">
        <v>87</v>
      </c>
      <c r="D973" s="171"/>
      <c r="E973" s="172"/>
      <c r="F973" s="172"/>
      <c r="G973" s="173"/>
      <c r="H973" s="173"/>
      <c r="I973" s="173"/>
      <c r="J973" s="173"/>
      <c r="K973" s="173"/>
      <c r="L973" s="174"/>
    </row>
    <row r="974" spans="1:12" ht="15" customHeight="1" x14ac:dyDescent="0.2">
      <c r="A974" s="11"/>
      <c r="C974" s="136">
        <v>2024</v>
      </c>
      <c r="D974" s="136"/>
      <c r="E974" s="137">
        <v>9.3272180338538388E-2</v>
      </c>
      <c r="F974" s="137">
        <v>5.0834879694454514E-2</v>
      </c>
      <c r="G974" s="137">
        <v>8.5565263498331406E-2</v>
      </c>
      <c r="H974" s="137">
        <v>0.21052368109691216</v>
      </c>
      <c r="I974" s="137">
        <v>0.21941718815309422</v>
      </c>
      <c r="J974" s="137">
        <v>0.10378697413488257</v>
      </c>
      <c r="K974" s="137">
        <v>0.23659983308378674</v>
      </c>
      <c r="L974" s="138">
        <f t="shared" ref="L974:L977" si="494">(1*E974+2*F974+3*G974+4*H974+5*I974)/SUM(E974:I974)</f>
        <v>3.6245763752759643</v>
      </c>
    </row>
    <row r="975" spans="1:12" ht="15" customHeight="1" x14ac:dyDescent="0.2">
      <c r="A975" s="11"/>
      <c r="C975" s="139">
        <v>2021</v>
      </c>
      <c r="D975" s="139"/>
      <c r="E975" s="140">
        <v>0.10606719100000001</v>
      </c>
      <c r="F975" s="140">
        <v>1.7776799999999999E-2</v>
      </c>
      <c r="G975" s="140">
        <v>0.111654159</v>
      </c>
      <c r="H975" s="140">
        <v>0.20301177400000001</v>
      </c>
      <c r="I975" s="140">
        <v>0.18397559799999999</v>
      </c>
      <c r="J975" s="140">
        <v>0.13150117</v>
      </c>
      <c r="K975" s="140">
        <v>0.24601335699999999</v>
      </c>
      <c r="L975" s="141">
        <f t="shared" si="494"/>
        <v>3.5478871008987101</v>
      </c>
    </row>
    <row r="976" spans="1:12" ht="15" customHeight="1" x14ac:dyDescent="0.2">
      <c r="A976" s="11"/>
      <c r="C976" s="139">
        <v>2017</v>
      </c>
      <c r="D976" s="139"/>
      <c r="E976" s="140">
        <v>8.0943583999999999E-2</v>
      </c>
      <c r="F976" s="140">
        <v>1.46848E-2</v>
      </c>
      <c r="G976" s="140">
        <v>0.11147728899999999</v>
      </c>
      <c r="H976" s="140">
        <v>0.19960751900000001</v>
      </c>
      <c r="I976" s="140">
        <v>0.21429026200000001</v>
      </c>
      <c r="J976" s="140">
        <v>0.14127762999999999</v>
      </c>
      <c r="K976" s="140">
        <v>0.23771894599999999</v>
      </c>
      <c r="L976" s="141">
        <f t="shared" si="494"/>
        <v>3.7272360114763554</v>
      </c>
    </row>
    <row r="977" spans="1:12" ht="15" customHeight="1" x14ac:dyDescent="0.2">
      <c r="A977" s="11"/>
      <c r="C977" s="139">
        <v>2014</v>
      </c>
      <c r="D977" s="139"/>
      <c r="E977" s="140">
        <v>4.8824390364963506E-2</v>
      </c>
      <c r="F977" s="140">
        <v>2.5014034732496415E-2</v>
      </c>
      <c r="G977" s="140">
        <v>5.9095565852188191E-2</v>
      </c>
      <c r="H977" s="140">
        <v>0.13931821448390724</v>
      </c>
      <c r="I977" s="140">
        <v>0.20162618697242365</v>
      </c>
      <c r="J977" s="140">
        <v>0.18276892672597864</v>
      </c>
      <c r="K977" s="140">
        <v>0.34335268086804233</v>
      </c>
      <c r="L977" s="141">
        <f t="shared" si="494"/>
        <v>3.8861087141668822</v>
      </c>
    </row>
    <row r="978" spans="1:12" ht="15" customHeight="1" x14ac:dyDescent="0.2">
      <c r="A978" s="11"/>
      <c r="C978" s="170" t="s">
        <v>88</v>
      </c>
      <c r="D978" s="171"/>
      <c r="E978" s="172"/>
      <c r="F978" s="172"/>
      <c r="G978" s="173"/>
      <c r="H978" s="173"/>
      <c r="I978" s="173"/>
      <c r="J978" s="173"/>
      <c r="K978" s="173"/>
      <c r="L978" s="174"/>
    </row>
    <row r="979" spans="1:12" ht="15" customHeight="1" x14ac:dyDescent="0.2">
      <c r="A979" s="11"/>
      <c r="C979" s="136">
        <v>2024</v>
      </c>
      <c r="D979" s="136"/>
      <c r="E979" s="137">
        <v>9.8732424019648754E-2</v>
      </c>
      <c r="F979" s="137">
        <v>6.6415287624202235E-2</v>
      </c>
      <c r="G979" s="137">
        <v>8.0166770967140838E-2</v>
      </c>
      <c r="H979" s="137">
        <v>0.23200598543240164</v>
      </c>
      <c r="I979" s="137">
        <v>0.22392873159546711</v>
      </c>
      <c r="J979" s="137">
        <v>0.12393255905373859</v>
      </c>
      <c r="K979" s="137">
        <v>0.17481824130740081</v>
      </c>
      <c r="L979" s="138">
        <f t="shared" ref="L979:L982" si="495">(1*E979+2*F979+3*G979+4*H979+5*I979)/SUM(E979:I979)</f>
        <v>3.5932032623695904</v>
      </c>
    </row>
    <row r="980" spans="1:12" ht="15" customHeight="1" x14ac:dyDescent="0.2">
      <c r="A980" s="11"/>
      <c r="C980" s="139">
        <v>2021</v>
      </c>
      <c r="D980" s="139"/>
      <c r="E980" s="140">
        <v>0.111678468</v>
      </c>
      <c r="F980" s="140">
        <v>2.8795500000000002E-2</v>
      </c>
      <c r="G980" s="140">
        <v>0.124370709</v>
      </c>
      <c r="H980" s="140">
        <v>0.200141556</v>
      </c>
      <c r="I980" s="140">
        <v>0.16197968800000001</v>
      </c>
      <c r="J980" s="140">
        <v>0.13883960200000001</v>
      </c>
      <c r="K980" s="140">
        <v>0.234194504</v>
      </c>
      <c r="L980" s="141">
        <f t="shared" si="495"/>
        <v>3.4337532342527433</v>
      </c>
    </row>
    <row r="981" spans="1:12" ht="15" customHeight="1" x14ac:dyDescent="0.2">
      <c r="A981" s="11"/>
      <c r="C981" s="139">
        <v>2017</v>
      </c>
      <c r="D981" s="139"/>
      <c r="E981" s="140">
        <v>7.7549449000000006E-2</v>
      </c>
      <c r="F981" s="140">
        <v>1.04729E-2</v>
      </c>
      <c r="G981" s="140">
        <v>0.14857953900000001</v>
      </c>
      <c r="H981" s="140">
        <v>0.241801985</v>
      </c>
      <c r="I981" s="140">
        <v>0.19275114600000001</v>
      </c>
      <c r="J981" s="140">
        <v>0.126065709</v>
      </c>
      <c r="K981" s="140">
        <v>0.20277922800000001</v>
      </c>
      <c r="L981" s="141">
        <f t="shared" si="495"/>
        <v>3.6879669613258157</v>
      </c>
    </row>
    <row r="982" spans="1:12" ht="15" customHeight="1" x14ac:dyDescent="0.2">
      <c r="A982" s="11"/>
      <c r="C982" s="139">
        <v>2014</v>
      </c>
      <c r="D982" s="139"/>
      <c r="E982" s="140">
        <v>3.5251009449090695E-2</v>
      </c>
      <c r="F982" s="140">
        <v>8.1060307216000004E-3</v>
      </c>
      <c r="G982" s="140">
        <v>0.10097270519942107</v>
      </c>
      <c r="H982" s="140">
        <v>0.1829963757741864</v>
      </c>
      <c r="I982" s="140">
        <v>0.15604662091016386</v>
      </c>
      <c r="J982" s="140">
        <v>0.20578849875621552</v>
      </c>
      <c r="K982" s="140">
        <v>0.31083875918932247</v>
      </c>
      <c r="L982" s="141">
        <f t="shared" si="495"/>
        <v>3.8616157506204751</v>
      </c>
    </row>
    <row r="983" spans="1:12" ht="15" customHeight="1" x14ac:dyDescent="0.2">
      <c r="A983" s="11"/>
      <c r="C983" s="170" t="s">
        <v>89</v>
      </c>
      <c r="D983" s="171"/>
      <c r="E983" s="172"/>
      <c r="F983" s="172"/>
      <c r="G983" s="173"/>
      <c r="H983" s="173"/>
      <c r="I983" s="173"/>
      <c r="J983" s="173"/>
      <c r="K983" s="173"/>
      <c r="L983" s="174"/>
    </row>
    <row r="984" spans="1:12" ht="15" customHeight="1" x14ac:dyDescent="0.2">
      <c r="A984" s="11"/>
      <c r="C984" s="136">
        <v>2024</v>
      </c>
      <c r="D984" s="136"/>
      <c r="E984" s="137">
        <v>0.10763727836583692</v>
      </c>
      <c r="F984" s="137">
        <v>4.0523325715575244E-2</v>
      </c>
      <c r="G984" s="137">
        <v>0.11206179513773384</v>
      </c>
      <c r="H984" s="137">
        <v>0.21513911862601282</v>
      </c>
      <c r="I984" s="137">
        <v>0.19730182212370373</v>
      </c>
      <c r="J984" s="137">
        <v>0.120014237367145</v>
      </c>
      <c r="K984" s="137">
        <v>0.20732242266399245</v>
      </c>
      <c r="L984" s="138">
        <f t="shared" ref="L984:L987" si="496">(1*E984+2*F984+3*G984+4*H984+5*I984)/SUM(E984:I984)</f>
        <v>3.5261842877338241</v>
      </c>
    </row>
    <row r="985" spans="1:12" ht="15" customHeight="1" x14ac:dyDescent="0.2">
      <c r="A985" s="11"/>
      <c r="C985" s="139">
        <v>2021</v>
      </c>
      <c r="D985" s="139"/>
      <c r="E985" s="140">
        <v>0.10471919</v>
      </c>
      <c r="F985" s="140">
        <v>2.56749E-2</v>
      </c>
      <c r="G985" s="140">
        <v>0.135003611</v>
      </c>
      <c r="H985" s="140">
        <v>0.18257214799999999</v>
      </c>
      <c r="I985" s="140">
        <v>0.18676638400000001</v>
      </c>
      <c r="J985" s="140">
        <v>0.13704819900000001</v>
      </c>
      <c r="K985" s="140">
        <v>0.22821557000000001</v>
      </c>
      <c r="L985" s="141">
        <f t="shared" si="496"/>
        <v>3.5057087012078609</v>
      </c>
    </row>
    <row r="986" spans="1:12" ht="15" customHeight="1" x14ac:dyDescent="0.2">
      <c r="A986" s="11"/>
      <c r="C986" s="139">
        <v>2017</v>
      </c>
      <c r="D986" s="139"/>
      <c r="E986" s="140">
        <v>6.4670598999999995E-2</v>
      </c>
      <c r="F986" s="140">
        <v>1.38671E-2</v>
      </c>
      <c r="G986" s="140">
        <v>8.9769658000000002E-2</v>
      </c>
      <c r="H986" s="140">
        <v>0.235067633</v>
      </c>
      <c r="I986" s="140">
        <v>0.20732605100000001</v>
      </c>
      <c r="J986" s="140">
        <v>0.15866559799999999</v>
      </c>
      <c r="K986" s="140">
        <v>0.230633381</v>
      </c>
      <c r="L986" s="141">
        <f t="shared" si="496"/>
        <v>3.8293934396617475</v>
      </c>
    </row>
    <row r="987" spans="1:12" ht="15" customHeight="1" x14ac:dyDescent="0.2">
      <c r="A987" s="11"/>
      <c r="C987" s="139">
        <v>2014</v>
      </c>
      <c r="D987" s="139"/>
      <c r="E987" s="140">
        <v>4.4097882134547073E-2</v>
      </c>
      <c r="F987" s="140">
        <v>2.1630946032803012E-2</v>
      </c>
      <c r="G987" s="140">
        <v>6.6511003318856565E-2</v>
      </c>
      <c r="H987" s="140">
        <v>0.14251635628619611</v>
      </c>
      <c r="I987" s="140">
        <v>0.19504495647044143</v>
      </c>
      <c r="J987" s="140">
        <v>0.20569869996389567</v>
      </c>
      <c r="K987" s="140">
        <v>0.32450015579326025</v>
      </c>
      <c r="L987" s="141">
        <f t="shared" si="496"/>
        <v>3.8999117267084467</v>
      </c>
    </row>
    <row r="988" spans="1:12" ht="15" customHeight="1" x14ac:dyDescent="0.2">
      <c r="A988" s="11"/>
      <c r="C988" s="162" t="s">
        <v>93</v>
      </c>
      <c r="D988" s="162"/>
      <c r="E988" s="162"/>
      <c r="F988" s="162"/>
      <c r="G988" s="163"/>
      <c r="H988" s="163"/>
      <c r="I988" s="163"/>
      <c r="J988" s="163"/>
      <c r="K988" s="163"/>
      <c r="L988" s="168"/>
    </row>
    <row r="989" spans="1:12" ht="15" customHeight="1" x14ac:dyDescent="0.2">
      <c r="A989" s="11"/>
      <c r="C989" s="136">
        <v>2024</v>
      </c>
      <c r="D989" s="136"/>
      <c r="E989" s="137">
        <f>AVERAGE(E994,E999,E1004)</f>
        <v>9.6871203544043397E-2</v>
      </c>
      <c r="F989" s="137">
        <f t="shared" ref="F989:K989" si="497">AVERAGE(F994,F999,F1004)</f>
        <v>5.8077210283596602E-2</v>
      </c>
      <c r="G989" s="137">
        <f t="shared" si="497"/>
        <v>8.6276199836068601E-2</v>
      </c>
      <c r="H989" s="137">
        <f t="shared" si="497"/>
        <v>0.24223379511605447</v>
      </c>
      <c r="I989" s="137">
        <f t="shared" si="497"/>
        <v>0.19039354047344861</v>
      </c>
      <c r="J989" s="137">
        <f t="shared" si="497"/>
        <v>0.12190867106521375</v>
      </c>
      <c r="K989" s="137">
        <f t="shared" si="497"/>
        <v>0.20423937968157446</v>
      </c>
      <c r="L989" s="138">
        <f t="shared" ref="L989:L992" si="498">(1*E989+2*F989+3*G989+4*H989+5*I989)/SUM(E989:I989)</f>
        <v>3.5508647101231183</v>
      </c>
    </row>
    <row r="990" spans="1:12" ht="15" customHeight="1" x14ac:dyDescent="0.2">
      <c r="A990" s="11"/>
      <c r="C990" s="139">
        <v>2021</v>
      </c>
      <c r="D990" s="139"/>
      <c r="E990" s="140">
        <f t="shared" ref="E990:K990" si="499">AVERAGE(E995,E1000,E1005)</f>
        <v>0.10676184366666668</v>
      </c>
      <c r="F990" s="140">
        <f t="shared" si="499"/>
        <v>2.4282233333333333E-2</v>
      </c>
      <c r="G990" s="140">
        <f t="shared" si="499"/>
        <v>0.14436245699999997</v>
      </c>
      <c r="H990" s="140">
        <f t="shared" si="499"/>
        <v>0.21008274833333332</v>
      </c>
      <c r="I990" s="140">
        <f t="shared" si="499"/>
        <v>0.1488944203333333</v>
      </c>
      <c r="J990" s="140">
        <f t="shared" si="499"/>
        <v>0.13153633233333334</v>
      </c>
      <c r="K990" s="140">
        <f t="shared" si="499"/>
        <v>0.23407994700000001</v>
      </c>
      <c r="L990" s="141">
        <f t="shared" si="498"/>
        <v>3.42571343998608</v>
      </c>
    </row>
    <row r="991" spans="1:12" ht="15" customHeight="1" x14ac:dyDescent="0.2">
      <c r="A991" s="11"/>
      <c r="C991" s="139">
        <v>2017</v>
      </c>
      <c r="D991" s="139"/>
      <c r="E991" s="140">
        <f t="shared" ref="E991:K991" si="500">AVERAGE(E996,E1001,E1006)</f>
        <v>7.6826352333333334E-2</v>
      </c>
      <c r="F991" s="140">
        <f t="shared" si="500"/>
        <v>1.4139633333333334E-2</v>
      </c>
      <c r="G991" s="140">
        <f t="shared" si="500"/>
        <v>0.13782682566666668</v>
      </c>
      <c r="H991" s="140">
        <f t="shared" si="500"/>
        <v>0.22174050333333337</v>
      </c>
      <c r="I991" s="140">
        <f t="shared" si="500"/>
        <v>0.18377182766666667</v>
      </c>
      <c r="J991" s="140">
        <f t="shared" si="500"/>
        <v>0.14134010699999999</v>
      </c>
      <c r="K991" s="140">
        <f t="shared" si="500"/>
        <v>0.224354743</v>
      </c>
      <c r="L991" s="141">
        <f t="shared" si="498"/>
        <v>3.664493778366956</v>
      </c>
    </row>
    <row r="992" spans="1:12" ht="15" customHeight="1" x14ac:dyDescent="0.2">
      <c r="A992" s="11"/>
      <c r="C992" s="139">
        <v>2014</v>
      </c>
      <c r="D992" s="139"/>
      <c r="E992" s="140">
        <f t="shared" ref="E992:K992" si="501">AVERAGE(E997,E1002,E1007)</f>
        <v>4.1380905428627081E-2</v>
      </c>
      <c r="F992" s="140">
        <f t="shared" si="501"/>
        <v>1.6660462321525984E-2</v>
      </c>
      <c r="G992" s="140">
        <f t="shared" si="501"/>
        <v>7.0135587670220323E-2</v>
      </c>
      <c r="H992" s="140">
        <f t="shared" si="501"/>
        <v>0.17823919969175636</v>
      </c>
      <c r="I992" s="140">
        <f t="shared" si="501"/>
        <v>0.15549656716771151</v>
      </c>
      <c r="J992" s="140">
        <f t="shared" si="501"/>
        <v>0.20504993190784879</v>
      </c>
      <c r="K992" s="140">
        <f t="shared" si="501"/>
        <v>0.33303734581230993</v>
      </c>
      <c r="L992" s="141">
        <f t="shared" si="498"/>
        <v>3.8439041447579791</v>
      </c>
    </row>
    <row r="993" spans="1:12" ht="15" customHeight="1" x14ac:dyDescent="0.2">
      <c r="A993" s="11"/>
      <c r="C993" s="170" t="s">
        <v>87</v>
      </c>
      <c r="D993" s="171"/>
      <c r="E993" s="172"/>
      <c r="F993" s="172"/>
      <c r="G993" s="173"/>
      <c r="H993" s="173"/>
      <c r="I993" s="173"/>
      <c r="J993" s="173"/>
      <c r="K993" s="173"/>
      <c r="L993" s="174"/>
    </row>
    <row r="994" spans="1:12" ht="15" customHeight="1" x14ac:dyDescent="0.2">
      <c r="A994" s="11"/>
      <c r="C994" s="136">
        <v>2024</v>
      </c>
      <c r="D994" s="136"/>
      <c r="E994" s="137">
        <v>9.6780064481364017E-2</v>
      </c>
      <c r="F994" s="137">
        <v>6.0870051906887289E-2</v>
      </c>
      <c r="G994" s="137">
        <v>6.9080677379681737E-2</v>
      </c>
      <c r="H994" s="137">
        <v>0.23219981066631099</v>
      </c>
      <c r="I994" s="137">
        <v>0.19508084348720778</v>
      </c>
      <c r="J994" s="137">
        <v>0.11247801699038106</v>
      </c>
      <c r="K994" s="137">
        <v>0.23351053508816699</v>
      </c>
      <c r="L994" s="138">
        <f t="shared" ref="L994:L997" si="502">(1*E994+2*F994+3*G994+4*H994+5*I994)/SUM(E994:I994)</f>
        <v>3.5625762636731411</v>
      </c>
    </row>
    <row r="995" spans="1:12" ht="15" customHeight="1" x14ac:dyDescent="0.2">
      <c r="A995" s="11"/>
      <c r="C995" s="139">
        <v>2021</v>
      </c>
      <c r="D995" s="139"/>
      <c r="E995" s="140">
        <v>0.110618116</v>
      </c>
      <c r="F995" s="140">
        <v>1.7883900000000001E-2</v>
      </c>
      <c r="G995" s="140">
        <v>0.13621079699999999</v>
      </c>
      <c r="H995" s="140">
        <v>0.21623161900000001</v>
      </c>
      <c r="I995" s="140">
        <v>0.14183072199999999</v>
      </c>
      <c r="J995" s="140">
        <v>0.12820553300000001</v>
      </c>
      <c r="K995" s="140">
        <v>0.24901926299999999</v>
      </c>
      <c r="L995" s="141">
        <f t="shared" si="502"/>
        <v>3.4187272554550239</v>
      </c>
    </row>
    <row r="996" spans="1:12" ht="15" customHeight="1" x14ac:dyDescent="0.2">
      <c r="A996" s="11"/>
      <c r="C996" s="139">
        <v>2017</v>
      </c>
      <c r="D996" s="139"/>
      <c r="E996" s="140">
        <v>8.4864872999999993E-2</v>
      </c>
      <c r="F996" s="140">
        <v>1.8078899999999998E-2</v>
      </c>
      <c r="G996" s="140">
        <v>0.13797984299999999</v>
      </c>
      <c r="H996" s="140">
        <v>0.20509811</v>
      </c>
      <c r="I996" s="140">
        <v>0.17697031099999999</v>
      </c>
      <c r="J996" s="140">
        <v>0.14127762999999999</v>
      </c>
      <c r="K996" s="140">
        <v>0.23573032999999999</v>
      </c>
      <c r="L996" s="141">
        <f t="shared" si="502"/>
        <v>3.595882553792578</v>
      </c>
    </row>
    <row r="997" spans="1:12" ht="15" customHeight="1" x14ac:dyDescent="0.2">
      <c r="A997" s="11"/>
      <c r="C997" s="139">
        <v>2014</v>
      </c>
      <c r="D997" s="139"/>
      <c r="E997" s="140">
        <v>4.4793824702243482E-2</v>
      </c>
      <c r="F997" s="140">
        <v>2.5014034732496415E-2</v>
      </c>
      <c r="G997" s="140">
        <v>5.5065000189468166E-2</v>
      </c>
      <c r="H997" s="140">
        <v>0.15900285634856964</v>
      </c>
      <c r="I997" s="140">
        <v>0.1560986527233435</v>
      </c>
      <c r="J997" s="140">
        <v>0.19087495744757862</v>
      </c>
      <c r="K997" s="140">
        <v>0.36915067385630013</v>
      </c>
      <c r="L997" s="141">
        <f t="shared" si="502"/>
        <v>3.8104982995147303</v>
      </c>
    </row>
    <row r="998" spans="1:12" ht="15" customHeight="1" x14ac:dyDescent="0.2">
      <c r="A998" s="11"/>
      <c r="C998" s="170" t="s">
        <v>88</v>
      </c>
      <c r="D998" s="171"/>
      <c r="E998" s="172"/>
      <c r="F998" s="172"/>
      <c r="G998" s="173"/>
      <c r="H998" s="173"/>
      <c r="I998" s="173"/>
      <c r="J998" s="173"/>
      <c r="K998" s="173"/>
      <c r="L998" s="174"/>
    </row>
    <row r="999" spans="1:12" ht="15" customHeight="1" x14ac:dyDescent="0.2">
      <c r="A999" s="11"/>
      <c r="C999" s="136">
        <v>2024</v>
      </c>
      <c r="D999" s="136"/>
      <c r="E999" s="137">
        <v>9.873242401964874E-2</v>
      </c>
      <c r="F999" s="137">
        <v>5.8209949317646635E-2</v>
      </c>
      <c r="G999" s="137">
        <v>8.2861838298190924E-2</v>
      </c>
      <c r="H999" s="137">
        <v>0.26646636362778015</v>
      </c>
      <c r="I999" s="137">
        <v>0.19061562378115818</v>
      </c>
      <c r="J999" s="137">
        <v>0.12972587469528954</v>
      </c>
      <c r="K999" s="137">
        <v>0.17338792626028576</v>
      </c>
      <c r="L999" s="138">
        <f t="shared" ref="L999:L1002" si="503">(1*E999+2*F999+3*G999+4*H999+5*I999)/SUM(E999:I999)</f>
        <v>3.5625349079529727</v>
      </c>
    </row>
    <row r="1000" spans="1:12" ht="15" customHeight="1" x14ac:dyDescent="0.2">
      <c r="A1000" s="11"/>
      <c r="C1000" s="139">
        <v>2021</v>
      </c>
      <c r="D1000" s="139"/>
      <c r="E1000" s="140">
        <v>0.108382831</v>
      </c>
      <c r="F1000" s="140">
        <v>2.8795500000000002E-2</v>
      </c>
      <c r="G1000" s="140">
        <v>0.13704617599999999</v>
      </c>
      <c r="H1000" s="140">
        <v>0.23409392600000001</v>
      </c>
      <c r="I1000" s="140">
        <v>0.13383456399999999</v>
      </c>
      <c r="J1000" s="140">
        <v>0.13536139</v>
      </c>
      <c r="K1000" s="140">
        <v>0.22248564100000001</v>
      </c>
      <c r="L1000" s="141">
        <f t="shared" si="503"/>
        <v>3.398973287046732</v>
      </c>
    </row>
    <row r="1001" spans="1:12" ht="15" customHeight="1" x14ac:dyDescent="0.2">
      <c r="A1001" s="11"/>
      <c r="C1001" s="139">
        <v>2017</v>
      </c>
      <c r="D1001" s="139"/>
      <c r="E1001" s="140">
        <v>7.7549449000000006E-2</v>
      </c>
      <c r="F1001" s="140">
        <v>1.38671E-2</v>
      </c>
      <c r="G1001" s="140">
        <v>0.147991709</v>
      </c>
      <c r="H1001" s="140">
        <v>0.249461865</v>
      </c>
      <c r="I1001" s="140">
        <v>0.182812114</v>
      </c>
      <c r="J1001" s="140">
        <v>0.122144421</v>
      </c>
      <c r="K1001" s="140">
        <v>0.206173364</v>
      </c>
      <c r="L1001" s="141">
        <f t="shared" si="503"/>
        <v>3.6641832557498462</v>
      </c>
    </row>
    <row r="1002" spans="1:12" ht="15" customHeight="1" x14ac:dyDescent="0.2">
      <c r="A1002" s="11"/>
      <c r="C1002" s="139">
        <v>2014</v>
      </c>
      <c r="D1002" s="139"/>
      <c r="E1002" s="140">
        <v>3.5251009449090695E-2</v>
      </c>
      <c r="F1002" s="140">
        <v>8.1060307216000004E-3</v>
      </c>
      <c r="G1002" s="140">
        <v>8.3368758620828237E-2</v>
      </c>
      <c r="H1002" s="140">
        <v>0.20605875702577739</v>
      </c>
      <c r="I1002" s="140">
        <v>0.13845158985284564</v>
      </c>
      <c r="J1002" s="140">
        <v>0.21380473068549566</v>
      </c>
      <c r="K1002" s="140">
        <v>0.31495912364436235</v>
      </c>
      <c r="L1002" s="141">
        <f t="shared" si="503"/>
        <v>3.858070610302311</v>
      </c>
    </row>
    <row r="1003" spans="1:12" ht="15" customHeight="1" x14ac:dyDescent="0.2">
      <c r="A1003" s="11"/>
      <c r="C1003" s="170" t="s">
        <v>89</v>
      </c>
      <c r="D1003" s="171"/>
      <c r="E1003" s="172"/>
      <c r="F1003" s="172"/>
      <c r="G1003" s="173"/>
      <c r="H1003" s="173"/>
      <c r="I1003" s="173"/>
      <c r="J1003" s="173"/>
      <c r="K1003" s="173"/>
      <c r="L1003" s="174"/>
    </row>
    <row r="1004" spans="1:12" ht="15" customHeight="1" x14ac:dyDescent="0.2">
      <c r="A1004" s="11"/>
      <c r="C1004" s="136">
        <v>2024</v>
      </c>
      <c r="D1004" s="136"/>
      <c r="E1004" s="137">
        <v>9.5101122131117433E-2</v>
      </c>
      <c r="F1004" s="137">
        <v>5.5151629626255874E-2</v>
      </c>
      <c r="G1004" s="137">
        <v>0.10688608383033313</v>
      </c>
      <c r="H1004" s="137">
        <v>0.22803521105407235</v>
      </c>
      <c r="I1004" s="137">
        <v>0.18548415415197994</v>
      </c>
      <c r="J1004" s="137">
        <v>0.12352212150997066</v>
      </c>
      <c r="K1004" s="137">
        <v>0.20581967769627063</v>
      </c>
      <c r="L1004" s="138">
        <f t="shared" ref="L1004:L1007" si="504">(1*E1004+2*F1004+3*G1004+4*H1004+5*I1004)/SUM(E1004:I1004)</f>
        <v>3.5273172609400421</v>
      </c>
    </row>
    <row r="1005" spans="1:12" ht="15" customHeight="1" x14ac:dyDescent="0.2">
      <c r="A1005" s="11"/>
      <c r="C1005" s="139">
        <v>2021</v>
      </c>
      <c r="D1005" s="139"/>
      <c r="E1005" s="140">
        <v>0.101284584</v>
      </c>
      <c r="F1005" s="140">
        <v>2.6167300000000001E-2</v>
      </c>
      <c r="G1005" s="140">
        <v>0.15983039800000001</v>
      </c>
      <c r="H1005" s="140">
        <v>0.17992269999999999</v>
      </c>
      <c r="I1005" s="140">
        <v>0.17101797499999999</v>
      </c>
      <c r="J1005" s="140">
        <v>0.13104207400000001</v>
      </c>
      <c r="K1005" s="140">
        <v>0.230734937</v>
      </c>
      <c r="L1005" s="141">
        <f t="shared" si="504"/>
        <v>3.4594353411828149</v>
      </c>
    </row>
    <row r="1006" spans="1:12" ht="15" customHeight="1" x14ac:dyDescent="0.2">
      <c r="A1006" s="11"/>
      <c r="C1006" s="139">
        <v>2017</v>
      </c>
      <c r="D1006" s="139"/>
      <c r="E1006" s="140">
        <v>6.8064735000000001E-2</v>
      </c>
      <c r="F1006" s="140">
        <v>1.04729E-2</v>
      </c>
      <c r="G1006" s="140">
        <v>0.127508925</v>
      </c>
      <c r="H1006" s="140">
        <v>0.21066153500000001</v>
      </c>
      <c r="I1006" s="140">
        <v>0.19153305800000001</v>
      </c>
      <c r="J1006" s="140">
        <v>0.16059826999999999</v>
      </c>
      <c r="K1006" s="140">
        <v>0.231160535</v>
      </c>
      <c r="L1006" s="141">
        <f t="shared" si="504"/>
        <v>3.7351118529133793</v>
      </c>
    </row>
    <row r="1007" spans="1:12" ht="15" customHeight="1" x14ac:dyDescent="0.2">
      <c r="A1007" s="11"/>
      <c r="C1007" s="139">
        <v>2014</v>
      </c>
      <c r="D1007" s="139"/>
      <c r="E1007" s="140">
        <v>4.4097882134547066E-2</v>
      </c>
      <c r="F1007" s="140">
        <v>1.6861321510481538E-2</v>
      </c>
      <c r="G1007" s="140">
        <v>7.1973004200364579E-2</v>
      </c>
      <c r="H1007" s="140">
        <v>0.169655985700922</v>
      </c>
      <c r="I1007" s="140">
        <v>0.17193945892694537</v>
      </c>
      <c r="J1007" s="140">
        <v>0.21047010759047205</v>
      </c>
      <c r="K1007" s="140">
        <v>0.31500223993626736</v>
      </c>
      <c r="L1007" s="141">
        <f t="shared" si="504"/>
        <v>3.8608093029905239</v>
      </c>
    </row>
    <row r="1008" spans="1:12" ht="15" customHeight="1" x14ac:dyDescent="0.2">
      <c r="A1008" s="11"/>
      <c r="C1008" s="162" t="s">
        <v>87</v>
      </c>
      <c r="D1008" s="162"/>
      <c r="E1008" s="162"/>
      <c r="F1008" s="162"/>
      <c r="G1008" s="163"/>
      <c r="H1008" s="163"/>
      <c r="I1008" s="163"/>
      <c r="J1008" s="163"/>
      <c r="K1008" s="163"/>
      <c r="L1008" s="168"/>
    </row>
    <row r="1009" spans="1:12" ht="15" customHeight="1" x14ac:dyDescent="0.2">
      <c r="A1009" s="11"/>
      <c r="C1009" s="136">
        <v>2024</v>
      </c>
      <c r="D1009" s="136"/>
      <c r="E1009" s="137">
        <f>AVERAGE(E934,E954,E974,E994)</f>
        <v>0.10113769438115822</v>
      </c>
      <c r="F1009" s="137">
        <f t="shared" ref="F1009:K1009" si="505">AVERAGE(F934,F954,F974,F994)</f>
        <v>5.9212547146376429E-2</v>
      </c>
      <c r="G1009" s="137">
        <f t="shared" si="505"/>
        <v>0.11879228660403324</v>
      </c>
      <c r="H1009" s="137">
        <f t="shared" si="505"/>
        <v>0.21760433649584665</v>
      </c>
      <c r="I1009" s="137">
        <f t="shared" si="505"/>
        <v>0.18221111914789825</v>
      </c>
      <c r="J1009" s="137">
        <f t="shared" si="505"/>
        <v>0.10034049233767808</v>
      </c>
      <c r="K1009" s="137">
        <f t="shared" si="505"/>
        <v>0.22070152388700909</v>
      </c>
      <c r="L1009" s="138">
        <f t="shared" ref="L1009:L1012" si="506">(1*E1009+2*F1009+3*G1009+4*H1009+5*I1009)/SUM(E1009:I1009)</f>
        <v>3.4721037921972884</v>
      </c>
    </row>
    <row r="1010" spans="1:12" ht="15" customHeight="1" x14ac:dyDescent="0.2">
      <c r="A1010" s="11"/>
      <c r="C1010" s="139">
        <v>2021</v>
      </c>
      <c r="D1010" s="139"/>
      <c r="E1010" s="140">
        <f t="shared" ref="E1010:K1010" si="507">AVERAGE(E935,E955,E975,E995)</f>
        <v>0.10974513475</v>
      </c>
      <c r="F1010" s="140">
        <f t="shared" si="507"/>
        <v>3.5296049999999995E-2</v>
      </c>
      <c r="G1010" s="140">
        <f t="shared" si="507"/>
        <v>0.16769043524999999</v>
      </c>
      <c r="H1010" s="140">
        <f t="shared" si="507"/>
        <v>0.20696873325000001</v>
      </c>
      <c r="I1010" s="140">
        <f t="shared" si="507"/>
        <v>0.12640472124999999</v>
      </c>
      <c r="J1010" s="140">
        <f t="shared" si="507"/>
        <v>0.12456081075</v>
      </c>
      <c r="K1010" s="140">
        <f t="shared" si="507"/>
        <v>0.22933413075</v>
      </c>
      <c r="L1010" s="141">
        <f t="shared" si="506"/>
        <v>3.3172732491052428</v>
      </c>
    </row>
    <row r="1011" spans="1:12" ht="15" customHeight="1" x14ac:dyDescent="0.2">
      <c r="A1011" s="11"/>
      <c r="C1011" s="139">
        <v>2017</v>
      </c>
      <c r="D1011" s="139"/>
      <c r="E1011" s="140">
        <f t="shared" ref="E1011:K1011" si="508">AVERAGE(E936,E956,E976,E996)</f>
        <v>8.5522464500000006E-2</v>
      </c>
      <c r="F1011" s="140">
        <f t="shared" si="508"/>
        <v>1.9264824999999999E-2</v>
      </c>
      <c r="G1011" s="140">
        <f t="shared" si="508"/>
        <v>0.152976734</v>
      </c>
      <c r="H1011" s="140">
        <f t="shared" si="508"/>
        <v>0.21575865</v>
      </c>
      <c r="I1011" s="140">
        <f t="shared" si="508"/>
        <v>0.16515722075</v>
      </c>
      <c r="J1011" s="140">
        <f t="shared" si="508"/>
        <v>0.13514695024999998</v>
      </c>
      <c r="K1011" s="140">
        <f t="shared" si="508"/>
        <v>0.22617314899999999</v>
      </c>
      <c r="L1011" s="141">
        <f t="shared" si="506"/>
        <v>3.5570291795669751</v>
      </c>
    </row>
    <row r="1012" spans="1:12" ht="15" customHeight="1" x14ac:dyDescent="0.2">
      <c r="A1012" s="11"/>
      <c r="C1012" s="139">
        <v>2014</v>
      </c>
      <c r="D1012" s="139"/>
      <c r="E1012" s="140">
        <f t="shared" ref="E1012:K1012" si="509">AVERAGE(E937,E957,E977,E997)</f>
        <v>4.6992980696376391E-2</v>
      </c>
      <c r="F1012" s="140">
        <f t="shared" si="509"/>
        <v>3.5193178867273564E-2</v>
      </c>
      <c r="G1012" s="140">
        <f t="shared" si="509"/>
        <v>8.0007333481953824E-2</v>
      </c>
      <c r="H1012" s="140">
        <f t="shared" si="509"/>
        <v>0.15343340413488771</v>
      </c>
      <c r="I1012" s="140">
        <f t="shared" si="509"/>
        <v>0.17304969625850719</v>
      </c>
      <c r="J1012" s="140">
        <f t="shared" si="509"/>
        <v>0.1832317157417426</v>
      </c>
      <c r="K1012" s="140">
        <f t="shared" si="509"/>
        <v>0.32809169081925865</v>
      </c>
      <c r="L1012" s="141">
        <f t="shared" si="506"/>
        <v>3.7578706681765941</v>
      </c>
    </row>
    <row r="1013" spans="1:12" ht="15" customHeight="1" x14ac:dyDescent="0.2">
      <c r="A1013" s="11"/>
      <c r="C1013" s="162" t="s">
        <v>88</v>
      </c>
      <c r="D1013" s="162"/>
      <c r="E1013" s="162"/>
      <c r="F1013" s="162"/>
      <c r="G1013" s="162"/>
      <c r="H1013" s="162"/>
      <c r="I1013" s="162"/>
      <c r="J1013" s="162"/>
      <c r="K1013" s="162"/>
      <c r="L1013" s="169"/>
    </row>
    <row r="1014" spans="1:12" ht="15" customHeight="1" x14ac:dyDescent="0.2">
      <c r="A1014" s="11"/>
      <c r="C1014" s="136">
        <v>2024</v>
      </c>
      <c r="D1014" s="136"/>
      <c r="E1014" s="137">
        <f>AVERAGE(E939,E959,E979,E999)</f>
        <v>0.10988929067312148</v>
      </c>
      <c r="F1014" s="137">
        <f t="shared" ref="F1014:K1014" si="510">AVERAGE(F939,F959,F979,F999)</f>
        <v>6.4641266878169124E-2</v>
      </c>
      <c r="G1014" s="137">
        <f t="shared" si="510"/>
        <v>0.10603184691906839</v>
      </c>
      <c r="H1014" s="137">
        <f t="shared" si="510"/>
        <v>0.25662932179998615</v>
      </c>
      <c r="I1014" s="137">
        <f t="shared" si="510"/>
        <v>0.1975621202722965</v>
      </c>
      <c r="J1014" s="137">
        <f t="shared" si="510"/>
        <v>0.11524938465610171</v>
      </c>
      <c r="K1014" s="137">
        <f t="shared" si="510"/>
        <v>0.14999676880125662</v>
      </c>
      <c r="L1014" s="138">
        <f t="shared" ref="L1014:L1017" si="511">(1*E1014+2*F1014+3*G1014+4*H1014+5*I1014)/SUM(E1014:I1014)</f>
        <v>3.4999411923444064</v>
      </c>
    </row>
    <row r="1015" spans="1:12" ht="15" customHeight="1" x14ac:dyDescent="0.2">
      <c r="A1015" s="11"/>
      <c r="C1015" s="139">
        <v>2021</v>
      </c>
      <c r="D1015" s="139"/>
      <c r="E1015" s="140">
        <f t="shared" ref="E1015:K1015" si="512">AVERAGE(E940,E960,E980,E1000)</f>
        <v>0.11732747974999999</v>
      </c>
      <c r="F1015" s="140">
        <f t="shared" si="512"/>
        <v>3.4194425000000001E-2</v>
      </c>
      <c r="G1015" s="140">
        <f t="shared" si="512"/>
        <v>0.16059507125</v>
      </c>
      <c r="H1015" s="140">
        <f t="shared" si="512"/>
        <v>0.23014407750000002</v>
      </c>
      <c r="I1015" s="140">
        <f t="shared" si="512"/>
        <v>0.124951459</v>
      </c>
      <c r="J1015" s="140">
        <f t="shared" si="512"/>
        <v>0.12193837800000001</v>
      </c>
      <c r="K1015" s="140">
        <f t="shared" si="512"/>
        <v>0.21084911775000001</v>
      </c>
      <c r="L1015" s="141">
        <f t="shared" si="511"/>
        <v>3.3165372456950135</v>
      </c>
    </row>
    <row r="1016" spans="1:12" ht="15" customHeight="1" x14ac:dyDescent="0.2">
      <c r="A1016" s="11"/>
      <c r="C1016" s="139">
        <v>2017</v>
      </c>
      <c r="D1016" s="139"/>
      <c r="E1016" s="140">
        <f t="shared" ref="E1016:K1016" si="513">AVERAGE(E941,E961,E981,E1001)</f>
        <v>8.2743285249999993E-2</v>
      </c>
      <c r="F1016" s="140">
        <f t="shared" si="513"/>
        <v>2.0260824999999996E-2</v>
      </c>
      <c r="G1016" s="140">
        <f t="shared" si="513"/>
        <v>0.16802771125000002</v>
      </c>
      <c r="H1016" s="140">
        <f t="shared" si="513"/>
        <v>0.25677090450000001</v>
      </c>
      <c r="I1016" s="140">
        <f t="shared" si="513"/>
        <v>0.17349323975</v>
      </c>
      <c r="J1016" s="140">
        <f t="shared" si="513"/>
        <v>0.11166725499999999</v>
      </c>
      <c r="K1016" s="140">
        <f t="shared" si="513"/>
        <v>0.1870367755</v>
      </c>
      <c r="L1016" s="141">
        <f t="shared" si="511"/>
        <v>3.596053604918374</v>
      </c>
    </row>
    <row r="1017" spans="1:12" ht="15" customHeight="1" x14ac:dyDescent="0.2">
      <c r="A1017" s="11"/>
      <c r="C1017" s="139">
        <v>2014</v>
      </c>
      <c r="D1017" s="139"/>
      <c r="E1017" s="140">
        <f t="shared" ref="E1017:K1017" si="514">AVERAGE(E942,E962,E982,E1002)</f>
        <v>3.966277516671516E-2</v>
      </c>
      <c r="F1017" s="140">
        <f t="shared" si="514"/>
        <v>1.2355481422404082E-2</v>
      </c>
      <c r="G1017" s="140">
        <f t="shared" si="514"/>
        <v>0.11141518799237848</v>
      </c>
      <c r="H1017" s="140">
        <f t="shared" si="514"/>
        <v>0.21097322717117806</v>
      </c>
      <c r="I1017" s="140">
        <f t="shared" si="514"/>
        <v>0.1465414921887046</v>
      </c>
      <c r="J1017" s="140">
        <f t="shared" si="514"/>
        <v>0.20112417345338707</v>
      </c>
      <c r="K1017" s="140">
        <f t="shared" si="514"/>
        <v>0.27792766260523255</v>
      </c>
      <c r="L1017" s="141">
        <f t="shared" si="511"/>
        <v>3.7915858205023931</v>
      </c>
    </row>
    <row r="1018" spans="1:12" ht="15" customHeight="1" x14ac:dyDescent="0.2">
      <c r="A1018" s="11"/>
      <c r="C1018" s="162" t="s">
        <v>89</v>
      </c>
      <c r="D1018" s="162"/>
      <c r="E1018" s="162"/>
      <c r="F1018" s="162"/>
      <c r="G1018" s="162"/>
      <c r="H1018" s="162"/>
      <c r="I1018" s="162"/>
      <c r="J1018" s="162"/>
      <c r="K1018" s="162"/>
      <c r="L1018" s="169"/>
    </row>
    <row r="1019" spans="1:12" ht="15" customHeight="1" x14ac:dyDescent="0.2">
      <c r="A1019" s="11"/>
      <c r="C1019" s="136">
        <v>2024</v>
      </c>
      <c r="D1019" s="136"/>
      <c r="E1019" s="137">
        <f>AVERAGE(E944,E964,E984,E1004)</f>
        <v>0.10490303330695035</v>
      </c>
      <c r="F1019" s="137">
        <f t="shared" ref="F1019:K1019" si="515">AVERAGE(F944,F964,F984,F1004)</f>
        <v>4.7936702729130601E-2</v>
      </c>
      <c r="G1019" s="137">
        <f t="shared" si="515"/>
        <v>0.13062899389155586</v>
      </c>
      <c r="H1019" s="137">
        <f t="shared" si="515"/>
        <v>0.23780022480759558</v>
      </c>
      <c r="I1019" s="137">
        <f t="shared" si="515"/>
        <v>0.18968914970293657</v>
      </c>
      <c r="J1019" s="137">
        <f t="shared" si="515"/>
        <v>0.10682971843863195</v>
      </c>
      <c r="K1019" s="137">
        <f t="shared" si="515"/>
        <v>0.18221217712319907</v>
      </c>
      <c r="L1019" s="138">
        <f t="shared" ref="L1019:L1022" si="516">(1*E1019+2*F1019+3*G1019+4*H1019+5*I1019)/SUM(E1019:I1019)</f>
        <v>3.5055653105670408</v>
      </c>
    </row>
    <row r="1020" spans="1:12" ht="15" customHeight="1" x14ac:dyDescent="0.2">
      <c r="A1020" s="11"/>
      <c r="C1020" s="139">
        <v>2021</v>
      </c>
      <c r="D1020" s="139"/>
      <c r="E1020" s="140">
        <f t="shared" ref="E1020:K1020" si="517">AVERAGE(E945,E965,E985,E1005)</f>
        <v>0.10672769725</v>
      </c>
      <c r="F1020" s="140">
        <f t="shared" si="517"/>
        <v>3.2453875E-2</v>
      </c>
      <c r="G1020" s="140">
        <f t="shared" si="517"/>
        <v>0.16389099199999999</v>
      </c>
      <c r="H1020" s="140">
        <f t="shared" si="517"/>
        <v>0.2084494885</v>
      </c>
      <c r="I1020" s="140">
        <f t="shared" si="517"/>
        <v>0.15743479975000002</v>
      </c>
      <c r="J1020" s="140">
        <f t="shared" si="517"/>
        <v>0.12550324200000001</v>
      </c>
      <c r="K1020" s="140">
        <f t="shared" si="517"/>
        <v>0.20553991400000002</v>
      </c>
      <c r="L1020" s="141">
        <f t="shared" si="516"/>
        <v>3.4146901514847698</v>
      </c>
    </row>
    <row r="1021" spans="1:12" ht="15" customHeight="1" x14ac:dyDescent="0.2">
      <c r="A1021" s="11"/>
      <c r="C1021" s="139">
        <v>2017</v>
      </c>
      <c r="D1021" s="139"/>
      <c r="E1021" s="140">
        <f t="shared" ref="E1021:K1021" si="518">AVERAGE(E946,E966,E986,E1006)</f>
        <v>6.9893590999999991E-2</v>
      </c>
      <c r="F1021" s="140">
        <f t="shared" si="518"/>
        <v>1.6251725000000002E-2</v>
      </c>
      <c r="G1021" s="140">
        <f t="shared" si="518"/>
        <v>0.1186742345</v>
      </c>
      <c r="H1021" s="140">
        <f t="shared" si="518"/>
        <v>0.237247869</v>
      </c>
      <c r="I1021" s="140">
        <f t="shared" si="518"/>
        <v>0.20121628175</v>
      </c>
      <c r="J1021" s="140">
        <f t="shared" si="518"/>
        <v>0.138151633</v>
      </c>
      <c r="K1021" s="140">
        <f t="shared" si="518"/>
        <v>0.21856465349999998</v>
      </c>
      <c r="L1021" s="141">
        <f t="shared" si="516"/>
        <v>3.7518323945721144</v>
      </c>
    </row>
    <row r="1022" spans="1:12" ht="15" customHeight="1" x14ac:dyDescent="0.2">
      <c r="A1022" s="11"/>
      <c r="C1022" s="139">
        <v>2014</v>
      </c>
      <c r="D1022" s="139"/>
      <c r="E1022" s="142">
        <f t="shared" ref="E1022:K1022" si="519">AVERAGE(E947,E967,E987,E1007)</f>
        <v>4.7675992078415635E-2</v>
      </c>
      <c r="F1022" s="142">
        <f t="shared" si="519"/>
        <v>2.2476718207726364E-2</v>
      </c>
      <c r="G1022" s="142">
        <f t="shared" si="519"/>
        <v>8.0427082973450525E-2</v>
      </c>
      <c r="H1022" s="142">
        <f t="shared" si="519"/>
        <v>0.17141844535351849</v>
      </c>
      <c r="I1022" s="142">
        <f t="shared" si="519"/>
        <v>0.19719118541945824</v>
      </c>
      <c r="J1022" s="142">
        <f t="shared" si="519"/>
        <v>0.19246421759551197</v>
      </c>
      <c r="K1022" s="142">
        <f t="shared" si="519"/>
        <v>0.2883463583719188</v>
      </c>
      <c r="L1022" s="141">
        <f t="shared" si="516"/>
        <v>3.8628298133433772</v>
      </c>
    </row>
    <row r="1023" spans="1:12" ht="15" customHeight="1" x14ac:dyDescent="0.2">
      <c r="A1023" s="11"/>
      <c r="C1023" s="100" t="s">
        <v>114</v>
      </c>
      <c r="D1023" s="100"/>
      <c r="E1023" s="100"/>
      <c r="F1023" s="100"/>
      <c r="G1023" s="100"/>
      <c r="H1023" s="100"/>
      <c r="I1023" s="100"/>
      <c r="J1023" s="100"/>
      <c r="K1023" s="100"/>
      <c r="L1023" s="113"/>
    </row>
    <row r="1024" spans="1:12" ht="15" customHeight="1" x14ac:dyDescent="0.2">
      <c r="A1024" s="11"/>
      <c r="C1024" s="160" t="s">
        <v>165</v>
      </c>
      <c r="D1024" s="160"/>
      <c r="E1024" s="161"/>
      <c r="F1024" s="161"/>
      <c r="G1024" s="161"/>
      <c r="H1024" s="161"/>
      <c r="I1024" s="161"/>
      <c r="J1024" s="161"/>
      <c r="K1024" s="161"/>
      <c r="L1024" s="161"/>
    </row>
    <row r="1025" spans="1:13" s="3" customFormat="1" ht="15" customHeight="1" x14ac:dyDescent="0.2">
      <c r="A1025" s="11"/>
      <c r="C1025" s="136">
        <v>2024</v>
      </c>
      <c r="D1025" s="136"/>
      <c r="E1025" s="137">
        <f>AVERAGE(E1035,E1040,E1045,E1055,E1060,E1065,E1075,E1080,E1085,E1095,E1100,E1105)</f>
        <v>6.679851126823215E-2</v>
      </c>
      <c r="F1025" s="137">
        <f t="shared" ref="F1025:K1025" si="520">AVERAGE(F1035,F1040,F1045,F1055,F1060,F1065,F1075,F1080,F1085,F1095,F1100,F1105)</f>
        <v>3.0028290594761992E-2</v>
      </c>
      <c r="G1025" s="137">
        <f t="shared" si="520"/>
        <v>0.14733415327150817</v>
      </c>
      <c r="H1025" s="137">
        <f t="shared" si="520"/>
        <v>0.3236651421893369</v>
      </c>
      <c r="I1025" s="137">
        <f t="shared" si="520"/>
        <v>0.23868322217402516</v>
      </c>
      <c r="J1025" s="137">
        <f t="shared" si="520"/>
        <v>8.8486588321077572E-2</v>
      </c>
      <c r="K1025" s="137">
        <f t="shared" si="520"/>
        <v>0.10500409218105811</v>
      </c>
      <c r="L1025" s="138">
        <f t="shared" ref="L1025:L1028" si="521">(1*E1025+2*F1025+3*G1025+4*H1025+5*I1025)/SUM(E1025:I1025)</f>
        <v>3.7903272262284733</v>
      </c>
      <c r="M1025" s="2"/>
    </row>
    <row r="1026" spans="1:13" s="3" customFormat="1" ht="15" customHeight="1" x14ac:dyDescent="0.2">
      <c r="A1026" s="11"/>
      <c r="C1026" s="139">
        <v>2021</v>
      </c>
      <c r="D1026" s="139"/>
      <c r="E1026" s="140">
        <f t="shared" ref="E1026:K1026" si="522">AVERAGE(E1036,E1041,E1046,E1056,E1061,E1066,E1076,E1081,E1086,E1096,E1101,E1106)</f>
        <v>8.206087908333333E-2</v>
      </c>
      <c r="F1026" s="140">
        <f t="shared" si="522"/>
        <v>3.8510757E-2</v>
      </c>
      <c r="G1026" s="140">
        <f t="shared" si="522"/>
        <v>0.17102199033333332</v>
      </c>
      <c r="H1026" s="140">
        <f t="shared" si="522"/>
        <v>0.30550637808333331</v>
      </c>
      <c r="I1026" s="140">
        <f t="shared" si="522"/>
        <v>0.21449645491666666</v>
      </c>
      <c r="J1026" s="140">
        <f t="shared" si="522"/>
        <v>7.0749537833333334E-2</v>
      </c>
      <c r="K1026" s="140">
        <f t="shared" si="522"/>
        <v>0.11765400083333333</v>
      </c>
      <c r="L1026" s="141">
        <f t="shared" si="521"/>
        <v>3.6553340229358295</v>
      </c>
      <c r="M1026" s="2"/>
    </row>
    <row r="1027" spans="1:13" s="3" customFormat="1" ht="15" customHeight="1" x14ac:dyDescent="0.2">
      <c r="A1027" s="11"/>
      <c r="C1027" s="139">
        <v>2017</v>
      </c>
      <c r="D1027" s="139"/>
      <c r="E1027" s="140">
        <f t="shared" ref="E1027:K1027" si="523">AVERAGE(E1037,E1042,E1047,E1057,E1062,E1067,E1077,E1082,E1087,E1097,E1102,E1107)</f>
        <v>5.9317938750000014E-2</v>
      </c>
      <c r="F1027" s="140">
        <f t="shared" si="523"/>
        <v>3.7140516833333338E-2</v>
      </c>
      <c r="G1027" s="140">
        <f t="shared" si="523"/>
        <v>0.13395044958333335</v>
      </c>
      <c r="H1027" s="140">
        <f t="shared" si="523"/>
        <v>0.30950312166666666</v>
      </c>
      <c r="I1027" s="140">
        <f t="shared" si="523"/>
        <v>0.24802256516666668</v>
      </c>
      <c r="J1027" s="140">
        <f t="shared" si="523"/>
        <v>0.10571771325000001</v>
      </c>
      <c r="K1027" s="140">
        <f t="shared" si="523"/>
        <v>0.10634769208333333</v>
      </c>
      <c r="L1027" s="141">
        <f t="shared" si="521"/>
        <v>3.8246520260233314</v>
      </c>
      <c r="M1027" s="2"/>
    </row>
    <row r="1028" spans="1:13" s="3" customFormat="1" ht="15" customHeight="1" x14ac:dyDescent="0.2">
      <c r="A1028" s="11"/>
      <c r="C1028" s="139">
        <v>2014</v>
      </c>
      <c r="D1028" s="139"/>
      <c r="E1028" s="140">
        <f t="shared" ref="E1028:K1028" si="524">AVERAGE(E1038,E1043,E1048,E1058,E1063,E1068,E1078,E1083,E1088,E1098,E1103,E1108)</f>
        <v>5.2445261253110435E-2</v>
      </c>
      <c r="F1028" s="140">
        <f t="shared" si="524"/>
        <v>3.9599278800334141E-2</v>
      </c>
      <c r="G1028" s="140">
        <f t="shared" si="524"/>
        <v>0.1268797412059807</v>
      </c>
      <c r="H1028" s="140">
        <f t="shared" si="524"/>
        <v>0.33398616827330346</v>
      </c>
      <c r="I1028" s="140">
        <f t="shared" si="524"/>
        <v>0.24234452037021267</v>
      </c>
      <c r="J1028" s="140">
        <f t="shared" si="524"/>
        <v>7.2863181659340331E-2</v>
      </c>
      <c r="K1028" s="140">
        <f t="shared" si="524"/>
        <v>0.13188184843771825</v>
      </c>
      <c r="L1028" s="141">
        <f t="shared" si="521"/>
        <v>3.8477600684337205</v>
      </c>
      <c r="M1028" s="2"/>
    </row>
    <row r="1029" spans="1:13" s="3" customFormat="1" ht="15" customHeight="1" x14ac:dyDescent="0.2">
      <c r="A1029" s="11"/>
      <c r="C1029" s="162" t="s">
        <v>90</v>
      </c>
      <c r="D1029" s="162"/>
      <c r="E1029" s="162"/>
      <c r="F1029" s="162"/>
      <c r="G1029" s="163"/>
      <c r="H1029" s="163"/>
      <c r="I1029" s="163"/>
      <c r="J1029" s="163"/>
      <c r="K1029" s="163"/>
      <c r="L1029" s="168"/>
      <c r="M1029" s="2"/>
    </row>
    <row r="1030" spans="1:13" ht="15" customHeight="1" x14ac:dyDescent="0.2">
      <c r="A1030" s="11"/>
      <c r="C1030" s="136">
        <v>2024</v>
      </c>
      <c r="D1030" s="136"/>
      <c r="E1030" s="137">
        <f>AVERAGE(E1035,E1040,E1045)</f>
        <v>6.6794049868269853E-2</v>
      </c>
      <c r="F1030" s="137">
        <f t="shared" ref="F1030:K1030" si="525">AVERAGE(F1035,F1040,F1045)</f>
        <v>2.8768603115199434E-2</v>
      </c>
      <c r="G1030" s="137">
        <f t="shared" si="525"/>
        <v>0.16160889312108226</v>
      </c>
      <c r="H1030" s="137">
        <f t="shared" si="525"/>
        <v>0.38007221454776469</v>
      </c>
      <c r="I1030" s="137">
        <f t="shared" si="525"/>
        <v>0.20158568581681782</v>
      </c>
      <c r="J1030" s="137">
        <f t="shared" si="525"/>
        <v>7.4128471833501561E-2</v>
      </c>
      <c r="K1030" s="137">
        <f t="shared" si="525"/>
        <v>8.7042081697364382E-2</v>
      </c>
      <c r="L1030" s="138">
        <f t="shared" ref="L1030:L1033" si="526">(1*E1030+2*F1030+3*G1030+4*H1030+5*I1030)/SUM(E1030:I1030)</f>
        <v>3.7401825078305801</v>
      </c>
    </row>
    <row r="1031" spans="1:13" ht="15" customHeight="1" x14ac:dyDescent="0.2">
      <c r="A1031" s="11"/>
      <c r="C1031" s="139">
        <v>2021</v>
      </c>
      <c r="D1031" s="139"/>
      <c r="E1031" s="140">
        <f t="shared" ref="E1031:K1031" si="527">AVERAGE(E1036,E1041,E1046)</f>
        <v>8.5489703666666653E-2</v>
      </c>
      <c r="F1031" s="140">
        <f t="shared" si="527"/>
        <v>3.8794333333333333E-2</v>
      </c>
      <c r="G1031" s="140">
        <f t="shared" si="527"/>
        <v>0.19583324766666665</v>
      </c>
      <c r="H1031" s="140">
        <f t="shared" si="527"/>
        <v>0.34771286200000001</v>
      </c>
      <c r="I1031" s="140">
        <f t="shared" si="527"/>
        <v>0.17079455000000002</v>
      </c>
      <c r="J1031" s="140">
        <f t="shared" si="527"/>
        <v>5.9221182000000004E-2</v>
      </c>
      <c r="K1031" s="140">
        <f t="shared" si="527"/>
        <v>0.102154117</v>
      </c>
      <c r="L1031" s="141">
        <f t="shared" si="526"/>
        <v>3.5718031238995742</v>
      </c>
    </row>
    <row r="1032" spans="1:13" ht="15" customHeight="1" x14ac:dyDescent="0.2">
      <c r="A1032" s="11"/>
      <c r="C1032" s="139">
        <v>2017</v>
      </c>
      <c r="D1032" s="139"/>
      <c r="E1032" s="140">
        <f t="shared" ref="E1032:K1032" si="528">AVERAGE(E1037,E1042,E1047)</f>
        <v>5.9052938333333339E-2</v>
      </c>
      <c r="F1032" s="140">
        <f t="shared" si="528"/>
        <v>4.4504299999999997E-2</v>
      </c>
      <c r="G1032" s="140">
        <f t="shared" si="528"/>
        <v>0.15438493633333333</v>
      </c>
      <c r="H1032" s="140">
        <f t="shared" si="528"/>
        <v>0.34819992900000002</v>
      </c>
      <c r="I1032" s="140">
        <f t="shared" si="528"/>
        <v>0.19875084933333334</v>
      </c>
      <c r="J1032" s="140">
        <f t="shared" si="528"/>
        <v>9.6253710000000006E-2</v>
      </c>
      <c r="K1032" s="140">
        <f t="shared" si="528"/>
        <v>9.8853344333333329E-2</v>
      </c>
      <c r="L1032" s="141">
        <f t="shared" si="526"/>
        <v>3.7244335396734423</v>
      </c>
    </row>
    <row r="1033" spans="1:13" ht="15" customHeight="1" x14ac:dyDescent="0.2">
      <c r="A1033" s="11"/>
      <c r="C1033" s="139">
        <v>2014</v>
      </c>
      <c r="D1033" s="139"/>
      <c r="E1033" s="140">
        <f t="shared" ref="E1033:K1033" si="529">AVERAGE(E1038,E1043,E1048)</f>
        <v>5.4743841498916292E-2</v>
      </c>
      <c r="F1033" s="140">
        <f t="shared" si="529"/>
        <v>4.492028842141E-2</v>
      </c>
      <c r="G1033" s="140">
        <f t="shared" si="529"/>
        <v>0.13897271944046988</v>
      </c>
      <c r="H1033" s="140">
        <f t="shared" si="529"/>
        <v>0.39631030264452027</v>
      </c>
      <c r="I1033" s="140">
        <f t="shared" si="529"/>
        <v>0.17794259523618794</v>
      </c>
      <c r="J1033" s="140">
        <f t="shared" si="529"/>
        <v>6.6485316823924376E-2</v>
      </c>
      <c r="K1033" s="140">
        <f t="shared" si="529"/>
        <v>0.12062493593457117</v>
      </c>
      <c r="L1033" s="141">
        <f t="shared" si="526"/>
        <v>3.7353857318611925</v>
      </c>
    </row>
    <row r="1034" spans="1:13" ht="15" customHeight="1" x14ac:dyDescent="0.2">
      <c r="A1034" s="11"/>
      <c r="C1034" s="170" t="s">
        <v>87</v>
      </c>
      <c r="D1034" s="171"/>
      <c r="E1034" s="172"/>
      <c r="F1034" s="172"/>
      <c r="G1034" s="173"/>
      <c r="H1034" s="173"/>
      <c r="I1034" s="173"/>
      <c r="J1034" s="173"/>
      <c r="K1034" s="173"/>
      <c r="L1034" s="174"/>
    </row>
    <row r="1035" spans="1:13" ht="15" customHeight="1" x14ac:dyDescent="0.2">
      <c r="A1035" s="11"/>
      <c r="C1035" s="136">
        <v>2024</v>
      </c>
      <c r="D1035" s="136"/>
      <c r="E1035" s="137">
        <v>7.5167542988890973E-2</v>
      </c>
      <c r="F1035" s="137">
        <v>3.0319315159724768E-2</v>
      </c>
      <c r="G1035" s="137">
        <v>0.19783224041153691</v>
      </c>
      <c r="H1035" s="137">
        <v>0.38313830173821001</v>
      </c>
      <c r="I1035" s="137">
        <v>0.14633642933116622</v>
      </c>
      <c r="J1035" s="137">
        <v>7.530089778596144E-2</v>
      </c>
      <c r="K1035" s="137">
        <v>9.1905272584509867E-2</v>
      </c>
      <c r="L1035" s="138">
        <f t="shared" ref="L1035:L1038" si="530">(1*E1035+2*F1035+3*G1035+4*H1035+5*I1035)/SUM(E1035:I1035)</f>
        <v>3.594573040344581</v>
      </c>
    </row>
    <row r="1036" spans="1:13" ht="15" customHeight="1" x14ac:dyDescent="0.2">
      <c r="A1036" s="11"/>
      <c r="C1036" s="139">
        <v>2021</v>
      </c>
      <c r="D1036" s="139"/>
      <c r="E1036" s="140">
        <v>8.2337118000000001E-2</v>
      </c>
      <c r="F1036" s="140">
        <v>4.0032699999999997E-2</v>
      </c>
      <c r="G1036" s="140">
        <v>0.25392474900000001</v>
      </c>
      <c r="H1036" s="140">
        <v>0.34750150699999999</v>
      </c>
      <c r="I1036" s="140">
        <v>9.4036434000000002E-2</v>
      </c>
      <c r="J1036" s="140">
        <v>6.4801345999999996E-2</v>
      </c>
      <c r="K1036" s="140">
        <v>0.117366121</v>
      </c>
      <c r="L1036" s="141">
        <f t="shared" si="530"/>
        <v>3.4045662599168778</v>
      </c>
    </row>
    <row r="1037" spans="1:13" ht="15" customHeight="1" x14ac:dyDescent="0.2">
      <c r="A1037" s="11"/>
      <c r="C1037" s="139">
        <v>2017</v>
      </c>
      <c r="D1037" s="139"/>
      <c r="E1037" s="140">
        <v>6.2810115E-2</v>
      </c>
      <c r="F1037" s="140">
        <v>4.6046799999999999E-2</v>
      </c>
      <c r="G1037" s="140">
        <v>0.18246227200000001</v>
      </c>
      <c r="H1037" s="140">
        <v>0.36193191699999999</v>
      </c>
      <c r="I1037" s="140">
        <v>0.13537057699999999</v>
      </c>
      <c r="J1037" s="140">
        <v>9.2672093999999997E-2</v>
      </c>
      <c r="K1037" s="140">
        <v>0.118706257</v>
      </c>
      <c r="L1037" s="141">
        <f t="shared" si="530"/>
        <v>3.5845718575926391</v>
      </c>
    </row>
    <row r="1038" spans="1:13" ht="15" customHeight="1" x14ac:dyDescent="0.2">
      <c r="A1038" s="11"/>
      <c r="C1038" s="139">
        <v>2014</v>
      </c>
      <c r="D1038" s="139"/>
      <c r="E1038" s="140">
        <v>6.245556734716827E-2</v>
      </c>
      <c r="F1038" s="140">
        <v>5.3447839865358275E-2</v>
      </c>
      <c r="G1038" s="140">
        <v>0.18681280415273938</v>
      </c>
      <c r="H1038" s="140">
        <v>0.40601076651817813</v>
      </c>
      <c r="I1038" s="140">
        <v>0.10987471644612962</v>
      </c>
      <c r="J1038" s="140">
        <v>6.9345243036195658E-2</v>
      </c>
      <c r="K1038" s="140">
        <v>0.11205306263423061</v>
      </c>
      <c r="L1038" s="141">
        <f t="shared" si="530"/>
        <v>3.5465432431301758</v>
      </c>
    </row>
    <row r="1039" spans="1:13" ht="15" customHeight="1" x14ac:dyDescent="0.2">
      <c r="A1039" s="11"/>
      <c r="C1039" s="170" t="s">
        <v>88</v>
      </c>
      <c r="D1039" s="171"/>
      <c r="E1039" s="172"/>
      <c r="F1039" s="172"/>
      <c r="G1039" s="173"/>
      <c r="H1039" s="173"/>
      <c r="I1039" s="173"/>
      <c r="J1039" s="173"/>
      <c r="K1039" s="173"/>
      <c r="L1039" s="174"/>
    </row>
    <row r="1040" spans="1:13" ht="15" customHeight="1" x14ac:dyDescent="0.2">
      <c r="A1040" s="11"/>
      <c r="C1040" s="136">
        <v>2024</v>
      </c>
      <c r="D1040" s="136"/>
      <c r="E1040" s="137">
        <v>6.1394816969610563E-2</v>
      </c>
      <c r="F1040" s="137">
        <v>3.1398202044420231E-2</v>
      </c>
      <c r="G1040" s="137">
        <v>0.17780101242813409</v>
      </c>
      <c r="H1040" s="137">
        <v>0.40622914320470066</v>
      </c>
      <c r="I1040" s="137">
        <v>0.16681702256164915</v>
      </c>
      <c r="J1040" s="137">
        <v>7.7954462411018485E-2</v>
      </c>
      <c r="K1040" s="137">
        <v>7.8405340380466731E-2</v>
      </c>
      <c r="L1040" s="138">
        <f t="shared" ref="L1040:L1043" si="531">(1*E1040+2*F1040+3*G1040+4*H1040+5*I1040)/SUM(E1040:I1040)</f>
        <v>3.694224094918988</v>
      </c>
    </row>
    <row r="1041" spans="1:12" ht="15" customHeight="1" x14ac:dyDescent="0.2">
      <c r="A1041" s="11"/>
      <c r="C1041" s="139">
        <v>2021</v>
      </c>
      <c r="D1041" s="139"/>
      <c r="E1041" s="140">
        <v>9.2754318000000002E-2</v>
      </c>
      <c r="F1041" s="140">
        <v>4.4948200000000001E-2</v>
      </c>
      <c r="G1041" s="140">
        <v>0.20381018200000001</v>
      </c>
      <c r="H1041" s="140">
        <v>0.38741575900000003</v>
      </c>
      <c r="I1041" s="140">
        <v>0.12458590899999999</v>
      </c>
      <c r="J1041" s="140">
        <v>5.6247100000000001E-2</v>
      </c>
      <c r="K1041" s="140">
        <v>9.0238561999999994E-2</v>
      </c>
      <c r="L1041" s="141">
        <f t="shared" si="531"/>
        <v>3.4758335140293735</v>
      </c>
    </row>
    <row r="1042" spans="1:12" ht="15" customHeight="1" x14ac:dyDescent="0.2">
      <c r="A1042" s="11"/>
      <c r="C1042" s="139">
        <v>2017</v>
      </c>
      <c r="D1042" s="139"/>
      <c r="E1042" s="140">
        <v>5.9208900000000002E-2</v>
      </c>
      <c r="F1042" s="140">
        <v>4.6110600000000002E-2</v>
      </c>
      <c r="G1042" s="140">
        <v>0.18188146299999999</v>
      </c>
      <c r="H1042" s="140">
        <v>0.381169225</v>
      </c>
      <c r="I1042" s="140">
        <v>0.14250504999999999</v>
      </c>
      <c r="J1042" s="140">
        <v>9.6783187000000007E-2</v>
      </c>
      <c r="K1042" s="140">
        <v>9.2341563000000002E-2</v>
      </c>
      <c r="L1042" s="141">
        <f t="shared" si="531"/>
        <v>3.6186536491573076</v>
      </c>
    </row>
    <row r="1043" spans="1:12" ht="15" customHeight="1" x14ac:dyDescent="0.2">
      <c r="A1043" s="11"/>
      <c r="C1043" s="139">
        <v>2014</v>
      </c>
      <c r="D1043" s="139"/>
      <c r="E1043" s="140">
        <v>5.5486394399196268E-2</v>
      </c>
      <c r="F1043" s="140">
        <v>4.6743859382967642E-2</v>
      </c>
      <c r="G1043" s="140">
        <v>0.14402603222386778</v>
      </c>
      <c r="H1043" s="140">
        <v>0.42857691717996149</v>
      </c>
      <c r="I1043" s="140">
        <v>0.14387082290115147</v>
      </c>
      <c r="J1043" s="140">
        <v>6.6768825556360253E-2</v>
      </c>
      <c r="K1043" s="140">
        <v>0.11452714835649512</v>
      </c>
      <c r="L1043" s="141">
        <f t="shared" si="531"/>
        <v>3.6823001927456569</v>
      </c>
    </row>
    <row r="1044" spans="1:12" ht="15" customHeight="1" x14ac:dyDescent="0.2">
      <c r="A1044" s="11"/>
      <c r="C1044" s="170" t="s">
        <v>89</v>
      </c>
      <c r="D1044" s="171"/>
      <c r="E1044" s="172"/>
      <c r="F1044" s="172"/>
      <c r="G1044" s="173"/>
      <c r="H1044" s="173"/>
      <c r="I1044" s="173"/>
      <c r="J1044" s="173"/>
      <c r="K1044" s="173"/>
      <c r="L1044" s="174"/>
    </row>
    <row r="1045" spans="1:12" ht="15" customHeight="1" x14ac:dyDescent="0.2">
      <c r="A1045" s="11"/>
      <c r="C1045" s="136">
        <v>2024</v>
      </c>
      <c r="D1045" s="136"/>
      <c r="E1045" s="137">
        <v>6.3819789646308023E-2</v>
      </c>
      <c r="F1045" s="137">
        <v>2.4588292141453302E-2</v>
      </c>
      <c r="G1045" s="137">
        <v>0.10919342652357585</v>
      </c>
      <c r="H1045" s="137">
        <v>0.3508491987003835</v>
      </c>
      <c r="I1045" s="137">
        <v>0.29160360555763803</v>
      </c>
      <c r="J1045" s="137">
        <v>6.9130055303524729E-2</v>
      </c>
      <c r="K1045" s="137">
        <v>9.0815632127116575E-2</v>
      </c>
      <c r="L1045" s="138">
        <f t="shared" ref="L1045:L1048" si="532">(1*E1045+2*F1045+3*G1045+4*H1045+5*I1045)/SUM(E1045:I1045)</f>
        <v>3.9306880837148719</v>
      </c>
    </row>
    <row r="1046" spans="1:12" ht="15" customHeight="1" x14ac:dyDescent="0.2">
      <c r="A1046" s="11"/>
      <c r="C1046" s="139">
        <v>2021</v>
      </c>
      <c r="D1046" s="139"/>
      <c r="E1046" s="140">
        <v>8.1377674999999997E-2</v>
      </c>
      <c r="F1046" s="140">
        <v>3.1402100000000002E-2</v>
      </c>
      <c r="G1046" s="140">
        <v>0.12976481200000001</v>
      </c>
      <c r="H1046" s="140">
        <v>0.30822132000000002</v>
      </c>
      <c r="I1046" s="140">
        <v>0.29376130700000003</v>
      </c>
      <c r="J1046" s="140">
        <v>5.6615100000000002E-2</v>
      </c>
      <c r="K1046" s="140">
        <v>9.8857667999999996E-2</v>
      </c>
      <c r="L1046" s="141">
        <f t="shared" si="532"/>
        <v>3.8307446727228855</v>
      </c>
    </row>
    <row r="1047" spans="1:12" ht="15" customHeight="1" x14ac:dyDescent="0.2">
      <c r="A1047" s="11"/>
      <c r="C1047" s="139">
        <v>2017</v>
      </c>
      <c r="D1047" s="139"/>
      <c r="E1047" s="140">
        <v>5.5139800000000003E-2</v>
      </c>
      <c r="F1047" s="140">
        <v>4.1355500000000003E-2</v>
      </c>
      <c r="G1047" s="140">
        <v>9.8811073999999999E-2</v>
      </c>
      <c r="H1047" s="140">
        <v>0.30149864500000001</v>
      </c>
      <c r="I1047" s="140">
        <v>0.31837692099999998</v>
      </c>
      <c r="J1047" s="140">
        <v>9.9305849000000002E-2</v>
      </c>
      <c r="K1047" s="140">
        <v>8.5512213000000004E-2</v>
      </c>
      <c r="L1047" s="141">
        <f t="shared" si="532"/>
        <v>3.9649592911736984</v>
      </c>
    </row>
    <row r="1048" spans="1:12" ht="15" customHeight="1" x14ac:dyDescent="0.2">
      <c r="A1048" s="11"/>
      <c r="C1048" s="139">
        <v>2014</v>
      </c>
      <c r="D1048" s="139"/>
      <c r="E1048" s="140">
        <v>4.628956275038433E-2</v>
      </c>
      <c r="F1048" s="140">
        <v>3.4569166015904103E-2</v>
      </c>
      <c r="G1048" s="140">
        <v>8.60793219448025E-2</v>
      </c>
      <c r="H1048" s="140">
        <v>0.35434322423542131</v>
      </c>
      <c r="I1048" s="140">
        <v>0.28008224636128282</v>
      </c>
      <c r="J1048" s="140">
        <v>6.3341881879217202E-2</v>
      </c>
      <c r="K1048" s="140">
        <v>0.13529459681298778</v>
      </c>
      <c r="L1048" s="141">
        <f t="shared" si="532"/>
        <v>3.9825246651561748</v>
      </c>
    </row>
    <row r="1049" spans="1:12" ht="15" customHeight="1" x14ac:dyDescent="0.2">
      <c r="A1049" s="11"/>
      <c r="C1049" s="162" t="s">
        <v>91</v>
      </c>
      <c r="D1049" s="162"/>
      <c r="E1049" s="162"/>
      <c r="F1049" s="162"/>
      <c r="G1049" s="163"/>
      <c r="H1049" s="163"/>
      <c r="I1049" s="163"/>
      <c r="J1049" s="163"/>
      <c r="K1049" s="163"/>
      <c r="L1049" s="168"/>
    </row>
    <row r="1050" spans="1:12" ht="15" customHeight="1" x14ac:dyDescent="0.2">
      <c r="A1050" s="11"/>
      <c r="C1050" s="136">
        <v>2024</v>
      </c>
      <c r="D1050" s="136"/>
      <c r="E1050" s="137">
        <f>AVERAGE(E1055,E1060,E1065)</f>
        <v>6.7384531400551742E-2</v>
      </c>
      <c r="F1050" s="137">
        <f t="shared" ref="F1050:K1050" si="533">AVERAGE(F1055,F1060,F1065)</f>
        <v>4.1822065148428289E-2</v>
      </c>
      <c r="G1050" s="137">
        <f t="shared" si="533"/>
        <v>0.19160350679005403</v>
      </c>
      <c r="H1050" s="137">
        <f t="shared" si="533"/>
        <v>0.3234198727853293</v>
      </c>
      <c r="I1050" s="137">
        <f t="shared" si="533"/>
        <v>0.18651913262453856</v>
      </c>
      <c r="J1050" s="137">
        <f t="shared" si="533"/>
        <v>9.3595640304698247E-2</v>
      </c>
      <c r="K1050" s="137">
        <f t="shared" si="533"/>
        <v>9.5655250946399886E-2</v>
      </c>
      <c r="L1050" s="138">
        <f t="shared" ref="L1050:L1053" si="534">(1*E1050+2*F1050+3*G1050+4*H1050+5*I1050)/SUM(E1050:I1050)</f>
        <v>3.6412181086293161</v>
      </c>
    </row>
    <row r="1051" spans="1:12" ht="15" customHeight="1" x14ac:dyDescent="0.2">
      <c r="A1051" s="11"/>
      <c r="C1051" s="139">
        <v>2021</v>
      </c>
      <c r="D1051" s="139"/>
      <c r="E1051" s="140">
        <f t="shared" ref="E1051:K1051" si="535">AVERAGE(E1056,E1061,E1066)</f>
        <v>8.9033819333333333E-2</v>
      </c>
      <c r="F1051" s="140">
        <f t="shared" si="535"/>
        <v>5.2481861333333331E-2</v>
      </c>
      <c r="G1051" s="140">
        <f t="shared" si="535"/>
        <v>0.199786506</v>
      </c>
      <c r="H1051" s="140">
        <f t="shared" si="535"/>
        <v>0.29096080299999999</v>
      </c>
      <c r="I1051" s="140">
        <f t="shared" si="535"/>
        <v>0.18720192133333335</v>
      </c>
      <c r="J1051" s="140">
        <f t="shared" si="535"/>
        <v>7.0269041333333337E-2</v>
      </c>
      <c r="K1051" s="140">
        <f t="shared" si="535"/>
        <v>0.11026604733333334</v>
      </c>
      <c r="L1051" s="141">
        <f t="shared" si="534"/>
        <v>3.5306086201251228</v>
      </c>
    </row>
    <row r="1052" spans="1:12" ht="15" customHeight="1" x14ac:dyDescent="0.2">
      <c r="A1052" s="11"/>
      <c r="C1052" s="139">
        <v>2017</v>
      </c>
      <c r="D1052" s="139"/>
      <c r="E1052" s="140">
        <f t="shared" ref="E1052:K1052" si="536">AVERAGE(E1057,E1062,E1067)</f>
        <v>6.0491921000000004E-2</v>
      </c>
      <c r="F1052" s="140">
        <f t="shared" si="536"/>
        <v>5.4051967333333339E-2</v>
      </c>
      <c r="G1052" s="140">
        <f t="shared" si="536"/>
        <v>0.16582165666666668</v>
      </c>
      <c r="H1052" s="140">
        <f t="shared" si="536"/>
        <v>0.32462101533333332</v>
      </c>
      <c r="I1052" s="140">
        <f t="shared" si="536"/>
        <v>0.19462308666666664</v>
      </c>
      <c r="J1052" s="140">
        <f t="shared" si="536"/>
        <v>0.10225857366666667</v>
      </c>
      <c r="K1052" s="140">
        <f t="shared" si="536"/>
        <v>9.813179666666666E-2</v>
      </c>
      <c r="L1052" s="141">
        <f t="shared" si="534"/>
        <v>3.6738680321766224</v>
      </c>
    </row>
    <row r="1053" spans="1:12" ht="15" customHeight="1" x14ac:dyDescent="0.2">
      <c r="A1053" s="11"/>
      <c r="C1053" s="139">
        <v>2014</v>
      </c>
      <c r="D1053" s="139"/>
      <c r="E1053" s="140">
        <f t="shared" ref="E1053:K1053" si="537">AVERAGE(E1058,E1063,E1068)</f>
        <v>6.0691599586480481E-2</v>
      </c>
      <c r="F1053" s="140">
        <f t="shared" si="537"/>
        <v>4.6648758998049759E-2</v>
      </c>
      <c r="G1053" s="140">
        <f t="shared" si="537"/>
        <v>0.16265165057154135</v>
      </c>
      <c r="H1053" s="140">
        <f t="shared" si="537"/>
        <v>0.31761601061119854</v>
      </c>
      <c r="I1053" s="140">
        <f t="shared" si="537"/>
        <v>0.21977881131023461</v>
      </c>
      <c r="J1053" s="140">
        <f t="shared" si="537"/>
        <v>7.1307814558869753E-2</v>
      </c>
      <c r="K1053" s="140">
        <f t="shared" si="537"/>
        <v>0.12130535436362554</v>
      </c>
      <c r="L1053" s="141">
        <f t="shared" si="534"/>
        <v>3.7296894776874341</v>
      </c>
    </row>
    <row r="1054" spans="1:12" ht="15" customHeight="1" x14ac:dyDescent="0.2">
      <c r="A1054" s="11"/>
      <c r="C1054" s="170" t="s">
        <v>87</v>
      </c>
      <c r="D1054" s="171"/>
      <c r="E1054" s="172"/>
      <c r="F1054" s="172"/>
      <c r="G1054" s="173"/>
      <c r="H1054" s="173"/>
      <c r="I1054" s="173"/>
      <c r="J1054" s="173"/>
      <c r="K1054" s="173"/>
      <c r="L1054" s="174"/>
    </row>
    <row r="1055" spans="1:12" ht="15" customHeight="1" x14ac:dyDescent="0.2">
      <c r="A1055" s="11"/>
      <c r="C1055" s="136">
        <v>2024</v>
      </c>
      <c r="D1055" s="136"/>
      <c r="E1055" s="137">
        <v>7.5893470429795704E-2</v>
      </c>
      <c r="F1055" s="137">
        <v>4.0304748535362728E-2</v>
      </c>
      <c r="G1055" s="137">
        <v>0.27237602729849197</v>
      </c>
      <c r="H1055" s="137">
        <v>0.27218039078238265</v>
      </c>
      <c r="I1055" s="137">
        <v>0.13315129199106288</v>
      </c>
      <c r="J1055" s="137">
        <v>0.10370157956826623</v>
      </c>
      <c r="K1055" s="137">
        <v>0.10239249139463789</v>
      </c>
      <c r="L1055" s="138">
        <f t="shared" ref="L1055:L1058" si="538">(1*E1055+2*F1055+3*G1055+4*H1055+5*I1055)/SUM(E1055:I1055)</f>
        <v>3.4363127578473702</v>
      </c>
    </row>
    <row r="1056" spans="1:12" ht="15" customHeight="1" x14ac:dyDescent="0.2">
      <c r="A1056" s="11"/>
      <c r="C1056" s="139">
        <v>2021</v>
      </c>
      <c r="D1056" s="139"/>
      <c r="E1056" s="140">
        <v>8.8913608000000005E-2</v>
      </c>
      <c r="F1056" s="140">
        <v>6.3043083999999999E-2</v>
      </c>
      <c r="G1056" s="140">
        <v>0.30224049600000003</v>
      </c>
      <c r="H1056" s="140">
        <v>0.225776904</v>
      </c>
      <c r="I1056" s="140">
        <v>0.114351946</v>
      </c>
      <c r="J1056" s="140">
        <v>7.8621969E-2</v>
      </c>
      <c r="K1056" s="140">
        <v>0.127051993</v>
      </c>
      <c r="L1056" s="141">
        <f t="shared" si="538"/>
        <v>3.2689204253430257</v>
      </c>
    </row>
    <row r="1057" spans="1:12" ht="15" customHeight="1" x14ac:dyDescent="0.2">
      <c r="A1057" s="11"/>
      <c r="C1057" s="139">
        <v>2017</v>
      </c>
      <c r="D1057" s="139"/>
      <c r="E1057" s="140">
        <v>6.6402863000000006E-2</v>
      </c>
      <c r="F1057" s="140">
        <v>5.6302600000000001E-2</v>
      </c>
      <c r="G1057" s="140">
        <v>0.21476236500000001</v>
      </c>
      <c r="H1057" s="140">
        <v>0.308191618</v>
      </c>
      <c r="I1057" s="140">
        <v>0.134422338</v>
      </c>
      <c r="J1057" s="140">
        <v>0.105217854</v>
      </c>
      <c r="K1057" s="140">
        <v>0.114700315</v>
      </c>
      <c r="L1057" s="141">
        <f t="shared" si="538"/>
        <v>3.4972914070763639</v>
      </c>
    </row>
    <row r="1058" spans="1:12" ht="15" customHeight="1" x14ac:dyDescent="0.2">
      <c r="A1058" s="11"/>
      <c r="C1058" s="139">
        <v>2014</v>
      </c>
      <c r="D1058" s="139"/>
      <c r="E1058" s="140">
        <v>7.1968794312042519E-2</v>
      </c>
      <c r="F1058" s="140">
        <v>5.4676171193270832E-2</v>
      </c>
      <c r="G1058" s="140">
        <v>0.25686593993920859</v>
      </c>
      <c r="H1058" s="140">
        <v>0.28027020304772721</v>
      </c>
      <c r="I1058" s="140">
        <v>0.15043763512173811</v>
      </c>
      <c r="J1058" s="140">
        <v>7.6418441004056412E-2</v>
      </c>
      <c r="K1058" s="140">
        <v>0.10936281538195644</v>
      </c>
      <c r="L1058" s="141">
        <f t="shared" si="538"/>
        <v>3.4698144282161132</v>
      </c>
    </row>
    <row r="1059" spans="1:12" ht="15" customHeight="1" x14ac:dyDescent="0.2">
      <c r="A1059" s="11"/>
      <c r="C1059" s="170" t="s">
        <v>88</v>
      </c>
      <c r="D1059" s="171"/>
      <c r="E1059" s="172"/>
      <c r="F1059" s="172"/>
      <c r="G1059" s="173"/>
      <c r="H1059" s="173"/>
      <c r="I1059" s="173"/>
      <c r="J1059" s="173"/>
      <c r="K1059" s="173"/>
      <c r="L1059" s="174"/>
    </row>
    <row r="1060" spans="1:12" ht="15" customHeight="1" x14ac:dyDescent="0.2">
      <c r="A1060" s="11"/>
      <c r="C1060" s="136">
        <v>2024</v>
      </c>
      <c r="D1060" s="136"/>
      <c r="E1060" s="137">
        <v>6.2429145722617665E-2</v>
      </c>
      <c r="F1060" s="137">
        <v>5.8287388575710621E-2</v>
      </c>
      <c r="G1060" s="137">
        <v>0.17333597935300485</v>
      </c>
      <c r="H1060" s="137">
        <v>0.36013550275422468</v>
      </c>
      <c r="I1060" s="137">
        <v>0.16121557163759742</v>
      </c>
      <c r="J1060" s="137">
        <v>9.3633704922760103E-2</v>
      </c>
      <c r="K1060" s="137">
        <v>9.0962707034084711E-2</v>
      </c>
      <c r="L1060" s="138">
        <f t="shared" ref="L1060:L1063" si="539">(1*E1060+2*F1060+3*G1060+4*H1060+5*I1060)/SUM(E1060:I1060)</f>
        <v>3.6124831596669917</v>
      </c>
    </row>
    <row r="1061" spans="1:12" ht="15" customHeight="1" x14ac:dyDescent="0.2">
      <c r="A1061" s="11"/>
      <c r="C1061" s="139">
        <v>2021</v>
      </c>
      <c r="D1061" s="139"/>
      <c r="E1061" s="140">
        <v>9.3402047000000002E-2</v>
      </c>
      <c r="F1061" s="140">
        <v>5.6091599999999998E-2</v>
      </c>
      <c r="G1061" s="140">
        <v>0.18369211099999999</v>
      </c>
      <c r="H1061" s="140">
        <v>0.31762726000000002</v>
      </c>
      <c r="I1061" s="140">
        <v>0.18389128699999999</v>
      </c>
      <c r="J1061" s="140">
        <v>6.6761310000000004E-2</v>
      </c>
      <c r="K1061" s="140">
        <v>9.8534389999999999E-2</v>
      </c>
      <c r="L1061" s="141">
        <f t="shared" si="539"/>
        <v>3.5301447918134312</v>
      </c>
    </row>
    <row r="1062" spans="1:12" ht="15" customHeight="1" x14ac:dyDescent="0.2">
      <c r="A1062" s="11"/>
      <c r="C1062" s="139">
        <v>2017</v>
      </c>
      <c r="D1062" s="139"/>
      <c r="E1062" s="140">
        <v>5.8375499999999997E-2</v>
      </c>
      <c r="F1062" s="140">
        <v>6.7395601999999999E-2</v>
      </c>
      <c r="G1062" s="140">
        <v>0.16921077800000001</v>
      </c>
      <c r="H1062" s="140">
        <v>0.35273887300000001</v>
      </c>
      <c r="I1062" s="140">
        <v>0.158624613</v>
      </c>
      <c r="J1062" s="140">
        <v>0.100638614</v>
      </c>
      <c r="K1062" s="140">
        <v>9.3016034999999997E-2</v>
      </c>
      <c r="L1062" s="141">
        <f t="shared" si="539"/>
        <v>3.6025228363500013</v>
      </c>
    </row>
    <row r="1063" spans="1:12" ht="15" customHeight="1" x14ac:dyDescent="0.2">
      <c r="A1063" s="11"/>
      <c r="C1063" s="139">
        <v>2014</v>
      </c>
      <c r="D1063" s="139"/>
      <c r="E1063" s="140">
        <v>5.4367697224656626E-2</v>
      </c>
      <c r="F1063" s="140">
        <v>5.5265526608879949E-2</v>
      </c>
      <c r="G1063" s="140">
        <v>0.1437702514935654</v>
      </c>
      <c r="H1063" s="140">
        <v>0.36840311488410332</v>
      </c>
      <c r="I1063" s="140">
        <v>0.18791022727007972</v>
      </c>
      <c r="J1063" s="140">
        <v>7.2225477995624759E-2</v>
      </c>
      <c r="K1063" s="140">
        <v>0.11805770452309033</v>
      </c>
      <c r="L1063" s="141">
        <f t="shared" si="539"/>
        <v>3.7165747775511413</v>
      </c>
    </row>
    <row r="1064" spans="1:12" ht="15" customHeight="1" x14ac:dyDescent="0.2">
      <c r="A1064" s="11"/>
      <c r="C1064" s="170" t="s">
        <v>89</v>
      </c>
      <c r="D1064" s="171"/>
      <c r="E1064" s="172"/>
      <c r="F1064" s="172"/>
      <c r="G1064" s="173"/>
      <c r="H1064" s="173"/>
      <c r="I1064" s="173"/>
      <c r="J1064" s="173"/>
      <c r="K1064" s="173"/>
      <c r="L1064" s="174"/>
    </row>
    <row r="1065" spans="1:12" ht="15" customHeight="1" x14ac:dyDescent="0.2">
      <c r="A1065" s="11"/>
      <c r="C1065" s="136">
        <v>2024</v>
      </c>
      <c r="D1065" s="136"/>
      <c r="E1065" s="137">
        <v>6.3830978049241843E-2</v>
      </c>
      <c r="F1065" s="137">
        <v>2.6874058334211512E-2</v>
      </c>
      <c r="G1065" s="137">
        <v>0.12909851371866535</v>
      </c>
      <c r="H1065" s="137">
        <v>0.33794372481938051</v>
      </c>
      <c r="I1065" s="137">
        <v>0.26519053424495537</v>
      </c>
      <c r="J1065" s="137">
        <v>8.3451636423068409E-2</v>
      </c>
      <c r="K1065" s="137">
        <v>9.3610554410477026E-2</v>
      </c>
      <c r="L1065" s="138">
        <f t="shared" ref="L1065:L1068" si="540">(1*E1065+2*F1065+3*G1065+4*H1065+5*I1065)/SUM(E1065:I1065)</f>
        <v>3.8673666113355343</v>
      </c>
    </row>
    <row r="1066" spans="1:12" ht="15" customHeight="1" x14ac:dyDescent="0.2">
      <c r="A1066" s="11"/>
      <c r="C1066" s="139">
        <v>2021</v>
      </c>
      <c r="D1066" s="139"/>
      <c r="E1066" s="140">
        <v>8.4785803000000007E-2</v>
      </c>
      <c r="F1066" s="140">
        <v>3.8310900000000002E-2</v>
      </c>
      <c r="G1066" s="140">
        <v>0.11342691100000001</v>
      </c>
      <c r="H1066" s="140">
        <v>0.329478245</v>
      </c>
      <c r="I1066" s="140">
        <v>0.26336253100000001</v>
      </c>
      <c r="J1066" s="140">
        <v>6.5423844999999994E-2</v>
      </c>
      <c r="K1066" s="140">
        <v>0.105211759</v>
      </c>
      <c r="L1066" s="141">
        <f t="shared" si="540"/>
        <v>3.7817080270350165</v>
      </c>
    </row>
    <row r="1067" spans="1:12" ht="15" customHeight="1" x14ac:dyDescent="0.2">
      <c r="A1067" s="11"/>
      <c r="C1067" s="139">
        <v>2017</v>
      </c>
      <c r="D1067" s="139"/>
      <c r="E1067" s="140">
        <v>5.6697400000000002E-2</v>
      </c>
      <c r="F1067" s="140">
        <v>3.8457699999999997E-2</v>
      </c>
      <c r="G1067" s="140">
        <v>0.113491827</v>
      </c>
      <c r="H1067" s="140">
        <v>0.312932555</v>
      </c>
      <c r="I1067" s="140">
        <v>0.290822309</v>
      </c>
      <c r="J1067" s="140">
        <v>0.100919253</v>
      </c>
      <c r="K1067" s="140">
        <v>8.6679039999999999E-2</v>
      </c>
      <c r="L1067" s="141">
        <f t="shared" si="540"/>
        <v>3.9142331802171033</v>
      </c>
    </row>
    <row r="1068" spans="1:12" ht="15" customHeight="1" x14ac:dyDescent="0.2">
      <c r="A1068" s="11"/>
      <c r="C1068" s="139">
        <v>2014</v>
      </c>
      <c r="D1068" s="139"/>
      <c r="E1068" s="140">
        <v>5.5738307222742284E-2</v>
      </c>
      <c r="F1068" s="140">
        <v>3.0004579191998493E-2</v>
      </c>
      <c r="G1068" s="140">
        <v>8.7318760281850094E-2</v>
      </c>
      <c r="H1068" s="140">
        <v>0.30417471390176515</v>
      </c>
      <c r="I1068" s="140">
        <v>0.32098857153888605</v>
      </c>
      <c r="J1068" s="140">
        <v>6.5279524676928102E-2</v>
      </c>
      <c r="K1068" s="140">
        <v>0.13649554318582982</v>
      </c>
      <c r="L1068" s="141">
        <f t="shared" si="540"/>
        <v>4.008075081277596</v>
      </c>
    </row>
    <row r="1069" spans="1:12" ht="15" customHeight="1" x14ac:dyDescent="0.2">
      <c r="A1069" s="11"/>
      <c r="C1069" s="162" t="s">
        <v>92</v>
      </c>
      <c r="D1069" s="162"/>
      <c r="E1069" s="162"/>
      <c r="F1069" s="162"/>
      <c r="G1069" s="163"/>
      <c r="H1069" s="163"/>
      <c r="I1069" s="163"/>
      <c r="J1069" s="163"/>
      <c r="K1069" s="163"/>
      <c r="L1069" s="168"/>
    </row>
    <row r="1070" spans="1:12" ht="15" customHeight="1" x14ac:dyDescent="0.2">
      <c r="A1070" s="11"/>
      <c r="C1070" s="136">
        <v>2024</v>
      </c>
      <c r="D1070" s="136"/>
      <c r="E1070" s="137">
        <f>AVERAGE(E1075,E1080,E1085)</f>
        <v>6.217503871441097E-2</v>
      </c>
      <c r="F1070" s="137">
        <f t="shared" ref="F1070:K1070" si="541">AVERAGE(F1075,F1080,F1085)</f>
        <v>1.6654402838890383E-2</v>
      </c>
      <c r="G1070" s="137">
        <f t="shared" si="541"/>
        <v>0.11375559737057518</v>
      </c>
      <c r="H1070" s="137">
        <f t="shared" si="541"/>
        <v>0.26823660800439253</v>
      </c>
      <c r="I1070" s="137">
        <f t="shared" si="541"/>
        <v>0.32333472630380505</v>
      </c>
      <c r="J1070" s="137">
        <f t="shared" si="541"/>
        <v>9.5372068310961663E-2</v>
      </c>
      <c r="K1070" s="137">
        <f t="shared" si="541"/>
        <v>0.12047155845696421</v>
      </c>
      <c r="L1070" s="138">
        <f t="shared" ref="L1070:L1073" si="542">(1*E1070+2*F1070+3*G1070+4*H1070+5*I1070)/SUM(E1070:I1070)</f>
        <v>3.9869225154091188</v>
      </c>
    </row>
    <row r="1071" spans="1:12" ht="15" customHeight="1" x14ac:dyDescent="0.2">
      <c r="A1071" s="11"/>
      <c r="C1071" s="139">
        <v>2021</v>
      </c>
      <c r="D1071" s="139"/>
      <c r="E1071" s="140">
        <f t="shared" ref="E1071:K1071" si="543">AVERAGE(E1076,E1081,E1086)</f>
        <v>7.326851999999999E-2</v>
      </c>
      <c r="F1071" s="140">
        <f t="shared" si="543"/>
        <v>2.6401499999999998E-2</v>
      </c>
      <c r="G1071" s="140">
        <f t="shared" si="543"/>
        <v>0.13880391133333334</v>
      </c>
      <c r="H1071" s="140">
        <f t="shared" si="543"/>
        <v>0.280235542</v>
      </c>
      <c r="I1071" s="140">
        <f t="shared" si="543"/>
        <v>0.27501929966666666</v>
      </c>
      <c r="J1071" s="140">
        <f t="shared" si="543"/>
        <v>7.9576340999999995E-2</v>
      </c>
      <c r="K1071" s="140">
        <f t="shared" si="543"/>
        <v>0.12669489533333333</v>
      </c>
      <c r="L1071" s="141">
        <f t="shared" si="542"/>
        <v>3.8281614875177685</v>
      </c>
    </row>
    <row r="1072" spans="1:12" ht="15" customHeight="1" x14ac:dyDescent="0.2">
      <c r="A1072" s="11"/>
      <c r="C1072" s="139">
        <v>2017</v>
      </c>
      <c r="D1072" s="139"/>
      <c r="E1072" s="140">
        <f t="shared" ref="E1072:K1072" si="544">AVERAGE(E1077,E1082,E1087)</f>
        <v>5.6479666666666671E-2</v>
      </c>
      <c r="F1072" s="140">
        <f t="shared" si="544"/>
        <v>2.1317733333333335E-2</v>
      </c>
      <c r="G1072" s="140">
        <f t="shared" si="544"/>
        <v>0.11604037533333333</v>
      </c>
      <c r="H1072" s="140">
        <f t="shared" si="544"/>
        <v>0.25440826966666663</v>
      </c>
      <c r="I1072" s="140">
        <f t="shared" si="544"/>
        <v>0.3266735056666667</v>
      </c>
      <c r="J1072" s="140">
        <f t="shared" si="544"/>
        <v>0.11248809</v>
      </c>
      <c r="K1072" s="140">
        <f t="shared" si="544"/>
        <v>0.11259234466666666</v>
      </c>
      <c r="L1072" s="141">
        <f t="shared" si="542"/>
        <v>3.998140018106275</v>
      </c>
    </row>
    <row r="1073" spans="1:12" ht="15" customHeight="1" x14ac:dyDescent="0.2">
      <c r="A1073" s="11"/>
      <c r="C1073" s="139">
        <v>2014</v>
      </c>
      <c r="D1073" s="139"/>
      <c r="E1073" s="140">
        <f t="shared" ref="E1073:K1073" si="545">AVERAGE(E1078,E1083,E1088)</f>
        <v>4.3675217127686218E-2</v>
      </c>
      <c r="F1073" s="140">
        <f t="shared" si="545"/>
        <v>2.604305759200012E-2</v>
      </c>
      <c r="G1073" s="140">
        <f t="shared" si="545"/>
        <v>0.10321929871827205</v>
      </c>
      <c r="H1073" s="140">
        <f t="shared" si="545"/>
        <v>0.29419319031938312</v>
      </c>
      <c r="I1073" s="140">
        <f t="shared" si="545"/>
        <v>0.30911314944988361</v>
      </c>
      <c r="J1073" s="140">
        <f t="shared" si="545"/>
        <v>8.0526281908405703E-2</v>
      </c>
      <c r="K1073" s="140">
        <f t="shared" si="545"/>
        <v>0.14322980488436923</v>
      </c>
      <c r="L1073" s="141">
        <f t="shared" si="542"/>
        <v>4.0293491308297966</v>
      </c>
    </row>
    <row r="1074" spans="1:12" ht="15" customHeight="1" x14ac:dyDescent="0.2">
      <c r="A1074" s="11"/>
      <c r="C1074" s="170" t="s">
        <v>87</v>
      </c>
      <c r="D1074" s="171"/>
      <c r="E1074" s="172"/>
      <c r="F1074" s="172"/>
      <c r="G1074" s="173"/>
      <c r="H1074" s="173"/>
      <c r="I1074" s="173"/>
      <c r="J1074" s="173"/>
      <c r="K1074" s="173"/>
      <c r="L1074" s="174"/>
    </row>
    <row r="1075" spans="1:12" ht="15" customHeight="1" x14ac:dyDescent="0.2">
      <c r="A1075" s="11"/>
      <c r="C1075" s="136">
        <v>2024</v>
      </c>
      <c r="D1075" s="136"/>
      <c r="E1075" s="137">
        <v>6.5762120328087884E-2</v>
      </c>
      <c r="F1075" s="137">
        <v>2.2146158257805543E-2</v>
      </c>
      <c r="G1075" s="137">
        <v>6.5319292152280994E-2</v>
      </c>
      <c r="H1075" s="137">
        <v>0.28904999487031002</v>
      </c>
      <c r="I1075" s="137">
        <v>0.35109766684752758</v>
      </c>
      <c r="J1075" s="137">
        <v>9.770726711561023E-2</v>
      </c>
      <c r="K1075" s="137">
        <v>0.10891750042837776</v>
      </c>
      <c r="L1075" s="138">
        <f t="shared" ref="L1075:L1078" si="546">(1*E1075+2*F1075+3*G1075+4*H1075+5*I1075)/SUM(E1075:I1075)</f>
        <v>4.0557109617079243</v>
      </c>
    </row>
    <row r="1076" spans="1:12" ht="15" customHeight="1" x14ac:dyDescent="0.2">
      <c r="A1076" s="11"/>
      <c r="C1076" s="139">
        <v>2021</v>
      </c>
      <c r="D1076" s="139"/>
      <c r="E1076" s="140">
        <v>6.2602090999999999E-2</v>
      </c>
      <c r="F1076" s="140">
        <v>3.2193800000000002E-2</v>
      </c>
      <c r="G1076" s="140">
        <v>8.8208222000000003E-2</v>
      </c>
      <c r="H1076" s="140">
        <v>0.29903728099999999</v>
      </c>
      <c r="I1076" s="140">
        <v>0.31619651799999998</v>
      </c>
      <c r="J1076" s="140">
        <v>8.2252029000000004E-2</v>
      </c>
      <c r="K1076" s="140">
        <v>0.119510055</v>
      </c>
      <c r="L1076" s="141">
        <f t="shared" si="546"/>
        <v>3.9696762373270991</v>
      </c>
    </row>
    <row r="1077" spans="1:12" ht="15" customHeight="1" x14ac:dyDescent="0.2">
      <c r="A1077" s="11"/>
      <c r="C1077" s="139">
        <v>2017</v>
      </c>
      <c r="D1077" s="139"/>
      <c r="E1077" s="140">
        <v>5.5461700000000003E-2</v>
      </c>
      <c r="F1077" s="140">
        <v>2.4296600000000002E-2</v>
      </c>
      <c r="G1077" s="140">
        <v>6.9383410000000006E-2</v>
      </c>
      <c r="H1077" s="140">
        <v>0.26164130699999999</v>
      </c>
      <c r="I1077" s="140">
        <v>0.37697701900000002</v>
      </c>
      <c r="J1077" s="140">
        <v>0.10300485700000001</v>
      </c>
      <c r="K1077" s="140">
        <v>0.109235082</v>
      </c>
      <c r="L1077" s="141">
        <f t="shared" si="546"/>
        <v>4.1175679201375486</v>
      </c>
    </row>
    <row r="1078" spans="1:12" ht="15" customHeight="1" x14ac:dyDescent="0.2">
      <c r="A1078" s="11"/>
      <c r="C1078" s="139">
        <v>2014</v>
      </c>
      <c r="D1078" s="139"/>
      <c r="E1078" s="140">
        <v>4.2094677073688608E-2</v>
      </c>
      <c r="F1078" s="140">
        <v>2.318811111213399E-2</v>
      </c>
      <c r="G1078" s="140">
        <v>6.2440663214956435E-2</v>
      </c>
      <c r="H1078" s="140">
        <v>0.30489605339733061</v>
      </c>
      <c r="I1078" s="140">
        <v>0.35874481972310063</v>
      </c>
      <c r="J1078" s="140">
        <v>8.5827129985159442E-2</v>
      </c>
      <c r="K1078" s="140">
        <v>0.12280854549363024</v>
      </c>
      <c r="L1078" s="141">
        <f t="shared" si="546"/>
        <v>4.15624144181331</v>
      </c>
    </row>
    <row r="1079" spans="1:12" ht="15" customHeight="1" x14ac:dyDescent="0.2">
      <c r="A1079" s="11"/>
      <c r="C1079" s="170" t="s">
        <v>88</v>
      </c>
      <c r="D1079" s="171"/>
      <c r="E1079" s="172"/>
      <c r="F1079" s="172"/>
      <c r="G1079" s="173"/>
      <c r="H1079" s="173"/>
      <c r="I1079" s="173"/>
      <c r="J1079" s="173"/>
      <c r="K1079" s="173"/>
      <c r="L1079" s="174"/>
    </row>
    <row r="1080" spans="1:12" ht="15" customHeight="1" x14ac:dyDescent="0.2">
      <c r="A1080" s="11"/>
      <c r="C1080" s="136">
        <v>2024</v>
      </c>
      <c r="D1080" s="136"/>
      <c r="E1080" s="137">
        <v>5.6943206168837017E-2</v>
      </c>
      <c r="F1080" s="137">
        <v>1.7439560118111638E-2</v>
      </c>
      <c r="G1080" s="137">
        <v>0.17871149448105808</v>
      </c>
      <c r="H1080" s="137">
        <v>0.27948794370485253</v>
      </c>
      <c r="I1080" s="137">
        <v>0.26738194777257285</v>
      </c>
      <c r="J1080" s="137">
        <v>9.4838793389553006E-2</v>
      </c>
      <c r="K1080" s="137">
        <v>0.10519705436501475</v>
      </c>
      <c r="L1080" s="138">
        <f t="shared" ref="L1080:L1083" si="547">(1*E1080+2*F1080+3*G1080+4*H1080+5*I1080)/SUM(E1080:I1080)</f>
        <v>3.8536955873301286</v>
      </c>
    </row>
    <row r="1081" spans="1:12" ht="15" customHeight="1" x14ac:dyDescent="0.2">
      <c r="A1081" s="11"/>
      <c r="C1081" s="139">
        <v>2021</v>
      </c>
      <c r="D1081" s="139"/>
      <c r="E1081" s="140">
        <v>7.4292381000000005E-2</v>
      </c>
      <c r="F1081" s="140">
        <v>3.1582899999999997E-2</v>
      </c>
      <c r="G1081" s="140">
        <v>0.235308605</v>
      </c>
      <c r="H1081" s="140">
        <v>0.31114180800000002</v>
      </c>
      <c r="I1081" s="140">
        <v>0.16828448500000001</v>
      </c>
      <c r="J1081" s="140">
        <v>7.2656449999999997E-2</v>
      </c>
      <c r="K1081" s="140">
        <v>0.106733388</v>
      </c>
      <c r="L1081" s="141">
        <f t="shared" si="547"/>
        <v>3.5697505684973967</v>
      </c>
    </row>
    <row r="1082" spans="1:12" ht="15" customHeight="1" x14ac:dyDescent="0.2">
      <c r="A1082" s="11"/>
      <c r="C1082" s="139">
        <v>2017</v>
      </c>
      <c r="D1082" s="139"/>
      <c r="E1082" s="140">
        <v>5.9512000000000002E-2</v>
      </c>
      <c r="F1082" s="140">
        <v>2.36641E-2</v>
      </c>
      <c r="G1082" s="140">
        <v>0.20846251299999999</v>
      </c>
      <c r="H1082" s="140">
        <v>0.27058460499999998</v>
      </c>
      <c r="I1082" s="140">
        <v>0.214661721</v>
      </c>
      <c r="J1082" s="140">
        <v>0.11596215999999999</v>
      </c>
      <c r="K1082" s="140">
        <v>0.107152866</v>
      </c>
      <c r="L1082" s="141">
        <f t="shared" si="547"/>
        <v>3.7172490017855786</v>
      </c>
    </row>
    <row r="1083" spans="1:12" ht="15" customHeight="1" x14ac:dyDescent="0.2">
      <c r="A1083" s="11"/>
      <c r="C1083" s="139">
        <v>2014</v>
      </c>
      <c r="D1083" s="139"/>
      <c r="E1083" s="140">
        <v>4.6037649926838314E-2</v>
      </c>
      <c r="F1083" s="140">
        <v>3.0199411208340014E-2</v>
      </c>
      <c r="G1083" s="140">
        <v>0.19256982338279252</v>
      </c>
      <c r="H1083" s="140">
        <v>0.31712949826681897</v>
      </c>
      <c r="I1083" s="140">
        <v>0.19716904011691364</v>
      </c>
      <c r="J1083" s="140">
        <v>8.0132011388659052E-2</v>
      </c>
      <c r="K1083" s="140">
        <v>0.13676256570963766</v>
      </c>
      <c r="L1083" s="141">
        <f t="shared" si="547"/>
        <v>3.7523800119471087</v>
      </c>
    </row>
    <row r="1084" spans="1:12" ht="15" customHeight="1" x14ac:dyDescent="0.2">
      <c r="A1084" s="11"/>
      <c r="C1084" s="170" t="s">
        <v>89</v>
      </c>
      <c r="D1084" s="171"/>
      <c r="E1084" s="172"/>
      <c r="F1084" s="172"/>
      <c r="G1084" s="173"/>
      <c r="H1084" s="173"/>
      <c r="I1084" s="173"/>
      <c r="J1084" s="173"/>
      <c r="K1084" s="173"/>
      <c r="L1084" s="174"/>
    </row>
    <row r="1085" spans="1:12" ht="15" customHeight="1" x14ac:dyDescent="0.2">
      <c r="A1085" s="11"/>
      <c r="C1085" s="136">
        <v>2024</v>
      </c>
      <c r="D1085" s="136"/>
      <c r="E1085" s="137">
        <v>6.3819789646308037E-2</v>
      </c>
      <c r="F1085" s="137">
        <v>1.0377490140753972E-2</v>
      </c>
      <c r="G1085" s="137">
        <v>9.7236005478386484E-2</v>
      </c>
      <c r="H1085" s="137">
        <v>0.23617188543801509</v>
      </c>
      <c r="I1085" s="137">
        <v>0.35152456429131479</v>
      </c>
      <c r="J1085" s="137">
        <v>9.3570144427721741E-2</v>
      </c>
      <c r="K1085" s="137">
        <v>0.14730012057750008</v>
      </c>
      <c r="L1085" s="138">
        <f t="shared" ref="L1085:L1088" si="548">(1*E1085+2*F1085+3*G1085+4*H1085+5*I1085)/SUM(E1085:I1085)</f>
        <v>4.0554242676224321</v>
      </c>
    </row>
    <row r="1086" spans="1:12" ht="15" customHeight="1" x14ac:dyDescent="0.2">
      <c r="A1086" s="11"/>
      <c r="C1086" s="139">
        <v>2021</v>
      </c>
      <c r="D1086" s="139"/>
      <c r="E1086" s="140">
        <v>8.2911087999999994E-2</v>
      </c>
      <c r="F1086" s="140">
        <v>1.54278E-2</v>
      </c>
      <c r="G1086" s="140">
        <v>9.2894906999999999E-2</v>
      </c>
      <c r="H1086" s="140">
        <v>0.230527537</v>
      </c>
      <c r="I1086" s="140">
        <v>0.34057689600000002</v>
      </c>
      <c r="J1086" s="140">
        <v>8.3820543999999997E-2</v>
      </c>
      <c r="K1086" s="140">
        <v>0.15384124299999999</v>
      </c>
      <c r="L1086" s="141">
        <f t="shared" si="548"/>
        <v>3.9581460382962721</v>
      </c>
    </row>
    <row r="1087" spans="1:12" ht="15" customHeight="1" x14ac:dyDescent="0.2">
      <c r="A1087" s="11"/>
      <c r="C1087" s="139">
        <v>2017</v>
      </c>
      <c r="D1087" s="139"/>
      <c r="E1087" s="140">
        <v>5.4465300000000001E-2</v>
      </c>
      <c r="F1087" s="140">
        <v>1.59925E-2</v>
      </c>
      <c r="G1087" s="140">
        <v>7.0275202999999994E-2</v>
      </c>
      <c r="H1087" s="140">
        <v>0.23099889700000001</v>
      </c>
      <c r="I1087" s="140">
        <v>0.38838177699999998</v>
      </c>
      <c r="J1087" s="140">
        <v>0.118497253</v>
      </c>
      <c r="K1087" s="140">
        <v>0.12138908599999999</v>
      </c>
      <c r="L1087" s="141">
        <f t="shared" si="548"/>
        <v>4.1614570000692153</v>
      </c>
    </row>
    <row r="1088" spans="1:12" ht="15" customHeight="1" x14ac:dyDescent="0.2">
      <c r="A1088" s="11"/>
      <c r="C1088" s="139">
        <v>2014</v>
      </c>
      <c r="D1088" s="139"/>
      <c r="E1088" s="140">
        <v>4.2893324382531739E-2</v>
      </c>
      <c r="F1088" s="140">
        <v>2.4741650455526353E-2</v>
      </c>
      <c r="G1088" s="140">
        <v>5.4647409557067206E-2</v>
      </c>
      <c r="H1088" s="140">
        <v>0.26055401929399991</v>
      </c>
      <c r="I1088" s="140">
        <v>0.37142558850963653</v>
      </c>
      <c r="J1088" s="140">
        <v>7.5619704351398587E-2</v>
      </c>
      <c r="K1088" s="140">
        <v>0.17011830344983975</v>
      </c>
      <c r="L1088" s="141">
        <f t="shared" si="548"/>
        <v>4.1837755399683374</v>
      </c>
    </row>
    <row r="1089" spans="1:12" ht="15" customHeight="1" x14ac:dyDescent="0.2">
      <c r="A1089" s="11"/>
      <c r="C1089" s="162" t="s">
        <v>93</v>
      </c>
      <c r="D1089" s="162"/>
      <c r="E1089" s="162"/>
      <c r="F1089" s="162"/>
      <c r="G1089" s="163"/>
      <c r="H1089" s="163"/>
      <c r="I1089" s="163"/>
      <c r="J1089" s="163"/>
      <c r="K1089" s="163"/>
      <c r="L1089" s="168"/>
    </row>
    <row r="1090" spans="1:12" ht="15" customHeight="1" x14ac:dyDescent="0.2">
      <c r="A1090" s="11"/>
      <c r="C1090" s="136">
        <v>2024</v>
      </c>
      <c r="D1090" s="136"/>
      <c r="E1090" s="137">
        <f>AVERAGE(E1095,E1100,E1105)</f>
        <v>7.0840425089695999E-2</v>
      </c>
      <c r="F1090" s="137">
        <f t="shared" ref="F1090:K1090" si="549">AVERAGE(F1095,F1100,F1105)</f>
        <v>3.2868091276529864E-2</v>
      </c>
      <c r="G1090" s="137">
        <f t="shared" si="549"/>
        <v>0.12236861580432117</v>
      </c>
      <c r="H1090" s="137">
        <f t="shared" si="549"/>
        <v>0.32293187341986113</v>
      </c>
      <c r="I1090" s="137">
        <f t="shared" si="549"/>
        <v>0.24329334395093916</v>
      </c>
      <c r="J1090" s="137">
        <f t="shared" si="549"/>
        <v>9.085017283514879E-2</v>
      </c>
      <c r="K1090" s="137">
        <f t="shared" si="549"/>
        <v>0.11684747762350393</v>
      </c>
      <c r="L1090" s="138">
        <f t="shared" ref="L1090:L1093" si="550">(1*E1090+2*F1090+3*G1090+4*H1090+5*I1090)/SUM(E1090:I1090)</f>
        <v>3.8014233710570116</v>
      </c>
    </row>
    <row r="1091" spans="1:12" ht="15" customHeight="1" x14ac:dyDescent="0.2">
      <c r="A1091" s="11"/>
      <c r="C1091" s="139">
        <v>2021</v>
      </c>
      <c r="D1091" s="139"/>
      <c r="E1091" s="140">
        <f t="shared" ref="E1091:K1091" si="551">AVERAGE(E1096,E1101,E1106)</f>
        <v>8.0451473333333343E-2</v>
      </c>
      <c r="F1091" s="140">
        <f t="shared" si="551"/>
        <v>3.6365333333333333E-2</v>
      </c>
      <c r="G1091" s="140">
        <f t="shared" si="551"/>
        <v>0.14966429633333334</v>
      </c>
      <c r="H1091" s="140">
        <f t="shared" si="551"/>
        <v>0.30311630533333334</v>
      </c>
      <c r="I1091" s="140">
        <f t="shared" si="551"/>
        <v>0.22497004866666667</v>
      </c>
      <c r="J1091" s="140">
        <f t="shared" si="551"/>
        <v>7.3931587000000007E-2</v>
      </c>
      <c r="K1091" s="140">
        <f t="shared" si="551"/>
        <v>0.13150094366666668</v>
      </c>
      <c r="L1091" s="141">
        <f t="shared" si="550"/>
        <v>3.6994851321562079</v>
      </c>
    </row>
    <row r="1092" spans="1:12" ht="15" customHeight="1" x14ac:dyDescent="0.2">
      <c r="A1092" s="11"/>
      <c r="C1092" s="139">
        <v>2017</v>
      </c>
      <c r="D1092" s="139"/>
      <c r="E1092" s="140">
        <f t="shared" ref="E1092:K1092" si="552">AVERAGE(E1097,E1102,E1107)</f>
        <v>6.1247228999999993E-2</v>
      </c>
      <c r="F1092" s="140">
        <f t="shared" si="552"/>
        <v>2.8688066666666668E-2</v>
      </c>
      <c r="G1092" s="140">
        <f t="shared" si="552"/>
        <v>9.9554829999999997E-2</v>
      </c>
      <c r="H1092" s="140">
        <f t="shared" si="552"/>
        <v>0.31078327266666667</v>
      </c>
      <c r="I1092" s="140">
        <f t="shared" si="552"/>
        <v>0.27204281899999999</v>
      </c>
      <c r="J1092" s="140">
        <f t="shared" si="552"/>
        <v>0.11187047933333333</v>
      </c>
      <c r="K1092" s="140">
        <f t="shared" si="552"/>
        <v>0.11581328266666667</v>
      </c>
      <c r="L1092" s="141">
        <f t="shared" si="550"/>
        <v>3.9111376534726934</v>
      </c>
    </row>
    <row r="1093" spans="1:12" ht="15" customHeight="1" x14ac:dyDescent="0.2">
      <c r="A1093" s="11"/>
      <c r="C1093" s="139">
        <v>2014</v>
      </c>
      <c r="D1093" s="139"/>
      <c r="E1093" s="140">
        <f t="shared" ref="E1093:K1093" si="553">AVERAGE(E1098,E1103,E1108)</f>
        <v>5.0670386799358758E-2</v>
      </c>
      <c r="F1093" s="140">
        <f t="shared" si="553"/>
        <v>4.078501018987668E-2</v>
      </c>
      <c r="G1093" s="140">
        <f t="shared" si="553"/>
        <v>0.10267529609363958</v>
      </c>
      <c r="H1093" s="140">
        <f t="shared" si="553"/>
        <v>0.32782516951811197</v>
      </c>
      <c r="I1093" s="140">
        <f t="shared" si="553"/>
        <v>0.2625435254845444</v>
      </c>
      <c r="J1093" s="140">
        <f t="shared" si="553"/>
        <v>7.3133313346161452E-2</v>
      </c>
      <c r="K1093" s="140">
        <f t="shared" si="553"/>
        <v>0.14236729856830713</v>
      </c>
      <c r="L1093" s="141">
        <f t="shared" si="550"/>
        <v>3.9060382295940195</v>
      </c>
    </row>
    <row r="1094" spans="1:12" ht="15" customHeight="1" x14ac:dyDescent="0.2">
      <c r="A1094" s="11"/>
      <c r="C1094" s="170" t="s">
        <v>87</v>
      </c>
      <c r="D1094" s="171"/>
      <c r="E1094" s="172"/>
      <c r="F1094" s="172"/>
      <c r="G1094" s="173"/>
      <c r="H1094" s="173"/>
      <c r="I1094" s="173"/>
      <c r="J1094" s="173"/>
      <c r="K1094" s="173"/>
      <c r="L1094" s="174"/>
    </row>
    <row r="1095" spans="1:12" ht="15" customHeight="1" x14ac:dyDescent="0.2">
      <c r="A1095" s="11"/>
      <c r="C1095" s="136">
        <v>2024</v>
      </c>
      <c r="D1095" s="136"/>
      <c r="E1095" s="137">
        <v>8.0753346115393296E-2</v>
      </c>
      <c r="F1095" s="137">
        <v>3.1573683751841032E-2</v>
      </c>
      <c r="G1095" s="137">
        <v>0.11570680549623839</v>
      </c>
      <c r="H1095" s="137">
        <v>0.34238588063364889</v>
      </c>
      <c r="I1095" s="137">
        <v>0.23867170454061234</v>
      </c>
      <c r="J1095" s="137">
        <v>8.8128921494504506E-2</v>
      </c>
      <c r="K1095" s="137">
        <v>0.10277965796776158</v>
      </c>
      <c r="L1095" s="138">
        <f t="shared" ref="L1095:L1098" si="554">(1*E1095+2*F1095+3*G1095+4*H1095+5*I1095)/SUM(E1095:I1095)</f>
        <v>3.7745094037899523</v>
      </c>
    </row>
    <row r="1096" spans="1:12" ht="15" customHeight="1" x14ac:dyDescent="0.2">
      <c r="A1096" s="11"/>
      <c r="C1096" s="139">
        <v>2021</v>
      </c>
      <c r="D1096" s="139"/>
      <c r="E1096" s="140">
        <v>6.8406295000000006E-2</v>
      </c>
      <c r="F1096" s="140">
        <v>3.9201800000000002E-2</v>
      </c>
      <c r="G1096" s="140">
        <v>0.14714138600000001</v>
      </c>
      <c r="H1096" s="140">
        <v>0.31971570500000002</v>
      </c>
      <c r="I1096" s="140">
        <v>0.22573675800000001</v>
      </c>
      <c r="J1096" s="140">
        <v>7.5611007999999993E-2</v>
      </c>
      <c r="K1096" s="140">
        <v>0.12418702099999999</v>
      </c>
      <c r="L1096" s="141">
        <f t="shared" si="554"/>
        <v>3.7437807861661478</v>
      </c>
    </row>
    <row r="1097" spans="1:12" ht="15" customHeight="1" x14ac:dyDescent="0.2">
      <c r="A1097" s="11"/>
      <c r="C1097" s="139">
        <v>2017</v>
      </c>
      <c r="D1097" s="139"/>
      <c r="E1097" s="140">
        <v>5.9034000000000003E-2</v>
      </c>
      <c r="F1097" s="140">
        <v>2.7498999999999999E-2</v>
      </c>
      <c r="G1097" s="140">
        <v>8.4648428999999997E-2</v>
      </c>
      <c r="H1097" s="140">
        <v>0.33654901100000001</v>
      </c>
      <c r="I1097" s="140">
        <v>0.28119022599999999</v>
      </c>
      <c r="J1097" s="140">
        <v>0.102177579</v>
      </c>
      <c r="K1097" s="140">
        <v>0.10890169399999999</v>
      </c>
      <c r="L1097" s="141">
        <f t="shared" si="554"/>
        <v>3.9549280370860509</v>
      </c>
    </row>
    <row r="1098" spans="1:12" ht="15" customHeight="1" x14ac:dyDescent="0.2">
      <c r="A1098" s="11"/>
      <c r="C1098" s="139">
        <v>2014</v>
      </c>
      <c r="D1098" s="139"/>
      <c r="E1098" s="140">
        <v>5.2933814556611822E-2</v>
      </c>
      <c r="F1098" s="140">
        <v>4.1604162330703319E-2</v>
      </c>
      <c r="G1098" s="140">
        <v>9.5514549253379558E-2</v>
      </c>
      <c r="H1098" s="140">
        <v>0.37755072251433658</v>
      </c>
      <c r="I1098" s="140">
        <v>0.23792167885264229</v>
      </c>
      <c r="J1098" s="140">
        <v>7.0608262480438611E-2</v>
      </c>
      <c r="K1098" s="140">
        <v>0.12386681001188778</v>
      </c>
      <c r="L1098" s="141">
        <f t="shared" si="554"/>
        <v>3.8763506437471098</v>
      </c>
    </row>
    <row r="1099" spans="1:12" ht="15" customHeight="1" x14ac:dyDescent="0.2">
      <c r="A1099" s="11"/>
      <c r="C1099" s="170" t="s">
        <v>88</v>
      </c>
      <c r="D1099" s="171"/>
      <c r="E1099" s="172"/>
      <c r="F1099" s="172"/>
      <c r="G1099" s="173"/>
      <c r="H1099" s="173"/>
      <c r="I1099" s="173"/>
      <c r="J1099" s="173"/>
      <c r="K1099" s="173"/>
      <c r="L1099" s="174"/>
    </row>
    <row r="1100" spans="1:12" ht="15" customHeight="1" x14ac:dyDescent="0.2">
      <c r="A1100" s="11"/>
      <c r="C1100" s="136">
        <v>2024</v>
      </c>
      <c r="D1100" s="136"/>
      <c r="E1100" s="137">
        <v>6.4857330256357079E-2</v>
      </c>
      <c r="F1100" s="137">
        <v>3.5476338886826331E-2</v>
      </c>
      <c r="G1100" s="137">
        <v>0.14324845174361689</v>
      </c>
      <c r="H1100" s="137">
        <v>0.34395420412077221</v>
      </c>
      <c r="I1100" s="137">
        <v>0.21448688143618827</v>
      </c>
      <c r="J1100" s="137">
        <v>9.5650228283384819E-2</v>
      </c>
      <c r="K1100" s="137">
        <v>0.10232656527285439</v>
      </c>
      <c r="L1100" s="138">
        <f t="shared" ref="L1100:L1103" si="555">(1*E1100+2*F1100+3*G1100+4*H1100+5*I1100)/SUM(E1100:I1100)</f>
        <v>3.7577548413946351</v>
      </c>
    </row>
    <row r="1101" spans="1:12" ht="15" customHeight="1" x14ac:dyDescent="0.2">
      <c r="A1101" s="11"/>
      <c r="C1101" s="139">
        <v>2021</v>
      </c>
      <c r="D1101" s="139"/>
      <c r="E1101" s="140">
        <v>8.6663523000000006E-2</v>
      </c>
      <c r="F1101" s="140">
        <v>3.7112399999999997E-2</v>
      </c>
      <c r="G1101" s="140">
        <v>0.16979950799999999</v>
      </c>
      <c r="H1101" s="140">
        <v>0.35940345600000001</v>
      </c>
      <c r="I1101" s="140">
        <v>0.17225702500000001</v>
      </c>
      <c r="J1101" s="140">
        <v>6.7011552000000002E-2</v>
      </c>
      <c r="K1101" s="140">
        <v>0.107752562</v>
      </c>
      <c r="L1101" s="141">
        <f t="shared" si="555"/>
        <v>3.5979842282966472</v>
      </c>
    </row>
    <row r="1102" spans="1:12" ht="15" customHeight="1" x14ac:dyDescent="0.2">
      <c r="A1102" s="11"/>
      <c r="C1102" s="139">
        <v>2017</v>
      </c>
      <c r="D1102" s="139"/>
      <c r="E1102" s="140">
        <v>6.0380299999999998E-2</v>
      </c>
      <c r="F1102" s="140">
        <v>2.9845300000000002E-2</v>
      </c>
      <c r="G1102" s="140">
        <v>0.127583897</v>
      </c>
      <c r="H1102" s="140">
        <v>0.32944507200000001</v>
      </c>
      <c r="I1102" s="140">
        <v>0.22727867700000001</v>
      </c>
      <c r="J1102" s="140">
        <v>0.11374495799999999</v>
      </c>
      <c r="K1102" s="140">
        <v>0.111721837</v>
      </c>
      <c r="L1102" s="141">
        <f t="shared" si="555"/>
        <v>3.8177783578317821</v>
      </c>
    </row>
    <row r="1103" spans="1:12" ht="15" customHeight="1" x14ac:dyDescent="0.2">
      <c r="A1103" s="11"/>
      <c r="C1103" s="139">
        <v>2014</v>
      </c>
      <c r="D1103" s="139"/>
      <c r="E1103" s="140">
        <v>5.1665477489306985E-2</v>
      </c>
      <c r="F1103" s="140">
        <v>4.3790497258171336E-2</v>
      </c>
      <c r="G1103" s="140">
        <v>0.12553066643567468</v>
      </c>
      <c r="H1103" s="140">
        <v>0.33740246255946427</v>
      </c>
      <c r="I1103" s="140">
        <v>0.23457135951935765</v>
      </c>
      <c r="J1103" s="140">
        <v>7.2354074986894071E-2</v>
      </c>
      <c r="K1103" s="140">
        <v>0.13468546175113111</v>
      </c>
      <c r="L1103" s="141">
        <f t="shared" si="555"/>
        <v>3.8315972358177164</v>
      </c>
    </row>
    <row r="1104" spans="1:12" ht="15" customHeight="1" x14ac:dyDescent="0.2">
      <c r="A1104" s="11"/>
      <c r="C1104" s="170" t="s">
        <v>89</v>
      </c>
      <c r="D1104" s="171"/>
      <c r="E1104" s="172"/>
      <c r="F1104" s="172"/>
      <c r="G1104" s="173"/>
      <c r="H1104" s="173"/>
      <c r="I1104" s="173"/>
      <c r="J1104" s="173"/>
      <c r="K1104" s="173"/>
      <c r="L1104" s="174"/>
    </row>
    <row r="1105" spans="1:12" ht="15" customHeight="1" x14ac:dyDescent="0.2">
      <c r="A1105" s="11"/>
      <c r="C1105" s="136">
        <v>2024</v>
      </c>
      <c r="D1105" s="136"/>
      <c r="E1105" s="137">
        <v>6.6910598897337609E-2</v>
      </c>
      <c r="F1105" s="137">
        <v>3.1554251190922235E-2</v>
      </c>
      <c r="G1105" s="137">
        <v>0.1081505901731082</v>
      </c>
      <c r="H1105" s="137">
        <v>0.28245553550516234</v>
      </c>
      <c r="I1105" s="137">
        <v>0.27672144587601688</v>
      </c>
      <c r="J1105" s="137">
        <v>8.8771368727557032E-2</v>
      </c>
      <c r="K1105" s="137">
        <v>0.14543620962989584</v>
      </c>
      <c r="L1105" s="138">
        <f t="shared" ref="L1105:L1108" si="556">(1*E1105+2*F1105+3*G1105+4*H1105+5*I1105)/SUM(E1105:I1105)</f>
        <v>3.8755936456427644</v>
      </c>
    </row>
    <row r="1106" spans="1:12" ht="15" customHeight="1" x14ac:dyDescent="0.2">
      <c r="A1106" s="11"/>
      <c r="C1106" s="139">
        <v>2021</v>
      </c>
      <c r="D1106" s="139"/>
      <c r="E1106" s="140">
        <v>8.6284602000000002E-2</v>
      </c>
      <c r="F1106" s="140">
        <v>3.27818E-2</v>
      </c>
      <c r="G1106" s="140">
        <v>0.13205199500000001</v>
      </c>
      <c r="H1106" s="140">
        <v>0.23022975500000001</v>
      </c>
      <c r="I1106" s="140">
        <v>0.276916363</v>
      </c>
      <c r="J1106" s="140">
        <v>7.9172200999999998E-2</v>
      </c>
      <c r="K1106" s="140">
        <v>0.16256324799999999</v>
      </c>
      <c r="L1106" s="141">
        <f t="shared" si="556"/>
        <v>3.7632052740856534</v>
      </c>
    </row>
    <row r="1107" spans="1:12" ht="15" customHeight="1" x14ac:dyDescent="0.2">
      <c r="A1107" s="11"/>
      <c r="C1107" s="139">
        <v>2017</v>
      </c>
      <c r="D1107" s="139"/>
      <c r="E1107" s="140">
        <v>6.4327387E-2</v>
      </c>
      <c r="F1107" s="140">
        <v>2.87199E-2</v>
      </c>
      <c r="G1107" s="140">
        <v>8.6432164000000006E-2</v>
      </c>
      <c r="H1107" s="140">
        <v>0.26635573499999998</v>
      </c>
      <c r="I1107" s="140">
        <v>0.307659554</v>
      </c>
      <c r="J1107" s="140">
        <v>0.119688901</v>
      </c>
      <c r="K1107" s="140">
        <v>0.12681631700000001</v>
      </c>
      <c r="L1107" s="141">
        <f t="shared" si="556"/>
        <v>3.9612544461823309</v>
      </c>
    </row>
    <row r="1108" spans="1:12" ht="15" customHeight="1" x14ac:dyDescent="0.2">
      <c r="A1108" s="11"/>
      <c r="C1108" s="139">
        <v>2014</v>
      </c>
      <c r="D1108" s="139"/>
      <c r="E1108" s="140">
        <v>4.741186835215748E-2</v>
      </c>
      <c r="F1108" s="140">
        <v>3.6960370980755379E-2</v>
      </c>
      <c r="G1108" s="140">
        <v>8.6980672591864525E-2</v>
      </c>
      <c r="H1108" s="140">
        <v>0.26852232348053501</v>
      </c>
      <c r="I1108" s="140">
        <v>0.31513753808163325</v>
      </c>
      <c r="J1108" s="140">
        <v>7.6437602571151689E-2</v>
      </c>
      <c r="K1108" s="140">
        <v>0.16854962394190254</v>
      </c>
      <c r="L1108" s="141">
        <f t="shared" si="556"/>
        <v>4.0158944575419078</v>
      </c>
    </row>
    <row r="1109" spans="1:12" ht="15" customHeight="1" x14ac:dyDescent="0.2">
      <c r="A1109" s="11"/>
      <c r="C1109" s="162" t="s">
        <v>87</v>
      </c>
      <c r="D1109" s="162"/>
      <c r="E1109" s="162"/>
      <c r="F1109" s="162"/>
      <c r="G1109" s="163"/>
      <c r="H1109" s="163"/>
      <c r="I1109" s="163"/>
      <c r="J1109" s="163"/>
      <c r="K1109" s="163"/>
      <c r="L1109" s="168"/>
    </row>
    <row r="1110" spans="1:12" ht="15" customHeight="1" x14ac:dyDescent="0.2">
      <c r="A1110" s="11"/>
      <c r="C1110" s="136">
        <v>2024</v>
      </c>
      <c r="D1110" s="136"/>
      <c r="E1110" s="137">
        <f>AVERAGE(E1035,E1055,E1075,E1095)</f>
        <v>7.439411996554196E-2</v>
      </c>
      <c r="F1110" s="137">
        <f t="shared" ref="F1110:K1110" si="557">AVERAGE(F1035,F1055,F1075,F1095)</f>
        <v>3.108597642618352E-2</v>
      </c>
      <c r="G1110" s="137">
        <f t="shared" si="557"/>
        <v>0.16280859133963707</v>
      </c>
      <c r="H1110" s="137">
        <f t="shared" si="557"/>
        <v>0.32168864200613789</v>
      </c>
      <c r="I1110" s="137">
        <f t="shared" si="557"/>
        <v>0.21731427317759228</v>
      </c>
      <c r="J1110" s="137">
        <f t="shared" si="557"/>
        <v>9.1209666491085598E-2</v>
      </c>
      <c r="K1110" s="137">
        <f t="shared" si="557"/>
        <v>0.10149873059382178</v>
      </c>
      <c r="L1110" s="138">
        <f t="shared" ref="L1110:L1113" si="558">(1*E1110+2*F1110+3*G1110+4*H1110+5*I1110)/SUM(E1110:I1110)</f>
        <v>3.7140455442897538</v>
      </c>
    </row>
    <row r="1111" spans="1:12" ht="15" customHeight="1" x14ac:dyDescent="0.2">
      <c r="A1111" s="11"/>
      <c r="C1111" s="139">
        <v>2021</v>
      </c>
      <c r="D1111" s="139"/>
      <c r="E1111" s="140">
        <f t="shared" ref="E1111:K1111" si="559">AVERAGE(E1036,E1056,E1076,E1096)</f>
        <v>7.5564777999999999E-2</v>
      </c>
      <c r="F1111" s="140">
        <f t="shared" si="559"/>
        <v>4.3617846000000002E-2</v>
      </c>
      <c r="G1111" s="140">
        <f t="shared" si="559"/>
        <v>0.19787871325000003</v>
      </c>
      <c r="H1111" s="140">
        <f t="shared" si="559"/>
        <v>0.29800784925000001</v>
      </c>
      <c r="I1111" s="140">
        <f t="shared" si="559"/>
        <v>0.187580414</v>
      </c>
      <c r="J1111" s="140">
        <f t="shared" si="559"/>
        <v>7.5321587999999995E-2</v>
      </c>
      <c r="K1111" s="140">
        <f t="shared" si="559"/>
        <v>0.12202879750000001</v>
      </c>
      <c r="L1111" s="141">
        <f t="shared" si="558"/>
        <v>3.5960524679162291</v>
      </c>
    </row>
    <row r="1112" spans="1:12" ht="15" customHeight="1" x14ac:dyDescent="0.2">
      <c r="A1112" s="11"/>
      <c r="C1112" s="139">
        <v>2017</v>
      </c>
      <c r="D1112" s="139"/>
      <c r="E1112" s="140">
        <f t="shared" ref="E1112:K1112" si="560">AVERAGE(E1037,E1057,E1077,E1097)</f>
        <v>6.0927169500000003E-2</v>
      </c>
      <c r="F1112" s="140">
        <f t="shared" si="560"/>
        <v>3.8536250000000001E-2</v>
      </c>
      <c r="G1112" s="140">
        <f t="shared" si="560"/>
        <v>0.13781411900000001</v>
      </c>
      <c r="H1112" s="140">
        <f t="shared" si="560"/>
        <v>0.31707846325</v>
      </c>
      <c r="I1112" s="140">
        <f t="shared" si="560"/>
        <v>0.23199004000000001</v>
      </c>
      <c r="J1112" s="140">
        <f t="shared" si="560"/>
        <v>0.100768096</v>
      </c>
      <c r="K1112" s="140">
        <f t="shared" si="560"/>
        <v>0.11288583699999999</v>
      </c>
      <c r="L1112" s="141">
        <f t="shared" si="558"/>
        <v>3.7893063884046696</v>
      </c>
    </row>
    <row r="1113" spans="1:12" ht="15" customHeight="1" x14ac:dyDescent="0.2">
      <c r="A1113" s="11"/>
      <c r="C1113" s="139">
        <v>2014</v>
      </c>
      <c r="D1113" s="139"/>
      <c r="E1113" s="140">
        <f t="shared" ref="E1113:K1113" si="561">AVERAGE(E1038,E1058,E1078,E1098)</f>
        <v>5.7363213322377801E-2</v>
      </c>
      <c r="F1113" s="140">
        <f t="shared" si="561"/>
        <v>4.3229071125366607E-2</v>
      </c>
      <c r="G1113" s="140">
        <f t="shared" si="561"/>
        <v>0.15040848914007099</v>
      </c>
      <c r="H1113" s="140">
        <f t="shared" si="561"/>
        <v>0.34218193636939315</v>
      </c>
      <c r="I1113" s="140">
        <f t="shared" si="561"/>
        <v>0.21424471253590263</v>
      </c>
      <c r="J1113" s="140">
        <f t="shared" si="561"/>
        <v>7.5549769126462538E-2</v>
      </c>
      <c r="K1113" s="140">
        <f t="shared" si="561"/>
        <v>0.11702280838042627</v>
      </c>
      <c r="L1113" s="141">
        <f t="shared" si="558"/>
        <v>3.7588494601523199</v>
      </c>
    </row>
    <row r="1114" spans="1:12" ht="15" customHeight="1" x14ac:dyDescent="0.2">
      <c r="A1114" s="11"/>
      <c r="C1114" s="162" t="s">
        <v>88</v>
      </c>
      <c r="D1114" s="162"/>
      <c r="E1114" s="162"/>
      <c r="F1114" s="162"/>
      <c r="G1114" s="162"/>
      <c r="H1114" s="162"/>
      <c r="I1114" s="162"/>
      <c r="J1114" s="162"/>
      <c r="K1114" s="162"/>
      <c r="L1114" s="169"/>
    </row>
    <row r="1115" spans="1:12" ht="15" customHeight="1" x14ac:dyDescent="0.2">
      <c r="A1115" s="11"/>
      <c r="C1115" s="136">
        <v>2024</v>
      </c>
      <c r="D1115" s="136"/>
      <c r="E1115" s="137">
        <f>AVERAGE(E1040,E1060,E1080,E1100)</f>
        <v>6.1406124779355586E-2</v>
      </c>
      <c r="F1115" s="137">
        <f t="shared" ref="F1115:K1115" si="562">AVERAGE(F1040,F1060,F1080,F1100)</f>
        <v>3.56503724062672E-2</v>
      </c>
      <c r="G1115" s="137">
        <f t="shared" si="562"/>
        <v>0.16827423450145348</v>
      </c>
      <c r="H1115" s="137">
        <f t="shared" si="562"/>
        <v>0.34745169844613749</v>
      </c>
      <c r="I1115" s="137">
        <f t="shared" si="562"/>
        <v>0.20247535585200194</v>
      </c>
      <c r="J1115" s="137">
        <f t="shared" si="562"/>
        <v>9.0519297251679107E-2</v>
      </c>
      <c r="K1115" s="137">
        <f t="shared" si="562"/>
        <v>9.4222916763105138E-2</v>
      </c>
      <c r="L1115" s="138">
        <f t="shared" ref="L1115:L1118" si="563">(1*E1115+2*F1115+3*G1115+4*H1115+5*I1115)/SUM(E1115:I1115)</f>
        <v>3.7285300409212327</v>
      </c>
    </row>
    <row r="1116" spans="1:12" ht="15" customHeight="1" x14ac:dyDescent="0.2">
      <c r="A1116" s="11"/>
      <c r="C1116" s="139">
        <v>2021</v>
      </c>
      <c r="D1116" s="139"/>
      <c r="E1116" s="140">
        <f t="shared" ref="E1116:K1116" si="564">AVERAGE(E1041,E1061,E1081,E1101)</f>
        <v>8.6778067250000007E-2</v>
      </c>
      <c r="F1116" s="140">
        <f t="shared" si="564"/>
        <v>4.2433774999999993E-2</v>
      </c>
      <c r="G1116" s="140">
        <f t="shared" si="564"/>
        <v>0.1981526015</v>
      </c>
      <c r="H1116" s="140">
        <f t="shared" si="564"/>
        <v>0.34389707074999998</v>
      </c>
      <c r="I1116" s="140">
        <f t="shared" si="564"/>
        <v>0.16225467650000003</v>
      </c>
      <c r="J1116" s="140">
        <f t="shared" si="564"/>
        <v>6.5669103000000006E-2</v>
      </c>
      <c r="K1116" s="140">
        <f t="shared" si="564"/>
        <v>0.10081472549999999</v>
      </c>
      <c r="L1116" s="141">
        <f t="shared" si="563"/>
        <v>3.5427807151618969</v>
      </c>
    </row>
    <row r="1117" spans="1:12" ht="15" customHeight="1" x14ac:dyDescent="0.2">
      <c r="A1117" s="11"/>
      <c r="C1117" s="139">
        <v>2017</v>
      </c>
      <c r="D1117" s="139"/>
      <c r="E1117" s="140">
        <f t="shared" ref="E1117:K1117" si="565">AVERAGE(E1042,E1062,E1082,E1102)</f>
        <v>5.9369175000000003E-2</v>
      </c>
      <c r="F1117" s="140">
        <f t="shared" si="565"/>
        <v>4.1753900499999996E-2</v>
      </c>
      <c r="G1117" s="140">
        <f t="shared" si="565"/>
        <v>0.17178466274999998</v>
      </c>
      <c r="H1117" s="140">
        <f t="shared" si="565"/>
        <v>0.33348444374999997</v>
      </c>
      <c r="I1117" s="140">
        <f t="shared" si="565"/>
        <v>0.18576751525000001</v>
      </c>
      <c r="J1117" s="140">
        <f t="shared" si="565"/>
        <v>0.10678222975</v>
      </c>
      <c r="K1117" s="140">
        <f t="shared" si="565"/>
        <v>0.10105807525</v>
      </c>
      <c r="L1117" s="141">
        <f t="shared" si="563"/>
        <v>3.687395768353702</v>
      </c>
    </row>
    <row r="1118" spans="1:12" ht="15" customHeight="1" x14ac:dyDescent="0.2">
      <c r="A1118" s="11"/>
      <c r="C1118" s="139">
        <v>2014</v>
      </c>
      <c r="D1118" s="139"/>
      <c r="E1118" s="140">
        <f t="shared" ref="E1118:K1118" si="566">AVERAGE(E1043,E1063,E1083,E1103)</f>
        <v>5.1889304759999547E-2</v>
      </c>
      <c r="F1118" s="140">
        <f t="shared" si="566"/>
        <v>4.3999823614589734E-2</v>
      </c>
      <c r="G1118" s="140">
        <f t="shared" si="566"/>
        <v>0.15147419338397508</v>
      </c>
      <c r="H1118" s="140">
        <f t="shared" si="566"/>
        <v>0.36287799822258698</v>
      </c>
      <c r="I1118" s="140">
        <f t="shared" si="566"/>
        <v>0.19088036245187562</v>
      </c>
      <c r="J1118" s="140">
        <f t="shared" si="566"/>
        <v>7.2870097481884527E-2</v>
      </c>
      <c r="K1118" s="140">
        <f t="shared" si="566"/>
        <v>0.12600822008508855</v>
      </c>
      <c r="L1118" s="141">
        <f t="shared" si="563"/>
        <v>3.7450307526056088</v>
      </c>
    </row>
    <row r="1119" spans="1:12" ht="15" customHeight="1" x14ac:dyDescent="0.2">
      <c r="A1119" s="11"/>
      <c r="C1119" s="162" t="s">
        <v>89</v>
      </c>
      <c r="D1119" s="162"/>
      <c r="E1119" s="162"/>
      <c r="F1119" s="162"/>
      <c r="G1119" s="162"/>
      <c r="H1119" s="162"/>
      <c r="I1119" s="162"/>
      <c r="J1119" s="162"/>
      <c r="K1119" s="162"/>
      <c r="L1119" s="169"/>
    </row>
    <row r="1120" spans="1:12" ht="15" customHeight="1" x14ac:dyDescent="0.2">
      <c r="A1120" s="11"/>
      <c r="C1120" s="136">
        <v>2024</v>
      </c>
      <c r="D1120" s="136"/>
      <c r="E1120" s="137">
        <f>AVERAGE(E1045,E1065,E1085,E1105)</f>
        <v>6.4595289059798888E-2</v>
      </c>
      <c r="F1120" s="137">
        <f t="shared" ref="F1120:K1120" si="567">AVERAGE(F1045,F1065,F1085,F1105)</f>
        <v>2.3348522951835256E-2</v>
      </c>
      <c r="G1120" s="137">
        <f t="shared" si="567"/>
        <v>0.11091963397343398</v>
      </c>
      <c r="H1120" s="137">
        <f t="shared" si="567"/>
        <v>0.30185508611573536</v>
      </c>
      <c r="I1120" s="137">
        <f t="shared" si="567"/>
        <v>0.29626003749248131</v>
      </c>
      <c r="J1120" s="137">
        <f t="shared" si="567"/>
        <v>8.3730801220467971E-2</v>
      </c>
      <c r="K1120" s="137">
        <f t="shared" si="567"/>
        <v>0.11929062918624737</v>
      </c>
      <c r="L1120" s="138">
        <f t="shared" ref="L1120:L1123" si="568">(1*E1120+2*F1120+3*G1120+4*H1120+5*I1120)/SUM(E1120:I1120)</f>
        <v>3.9308105491567233</v>
      </c>
    </row>
    <row r="1121" spans="1:13" ht="15" customHeight="1" x14ac:dyDescent="0.2">
      <c r="A1121" s="11"/>
      <c r="C1121" s="139">
        <v>2021</v>
      </c>
      <c r="D1121" s="139"/>
      <c r="E1121" s="140">
        <f t="shared" ref="E1121:K1121" si="569">AVERAGE(E1046,E1066,E1086,E1106)</f>
        <v>8.3839791999999996E-2</v>
      </c>
      <c r="F1121" s="140">
        <f t="shared" si="569"/>
        <v>2.9480650000000001E-2</v>
      </c>
      <c r="G1121" s="140">
        <f t="shared" si="569"/>
        <v>0.11703465625000001</v>
      </c>
      <c r="H1121" s="140">
        <f t="shared" si="569"/>
        <v>0.27461421425000004</v>
      </c>
      <c r="I1121" s="140">
        <f t="shared" si="569"/>
        <v>0.29365427425000001</v>
      </c>
      <c r="J1121" s="140">
        <f t="shared" si="569"/>
        <v>7.1257922500000001E-2</v>
      </c>
      <c r="K1121" s="140">
        <f t="shared" si="569"/>
        <v>0.13011847949999999</v>
      </c>
      <c r="L1121" s="141">
        <f t="shared" si="568"/>
        <v>3.8323852936215572</v>
      </c>
    </row>
    <row r="1122" spans="1:13" ht="15" customHeight="1" x14ac:dyDescent="0.2">
      <c r="A1122" s="11"/>
      <c r="C1122" s="139">
        <v>2017</v>
      </c>
      <c r="D1122" s="139"/>
      <c r="E1122" s="140">
        <f t="shared" ref="E1122:K1122" si="570">AVERAGE(E1047,E1067,E1087,E1107)</f>
        <v>5.7657471749999994E-2</v>
      </c>
      <c r="F1122" s="140">
        <f t="shared" si="570"/>
        <v>3.1131399999999997E-2</v>
      </c>
      <c r="G1122" s="140">
        <f t="shared" si="570"/>
        <v>9.2252567000000008E-2</v>
      </c>
      <c r="H1122" s="140">
        <f t="shared" si="570"/>
        <v>0.27794645800000001</v>
      </c>
      <c r="I1122" s="140">
        <f t="shared" si="570"/>
        <v>0.32631014024999999</v>
      </c>
      <c r="J1122" s="140">
        <f t="shared" si="570"/>
        <v>0.10960281400000001</v>
      </c>
      <c r="K1122" s="140">
        <f t="shared" si="570"/>
        <v>0.10509916399999999</v>
      </c>
      <c r="L1122" s="141">
        <f t="shared" si="568"/>
        <v>3.9985003884582486</v>
      </c>
    </row>
    <row r="1123" spans="1:13" ht="15" customHeight="1" x14ac:dyDescent="0.2">
      <c r="A1123" s="11"/>
      <c r="C1123" s="139">
        <v>2014</v>
      </c>
      <c r="D1123" s="139"/>
      <c r="E1123" s="142">
        <f t="shared" ref="E1123:K1123" si="571">AVERAGE(E1048,E1068,E1088,E1108)</f>
        <v>4.8083265676953965E-2</v>
      </c>
      <c r="F1123" s="142">
        <f t="shared" si="571"/>
        <v>3.1568941661046082E-2</v>
      </c>
      <c r="G1123" s="142">
        <f t="shared" si="571"/>
        <v>7.8756541093896085E-2</v>
      </c>
      <c r="H1123" s="142">
        <f t="shared" si="571"/>
        <v>0.29689857022793031</v>
      </c>
      <c r="I1123" s="142">
        <f t="shared" si="571"/>
        <v>0.32190848612285966</v>
      </c>
      <c r="J1123" s="142">
        <f t="shared" si="571"/>
        <v>7.0169678369673888E-2</v>
      </c>
      <c r="K1123" s="142">
        <f t="shared" si="571"/>
        <v>0.15261451684763999</v>
      </c>
      <c r="L1123" s="141">
        <f t="shared" si="568"/>
        <v>4.0460158741702497</v>
      </c>
    </row>
    <row r="1124" spans="1:13" ht="15" customHeight="1" x14ac:dyDescent="0.2">
      <c r="A1124" s="11"/>
      <c r="C1124" s="100" t="s">
        <v>25</v>
      </c>
      <c r="D1124" s="100"/>
      <c r="E1124" s="100"/>
      <c r="F1124" s="99"/>
      <c r="G1124" s="99"/>
      <c r="H1124" s="99"/>
      <c r="I1124" s="99"/>
      <c r="J1124" s="99"/>
      <c r="K1124" s="99"/>
      <c r="L1124" s="113"/>
    </row>
    <row r="1125" spans="1:13" ht="15" customHeight="1" x14ac:dyDescent="0.2">
      <c r="A1125" s="11"/>
      <c r="C1125" s="160" t="s">
        <v>165</v>
      </c>
      <c r="D1125" s="160"/>
      <c r="E1125" s="161"/>
      <c r="F1125" s="161"/>
      <c r="G1125" s="161"/>
      <c r="H1125" s="161"/>
      <c r="I1125" s="161"/>
      <c r="J1125" s="161"/>
      <c r="K1125" s="161"/>
      <c r="L1125" s="161"/>
    </row>
    <row r="1126" spans="1:13" s="3" customFormat="1" ht="15" customHeight="1" x14ac:dyDescent="0.2">
      <c r="A1126" s="11"/>
      <c r="C1126" s="136">
        <v>2024</v>
      </c>
      <c r="D1126" s="136"/>
      <c r="E1126" s="137">
        <f>AVERAGE(E1136,E1141,E1146,E1156,E1161,E1166,E1176,E1181,E1186,E1196,E1201,E1206)</f>
        <v>8.6201568551141625E-2</v>
      </c>
      <c r="F1126" s="137">
        <f t="shared" ref="F1126:K1126" si="572">AVERAGE(F1136,F1141,F1146,F1156,F1161,F1166,F1176,F1181,F1186,F1196,F1201,F1206)</f>
        <v>4.9172342786681533E-2</v>
      </c>
      <c r="G1126" s="137">
        <f t="shared" si="572"/>
        <v>0.14504078117172631</v>
      </c>
      <c r="H1126" s="137">
        <f t="shared" si="572"/>
        <v>0.25504691052228851</v>
      </c>
      <c r="I1126" s="137">
        <f t="shared" si="572"/>
        <v>0.23145308516034346</v>
      </c>
      <c r="J1126" s="137">
        <f t="shared" si="572"/>
        <v>8.56709721779262E-2</v>
      </c>
      <c r="K1126" s="137">
        <f t="shared" si="572"/>
        <v>0.14741433962989239</v>
      </c>
      <c r="L1126" s="138">
        <f t="shared" ref="L1126:L1129" si="573">(1*E1126+2*F1126+3*G1126+4*H1126+5*I1126)/SUM(E1126:I1126)</f>
        <v>3.6472396585911042</v>
      </c>
      <c r="M1126" s="2"/>
    </row>
    <row r="1127" spans="1:13" s="3" customFormat="1" ht="15" customHeight="1" x14ac:dyDescent="0.2">
      <c r="A1127" s="11"/>
      <c r="C1127" s="139">
        <v>2021</v>
      </c>
      <c r="D1127" s="139"/>
      <c r="E1127" s="140">
        <f t="shared" ref="E1127:K1127" si="574">AVERAGE(E1137,E1142,E1147,E1157,E1162,E1167,E1177,E1182,E1187,E1197,E1202,E1207)</f>
        <v>9.3629491416666669E-2</v>
      </c>
      <c r="F1127" s="140">
        <f t="shared" si="574"/>
        <v>5.3203343000000007E-2</v>
      </c>
      <c r="G1127" s="140">
        <f t="shared" si="574"/>
        <v>0.15901693933333333</v>
      </c>
      <c r="H1127" s="140">
        <f t="shared" si="574"/>
        <v>0.23982735566666666</v>
      </c>
      <c r="I1127" s="140">
        <f t="shared" si="574"/>
        <v>0.17456272808333331</v>
      </c>
      <c r="J1127" s="140">
        <f t="shared" si="574"/>
        <v>0.10321383883333334</v>
      </c>
      <c r="K1127" s="140">
        <f t="shared" si="574"/>
        <v>0.17654632700000003</v>
      </c>
      <c r="L1127" s="141">
        <f t="shared" si="573"/>
        <v>3.4838533751931382</v>
      </c>
      <c r="M1127" s="2"/>
    </row>
    <row r="1128" spans="1:13" s="3" customFormat="1" ht="15" customHeight="1" x14ac:dyDescent="0.2">
      <c r="A1128" s="11"/>
      <c r="C1128" s="139">
        <v>2017</v>
      </c>
      <c r="D1128" s="139"/>
      <c r="E1128" s="140">
        <f t="shared" ref="E1128:K1128" si="575">AVERAGE(E1138,E1143,E1148,E1158,E1163,E1168,E1178,E1183,E1188,E1198,E1203,E1208)</f>
        <v>7.7546218333333319E-2</v>
      </c>
      <c r="F1128" s="140">
        <f t="shared" si="575"/>
        <v>3.6417525000000006E-2</v>
      </c>
      <c r="G1128" s="140">
        <f t="shared" si="575"/>
        <v>0.16384537399999999</v>
      </c>
      <c r="H1128" s="140">
        <f t="shared" si="575"/>
        <v>0.22515553224999998</v>
      </c>
      <c r="I1128" s="140">
        <f t="shared" si="575"/>
        <v>0.15959842808333333</v>
      </c>
      <c r="J1128" s="140">
        <f t="shared" si="575"/>
        <v>0.11081600208333332</v>
      </c>
      <c r="K1128" s="140">
        <f t="shared" si="575"/>
        <v>0.22662092516666668</v>
      </c>
      <c r="L1128" s="141">
        <f t="shared" si="573"/>
        <v>3.5325416381374541</v>
      </c>
      <c r="M1128" s="2"/>
    </row>
    <row r="1129" spans="1:13" s="3" customFormat="1" ht="15" customHeight="1" x14ac:dyDescent="0.2">
      <c r="A1129" s="11"/>
      <c r="C1129" s="139">
        <v>2014</v>
      </c>
      <c r="D1129" s="139"/>
      <c r="E1129" s="140">
        <f t="shared" ref="E1129:K1129" si="576">AVERAGE(E1139,E1144,E1149,E1159,E1164,E1169,E1179,E1184,E1189,E1199,E1204,E1209)</f>
        <v>6.8255865531703264E-2</v>
      </c>
      <c r="F1129" s="140">
        <f t="shared" si="576"/>
        <v>3.466175715640616E-2</v>
      </c>
      <c r="G1129" s="140">
        <f t="shared" si="576"/>
        <v>0.14499975553795585</v>
      </c>
      <c r="H1129" s="140">
        <f t="shared" si="576"/>
        <v>0.24356923174273123</v>
      </c>
      <c r="I1129" s="140">
        <f t="shared" si="576"/>
        <v>0.16277973368969847</v>
      </c>
      <c r="J1129" s="140">
        <f t="shared" si="576"/>
        <v>8.7341364260203294E-2</v>
      </c>
      <c r="K1129" s="140">
        <f t="shared" si="576"/>
        <v>0.25839229208130177</v>
      </c>
      <c r="L1129" s="141">
        <f t="shared" si="573"/>
        <v>3.6082464958797189</v>
      </c>
      <c r="M1129" s="2"/>
    </row>
    <row r="1130" spans="1:13" s="3" customFormat="1" ht="15" customHeight="1" x14ac:dyDescent="0.2">
      <c r="A1130" s="11"/>
      <c r="C1130" s="162" t="s">
        <v>90</v>
      </c>
      <c r="D1130" s="162"/>
      <c r="E1130" s="162"/>
      <c r="F1130" s="162"/>
      <c r="G1130" s="163"/>
      <c r="H1130" s="163"/>
      <c r="I1130" s="163"/>
      <c r="J1130" s="163"/>
      <c r="K1130" s="163"/>
      <c r="L1130" s="168"/>
      <c r="M1130" s="2"/>
    </row>
    <row r="1131" spans="1:13" ht="15" customHeight="1" x14ac:dyDescent="0.2">
      <c r="A1131" s="11"/>
      <c r="C1131" s="136">
        <v>2024</v>
      </c>
      <c r="D1131" s="136"/>
      <c r="E1131" s="137">
        <f>AVERAGE(E1136,E1141,E1146)</f>
        <v>9.7014672298523522E-2</v>
      </c>
      <c r="F1131" s="137">
        <f t="shared" ref="F1131:K1131" si="577">AVERAGE(F1136,F1141,F1146)</f>
        <v>5.5244000409705361E-2</v>
      </c>
      <c r="G1131" s="137">
        <f t="shared" si="577"/>
        <v>0.14274474054821326</v>
      </c>
      <c r="H1131" s="137">
        <f t="shared" si="577"/>
        <v>0.28023294358781659</v>
      </c>
      <c r="I1131" s="137">
        <f t="shared" si="577"/>
        <v>0.2198775003155212</v>
      </c>
      <c r="J1131" s="137">
        <f t="shared" si="577"/>
        <v>7.5125526314762034E-2</v>
      </c>
      <c r="K1131" s="137">
        <f t="shared" si="577"/>
        <v>0.12976061652545801</v>
      </c>
      <c r="L1131" s="138">
        <f t="shared" ref="L1131:L1134" si="578">(1*E1131+2*F1131+3*G1131+4*H1131+5*I1131)/SUM(E1131:I1131)</f>
        <v>3.5920090499913342</v>
      </c>
    </row>
    <row r="1132" spans="1:13" ht="15" customHeight="1" x14ac:dyDescent="0.2">
      <c r="A1132" s="11"/>
      <c r="C1132" s="139">
        <v>2021</v>
      </c>
      <c r="D1132" s="139"/>
      <c r="E1132" s="140">
        <f t="shared" ref="E1132:K1132" si="579">AVERAGE(E1137,E1142,E1147)</f>
        <v>0.102282759</v>
      </c>
      <c r="F1132" s="140">
        <f t="shared" si="579"/>
        <v>5.2720867000000005E-2</v>
      </c>
      <c r="G1132" s="140">
        <f t="shared" si="579"/>
        <v>0.17072482733333336</v>
      </c>
      <c r="H1132" s="140">
        <f t="shared" si="579"/>
        <v>0.26215618066666663</v>
      </c>
      <c r="I1132" s="140">
        <f t="shared" si="579"/>
        <v>0.15660106500000001</v>
      </c>
      <c r="J1132" s="140">
        <f t="shared" si="579"/>
        <v>9.261002833333333E-2</v>
      </c>
      <c r="K1132" s="140">
        <f t="shared" si="579"/>
        <v>0.16290429066666665</v>
      </c>
      <c r="L1132" s="141">
        <f t="shared" si="578"/>
        <v>3.4272371196571054</v>
      </c>
    </row>
    <row r="1133" spans="1:13" ht="15" customHeight="1" x14ac:dyDescent="0.2">
      <c r="A1133" s="11"/>
      <c r="C1133" s="139">
        <v>2017</v>
      </c>
      <c r="D1133" s="139"/>
      <c r="E1133" s="140">
        <f t="shared" ref="E1133:K1133" si="580">AVERAGE(E1138,E1143,E1148)</f>
        <v>7.8976925333333337E-2</v>
      </c>
      <c r="F1133" s="140">
        <f t="shared" si="580"/>
        <v>4.5231400000000005E-2</v>
      </c>
      <c r="G1133" s="140">
        <f t="shared" si="580"/>
        <v>0.1810238413333333</v>
      </c>
      <c r="H1133" s="140">
        <f t="shared" si="580"/>
        <v>0.26035060033333329</v>
      </c>
      <c r="I1133" s="140">
        <f t="shared" si="580"/>
        <v>0.12753670866666666</v>
      </c>
      <c r="J1133" s="140">
        <f t="shared" si="580"/>
        <v>9.9194123999999995E-2</v>
      </c>
      <c r="K1133" s="140">
        <f t="shared" si="580"/>
        <v>0.20768643033333334</v>
      </c>
      <c r="L1133" s="141">
        <f t="shared" si="578"/>
        <v>3.4504833264130652</v>
      </c>
    </row>
    <row r="1134" spans="1:13" ht="15" customHeight="1" x14ac:dyDescent="0.2">
      <c r="A1134" s="11"/>
      <c r="C1134" s="139">
        <v>2014</v>
      </c>
      <c r="D1134" s="139"/>
      <c r="E1134" s="140">
        <f t="shared" ref="E1134:K1134" si="581">AVERAGE(E1139,E1144,E1149)</f>
        <v>7.4148614747590144E-2</v>
      </c>
      <c r="F1134" s="140">
        <f t="shared" si="581"/>
        <v>3.9646307676743146E-2</v>
      </c>
      <c r="G1134" s="140">
        <f t="shared" si="581"/>
        <v>0.16629632568748029</v>
      </c>
      <c r="H1134" s="140">
        <f t="shared" si="581"/>
        <v>0.26303127074410587</v>
      </c>
      <c r="I1134" s="140">
        <f t="shared" si="581"/>
        <v>0.1401425666410995</v>
      </c>
      <c r="J1134" s="140">
        <f t="shared" si="581"/>
        <v>7.8705026064036648E-2</v>
      </c>
      <c r="K1134" s="140">
        <f t="shared" si="581"/>
        <v>0.23802988843894446</v>
      </c>
      <c r="L1134" s="141">
        <f t="shared" si="578"/>
        <v>3.5201097998383415</v>
      </c>
    </row>
    <row r="1135" spans="1:13" ht="15" customHeight="1" x14ac:dyDescent="0.2">
      <c r="A1135" s="11"/>
      <c r="C1135" s="170" t="s">
        <v>87</v>
      </c>
      <c r="D1135" s="171"/>
      <c r="E1135" s="172"/>
      <c r="F1135" s="172"/>
      <c r="G1135" s="173"/>
      <c r="H1135" s="173"/>
      <c r="I1135" s="173"/>
      <c r="J1135" s="173"/>
      <c r="K1135" s="173"/>
      <c r="L1135" s="174"/>
    </row>
    <row r="1136" spans="1:13" ht="15" customHeight="1" x14ac:dyDescent="0.2">
      <c r="A1136" s="11"/>
      <c r="C1136" s="136">
        <v>2024</v>
      </c>
      <c r="D1136" s="136"/>
      <c r="E1136" s="137">
        <v>9.9836837783358265E-2</v>
      </c>
      <c r="F1136" s="137">
        <v>6.5469797046248696E-2</v>
      </c>
      <c r="G1136" s="137">
        <v>0.15916150477238078</v>
      </c>
      <c r="H1136" s="137">
        <v>0.29030009691436809</v>
      </c>
      <c r="I1136" s="137">
        <v>0.17404505145156587</v>
      </c>
      <c r="J1136" s="137">
        <v>7.202487565782896E-2</v>
      </c>
      <c r="K1136" s="137">
        <v>0.13916183637424928</v>
      </c>
      <c r="L1136" s="138">
        <f t="shared" ref="L1136:L1139" si="582">(1*E1136+2*F1136+3*G1136+4*H1136+5*I1136)/SUM(E1136:I1136)</f>
        <v>3.4731749995820476</v>
      </c>
    </row>
    <row r="1137" spans="1:12" ht="15" customHeight="1" x14ac:dyDescent="0.2">
      <c r="A1137" s="11"/>
      <c r="C1137" s="139">
        <v>2021</v>
      </c>
      <c r="D1137" s="139"/>
      <c r="E1137" s="140">
        <v>0.112805665</v>
      </c>
      <c r="F1137" s="140">
        <v>6.6256600999999998E-2</v>
      </c>
      <c r="G1137" s="140">
        <v>0.17223813399999999</v>
      </c>
      <c r="H1137" s="140">
        <v>0.25920913400000001</v>
      </c>
      <c r="I1137" s="140">
        <v>0.11601175499999999</v>
      </c>
      <c r="J1137" s="140">
        <v>0.10111841100000001</v>
      </c>
      <c r="K1137" s="140">
        <v>0.17236029999999999</v>
      </c>
      <c r="L1137" s="141">
        <f t="shared" si="582"/>
        <v>3.2744100083762313</v>
      </c>
    </row>
    <row r="1138" spans="1:12" ht="15" customHeight="1" x14ac:dyDescent="0.2">
      <c r="A1138" s="11"/>
      <c r="C1138" s="139">
        <v>2017</v>
      </c>
      <c r="D1138" s="139"/>
      <c r="E1138" s="140">
        <v>8.4731516000000007E-2</v>
      </c>
      <c r="F1138" s="140">
        <v>3.7906500000000003E-2</v>
      </c>
      <c r="G1138" s="140">
        <v>0.21029773399999999</v>
      </c>
      <c r="H1138" s="140">
        <v>0.248203906</v>
      </c>
      <c r="I1138" s="140">
        <v>0.102229924</v>
      </c>
      <c r="J1138" s="140">
        <v>0.107119827</v>
      </c>
      <c r="K1138" s="140">
        <v>0.20951062500000001</v>
      </c>
      <c r="L1138" s="141">
        <f t="shared" si="582"/>
        <v>3.3589481141375948</v>
      </c>
    </row>
    <row r="1139" spans="1:12" ht="15" customHeight="1" x14ac:dyDescent="0.2">
      <c r="A1139" s="11"/>
      <c r="C1139" s="139">
        <v>2014</v>
      </c>
      <c r="D1139" s="139"/>
      <c r="E1139" s="140">
        <v>7.64612955960048E-2</v>
      </c>
      <c r="F1139" s="140">
        <v>4.9399057135445845E-2</v>
      </c>
      <c r="G1139" s="140">
        <v>0.18427266959588151</v>
      </c>
      <c r="H1139" s="140">
        <v>0.25097346780368418</v>
      </c>
      <c r="I1139" s="140">
        <v>0.12125682400410134</v>
      </c>
      <c r="J1139" s="140">
        <v>9.8009177052923002E-2</v>
      </c>
      <c r="K1139" s="140">
        <v>0.2196275088119593</v>
      </c>
      <c r="L1139" s="141">
        <f t="shared" si="582"/>
        <v>3.4267015260828879</v>
      </c>
    </row>
    <row r="1140" spans="1:12" ht="15" customHeight="1" x14ac:dyDescent="0.2">
      <c r="A1140" s="11"/>
      <c r="C1140" s="170" t="s">
        <v>88</v>
      </c>
      <c r="D1140" s="171"/>
      <c r="E1140" s="172"/>
      <c r="F1140" s="172"/>
      <c r="G1140" s="173"/>
      <c r="H1140" s="173"/>
      <c r="I1140" s="173"/>
      <c r="J1140" s="173"/>
      <c r="K1140" s="173"/>
      <c r="L1140" s="174"/>
    </row>
    <row r="1141" spans="1:12" ht="15" customHeight="1" x14ac:dyDescent="0.2">
      <c r="A1141" s="11"/>
      <c r="C1141" s="136">
        <v>2024</v>
      </c>
      <c r="D1141" s="136"/>
      <c r="E1141" s="137">
        <v>9.9886324846886379E-2</v>
      </c>
      <c r="F1141" s="137">
        <v>5.3812492059152631E-2</v>
      </c>
      <c r="G1141" s="137">
        <v>0.13119424779880645</v>
      </c>
      <c r="H1141" s="137">
        <v>0.29265839813563288</v>
      </c>
      <c r="I1141" s="137">
        <v>0.22018956295540695</v>
      </c>
      <c r="J1141" s="137">
        <v>7.7477872510136048E-2</v>
      </c>
      <c r="K1141" s="137">
        <v>0.12478110169397848</v>
      </c>
      <c r="L1141" s="138">
        <f t="shared" ref="L1141:L1144" si="583">(1*E1141+2*F1141+3*G1141+4*H1141+5*I1141)/SUM(E1141:I1141)</f>
        <v>3.6010125677254532</v>
      </c>
    </row>
    <row r="1142" spans="1:12" ht="15" customHeight="1" x14ac:dyDescent="0.2">
      <c r="A1142" s="11"/>
      <c r="C1142" s="139">
        <v>2021</v>
      </c>
      <c r="D1142" s="139"/>
      <c r="E1142" s="140">
        <v>9.9332074000000006E-2</v>
      </c>
      <c r="F1142" s="140">
        <v>4.8206300000000001E-2</v>
      </c>
      <c r="G1142" s="140">
        <v>0.19132607099999999</v>
      </c>
      <c r="H1142" s="140">
        <v>0.25967476</v>
      </c>
      <c r="I1142" s="140">
        <v>0.16061002699999999</v>
      </c>
      <c r="J1142" s="140">
        <v>8.2788499000000002E-2</v>
      </c>
      <c r="K1142" s="140">
        <v>0.15806231300000001</v>
      </c>
      <c r="L1142" s="141">
        <f t="shared" si="583"/>
        <v>3.439998292720396</v>
      </c>
    </row>
    <row r="1143" spans="1:12" ht="15" customHeight="1" x14ac:dyDescent="0.2">
      <c r="A1143" s="11"/>
      <c r="C1143" s="139">
        <v>2017</v>
      </c>
      <c r="D1143" s="139"/>
      <c r="E1143" s="140">
        <v>7.4970922999999995E-2</v>
      </c>
      <c r="F1143" s="140">
        <v>4.5749900000000003E-2</v>
      </c>
      <c r="G1143" s="140">
        <v>0.19655340700000001</v>
      </c>
      <c r="H1143" s="140">
        <v>0.26504630299999998</v>
      </c>
      <c r="I1143" s="140">
        <v>0.11193202100000001</v>
      </c>
      <c r="J1143" s="140">
        <v>9.5770150999999998E-2</v>
      </c>
      <c r="K1143" s="140">
        <v>0.209977315</v>
      </c>
      <c r="L1143" s="141">
        <f t="shared" si="583"/>
        <v>3.4223514876691401</v>
      </c>
    </row>
    <row r="1144" spans="1:12" ht="15" customHeight="1" x14ac:dyDescent="0.2">
      <c r="A1144" s="11"/>
      <c r="C1144" s="139">
        <v>2014</v>
      </c>
      <c r="D1144" s="139"/>
      <c r="E1144" s="140">
        <v>7.163966753654305E-2</v>
      </c>
      <c r="F1144" s="140">
        <v>3.7763289698962491E-2</v>
      </c>
      <c r="G1144" s="140">
        <v>0.19136282704871124</v>
      </c>
      <c r="H1144" s="140">
        <v>0.27662241762518558</v>
      </c>
      <c r="I1144" s="140">
        <v>0.11840443403556294</v>
      </c>
      <c r="J1144" s="140">
        <v>6.1207644947853385E-2</v>
      </c>
      <c r="K1144" s="140">
        <v>0.24299971910718141</v>
      </c>
      <c r="L1144" s="141">
        <f t="shared" si="583"/>
        <v>3.4777122432071179</v>
      </c>
    </row>
    <row r="1145" spans="1:12" ht="15" customHeight="1" x14ac:dyDescent="0.2">
      <c r="A1145" s="11"/>
      <c r="C1145" s="170" t="s">
        <v>89</v>
      </c>
      <c r="D1145" s="171"/>
      <c r="E1145" s="172"/>
      <c r="F1145" s="172"/>
      <c r="G1145" s="173"/>
      <c r="H1145" s="173"/>
      <c r="I1145" s="173"/>
      <c r="J1145" s="173"/>
      <c r="K1145" s="173"/>
      <c r="L1145" s="174"/>
    </row>
    <row r="1146" spans="1:12" ht="15" customHeight="1" x14ac:dyDescent="0.2">
      <c r="A1146" s="11"/>
      <c r="C1146" s="136">
        <v>2024</v>
      </c>
      <c r="D1146" s="136"/>
      <c r="E1146" s="137">
        <v>9.1320854265325907E-2</v>
      </c>
      <c r="F1146" s="137">
        <v>4.6449712123714751E-2</v>
      </c>
      <c r="G1146" s="137">
        <v>0.1378784690734525</v>
      </c>
      <c r="H1146" s="137">
        <v>0.25774033571344879</v>
      </c>
      <c r="I1146" s="137">
        <v>0.26539788653959068</v>
      </c>
      <c r="J1146" s="137">
        <v>7.5873830776321122E-2</v>
      </c>
      <c r="K1146" s="137">
        <v>0.12533891150814627</v>
      </c>
      <c r="L1146" s="138">
        <f t="shared" ref="L1146:L1149" si="584">(1*E1146+2*F1146+3*G1146+4*H1146+5*I1146)/SUM(E1146:I1146)</f>
        <v>3.7003675668766061</v>
      </c>
    </row>
    <row r="1147" spans="1:12" ht="15" customHeight="1" x14ac:dyDescent="0.2">
      <c r="A1147" s="11"/>
      <c r="C1147" s="139">
        <v>2021</v>
      </c>
      <c r="D1147" s="139"/>
      <c r="E1147" s="140">
        <v>9.4710537999999997E-2</v>
      </c>
      <c r="F1147" s="140">
        <v>4.3699700000000001E-2</v>
      </c>
      <c r="G1147" s="140">
        <v>0.14861027700000001</v>
      </c>
      <c r="H1147" s="140">
        <v>0.26758464799999998</v>
      </c>
      <c r="I1147" s="140">
        <v>0.193181413</v>
      </c>
      <c r="J1147" s="140">
        <v>9.3923174999999998E-2</v>
      </c>
      <c r="K1147" s="140">
        <v>0.15829025899999999</v>
      </c>
      <c r="L1147" s="141">
        <f t="shared" si="584"/>
        <v>3.5627631084942077</v>
      </c>
    </row>
    <row r="1148" spans="1:12" ht="15" customHeight="1" x14ac:dyDescent="0.2">
      <c r="A1148" s="11"/>
      <c r="C1148" s="139">
        <v>2017</v>
      </c>
      <c r="D1148" s="139"/>
      <c r="E1148" s="140">
        <v>7.7228336999999994E-2</v>
      </c>
      <c r="F1148" s="140">
        <v>5.2037800000000002E-2</v>
      </c>
      <c r="G1148" s="140">
        <v>0.136220383</v>
      </c>
      <c r="H1148" s="140">
        <v>0.26780159199999998</v>
      </c>
      <c r="I1148" s="140">
        <v>0.168448181</v>
      </c>
      <c r="J1148" s="140">
        <v>9.4692393999999999E-2</v>
      </c>
      <c r="K1148" s="140">
        <v>0.20357135100000001</v>
      </c>
      <c r="L1148" s="141">
        <f t="shared" si="584"/>
        <v>3.5674545893837646</v>
      </c>
    </row>
    <row r="1149" spans="1:12" ht="15" customHeight="1" x14ac:dyDescent="0.2">
      <c r="A1149" s="11"/>
      <c r="C1149" s="139">
        <v>2014</v>
      </c>
      <c r="D1149" s="139"/>
      <c r="E1149" s="140">
        <v>7.4344881110222569E-2</v>
      </c>
      <c r="F1149" s="140">
        <v>3.1776576195821089E-2</v>
      </c>
      <c r="G1149" s="140">
        <v>0.12325348041784813</v>
      </c>
      <c r="H1149" s="140">
        <v>0.26149792680344786</v>
      </c>
      <c r="I1149" s="140">
        <v>0.18076644188363425</v>
      </c>
      <c r="J1149" s="140">
        <v>7.6898256191333558E-2</v>
      </c>
      <c r="K1149" s="140">
        <v>0.25146243739769264</v>
      </c>
      <c r="L1149" s="141">
        <f t="shared" si="584"/>
        <v>3.6589317628227769</v>
      </c>
    </row>
    <row r="1150" spans="1:12" ht="15" customHeight="1" x14ac:dyDescent="0.2">
      <c r="A1150" s="11"/>
      <c r="C1150" s="162" t="s">
        <v>91</v>
      </c>
      <c r="D1150" s="162"/>
      <c r="E1150" s="162"/>
      <c r="F1150" s="162"/>
      <c r="G1150" s="163"/>
      <c r="H1150" s="163"/>
      <c r="I1150" s="163"/>
      <c r="J1150" s="163"/>
      <c r="K1150" s="163"/>
      <c r="L1150" s="168"/>
    </row>
    <row r="1151" spans="1:12" ht="15" customHeight="1" x14ac:dyDescent="0.2">
      <c r="A1151" s="11"/>
      <c r="C1151" s="136">
        <v>2024</v>
      </c>
      <c r="D1151" s="136"/>
      <c r="E1151" s="137">
        <f>AVERAGE(E1156,E1161,E1166)</f>
        <v>9.3307527521465927E-2</v>
      </c>
      <c r="F1151" s="137">
        <f t="shared" ref="F1151:K1151" si="585">AVERAGE(F1156,F1161,F1166)</f>
        <v>5.8594017905715966E-2</v>
      </c>
      <c r="G1151" s="137">
        <f t="shared" si="585"/>
        <v>0.18066607623901321</v>
      </c>
      <c r="H1151" s="137">
        <f t="shared" si="585"/>
        <v>0.25733454729080041</v>
      </c>
      <c r="I1151" s="137">
        <f t="shared" si="585"/>
        <v>0.19522455839806016</v>
      </c>
      <c r="J1151" s="137">
        <f t="shared" si="585"/>
        <v>8.4803954931548506E-2</v>
      </c>
      <c r="K1151" s="137">
        <f t="shared" si="585"/>
        <v>0.13006931771339578</v>
      </c>
      <c r="L1151" s="138">
        <f t="shared" ref="L1151:L1154" si="586">(1*E1151+2*F1151+3*G1151+4*H1151+5*I1151)/SUM(E1151:I1151)</f>
        <v>3.5127510975132266</v>
      </c>
    </row>
    <row r="1152" spans="1:12" ht="15" customHeight="1" x14ac:dyDescent="0.2">
      <c r="A1152" s="11"/>
      <c r="C1152" s="139">
        <v>2021</v>
      </c>
      <c r="D1152" s="139"/>
      <c r="E1152" s="140">
        <f t="shared" ref="E1152:K1152" si="587">AVERAGE(E1157,E1162,E1167)</f>
        <v>9.9402977000000003E-2</v>
      </c>
      <c r="F1152" s="140">
        <f t="shared" si="587"/>
        <v>6.1847890999999995E-2</v>
      </c>
      <c r="G1152" s="140">
        <f t="shared" si="587"/>
        <v>0.20149448933333336</v>
      </c>
      <c r="H1152" s="140">
        <f t="shared" si="587"/>
        <v>0.22482020966666669</v>
      </c>
      <c r="I1152" s="140">
        <f t="shared" si="587"/>
        <v>0.14341509566666666</v>
      </c>
      <c r="J1152" s="140">
        <f t="shared" si="587"/>
        <v>0.10589528433333333</v>
      </c>
      <c r="K1152" s="140">
        <f t="shared" si="587"/>
        <v>0.16312406266666665</v>
      </c>
      <c r="L1152" s="141">
        <f t="shared" si="586"/>
        <v>3.3433696249697595</v>
      </c>
    </row>
    <row r="1153" spans="1:12" ht="15" customHeight="1" x14ac:dyDescent="0.2">
      <c r="A1153" s="11"/>
      <c r="C1153" s="139">
        <v>2017</v>
      </c>
      <c r="D1153" s="139"/>
      <c r="E1153" s="140">
        <f t="shared" ref="E1153:K1153" si="588">AVERAGE(E1158,E1163,E1168)</f>
        <v>8.3800912000000005E-2</v>
      </c>
      <c r="F1153" s="140">
        <f t="shared" si="588"/>
        <v>4.1657966666666664E-2</v>
      </c>
      <c r="G1153" s="140">
        <f t="shared" si="588"/>
        <v>0.19986600333333335</v>
      </c>
      <c r="H1153" s="140">
        <f t="shared" si="588"/>
        <v>0.209451093</v>
      </c>
      <c r="I1153" s="140">
        <f t="shared" si="588"/>
        <v>0.14790388233333335</v>
      </c>
      <c r="J1153" s="140">
        <f t="shared" si="588"/>
        <v>0.10746014999999999</v>
      </c>
      <c r="K1153" s="140">
        <f t="shared" si="588"/>
        <v>0.20985996466666668</v>
      </c>
      <c r="L1153" s="141">
        <f t="shared" si="586"/>
        <v>3.4335840054754567</v>
      </c>
    </row>
    <row r="1154" spans="1:12" ht="15" customHeight="1" x14ac:dyDescent="0.2">
      <c r="A1154" s="11"/>
      <c r="C1154" s="139">
        <v>2014</v>
      </c>
      <c r="D1154" s="139"/>
      <c r="E1154" s="140">
        <f t="shared" ref="E1154:K1154" si="589">AVERAGE(E1159,E1164,E1169)</f>
        <v>7.734236980804414E-2</v>
      </c>
      <c r="F1154" s="140">
        <f t="shared" si="589"/>
        <v>4.0547916531715196E-2</v>
      </c>
      <c r="G1154" s="140">
        <f t="shared" si="589"/>
        <v>0.18542875018262928</v>
      </c>
      <c r="H1154" s="140">
        <f t="shared" si="589"/>
        <v>0.20779479521303323</v>
      </c>
      <c r="I1154" s="140">
        <f t="shared" si="589"/>
        <v>0.16005565230576216</v>
      </c>
      <c r="J1154" s="140">
        <f t="shared" si="589"/>
        <v>8.5953300510110353E-2</v>
      </c>
      <c r="K1154" s="140">
        <f t="shared" si="589"/>
        <v>0.24287721544870569</v>
      </c>
      <c r="L1154" s="141">
        <f t="shared" si="586"/>
        <v>3.495662349953236</v>
      </c>
    </row>
    <row r="1155" spans="1:12" ht="15" customHeight="1" x14ac:dyDescent="0.2">
      <c r="A1155" s="11"/>
      <c r="C1155" s="170" t="s">
        <v>87</v>
      </c>
      <c r="D1155" s="171"/>
      <c r="E1155" s="172"/>
      <c r="F1155" s="172"/>
      <c r="G1155" s="173"/>
      <c r="H1155" s="173"/>
      <c r="I1155" s="173"/>
      <c r="J1155" s="173"/>
      <c r="K1155" s="173"/>
      <c r="L1155" s="174"/>
    </row>
    <row r="1156" spans="1:12" ht="15" customHeight="1" x14ac:dyDescent="0.2">
      <c r="A1156" s="11"/>
      <c r="C1156" s="136">
        <v>2024</v>
      </c>
      <c r="D1156" s="136"/>
      <c r="E1156" s="137">
        <v>9.4595358561266066E-2</v>
      </c>
      <c r="F1156" s="137">
        <v>5.9441748570901613E-2</v>
      </c>
      <c r="G1156" s="137">
        <v>0.21197587428729908</v>
      </c>
      <c r="H1156" s="137">
        <v>0.24453246443467655</v>
      </c>
      <c r="I1156" s="137">
        <v>0.17021936483242631</v>
      </c>
      <c r="J1156" s="137">
        <v>7.8692870430645628E-2</v>
      </c>
      <c r="K1156" s="137">
        <v>0.14054231888278457</v>
      </c>
      <c r="L1156" s="138">
        <f t="shared" ref="L1156:L1159" si="590">(1*E1156+2*F1156+3*G1156+4*H1156+5*I1156)/SUM(E1156:I1156)</f>
        <v>3.430781105657585</v>
      </c>
    </row>
    <row r="1157" spans="1:12" ht="15" customHeight="1" x14ac:dyDescent="0.2">
      <c r="A1157" s="11"/>
      <c r="C1157" s="139">
        <v>2021</v>
      </c>
      <c r="D1157" s="139"/>
      <c r="E1157" s="140">
        <v>0.10791926</v>
      </c>
      <c r="F1157" s="140">
        <v>5.6177299999999999E-2</v>
      </c>
      <c r="G1157" s="140">
        <v>0.23491711100000001</v>
      </c>
      <c r="H1157" s="140">
        <v>0.200799589</v>
      </c>
      <c r="I1157" s="140">
        <v>0.109831148</v>
      </c>
      <c r="J1157" s="140">
        <v>0.121273257</v>
      </c>
      <c r="K1157" s="140">
        <v>0.16908236500000001</v>
      </c>
      <c r="L1157" s="141">
        <f t="shared" si="590"/>
        <v>3.209183731072252</v>
      </c>
    </row>
    <row r="1158" spans="1:12" ht="15" customHeight="1" x14ac:dyDescent="0.2">
      <c r="A1158" s="11"/>
      <c r="C1158" s="139">
        <v>2017</v>
      </c>
      <c r="D1158" s="139"/>
      <c r="E1158" s="140">
        <v>9.3183214E-2</v>
      </c>
      <c r="F1158" s="140">
        <v>3.2099599999999999E-2</v>
      </c>
      <c r="G1158" s="140">
        <v>0.21744053799999999</v>
      </c>
      <c r="H1158" s="140">
        <v>0.207118037</v>
      </c>
      <c r="I1158" s="140">
        <v>0.124578693</v>
      </c>
      <c r="J1158" s="140">
        <v>0.114007727</v>
      </c>
      <c r="K1158" s="140">
        <v>0.21157219399999999</v>
      </c>
      <c r="L1158" s="141">
        <f t="shared" si="590"/>
        <v>3.3526131580998793</v>
      </c>
    </row>
    <row r="1159" spans="1:12" ht="15" customHeight="1" x14ac:dyDescent="0.2">
      <c r="A1159" s="11"/>
      <c r="C1159" s="139">
        <v>2014</v>
      </c>
      <c r="D1159" s="139"/>
      <c r="E1159" s="140">
        <v>8.688196568132886E-2</v>
      </c>
      <c r="F1159" s="140">
        <v>4.3115970223829771E-2</v>
      </c>
      <c r="G1159" s="140">
        <v>0.22173266188119092</v>
      </c>
      <c r="H1159" s="140">
        <v>0.18725322888528431</v>
      </c>
      <c r="I1159" s="140">
        <v>0.13131710771650518</v>
      </c>
      <c r="J1159" s="140">
        <v>0.10638886424326525</v>
      </c>
      <c r="K1159" s="140">
        <v>0.22331020136859578</v>
      </c>
      <c r="L1159" s="141">
        <f t="shared" si="590"/>
        <v>3.3476163179520255</v>
      </c>
    </row>
    <row r="1160" spans="1:12" ht="15" customHeight="1" x14ac:dyDescent="0.2">
      <c r="A1160" s="11"/>
      <c r="C1160" s="170" t="s">
        <v>88</v>
      </c>
      <c r="D1160" s="171"/>
      <c r="E1160" s="172"/>
      <c r="F1160" s="172"/>
      <c r="G1160" s="173"/>
      <c r="H1160" s="173"/>
      <c r="I1160" s="173"/>
      <c r="J1160" s="173"/>
      <c r="K1160" s="173"/>
      <c r="L1160" s="174"/>
    </row>
    <row r="1161" spans="1:12" ht="15" customHeight="1" x14ac:dyDescent="0.2">
      <c r="A1161" s="11"/>
      <c r="C1161" s="136">
        <v>2024</v>
      </c>
      <c r="D1161" s="136"/>
      <c r="E1161" s="137">
        <v>9.7179751890523178E-2</v>
      </c>
      <c r="F1161" s="137">
        <v>5.981123063013212E-2</v>
      </c>
      <c r="G1161" s="137">
        <v>0.1655743727789202</v>
      </c>
      <c r="H1161" s="137">
        <v>0.27734973225193588</v>
      </c>
      <c r="I1161" s="137">
        <v>0.18524892403335305</v>
      </c>
      <c r="J1161" s="137">
        <v>9.0907873954105753E-2</v>
      </c>
      <c r="K1161" s="137">
        <v>0.1239281144610299</v>
      </c>
      <c r="L1161" s="138">
        <f t="shared" ref="L1161:L1164" si="591">(1*E1161+2*F1161+3*G1161+4*H1161+5*I1161)/SUM(E1161:I1161)</f>
        <v>3.5013944094467875</v>
      </c>
    </row>
    <row r="1162" spans="1:12" ht="15" customHeight="1" x14ac:dyDescent="0.2">
      <c r="A1162" s="11"/>
      <c r="C1162" s="139">
        <v>2021</v>
      </c>
      <c r="D1162" s="139"/>
      <c r="E1162" s="140">
        <v>9.6630029000000006E-2</v>
      </c>
      <c r="F1162" s="140">
        <v>6.6174215999999994E-2</v>
      </c>
      <c r="G1162" s="140">
        <v>0.20376250100000001</v>
      </c>
      <c r="H1162" s="140">
        <v>0.246003523</v>
      </c>
      <c r="I1162" s="140">
        <v>0.13518728299999999</v>
      </c>
      <c r="J1162" s="140">
        <v>9.1683288000000002E-2</v>
      </c>
      <c r="K1162" s="140">
        <v>0.16055916000000001</v>
      </c>
      <c r="L1162" s="141">
        <f t="shared" si="591"/>
        <v>3.3436191507698734</v>
      </c>
    </row>
    <row r="1163" spans="1:12" ht="15" customHeight="1" x14ac:dyDescent="0.2">
      <c r="A1163" s="11"/>
      <c r="C1163" s="139">
        <v>2017</v>
      </c>
      <c r="D1163" s="139"/>
      <c r="E1163" s="140">
        <v>8.1719580999999999E-2</v>
      </c>
      <c r="F1163" s="140">
        <v>4.0940400000000002E-2</v>
      </c>
      <c r="G1163" s="140">
        <v>0.220970957</v>
      </c>
      <c r="H1163" s="140">
        <v>0.21221616600000001</v>
      </c>
      <c r="I1163" s="140">
        <v>0.12923975300000001</v>
      </c>
      <c r="J1163" s="140">
        <v>0.103591301</v>
      </c>
      <c r="K1163" s="140">
        <v>0.21132179800000001</v>
      </c>
      <c r="L1163" s="141">
        <f t="shared" si="591"/>
        <v>3.3887333515142877</v>
      </c>
    </row>
    <row r="1164" spans="1:12" ht="15" customHeight="1" x14ac:dyDescent="0.2">
      <c r="A1164" s="11"/>
      <c r="C1164" s="139">
        <v>2014</v>
      </c>
      <c r="D1164" s="139"/>
      <c r="E1164" s="140">
        <v>7.2260963092223449E-2</v>
      </c>
      <c r="F1164" s="140">
        <v>4.4482124199481068E-2</v>
      </c>
      <c r="G1164" s="140">
        <v>0.18867192983477557</v>
      </c>
      <c r="H1164" s="140">
        <v>0.23956264391376789</v>
      </c>
      <c r="I1164" s="140">
        <v>0.13627965311807932</v>
      </c>
      <c r="J1164" s="140">
        <v>6.8792275043727244E-2</v>
      </c>
      <c r="K1164" s="140">
        <v>0.24995041079794553</v>
      </c>
      <c r="L1164" s="141">
        <f t="shared" si="591"/>
        <v>3.4742964120175368</v>
      </c>
    </row>
    <row r="1165" spans="1:12" ht="15" customHeight="1" x14ac:dyDescent="0.2">
      <c r="A1165" s="11"/>
      <c r="C1165" s="170" t="s">
        <v>89</v>
      </c>
      <c r="D1165" s="171"/>
      <c r="E1165" s="172"/>
      <c r="F1165" s="172"/>
      <c r="G1165" s="173"/>
      <c r="H1165" s="173"/>
      <c r="I1165" s="173"/>
      <c r="J1165" s="173"/>
      <c r="K1165" s="173"/>
      <c r="L1165" s="174"/>
    </row>
    <row r="1166" spans="1:12" ht="15" customHeight="1" x14ac:dyDescent="0.2">
      <c r="A1166" s="11"/>
      <c r="C1166" s="136">
        <v>2024</v>
      </c>
      <c r="D1166" s="136"/>
      <c r="E1166" s="137">
        <v>8.8147472112608524E-2</v>
      </c>
      <c r="F1166" s="137">
        <v>5.6529074516114164E-2</v>
      </c>
      <c r="G1166" s="137">
        <v>0.16444798165082034</v>
      </c>
      <c r="H1166" s="137">
        <v>0.25012144518578888</v>
      </c>
      <c r="I1166" s="137">
        <v>0.23020538632840104</v>
      </c>
      <c r="J1166" s="137">
        <v>8.4811120409894164E-2</v>
      </c>
      <c r="K1166" s="137">
        <v>0.12573751979637288</v>
      </c>
      <c r="L1166" s="138">
        <f t="shared" ref="L1166:L1169" si="592">(1*E1166+2*F1166+3*G1166+4*H1166+5*I1166)/SUM(E1166:I1166)</f>
        <v>3.6051141633679307</v>
      </c>
    </row>
    <row r="1167" spans="1:12" ht="15" customHeight="1" x14ac:dyDescent="0.2">
      <c r="A1167" s="11"/>
      <c r="C1167" s="139">
        <v>2021</v>
      </c>
      <c r="D1167" s="139"/>
      <c r="E1167" s="140">
        <v>9.3659642000000001E-2</v>
      </c>
      <c r="F1167" s="140">
        <v>6.3192156999999999E-2</v>
      </c>
      <c r="G1167" s="140">
        <v>0.165803856</v>
      </c>
      <c r="H1167" s="140">
        <v>0.227657517</v>
      </c>
      <c r="I1167" s="140">
        <v>0.185226856</v>
      </c>
      <c r="J1167" s="140">
        <v>0.10472930799999999</v>
      </c>
      <c r="K1167" s="140">
        <v>0.15973066299999999</v>
      </c>
      <c r="L1167" s="141">
        <f t="shared" si="592"/>
        <v>3.4725776637134964</v>
      </c>
    </row>
    <row r="1168" spans="1:12" ht="15" customHeight="1" x14ac:dyDescent="0.2">
      <c r="A1168" s="11"/>
      <c r="C1168" s="139">
        <v>2017</v>
      </c>
      <c r="D1168" s="139"/>
      <c r="E1168" s="140">
        <v>7.6499941000000002E-2</v>
      </c>
      <c r="F1168" s="140">
        <v>5.1933899999999998E-2</v>
      </c>
      <c r="G1168" s="140">
        <v>0.161186515</v>
      </c>
      <c r="H1168" s="140">
        <v>0.209019076</v>
      </c>
      <c r="I1168" s="140">
        <v>0.18989320100000001</v>
      </c>
      <c r="J1168" s="140">
        <v>0.104781422</v>
      </c>
      <c r="K1168" s="140">
        <v>0.206685902</v>
      </c>
      <c r="L1168" s="141">
        <f t="shared" si="592"/>
        <v>3.5575214268747661</v>
      </c>
    </row>
    <row r="1169" spans="1:12" ht="15" customHeight="1" x14ac:dyDescent="0.2">
      <c r="A1169" s="11"/>
      <c r="C1169" s="139">
        <v>2014</v>
      </c>
      <c r="D1169" s="139"/>
      <c r="E1169" s="140">
        <v>7.2884180650580138E-2</v>
      </c>
      <c r="F1169" s="140">
        <v>3.4045655171834756E-2</v>
      </c>
      <c r="G1169" s="140">
        <v>0.14588165883192133</v>
      </c>
      <c r="H1169" s="140">
        <v>0.1965685128400475</v>
      </c>
      <c r="I1169" s="140">
        <v>0.21257019608270195</v>
      </c>
      <c r="J1169" s="140">
        <v>8.2678762243338574E-2</v>
      </c>
      <c r="K1169" s="140">
        <v>0.25537103417957585</v>
      </c>
      <c r="L1169" s="141">
        <f t="shared" si="592"/>
        <v>3.6675651524004662</v>
      </c>
    </row>
    <row r="1170" spans="1:12" ht="15" customHeight="1" x14ac:dyDescent="0.2">
      <c r="A1170" s="11"/>
      <c r="C1170" s="162" t="s">
        <v>92</v>
      </c>
      <c r="D1170" s="162"/>
      <c r="E1170" s="162"/>
      <c r="F1170" s="162"/>
      <c r="G1170" s="163"/>
      <c r="H1170" s="163"/>
      <c r="I1170" s="163"/>
      <c r="J1170" s="163"/>
      <c r="K1170" s="163"/>
      <c r="L1170" s="168"/>
    </row>
    <row r="1171" spans="1:12" ht="15" customHeight="1" x14ac:dyDescent="0.2">
      <c r="A1171" s="11"/>
      <c r="C1171" s="136">
        <v>2024</v>
      </c>
      <c r="D1171" s="136"/>
      <c r="E1171" s="137">
        <f>AVERAGE(E1176,E1181,E1186)</f>
        <v>7.5306789075927041E-2</v>
      </c>
      <c r="F1171" s="137">
        <f t="shared" ref="F1171:K1171" si="593">AVERAGE(F1176,F1181,F1186)</f>
        <v>3.9975377880234343E-2</v>
      </c>
      <c r="G1171" s="137">
        <f t="shared" si="593"/>
        <v>0.11552648222723061</v>
      </c>
      <c r="H1171" s="137">
        <f t="shared" si="593"/>
        <v>0.22729180288163331</v>
      </c>
      <c r="I1171" s="137">
        <f t="shared" si="593"/>
        <v>0.28193102314660118</v>
      </c>
      <c r="J1171" s="137">
        <f t="shared" si="593"/>
        <v>9.2273426238415987E-2</v>
      </c>
      <c r="K1171" s="137">
        <f t="shared" si="593"/>
        <v>0.16769509854995754</v>
      </c>
      <c r="L1171" s="138">
        <f t="shared" ref="L1171:L1174" si="594">(1*E1171+2*F1171+3*G1171+4*H1171+5*I1171)/SUM(E1171:I1171)</f>
        <v>3.8115396618380371</v>
      </c>
    </row>
    <row r="1172" spans="1:12" ht="15" customHeight="1" x14ac:dyDescent="0.2">
      <c r="A1172" s="11"/>
      <c r="C1172" s="139">
        <v>2021</v>
      </c>
      <c r="D1172" s="139"/>
      <c r="E1172" s="140">
        <f t="shared" ref="E1172:K1172" si="595">AVERAGE(E1177,E1182,E1187)</f>
        <v>8.4199228666666667E-2</v>
      </c>
      <c r="F1172" s="140">
        <f t="shared" si="595"/>
        <v>4.2082700000000001E-2</v>
      </c>
      <c r="G1172" s="140">
        <f t="shared" si="595"/>
        <v>0.12642804533333332</v>
      </c>
      <c r="H1172" s="140">
        <f t="shared" si="595"/>
        <v>0.22932991899999999</v>
      </c>
      <c r="I1172" s="140">
        <f t="shared" si="595"/>
        <v>0.21976678999999999</v>
      </c>
      <c r="J1172" s="140">
        <f t="shared" si="595"/>
        <v>0.10795641133333334</v>
      </c>
      <c r="K1172" s="140">
        <f t="shared" si="595"/>
        <v>0.19023694300000002</v>
      </c>
      <c r="L1172" s="141">
        <f t="shared" si="594"/>
        <v>3.653146162283933</v>
      </c>
    </row>
    <row r="1173" spans="1:12" ht="15" customHeight="1" x14ac:dyDescent="0.2">
      <c r="A1173" s="11"/>
      <c r="C1173" s="139">
        <v>2017</v>
      </c>
      <c r="D1173" s="139"/>
      <c r="E1173" s="140">
        <f t="shared" ref="E1173:K1173" si="596">AVERAGE(E1178,E1183,E1188)</f>
        <v>7.3019853666666676E-2</v>
      </c>
      <c r="F1173" s="140">
        <f t="shared" si="596"/>
        <v>2.8684433333333332E-2</v>
      </c>
      <c r="G1173" s="140">
        <f t="shared" si="596"/>
        <v>0.13202368133333334</v>
      </c>
      <c r="H1173" s="140">
        <f t="shared" si="596"/>
        <v>0.20468242333333331</v>
      </c>
      <c r="I1173" s="140">
        <f t="shared" si="596"/>
        <v>0.19853137399999998</v>
      </c>
      <c r="J1173" s="140">
        <f t="shared" si="596"/>
        <v>0.117509088</v>
      </c>
      <c r="K1173" s="140">
        <f t="shared" si="596"/>
        <v>0.24554914566666666</v>
      </c>
      <c r="L1173" s="141">
        <f t="shared" si="594"/>
        <v>3.6704239754472963</v>
      </c>
    </row>
    <row r="1174" spans="1:12" ht="15" customHeight="1" x14ac:dyDescent="0.2">
      <c r="A1174" s="11"/>
      <c r="C1174" s="139">
        <v>2014</v>
      </c>
      <c r="D1174" s="139"/>
      <c r="E1174" s="140">
        <f t="shared" ref="E1174:K1174" si="597">AVERAGE(E1179,E1184,E1189)</f>
        <v>5.9608834844149881E-2</v>
      </c>
      <c r="F1174" s="140">
        <f t="shared" si="597"/>
        <v>3.0288647872638148E-2</v>
      </c>
      <c r="G1174" s="140">
        <f t="shared" si="597"/>
        <v>0.104935891341985</v>
      </c>
      <c r="H1174" s="140">
        <f t="shared" si="597"/>
        <v>0.23289623716563188</v>
      </c>
      <c r="I1174" s="140">
        <f t="shared" si="597"/>
        <v>0.20476700685802907</v>
      </c>
      <c r="J1174" s="140">
        <f t="shared" si="597"/>
        <v>9.362956750596603E-2</v>
      </c>
      <c r="K1174" s="140">
        <f t="shared" si="597"/>
        <v>0.27387381441160003</v>
      </c>
      <c r="L1174" s="141">
        <f t="shared" si="594"/>
        <v>3.7793305437982734</v>
      </c>
    </row>
    <row r="1175" spans="1:12" ht="15" customHeight="1" x14ac:dyDescent="0.2">
      <c r="A1175" s="11"/>
      <c r="C1175" s="170" t="s">
        <v>87</v>
      </c>
      <c r="D1175" s="171"/>
      <c r="E1175" s="172"/>
      <c r="F1175" s="172"/>
      <c r="G1175" s="173"/>
      <c r="H1175" s="173"/>
      <c r="I1175" s="173"/>
      <c r="J1175" s="173"/>
      <c r="K1175" s="173"/>
      <c r="L1175" s="174"/>
    </row>
    <row r="1176" spans="1:12" ht="15" customHeight="1" x14ac:dyDescent="0.2">
      <c r="A1176" s="11"/>
      <c r="C1176" s="136">
        <v>2024</v>
      </c>
      <c r="D1176" s="136"/>
      <c r="E1176" s="137">
        <v>7.1281500459529856E-2</v>
      </c>
      <c r="F1176" s="137">
        <v>4.1981811607262415E-2</v>
      </c>
      <c r="G1176" s="137">
        <v>9.5445614016685554E-2</v>
      </c>
      <c r="H1176" s="137">
        <v>0.22936922792047842</v>
      </c>
      <c r="I1176" s="137">
        <v>0.30944050035899551</v>
      </c>
      <c r="J1176" s="137">
        <v>7.8524119902033035E-2</v>
      </c>
      <c r="K1176" s="137">
        <v>0.17395722573501524</v>
      </c>
      <c r="L1176" s="138">
        <f t="shared" ref="L1176:L1179" si="598">(1*E1176+2*F1176+3*G1176+4*H1176+5*I1176)/SUM(E1176:I1176)</f>
        <v>3.887878064632071</v>
      </c>
    </row>
    <row r="1177" spans="1:12" ht="15" customHeight="1" x14ac:dyDescent="0.2">
      <c r="A1177" s="11"/>
      <c r="C1177" s="139">
        <v>2021</v>
      </c>
      <c r="D1177" s="139"/>
      <c r="E1177" s="140">
        <v>8.9800822000000002E-2</v>
      </c>
      <c r="F1177" s="140">
        <v>4.1834799999999998E-2</v>
      </c>
      <c r="G1177" s="140">
        <v>9.9714596000000003E-2</v>
      </c>
      <c r="H1177" s="140">
        <v>0.24457066499999999</v>
      </c>
      <c r="I1177" s="140">
        <v>0.22238770299999999</v>
      </c>
      <c r="J1177" s="140">
        <v>0.111202808</v>
      </c>
      <c r="K1177" s="140">
        <v>0.19048865600000001</v>
      </c>
      <c r="L1177" s="141">
        <f t="shared" si="598"/>
        <v>3.670061397469341</v>
      </c>
    </row>
    <row r="1178" spans="1:12" ht="15" customHeight="1" x14ac:dyDescent="0.2">
      <c r="A1178" s="11"/>
      <c r="C1178" s="139">
        <v>2017</v>
      </c>
      <c r="D1178" s="139"/>
      <c r="E1178" s="140">
        <v>7.0913658000000004E-2</v>
      </c>
      <c r="F1178" s="140">
        <v>2.04919E-2</v>
      </c>
      <c r="G1178" s="140">
        <v>0.119010113</v>
      </c>
      <c r="H1178" s="140">
        <v>0.19882016299999999</v>
      </c>
      <c r="I1178" s="140">
        <v>0.22289970000000001</v>
      </c>
      <c r="J1178" s="140">
        <v>0.120734076</v>
      </c>
      <c r="K1178" s="140">
        <v>0.24713036699999999</v>
      </c>
      <c r="L1178" s="141">
        <f t="shared" si="598"/>
        <v>3.7629698396293603</v>
      </c>
    </row>
    <row r="1179" spans="1:12" ht="15" customHeight="1" x14ac:dyDescent="0.2">
      <c r="A1179" s="11"/>
      <c r="C1179" s="139">
        <v>2014</v>
      </c>
      <c r="D1179" s="139"/>
      <c r="E1179" s="140">
        <v>5.5252427874172713E-2</v>
      </c>
      <c r="F1179" s="140">
        <v>2.492343337996316E-2</v>
      </c>
      <c r="G1179" s="140">
        <v>9.2378046507525555E-2</v>
      </c>
      <c r="H1179" s="140">
        <v>0.24718332459182435</v>
      </c>
      <c r="I1179" s="140">
        <v>0.23931872273151994</v>
      </c>
      <c r="J1179" s="140">
        <v>9.7221418342783292E-2</v>
      </c>
      <c r="K1179" s="140">
        <v>0.243722626572211</v>
      </c>
      <c r="L1179" s="141">
        <f t="shared" si="598"/>
        <v>3.8958154104690643</v>
      </c>
    </row>
    <row r="1180" spans="1:12" ht="15" customHeight="1" x14ac:dyDescent="0.2">
      <c r="A1180" s="11"/>
      <c r="C1180" s="170" t="s">
        <v>88</v>
      </c>
      <c r="D1180" s="171"/>
      <c r="E1180" s="172"/>
      <c r="F1180" s="172"/>
      <c r="G1180" s="173"/>
      <c r="H1180" s="173"/>
      <c r="I1180" s="173"/>
      <c r="J1180" s="173"/>
      <c r="K1180" s="173"/>
      <c r="L1180" s="174"/>
    </row>
    <row r="1181" spans="1:12" ht="15" customHeight="1" x14ac:dyDescent="0.2">
      <c r="A1181" s="11"/>
      <c r="C1181" s="136">
        <v>2024</v>
      </c>
      <c r="D1181" s="136"/>
      <c r="E1181" s="137">
        <v>7.9063044928249129E-2</v>
      </c>
      <c r="F1181" s="137">
        <v>3.8881054539125576E-2</v>
      </c>
      <c r="G1181" s="137">
        <v>0.13125354254296107</v>
      </c>
      <c r="H1181" s="137">
        <v>0.23134061271651749</v>
      </c>
      <c r="I1181" s="137">
        <v>0.26149210794414685</v>
      </c>
      <c r="J1181" s="137">
        <v>0.10326117895326523</v>
      </c>
      <c r="K1181" s="137">
        <v>0.1547084583757346</v>
      </c>
      <c r="L1181" s="138">
        <f t="shared" ref="L1181:L1184" si="599">(1*E1181+2*F1181+3*G1181+4*H1181+5*I1181)/SUM(E1181:I1181)</f>
        <v>3.7510712664143231</v>
      </c>
    </row>
    <row r="1182" spans="1:12" ht="15" customHeight="1" x14ac:dyDescent="0.2">
      <c r="A1182" s="11"/>
      <c r="C1182" s="139">
        <v>2021</v>
      </c>
      <c r="D1182" s="139"/>
      <c r="E1182" s="140">
        <v>8.3428813000000004E-2</v>
      </c>
      <c r="F1182" s="140">
        <v>4.7057099999999998E-2</v>
      </c>
      <c r="G1182" s="140">
        <v>0.16006767499999999</v>
      </c>
      <c r="H1182" s="140">
        <v>0.227781136</v>
      </c>
      <c r="I1182" s="140">
        <v>0.19476231599999999</v>
      </c>
      <c r="J1182" s="140">
        <v>0.101745161</v>
      </c>
      <c r="K1182" s="140">
        <v>0.185157814</v>
      </c>
      <c r="L1182" s="141">
        <f t="shared" si="599"/>
        <v>3.5656888464997696</v>
      </c>
    </row>
    <row r="1183" spans="1:12" ht="15" customHeight="1" x14ac:dyDescent="0.2">
      <c r="A1183" s="11"/>
      <c r="C1183" s="139">
        <v>2017</v>
      </c>
      <c r="D1183" s="139"/>
      <c r="E1183" s="140">
        <v>7.5180204E-2</v>
      </c>
      <c r="F1183" s="140">
        <v>2.84207E-2</v>
      </c>
      <c r="G1183" s="140">
        <v>0.15823694999999999</v>
      </c>
      <c r="H1183" s="140">
        <v>0.21102734300000001</v>
      </c>
      <c r="I1183" s="140">
        <v>0.17552954900000001</v>
      </c>
      <c r="J1183" s="140">
        <v>0.11314935199999999</v>
      </c>
      <c r="K1183" s="140">
        <v>0.23845593200000001</v>
      </c>
      <c r="L1183" s="141">
        <f t="shared" si="599"/>
        <v>3.5911604548998</v>
      </c>
    </row>
    <row r="1184" spans="1:12" ht="15" customHeight="1" x14ac:dyDescent="0.2">
      <c r="A1184" s="11"/>
      <c r="C1184" s="139">
        <v>2014</v>
      </c>
      <c r="D1184" s="139"/>
      <c r="E1184" s="140">
        <v>6.1481948075041204E-2</v>
      </c>
      <c r="F1184" s="140">
        <v>3.3186429863921077E-2</v>
      </c>
      <c r="G1184" s="140">
        <v>0.13347773280583197</v>
      </c>
      <c r="H1184" s="140">
        <v>0.24939246897684464</v>
      </c>
      <c r="I1184" s="140">
        <v>0.16721066517536887</v>
      </c>
      <c r="J1184" s="140">
        <v>8.2645743149805856E-2</v>
      </c>
      <c r="K1184" s="140">
        <v>0.27260501195318632</v>
      </c>
      <c r="L1184" s="141">
        <f t="shared" si="599"/>
        <v>3.6633020150056841</v>
      </c>
    </row>
    <row r="1185" spans="1:12" ht="15" customHeight="1" x14ac:dyDescent="0.2">
      <c r="A1185" s="11"/>
      <c r="C1185" s="170" t="s">
        <v>89</v>
      </c>
      <c r="D1185" s="171"/>
      <c r="E1185" s="172"/>
      <c r="F1185" s="172"/>
      <c r="G1185" s="173"/>
      <c r="H1185" s="173"/>
      <c r="I1185" s="173"/>
      <c r="J1185" s="173"/>
      <c r="K1185" s="173"/>
      <c r="L1185" s="174"/>
    </row>
    <row r="1186" spans="1:12" ht="15" customHeight="1" x14ac:dyDescent="0.2">
      <c r="A1186" s="11"/>
      <c r="C1186" s="136">
        <v>2024</v>
      </c>
      <c r="D1186" s="136"/>
      <c r="E1186" s="137">
        <v>7.5575821840002139E-2</v>
      </c>
      <c r="F1186" s="137">
        <v>3.9063267494315053E-2</v>
      </c>
      <c r="G1186" s="137">
        <v>0.11988029012204518</v>
      </c>
      <c r="H1186" s="137">
        <v>0.22116556800790405</v>
      </c>
      <c r="I1186" s="137">
        <v>0.27486046113666124</v>
      </c>
      <c r="J1186" s="137">
        <v>9.5034979859949686E-2</v>
      </c>
      <c r="K1186" s="137">
        <v>0.17441961153912272</v>
      </c>
      <c r="L1186" s="138">
        <f t="shared" ref="L1186:L1189" si="600">(1*E1186+2*F1186+3*G1186+4*H1186+5*I1186)/SUM(E1186:I1186)</f>
        <v>3.7948466615086325</v>
      </c>
    </row>
    <row r="1187" spans="1:12" ht="15" customHeight="1" x14ac:dyDescent="0.2">
      <c r="A1187" s="11"/>
      <c r="C1187" s="139">
        <v>2021</v>
      </c>
      <c r="D1187" s="139"/>
      <c r="E1187" s="140">
        <v>7.9368050999999995E-2</v>
      </c>
      <c r="F1187" s="140">
        <v>3.7356199999999999E-2</v>
      </c>
      <c r="G1187" s="140">
        <v>0.119501865</v>
      </c>
      <c r="H1187" s="140">
        <v>0.21563795599999999</v>
      </c>
      <c r="I1187" s="140">
        <v>0.24215035100000001</v>
      </c>
      <c r="J1187" s="140">
        <v>0.110921265</v>
      </c>
      <c r="K1187" s="140">
        <v>0.19506435899999999</v>
      </c>
      <c r="L1187" s="141">
        <f t="shared" si="600"/>
        <v>3.7259883070182243</v>
      </c>
    </row>
    <row r="1188" spans="1:12" ht="15" customHeight="1" x14ac:dyDescent="0.2">
      <c r="A1188" s="11"/>
      <c r="C1188" s="139">
        <v>2017</v>
      </c>
      <c r="D1188" s="139"/>
      <c r="E1188" s="140">
        <v>7.2965698999999995E-2</v>
      </c>
      <c r="F1188" s="140">
        <v>3.7140699999999999E-2</v>
      </c>
      <c r="G1188" s="140">
        <v>0.118823981</v>
      </c>
      <c r="H1188" s="140">
        <v>0.20419976400000001</v>
      </c>
      <c r="I1188" s="140">
        <v>0.19716487299999999</v>
      </c>
      <c r="J1188" s="140">
        <v>0.118643836</v>
      </c>
      <c r="K1188" s="140">
        <v>0.25106113800000002</v>
      </c>
      <c r="L1188" s="141">
        <f t="shared" si="600"/>
        <v>3.6591475432844804</v>
      </c>
    </row>
    <row r="1189" spans="1:12" ht="15" customHeight="1" x14ac:dyDescent="0.2">
      <c r="A1189" s="11"/>
      <c r="C1189" s="139">
        <v>2014</v>
      </c>
      <c r="D1189" s="139"/>
      <c r="E1189" s="140">
        <v>6.209212858323572E-2</v>
      </c>
      <c r="F1189" s="140">
        <v>3.275608037403021E-2</v>
      </c>
      <c r="G1189" s="140">
        <v>8.8951894712597471E-2</v>
      </c>
      <c r="H1189" s="140">
        <v>0.20211291792822661</v>
      </c>
      <c r="I1189" s="140">
        <v>0.20777163266719839</v>
      </c>
      <c r="J1189" s="140">
        <v>0.10102154102530894</v>
      </c>
      <c r="K1189" s="140">
        <v>0.30529380470940276</v>
      </c>
      <c r="L1189" s="141">
        <f t="shared" si="600"/>
        <v>3.7760278835104444</v>
      </c>
    </row>
    <row r="1190" spans="1:12" ht="15" customHeight="1" x14ac:dyDescent="0.2">
      <c r="A1190" s="11"/>
      <c r="C1190" s="162" t="s">
        <v>93</v>
      </c>
      <c r="D1190" s="162"/>
      <c r="E1190" s="162"/>
      <c r="F1190" s="162"/>
      <c r="G1190" s="163"/>
      <c r="H1190" s="163"/>
      <c r="I1190" s="163"/>
      <c r="J1190" s="163"/>
      <c r="K1190" s="163"/>
      <c r="L1190" s="168"/>
    </row>
    <row r="1191" spans="1:12" ht="15" customHeight="1" x14ac:dyDescent="0.2">
      <c r="A1191" s="11"/>
      <c r="C1191" s="136">
        <v>2024</v>
      </c>
      <c r="D1191" s="136"/>
      <c r="E1191" s="137">
        <f>AVERAGE(E1196,E1201,E1206)</f>
        <v>7.9177285308650022E-2</v>
      </c>
      <c r="F1191" s="137">
        <f t="shared" ref="F1191:K1191" si="601">AVERAGE(F1196,F1201,F1206)</f>
        <v>4.2875974951070428E-2</v>
      </c>
      <c r="G1191" s="137">
        <f t="shared" si="601"/>
        <v>0.14122582567244821</v>
      </c>
      <c r="H1191" s="137">
        <f t="shared" si="601"/>
        <v>0.25532834832890355</v>
      </c>
      <c r="I1191" s="137">
        <f t="shared" si="601"/>
        <v>0.22877925878119129</v>
      </c>
      <c r="J1191" s="137">
        <f t="shared" si="601"/>
        <v>9.0480981226978285E-2</v>
      </c>
      <c r="K1191" s="137">
        <f t="shared" si="601"/>
        <v>0.16213232573075828</v>
      </c>
      <c r="L1191" s="138">
        <f t="shared" ref="L1191:L1194" si="602">(1*E1191+2*F1191+3*G1191+4*H1191+5*I1191)/SUM(E1191:I1191)</f>
        <v>3.684593832197093</v>
      </c>
    </row>
    <row r="1192" spans="1:12" ht="15" customHeight="1" x14ac:dyDescent="0.2">
      <c r="A1192" s="11"/>
      <c r="C1192" s="139">
        <v>2021</v>
      </c>
      <c r="D1192" s="139"/>
      <c r="E1192" s="140">
        <f t="shared" ref="E1192:K1192" si="603">AVERAGE(E1197,E1202,E1207)</f>
        <v>8.8633001000000003E-2</v>
      </c>
      <c r="F1192" s="140">
        <f t="shared" si="603"/>
        <v>5.6161914E-2</v>
      </c>
      <c r="G1192" s="140">
        <f t="shared" si="603"/>
        <v>0.13742039533333333</v>
      </c>
      <c r="H1192" s="140">
        <f t="shared" si="603"/>
        <v>0.24300311333333335</v>
      </c>
      <c r="I1192" s="140">
        <f t="shared" si="603"/>
        <v>0.17846796166666667</v>
      </c>
      <c r="J1192" s="140">
        <f t="shared" si="603"/>
        <v>0.10639363133333335</v>
      </c>
      <c r="K1192" s="140">
        <f t="shared" si="603"/>
        <v>0.18992001166666664</v>
      </c>
      <c r="L1192" s="141">
        <f t="shared" si="602"/>
        <v>3.5208444106717391</v>
      </c>
    </row>
    <row r="1193" spans="1:12" ht="15" customHeight="1" x14ac:dyDescent="0.2">
      <c r="A1193" s="11"/>
      <c r="C1193" s="139">
        <v>2017</v>
      </c>
      <c r="D1193" s="139"/>
      <c r="E1193" s="140">
        <f t="shared" ref="E1193:K1193" si="604">AVERAGE(E1198,E1203,E1208)</f>
        <v>7.4387182333333343E-2</v>
      </c>
      <c r="F1193" s="140">
        <f t="shared" si="604"/>
        <v>3.0096300000000003E-2</v>
      </c>
      <c r="G1193" s="140">
        <f t="shared" si="604"/>
        <v>0.14246797</v>
      </c>
      <c r="H1193" s="140">
        <f t="shared" si="604"/>
        <v>0.22613801233333333</v>
      </c>
      <c r="I1193" s="140">
        <f t="shared" si="604"/>
        <v>0.16442174733333334</v>
      </c>
      <c r="J1193" s="140">
        <f t="shared" si="604"/>
        <v>0.11910064633333332</v>
      </c>
      <c r="K1193" s="140">
        <f t="shared" si="604"/>
        <v>0.24338815999999999</v>
      </c>
      <c r="L1193" s="141">
        <f t="shared" si="602"/>
        <v>3.589967415872418</v>
      </c>
    </row>
    <row r="1194" spans="1:12" ht="15" customHeight="1" x14ac:dyDescent="0.2">
      <c r="A1194" s="11"/>
      <c r="C1194" s="139">
        <v>2014</v>
      </c>
      <c r="D1194" s="139"/>
      <c r="E1194" s="140">
        <f t="shared" ref="E1194:K1194" si="605">AVERAGE(E1199,E1204,E1209)</f>
        <v>6.1923642727028848E-2</v>
      </c>
      <c r="F1194" s="140">
        <f t="shared" si="605"/>
        <v>2.8164156544528154E-2</v>
      </c>
      <c r="G1194" s="140">
        <f t="shared" si="605"/>
        <v>0.12333805493972887</v>
      </c>
      <c r="H1194" s="140">
        <f t="shared" si="605"/>
        <v>0.27055462384815399</v>
      </c>
      <c r="I1194" s="140">
        <f t="shared" si="605"/>
        <v>0.14615370895390317</v>
      </c>
      <c r="J1194" s="140">
        <f t="shared" si="605"/>
        <v>9.1077562960700173E-2</v>
      </c>
      <c r="K1194" s="140">
        <f t="shared" si="605"/>
        <v>0.27878825002595681</v>
      </c>
      <c r="L1194" s="141">
        <f t="shared" si="602"/>
        <v>3.6520049351784736</v>
      </c>
    </row>
    <row r="1195" spans="1:12" ht="15" customHeight="1" x14ac:dyDescent="0.2">
      <c r="A1195" s="11"/>
      <c r="C1195" s="170" t="s">
        <v>87</v>
      </c>
      <c r="D1195" s="171"/>
      <c r="E1195" s="172"/>
      <c r="F1195" s="172"/>
      <c r="G1195" s="173"/>
      <c r="H1195" s="173"/>
      <c r="I1195" s="173"/>
      <c r="J1195" s="173"/>
      <c r="K1195" s="173"/>
      <c r="L1195" s="174"/>
    </row>
    <row r="1196" spans="1:12" ht="15" customHeight="1" x14ac:dyDescent="0.2">
      <c r="A1196" s="11"/>
      <c r="C1196" s="136">
        <v>2024</v>
      </c>
      <c r="D1196" s="136"/>
      <c r="E1196" s="137">
        <v>7.863213864442932E-2</v>
      </c>
      <c r="F1196" s="137">
        <v>4.2721757492400272E-2</v>
      </c>
      <c r="G1196" s="137">
        <v>0.14711342254357657</v>
      </c>
      <c r="H1196" s="137">
        <v>0.24951987018248575</v>
      </c>
      <c r="I1196" s="137">
        <v>0.2405950021525505</v>
      </c>
      <c r="J1196" s="137">
        <v>7.8375619854915618E-2</v>
      </c>
      <c r="K1196" s="137">
        <v>0.16304218912964202</v>
      </c>
      <c r="L1196" s="138">
        <f t="shared" ref="L1196:L1199" si="606">(1*E1196+2*F1196+3*G1196+4*H1196+5*I1196)/SUM(E1196:I1196)</f>
        <v>3.699626020742588</v>
      </c>
    </row>
    <row r="1197" spans="1:12" ht="15" customHeight="1" x14ac:dyDescent="0.2">
      <c r="A1197" s="11"/>
      <c r="C1197" s="139">
        <v>2021</v>
      </c>
      <c r="D1197" s="139"/>
      <c r="E1197" s="140">
        <v>9.2718217000000006E-2</v>
      </c>
      <c r="F1197" s="140">
        <v>4.8213800000000001E-2</v>
      </c>
      <c r="G1197" s="140">
        <v>0.133873304</v>
      </c>
      <c r="H1197" s="140">
        <v>0.25562773700000002</v>
      </c>
      <c r="I1197" s="140">
        <v>0.172173566</v>
      </c>
      <c r="J1197" s="140">
        <v>0.10625791800000001</v>
      </c>
      <c r="K1197" s="140">
        <v>0.19113549799999999</v>
      </c>
      <c r="L1197" s="141">
        <f t="shared" si="606"/>
        <v>3.521379421267739</v>
      </c>
    </row>
    <row r="1198" spans="1:12" ht="15" customHeight="1" x14ac:dyDescent="0.2">
      <c r="A1198" s="11"/>
      <c r="C1198" s="139">
        <v>2017</v>
      </c>
      <c r="D1198" s="139"/>
      <c r="E1198" s="140">
        <v>7.5430962000000004E-2</v>
      </c>
      <c r="F1198" s="140">
        <v>1.94696E-2</v>
      </c>
      <c r="G1198" s="140">
        <v>0.15046552899999999</v>
      </c>
      <c r="H1198" s="140">
        <v>0.21900963000000001</v>
      </c>
      <c r="I1198" s="140">
        <v>0.17476170799999999</v>
      </c>
      <c r="J1198" s="140">
        <v>0.11939950000000001</v>
      </c>
      <c r="K1198" s="140">
        <v>0.241463083</v>
      </c>
      <c r="L1198" s="141">
        <f t="shared" si="606"/>
        <v>3.6230295769456498</v>
      </c>
    </row>
    <row r="1199" spans="1:12" ht="15" customHeight="1" x14ac:dyDescent="0.2">
      <c r="A1199" s="11"/>
      <c r="C1199" s="139">
        <v>2014</v>
      </c>
      <c r="D1199" s="139"/>
      <c r="E1199" s="140">
        <v>5.7989647658446802E-2</v>
      </c>
      <c r="F1199" s="140">
        <v>2.8470108042198614E-2</v>
      </c>
      <c r="G1199" s="140">
        <v>0.12690052969807192</v>
      </c>
      <c r="H1199" s="140">
        <v>0.29637262782080231</v>
      </c>
      <c r="I1199" s="140">
        <v>0.14546465821204924</v>
      </c>
      <c r="J1199" s="140">
        <v>9.7419576280245668E-2</v>
      </c>
      <c r="K1199" s="140">
        <v>0.24738285228818552</v>
      </c>
      <c r="L1199" s="141">
        <f t="shared" si="606"/>
        <v>3.6759068717519838</v>
      </c>
    </row>
    <row r="1200" spans="1:12" ht="15" customHeight="1" x14ac:dyDescent="0.2">
      <c r="A1200" s="11"/>
      <c r="C1200" s="170" t="s">
        <v>88</v>
      </c>
      <c r="D1200" s="171"/>
      <c r="E1200" s="172"/>
      <c r="F1200" s="172"/>
      <c r="G1200" s="173"/>
      <c r="H1200" s="173"/>
      <c r="I1200" s="173"/>
      <c r="J1200" s="173"/>
      <c r="K1200" s="173"/>
      <c r="L1200" s="174"/>
    </row>
    <row r="1201" spans="1:12" ht="15" customHeight="1" x14ac:dyDescent="0.2">
      <c r="A1201" s="11"/>
      <c r="C1201" s="136">
        <v>2024</v>
      </c>
      <c r="D1201" s="136"/>
      <c r="E1201" s="137">
        <v>8.2906374646035369E-2</v>
      </c>
      <c r="F1201" s="137">
        <v>3.8826443385478575E-2</v>
      </c>
      <c r="G1201" s="137">
        <v>0.14018372204688823</v>
      </c>
      <c r="H1201" s="137">
        <v>0.25945758264205843</v>
      </c>
      <c r="I1201" s="137">
        <v>0.22494001359352231</v>
      </c>
      <c r="J1201" s="137">
        <v>9.9864741603014978E-2</v>
      </c>
      <c r="K1201" s="137">
        <v>0.1538211220830023</v>
      </c>
      <c r="L1201" s="138">
        <f t="shared" ref="L1201:L1204" si="607">(1*E1201+2*F1201+3*G1201+4*H1201+5*I1201)/SUM(E1201:I1201)</f>
        <v>3.676254666224386</v>
      </c>
    </row>
    <row r="1202" spans="1:12" ht="15" customHeight="1" x14ac:dyDescent="0.2">
      <c r="A1202" s="11"/>
      <c r="C1202" s="139">
        <v>2021</v>
      </c>
      <c r="D1202" s="139"/>
      <c r="E1202" s="140">
        <v>8.4074315999999996E-2</v>
      </c>
      <c r="F1202" s="140">
        <v>6.6947642000000002E-2</v>
      </c>
      <c r="G1202" s="140">
        <v>0.16171554099999999</v>
      </c>
      <c r="H1202" s="140">
        <v>0.24057942800000001</v>
      </c>
      <c r="I1202" s="140">
        <v>0.160468688</v>
      </c>
      <c r="J1202" s="140">
        <v>0.101366628</v>
      </c>
      <c r="K1202" s="140">
        <v>0.184847757</v>
      </c>
      <c r="L1202" s="141">
        <f t="shared" si="607"/>
        <v>3.4573089218112076</v>
      </c>
    </row>
    <row r="1203" spans="1:12" ht="15" customHeight="1" x14ac:dyDescent="0.2">
      <c r="A1203" s="11"/>
      <c r="C1203" s="139">
        <v>2017</v>
      </c>
      <c r="D1203" s="139"/>
      <c r="E1203" s="140">
        <v>7.4020346000000001E-2</v>
      </c>
      <c r="F1203" s="140">
        <v>2.9820300000000001E-2</v>
      </c>
      <c r="G1203" s="140">
        <v>0.15787484600000001</v>
      </c>
      <c r="H1203" s="140">
        <v>0.234541995</v>
      </c>
      <c r="I1203" s="140">
        <v>0.15125881999999999</v>
      </c>
      <c r="J1203" s="140">
        <v>0.11150208</v>
      </c>
      <c r="K1203" s="140">
        <v>0.24098164499999999</v>
      </c>
      <c r="L1203" s="141">
        <f t="shared" si="607"/>
        <v>3.5547329682926425</v>
      </c>
    </row>
    <row r="1204" spans="1:12" ht="15" customHeight="1" x14ac:dyDescent="0.2">
      <c r="A1204" s="11"/>
      <c r="C1204" s="139">
        <v>2014</v>
      </c>
      <c r="D1204" s="139"/>
      <c r="E1204" s="140">
        <v>6.6250601295304676E-2</v>
      </c>
      <c r="F1204" s="140">
        <v>2.6284443048024894E-2</v>
      </c>
      <c r="G1204" s="140">
        <v>0.1385303464092813</v>
      </c>
      <c r="H1204" s="140">
        <v>0.28455778573394952</v>
      </c>
      <c r="I1204" s="140">
        <v>0.12685420013524074</v>
      </c>
      <c r="J1204" s="140">
        <v>7.6416090156818273E-2</v>
      </c>
      <c r="K1204" s="140">
        <v>0.28110653322138063</v>
      </c>
      <c r="L1204" s="141">
        <f t="shared" si="607"/>
        <v>3.5906519889636215</v>
      </c>
    </row>
    <row r="1205" spans="1:12" ht="15" customHeight="1" x14ac:dyDescent="0.2">
      <c r="A1205" s="11"/>
      <c r="C1205" s="170" t="s">
        <v>89</v>
      </c>
      <c r="D1205" s="171"/>
      <c r="E1205" s="172"/>
      <c r="F1205" s="172"/>
      <c r="G1205" s="173"/>
      <c r="H1205" s="173"/>
      <c r="I1205" s="173"/>
      <c r="J1205" s="173"/>
      <c r="K1205" s="173"/>
      <c r="L1205" s="174"/>
    </row>
    <row r="1206" spans="1:12" ht="15" customHeight="1" x14ac:dyDescent="0.2">
      <c r="A1206" s="11"/>
      <c r="C1206" s="136">
        <v>2024</v>
      </c>
      <c r="D1206" s="136"/>
      <c r="E1206" s="137">
        <v>7.5993342635485378E-2</v>
      </c>
      <c r="F1206" s="137">
        <v>4.7079723975332437E-2</v>
      </c>
      <c r="G1206" s="137">
        <v>0.1363803324268798</v>
      </c>
      <c r="H1206" s="137">
        <v>0.25700759216216651</v>
      </c>
      <c r="I1206" s="137">
        <v>0.22080276059750104</v>
      </c>
      <c r="J1206" s="137">
        <v>9.3202582223004246E-2</v>
      </c>
      <c r="K1206" s="137">
        <v>0.16953366597963054</v>
      </c>
      <c r="L1206" s="138">
        <f t="shared" ref="L1206:L1209" si="608">(1*E1206+2*F1206+3*G1206+4*H1206+5*I1206)/SUM(E1206:I1206)</f>
        <v>3.6775685131583202</v>
      </c>
    </row>
    <row r="1207" spans="1:12" ht="15" customHeight="1" x14ac:dyDescent="0.2">
      <c r="A1207" s="11"/>
      <c r="C1207" s="139">
        <v>2021</v>
      </c>
      <c r="D1207" s="139"/>
      <c r="E1207" s="140">
        <v>8.9106469999999993E-2</v>
      </c>
      <c r="F1207" s="140">
        <v>5.3324299999999998E-2</v>
      </c>
      <c r="G1207" s="140">
        <v>0.116672341</v>
      </c>
      <c r="H1207" s="140">
        <v>0.232802175</v>
      </c>
      <c r="I1207" s="140">
        <v>0.202761631</v>
      </c>
      <c r="J1207" s="140">
        <v>0.111556348</v>
      </c>
      <c r="K1207" s="140">
        <v>0.19377678000000001</v>
      </c>
      <c r="L1207" s="141">
        <f t="shared" si="608"/>
        <v>3.585587404617975</v>
      </c>
    </row>
    <row r="1208" spans="1:12" ht="15" customHeight="1" x14ac:dyDescent="0.2">
      <c r="A1208" s="11"/>
      <c r="C1208" s="139">
        <v>2017</v>
      </c>
      <c r="D1208" s="139"/>
      <c r="E1208" s="140">
        <v>7.3710238999999997E-2</v>
      </c>
      <c r="F1208" s="140">
        <v>4.0999000000000001E-2</v>
      </c>
      <c r="G1208" s="140">
        <v>0.119063535</v>
      </c>
      <c r="H1208" s="140">
        <v>0.22486241200000001</v>
      </c>
      <c r="I1208" s="140">
        <v>0.16724471399999999</v>
      </c>
      <c r="J1208" s="140">
        <v>0.12640035899999999</v>
      </c>
      <c r="K1208" s="140">
        <v>0.24771975199999999</v>
      </c>
      <c r="L1208" s="141">
        <f t="shared" si="608"/>
        <v>3.5926574123885433</v>
      </c>
    </row>
    <row r="1209" spans="1:12" ht="15" customHeight="1" x14ac:dyDescent="0.2">
      <c r="A1209" s="11"/>
      <c r="C1209" s="139">
        <v>2014</v>
      </c>
      <c r="D1209" s="139"/>
      <c r="E1209" s="140">
        <v>6.1530679227335044E-2</v>
      </c>
      <c r="F1209" s="140">
        <v>2.9737918543360952E-2</v>
      </c>
      <c r="G1209" s="140">
        <v>0.10458328871183339</v>
      </c>
      <c r="H1209" s="140">
        <v>0.23073345798971012</v>
      </c>
      <c r="I1209" s="140">
        <v>0.16614226851441954</v>
      </c>
      <c r="J1209" s="140">
        <v>9.9397022445036537E-2</v>
      </c>
      <c r="K1209" s="140">
        <v>0.30787536456830433</v>
      </c>
      <c r="L1209" s="141">
        <f t="shared" si="608"/>
        <v>3.6920863969091844</v>
      </c>
    </row>
    <row r="1210" spans="1:12" ht="15" customHeight="1" x14ac:dyDescent="0.2">
      <c r="A1210" s="11"/>
      <c r="C1210" s="162" t="s">
        <v>87</v>
      </c>
      <c r="D1210" s="162"/>
      <c r="E1210" s="162"/>
      <c r="F1210" s="162"/>
      <c r="G1210" s="163"/>
      <c r="H1210" s="163"/>
      <c r="I1210" s="163"/>
      <c r="J1210" s="163"/>
      <c r="K1210" s="163"/>
      <c r="L1210" s="168"/>
    </row>
    <row r="1211" spans="1:12" ht="15" customHeight="1" x14ac:dyDescent="0.2">
      <c r="A1211" s="11"/>
      <c r="C1211" s="136">
        <v>2024</v>
      </c>
      <c r="D1211" s="136"/>
      <c r="E1211" s="137">
        <f>AVERAGE(E1136,E1156,E1176,E1196)</f>
        <v>8.6086458862145873E-2</v>
      </c>
      <c r="F1211" s="137">
        <f t="shared" ref="F1211:K1211" si="609">AVERAGE(F1136,F1156,F1176,F1196)</f>
        <v>5.2403778679203247E-2</v>
      </c>
      <c r="G1211" s="137">
        <f t="shared" si="609"/>
        <v>0.15342410390498551</v>
      </c>
      <c r="H1211" s="137">
        <f t="shared" si="609"/>
        <v>0.25343041486300222</v>
      </c>
      <c r="I1211" s="137">
        <f t="shared" si="609"/>
        <v>0.22357497969888454</v>
      </c>
      <c r="J1211" s="137">
        <f t="shared" si="609"/>
        <v>7.6904371461355814E-2</v>
      </c>
      <c r="K1211" s="137">
        <f t="shared" si="609"/>
        <v>0.1541758925304228</v>
      </c>
      <c r="L1211" s="138">
        <f t="shared" ref="L1211:L1214" si="610">(1*E1211+2*F1211+3*G1211+4*H1211+5*I1211)/SUM(E1211:I1211)</f>
        <v>3.6190550919246878</v>
      </c>
    </row>
    <row r="1212" spans="1:12" ht="15" customHeight="1" x14ac:dyDescent="0.2">
      <c r="A1212" s="11"/>
      <c r="C1212" s="139">
        <v>2021</v>
      </c>
      <c r="D1212" s="139"/>
      <c r="E1212" s="140">
        <f t="shared" ref="E1212:K1212" si="611">AVERAGE(E1137,E1157,E1177,E1197)</f>
        <v>0.100810991</v>
      </c>
      <c r="F1212" s="140">
        <f t="shared" si="611"/>
        <v>5.3120625249999998E-2</v>
      </c>
      <c r="G1212" s="140">
        <f t="shared" si="611"/>
        <v>0.16018578624999999</v>
      </c>
      <c r="H1212" s="140">
        <f t="shared" si="611"/>
        <v>0.24005178124999998</v>
      </c>
      <c r="I1212" s="140">
        <f t="shared" si="611"/>
        <v>0.15510104299999999</v>
      </c>
      <c r="J1212" s="140">
        <f t="shared" si="611"/>
        <v>0.10996309849999999</v>
      </c>
      <c r="K1212" s="140">
        <f t="shared" si="611"/>
        <v>0.18076670474999998</v>
      </c>
      <c r="L1212" s="141">
        <f t="shared" si="610"/>
        <v>3.4166412868535088</v>
      </c>
    </row>
    <row r="1213" spans="1:12" ht="15" customHeight="1" x14ac:dyDescent="0.2">
      <c r="A1213" s="11"/>
      <c r="C1213" s="139">
        <v>2017</v>
      </c>
      <c r="D1213" s="139"/>
      <c r="E1213" s="140">
        <f t="shared" ref="E1213:K1213" si="612">AVERAGE(E1138,E1158,E1178,E1198)</f>
        <v>8.10648375E-2</v>
      </c>
      <c r="F1213" s="140">
        <f t="shared" si="612"/>
        <v>2.74919E-2</v>
      </c>
      <c r="G1213" s="140">
        <f t="shared" si="612"/>
        <v>0.1743034785</v>
      </c>
      <c r="H1213" s="140">
        <f t="shared" si="612"/>
        <v>0.21828793400000002</v>
      </c>
      <c r="I1213" s="140">
        <f t="shared" si="612"/>
        <v>0.15611750625000001</v>
      </c>
      <c r="J1213" s="140">
        <f t="shared" si="612"/>
        <v>0.1153152825</v>
      </c>
      <c r="K1213" s="140">
        <f t="shared" si="612"/>
        <v>0.22741906725</v>
      </c>
      <c r="L1213" s="141">
        <f t="shared" si="610"/>
        <v>3.5186660344387959</v>
      </c>
    </row>
    <row r="1214" spans="1:12" ht="15" customHeight="1" x14ac:dyDescent="0.2">
      <c r="A1214" s="11"/>
      <c r="C1214" s="139">
        <v>2014</v>
      </c>
      <c r="D1214" s="139"/>
      <c r="E1214" s="140">
        <f t="shared" ref="E1214:K1214" si="613">AVERAGE(E1139,E1159,E1179,E1199)</f>
        <v>6.9146334202488308E-2</v>
      </c>
      <c r="F1214" s="140">
        <f t="shared" si="613"/>
        <v>3.6477142195359344E-2</v>
      </c>
      <c r="G1214" s="140">
        <f t="shared" si="613"/>
        <v>0.15632097692066749</v>
      </c>
      <c r="H1214" s="140">
        <f t="shared" si="613"/>
        <v>0.2454456622753988</v>
      </c>
      <c r="I1214" s="140">
        <f t="shared" si="613"/>
        <v>0.1593393281660439</v>
      </c>
      <c r="J1214" s="140">
        <f t="shared" si="613"/>
        <v>9.9759758979804311E-2</v>
      </c>
      <c r="K1214" s="140">
        <f t="shared" si="613"/>
        <v>0.23351079726023788</v>
      </c>
      <c r="L1214" s="141">
        <f t="shared" si="610"/>
        <v>3.5839767714643327</v>
      </c>
    </row>
    <row r="1215" spans="1:12" ht="15" customHeight="1" x14ac:dyDescent="0.2">
      <c r="A1215" s="11"/>
      <c r="C1215" s="162" t="s">
        <v>88</v>
      </c>
      <c r="D1215" s="162"/>
      <c r="E1215" s="162"/>
      <c r="F1215" s="162"/>
      <c r="G1215" s="162"/>
      <c r="H1215" s="162"/>
      <c r="I1215" s="162"/>
      <c r="J1215" s="162"/>
      <c r="K1215" s="162"/>
      <c r="L1215" s="169"/>
    </row>
    <row r="1216" spans="1:12" ht="15" customHeight="1" x14ac:dyDescent="0.2">
      <c r="A1216" s="11"/>
      <c r="C1216" s="136">
        <v>2024</v>
      </c>
      <c r="D1216" s="136"/>
      <c r="E1216" s="137">
        <f>AVERAGE(E1141,E1161,E1181,E1201)</f>
        <v>8.9758874077923517E-2</v>
      </c>
      <c r="F1216" s="137">
        <f t="shared" ref="F1216:K1216" si="614">AVERAGE(F1141,F1161,F1181,F1201)</f>
        <v>4.7832805153472227E-2</v>
      </c>
      <c r="G1216" s="137">
        <f t="shared" si="614"/>
        <v>0.14205147129189399</v>
      </c>
      <c r="H1216" s="137">
        <f t="shared" si="614"/>
        <v>0.26520158143653616</v>
      </c>
      <c r="I1216" s="137">
        <f t="shared" si="614"/>
        <v>0.2229676521316073</v>
      </c>
      <c r="J1216" s="137">
        <f t="shared" si="614"/>
        <v>9.2877916755130491E-2</v>
      </c>
      <c r="K1216" s="137">
        <f t="shared" si="614"/>
        <v>0.13930969915343633</v>
      </c>
      <c r="L1216" s="138">
        <f t="shared" ref="L1216:L1219" si="615">(1*E1216+2*F1216+3*G1216+4*H1216+5*I1216)/SUM(E1216:I1216)</f>
        <v>3.6300840445063995</v>
      </c>
    </row>
    <row r="1217" spans="1:13" ht="15" customHeight="1" x14ac:dyDescent="0.2">
      <c r="A1217" s="11"/>
      <c r="C1217" s="139">
        <v>2021</v>
      </c>
      <c r="D1217" s="139"/>
      <c r="E1217" s="140">
        <f t="shared" ref="E1217:K1217" si="616">AVERAGE(E1142,E1162,E1182,E1202)</f>
        <v>9.0866307999999993E-2</v>
      </c>
      <c r="F1217" s="140">
        <f t="shared" si="616"/>
        <v>5.7096314499999995E-2</v>
      </c>
      <c r="G1217" s="140">
        <f t="shared" si="616"/>
        <v>0.17921794699999999</v>
      </c>
      <c r="H1217" s="140">
        <f t="shared" si="616"/>
        <v>0.24350971174999997</v>
      </c>
      <c r="I1217" s="140">
        <f t="shared" si="616"/>
        <v>0.16275707849999999</v>
      </c>
      <c r="J1217" s="140">
        <f t="shared" si="616"/>
        <v>9.4395893999999994E-2</v>
      </c>
      <c r="K1217" s="140">
        <f t="shared" si="616"/>
        <v>0.17215676099999999</v>
      </c>
      <c r="L1217" s="141">
        <f t="shared" si="615"/>
        <v>3.450195823681947</v>
      </c>
    </row>
    <row r="1218" spans="1:13" ht="15" customHeight="1" x14ac:dyDescent="0.2">
      <c r="A1218" s="11"/>
      <c r="C1218" s="139">
        <v>2017</v>
      </c>
      <c r="D1218" s="139"/>
      <c r="E1218" s="140">
        <f t="shared" ref="E1218:K1218" si="617">AVERAGE(E1143,E1163,E1183,E1203)</f>
        <v>7.6472763499999999E-2</v>
      </c>
      <c r="F1218" s="140">
        <f t="shared" si="617"/>
        <v>3.6232824999999996E-2</v>
      </c>
      <c r="G1218" s="140">
        <f t="shared" si="617"/>
        <v>0.18340904</v>
      </c>
      <c r="H1218" s="140">
        <f t="shared" si="617"/>
        <v>0.23070795175000003</v>
      </c>
      <c r="I1218" s="140">
        <f t="shared" si="617"/>
        <v>0.14199003574999999</v>
      </c>
      <c r="J1218" s="140">
        <f t="shared" si="617"/>
        <v>0.10600322099999999</v>
      </c>
      <c r="K1218" s="140">
        <f t="shared" si="617"/>
        <v>0.2251841725</v>
      </c>
      <c r="L1218" s="141">
        <f t="shared" si="615"/>
        <v>3.486697863441619</v>
      </c>
    </row>
    <row r="1219" spans="1:13" ht="15" customHeight="1" x14ac:dyDescent="0.2">
      <c r="A1219" s="11"/>
      <c r="C1219" s="139">
        <v>2014</v>
      </c>
      <c r="D1219" s="139"/>
      <c r="E1219" s="140">
        <f t="shared" ref="E1219:K1219" si="618">AVERAGE(E1144,E1164,E1184,E1204)</f>
        <v>6.7908294999778102E-2</v>
      </c>
      <c r="F1219" s="140">
        <f t="shared" si="618"/>
        <v>3.5429071702597383E-2</v>
      </c>
      <c r="G1219" s="140">
        <f t="shared" si="618"/>
        <v>0.16301070902465004</v>
      </c>
      <c r="H1219" s="140">
        <f t="shared" si="618"/>
        <v>0.26253382906243694</v>
      </c>
      <c r="I1219" s="140">
        <f t="shared" si="618"/>
        <v>0.13718723811606298</v>
      </c>
      <c r="J1219" s="140">
        <f t="shared" si="618"/>
        <v>7.2265438324551179E-2</v>
      </c>
      <c r="K1219" s="140">
        <f t="shared" si="618"/>
        <v>0.2616654187699235</v>
      </c>
      <c r="L1219" s="141">
        <f t="shared" si="615"/>
        <v>3.5489860136701674</v>
      </c>
    </row>
    <row r="1220" spans="1:13" ht="15" customHeight="1" x14ac:dyDescent="0.2">
      <c r="A1220" s="11"/>
      <c r="C1220" s="162" t="s">
        <v>89</v>
      </c>
      <c r="D1220" s="162"/>
      <c r="E1220" s="162"/>
      <c r="F1220" s="162"/>
      <c r="G1220" s="162"/>
      <c r="H1220" s="162"/>
      <c r="I1220" s="162"/>
      <c r="J1220" s="162"/>
      <c r="K1220" s="162"/>
      <c r="L1220" s="169"/>
    </row>
    <row r="1221" spans="1:13" ht="15" customHeight="1" x14ac:dyDescent="0.2">
      <c r="A1221" s="11"/>
      <c r="C1221" s="136">
        <v>2024</v>
      </c>
      <c r="D1221" s="136"/>
      <c r="E1221" s="137">
        <f>AVERAGE(E1146,E1166,E1186,E1206)</f>
        <v>8.2759372713355484E-2</v>
      </c>
      <c r="F1221" s="137">
        <f t="shared" ref="F1221:K1221" si="619">AVERAGE(F1146,F1166,F1186,F1206)</f>
        <v>4.7280444527369105E-2</v>
      </c>
      <c r="G1221" s="137">
        <f t="shared" si="619"/>
        <v>0.13964676831829947</v>
      </c>
      <c r="H1221" s="137">
        <f t="shared" si="619"/>
        <v>0.24650873526732706</v>
      </c>
      <c r="I1221" s="137">
        <f t="shared" si="619"/>
        <v>0.2478166236505385</v>
      </c>
      <c r="J1221" s="137">
        <f t="shared" si="619"/>
        <v>8.7230628317292308E-2</v>
      </c>
      <c r="K1221" s="137">
        <f t="shared" si="619"/>
        <v>0.14875742720581811</v>
      </c>
      <c r="L1221" s="138">
        <f t="shared" ref="L1221:L1224" si="620">(1*E1221+2*F1221+3*G1221+4*H1221+5*I1221)/SUM(E1221:I1221)</f>
        <v>3.6928462263463162</v>
      </c>
    </row>
    <row r="1222" spans="1:13" ht="15" customHeight="1" x14ac:dyDescent="0.2">
      <c r="A1222" s="11"/>
      <c r="C1222" s="139">
        <v>2021</v>
      </c>
      <c r="D1222" s="139"/>
      <c r="E1222" s="140">
        <f t="shared" ref="E1222:K1222" si="621">AVERAGE(E1147,E1167,E1187,E1207)</f>
        <v>8.9211175249999997E-2</v>
      </c>
      <c r="F1222" s="140">
        <f t="shared" si="621"/>
        <v>4.9393089250000001E-2</v>
      </c>
      <c r="G1222" s="140">
        <f t="shared" si="621"/>
        <v>0.13764708474999998</v>
      </c>
      <c r="H1222" s="140">
        <f t="shared" si="621"/>
        <v>0.23592057399999999</v>
      </c>
      <c r="I1222" s="140">
        <f t="shared" si="621"/>
        <v>0.20583006275000001</v>
      </c>
      <c r="J1222" s="140">
        <f t="shared" si="621"/>
        <v>0.10528252399999999</v>
      </c>
      <c r="K1222" s="140">
        <f t="shared" si="621"/>
        <v>0.17671551524999998</v>
      </c>
      <c r="L1222" s="141">
        <f t="shared" si="620"/>
        <v>3.5846296638934367</v>
      </c>
    </row>
    <row r="1223" spans="1:13" ht="15" customHeight="1" x14ac:dyDescent="0.2">
      <c r="A1223" s="11"/>
      <c r="C1223" s="139">
        <v>2017</v>
      </c>
      <c r="D1223" s="139"/>
      <c r="E1223" s="140">
        <f t="shared" ref="E1223:K1223" si="622">AVERAGE(E1148,E1168,E1188,E1208)</f>
        <v>7.5101054E-2</v>
      </c>
      <c r="F1223" s="140">
        <f t="shared" si="622"/>
        <v>4.5527850000000002E-2</v>
      </c>
      <c r="G1223" s="140">
        <f t="shared" si="622"/>
        <v>0.1338236035</v>
      </c>
      <c r="H1223" s="140">
        <f t="shared" si="622"/>
        <v>0.22647071099999999</v>
      </c>
      <c r="I1223" s="140">
        <f t="shared" si="622"/>
        <v>0.18068774224999998</v>
      </c>
      <c r="J1223" s="140">
        <f t="shared" si="622"/>
        <v>0.11112950275</v>
      </c>
      <c r="K1223" s="140">
        <f t="shared" si="622"/>
        <v>0.22725953574999999</v>
      </c>
      <c r="L1223" s="141">
        <f t="shared" si="620"/>
        <v>3.592668895714028</v>
      </c>
    </row>
    <row r="1224" spans="1:13" s="3" customFormat="1" ht="15" customHeight="1" x14ac:dyDescent="0.2">
      <c r="A1224" s="11"/>
      <c r="C1224" s="139">
        <v>2014</v>
      </c>
      <c r="D1224" s="139"/>
      <c r="E1224" s="142">
        <f t="shared" ref="E1224:K1224" si="623">AVERAGE(E1149,E1169,E1189,E1209)</f>
        <v>6.7712967392843354E-2</v>
      </c>
      <c r="F1224" s="142">
        <f t="shared" si="623"/>
        <v>3.2079057571261747E-2</v>
      </c>
      <c r="G1224" s="142">
        <f t="shared" si="623"/>
        <v>0.11566758066855007</v>
      </c>
      <c r="H1224" s="142">
        <f t="shared" si="623"/>
        <v>0.22272820389035802</v>
      </c>
      <c r="I1224" s="142">
        <f t="shared" si="623"/>
        <v>0.19181263478698857</v>
      </c>
      <c r="J1224" s="142">
        <f t="shared" si="623"/>
        <v>8.999889547625442E-2</v>
      </c>
      <c r="K1224" s="142">
        <f t="shared" si="623"/>
        <v>0.28000066021374387</v>
      </c>
      <c r="L1224" s="141">
        <f t="shared" si="620"/>
        <v>3.6965843993777319</v>
      </c>
      <c r="M1224" s="2"/>
    </row>
    <row r="1225" spans="1:13" s="3" customFormat="1" ht="15" customHeight="1" x14ac:dyDescent="0.2">
      <c r="A1225" s="11"/>
      <c r="C1225" s="157" t="s">
        <v>171</v>
      </c>
      <c r="D1225" s="157"/>
      <c r="E1225" s="158"/>
      <c r="F1225" s="158"/>
      <c r="G1225" s="158"/>
      <c r="H1225" s="158"/>
      <c r="I1225" s="158"/>
      <c r="J1225" s="158"/>
      <c r="K1225" s="158"/>
      <c r="L1225" s="159"/>
      <c r="M1225" s="2"/>
    </row>
    <row r="1226" spans="1:13" s="3" customFormat="1" ht="15" customHeight="1" x14ac:dyDescent="0.2">
      <c r="A1226" s="11"/>
      <c r="C1226" s="100" t="s">
        <v>112</v>
      </c>
      <c r="D1226" s="100"/>
      <c r="E1226" s="99"/>
      <c r="F1226" s="99"/>
      <c r="G1226" s="99"/>
      <c r="H1226" s="99"/>
      <c r="I1226" s="99"/>
      <c r="J1226" s="99"/>
      <c r="K1226" s="99"/>
      <c r="L1226" s="98"/>
      <c r="M1226" s="2"/>
    </row>
    <row r="1227" spans="1:13" s="3" customFormat="1" ht="15" customHeight="1" x14ac:dyDescent="0.2">
      <c r="A1227" s="11"/>
      <c r="C1227" s="160" t="s">
        <v>165</v>
      </c>
      <c r="D1227" s="160"/>
      <c r="E1227" s="161"/>
      <c r="F1227" s="161"/>
      <c r="G1227" s="161"/>
      <c r="H1227" s="161"/>
      <c r="I1227" s="161"/>
      <c r="J1227" s="161"/>
      <c r="K1227" s="161"/>
      <c r="L1227" s="161"/>
      <c r="M1227" s="2"/>
    </row>
    <row r="1228" spans="1:13" s="3" customFormat="1" ht="15" customHeight="1" x14ac:dyDescent="0.2">
      <c r="A1228" s="11"/>
      <c r="B1228" s="2"/>
      <c r="C1228" s="136">
        <v>2024</v>
      </c>
      <c r="D1228" s="136"/>
      <c r="E1228" s="137">
        <f>AVERAGE(E1238,E1243,E1248,E1258,E1263,E1268,E1278,E1283,E1288,E1298,E1303,E1308)</f>
        <v>7.2167535393725529E-2</v>
      </c>
      <c r="F1228" s="137">
        <f t="shared" ref="F1228:K1228" si="624">AVERAGE(F1238,F1243,F1248,F1258,F1263,F1268,F1278,F1283,F1288,F1298,F1303,F1308)</f>
        <v>4.863257569161835E-2</v>
      </c>
      <c r="G1228" s="137">
        <f t="shared" si="624"/>
        <v>0.16965823889282813</v>
      </c>
      <c r="H1228" s="137">
        <f t="shared" si="624"/>
        <v>0.27400180917934502</v>
      </c>
      <c r="I1228" s="137">
        <f t="shared" si="624"/>
        <v>0.22203294938964002</v>
      </c>
      <c r="J1228" s="137">
        <f t="shared" si="624"/>
        <v>9.086721722889253E-2</v>
      </c>
      <c r="K1228" s="137">
        <f t="shared" si="624"/>
        <v>0.1226396742239504</v>
      </c>
      <c r="L1228" s="138">
        <f t="shared" ref="L1228:L1229" si="625">(1*E1228+2*F1228+3*G1228+4*H1228+5*I1228)/SUM(E1228:I1228)</f>
        <v>3.6676473776732035</v>
      </c>
      <c r="M1228" s="2"/>
    </row>
    <row r="1229" spans="1:13" s="3" customFormat="1" ht="15" customHeight="1" x14ac:dyDescent="0.2">
      <c r="A1229" s="11"/>
      <c r="B1229" s="2"/>
      <c r="C1229" s="139">
        <v>2021</v>
      </c>
      <c r="D1229" s="139"/>
      <c r="E1229" s="140">
        <f t="shared" ref="E1229:K1229" si="626">AVERAGE(E1239,E1244,E1249,E1259,E1264,E1269,E1279,E1284,E1289,E1299,E1304,E1309)</f>
        <v>7.983631749999999E-2</v>
      </c>
      <c r="F1229" s="140">
        <f t="shared" si="626"/>
        <v>4.9385813083333341E-2</v>
      </c>
      <c r="G1229" s="140">
        <f t="shared" si="626"/>
        <v>0.16662516683333334</v>
      </c>
      <c r="H1229" s="140">
        <f t="shared" si="626"/>
        <v>0.26302749591666669</v>
      </c>
      <c r="I1229" s="140">
        <f t="shared" si="626"/>
        <v>0.20929359508333334</v>
      </c>
      <c r="J1229" s="140">
        <f t="shared" si="626"/>
        <v>8.985405275000001E-2</v>
      </c>
      <c r="K1229" s="140">
        <f t="shared" si="626"/>
        <v>0.14197756066666664</v>
      </c>
      <c r="L1229" s="141">
        <f t="shared" si="625"/>
        <v>3.6151727214055551</v>
      </c>
      <c r="M1229" s="2"/>
    </row>
    <row r="1230" spans="1:13" s="3" customFormat="1" ht="15" customHeight="1" x14ac:dyDescent="0.2">
      <c r="A1230" s="11"/>
      <c r="B1230" s="2"/>
      <c r="C1230" s="139">
        <v>2017</v>
      </c>
      <c r="D1230" s="139"/>
      <c r="E1230" s="142" t="s">
        <v>174</v>
      </c>
      <c r="F1230" s="142" t="s">
        <v>174</v>
      </c>
      <c r="G1230" s="142" t="s">
        <v>174</v>
      </c>
      <c r="H1230" s="142" t="s">
        <v>174</v>
      </c>
      <c r="I1230" s="142" t="s">
        <v>174</v>
      </c>
      <c r="J1230" s="142" t="s">
        <v>174</v>
      </c>
      <c r="K1230" s="142" t="s">
        <v>174</v>
      </c>
      <c r="L1230" s="141" t="s">
        <v>174</v>
      </c>
      <c r="M1230" s="2"/>
    </row>
    <row r="1231" spans="1:13" s="3" customFormat="1" ht="15" customHeight="1" x14ac:dyDescent="0.2">
      <c r="A1231" s="11"/>
      <c r="B1231" s="2"/>
      <c r="C1231" s="139">
        <v>2014</v>
      </c>
      <c r="D1231" s="139"/>
      <c r="E1231" s="142" t="s">
        <v>174</v>
      </c>
      <c r="F1231" s="142" t="s">
        <v>174</v>
      </c>
      <c r="G1231" s="142" t="s">
        <v>174</v>
      </c>
      <c r="H1231" s="142" t="s">
        <v>174</v>
      </c>
      <c r="I1231" s="142" t="s">
        <v>174</v>
      </c>
      <c r="J1231" s="142" t="s">
        <v>174</v>
      </c>
      <c r="K1231" s="142" t="s">
        <v>174</v>
      </c>
      <c r="L1231" s="141" t="s">
        <v>174</v>
      </c>
      <c r="M1231" s="2"/>
    </row>
    <row r="1232" spans="1:13" s="3" customFormat="1" ht="15" customHeight="1" x14ac:dyDescent="0.2">
      <c r="A1232" s="11"/>
      <c r="B1232" s="2"/>
      <c r="C1232" s="162" t="s">
        <v>90</v>
      </c>
      <c r="D1232" s="162"/>
      <c r="E1232" s="162"/>
      <c r="F1232" s="162"/>
      <c r="G1232" s="163"/>
      <c r="H1232" s="163"/>
      <c r="I1232" s="163"/>
      <c r="J1232" s="163"/>
      <c r="K1232" s="163"/>
      <c r="L1232" s="168"/>
      <c r="M1232" s="2"/>
    </row>
    <row r="1233" spans="1:12" ht="15" customHeight="1" x14ac:dyDescent="0.2">
      <c r="A1233" s="11"/>
      <c r="C1233" s="136">
        <v>2024</v>
      </c>
      <c r="D1233" s="136"/>
      <c r="E1233" s="137">
        <f>AVERAGE(E1238,E1243,E1248)</f>
        <v>7.6482951644010991E-2</v>
      </c>
      <c r="F1233" s="137">
        <f t="shared" ref="F1233:K1233" si="627">AVERAGE(F1238,F1243,F1248)</f>
        <v>5.0361175941111974E-2</v>
      </c>
      <c r="G1233" s="137">
        <f t="shared" si="627"/>
        <v>0.18941355665090168</v>
      </c>
      <c r="H1233" s="137">
        <f t="shared" si="627"/>
        <v>0.29230080960793287</v>
      </c>
      <c r="I1233" s="137">
        <f t="shared" si="627"/>
        <v>0.20057987847403272</v>
      </c>
      <c r="J1233" s="137">
        <f t="shared" si="627"/>
        <v>8.3592439997596468E-2</v>
      </c>
      <c r="K1233" s="137">
        <f t="shared" si="627"/>
        <v>0.10726918768441336</v>
      </c>
      <c r="L1233" s="138">
        <f t="shared" ref="L1233:L1234" si="628">(1*E1233+2*F1233+3*G1233+4*H1233+5*I1233)/SUM(E1233:I1233)</f>
        <v>3.6057474272574024</v>
      </c>
    </row>
    <row r="1234" spans="1:12" ht="15" customHeight="1" x14ac:dyDescent="0.2">
      <c r="A1234" s="11"/>
      <c r="C1234" s="139">
        <v>2021</v>
      </c>
      <c r="D1234" s="139"/>
      <c r="E1234" s="140">
        <f t="shared" ref="E1234:K1234" si="629">AVERAGE(E1239,E1244,E1249)</f>
        <v>8.3147279333333338E-2</v>
      </c>
      <c r="F1234" s="140">
        <f t="shared" si="629"/>
        <v>5.2395466666666668E-2</v>
      </c>
      <c r="G1234" s="140">
        <f t="shared" si="629"/>
        <v>0.18743373599999999</v>
      </c>
      <c r="H1234" s="140">
        <f t="shared" si="629"/>
        <v>0.28238168800000002</v>
      </c>
      <c r="I1234" s="140">
        <f t="shared" si="629"/>
        <v>0.18614872699999999</v>
      </c>
      <c r="J1234" s="140">
        <f t="shared" si="629"/>
        <v>8.3181930000000001E-2</v>
      </c>
      <c r="K1234" s="140">
        <f t="shared" si="629"/>
        <v>0.12531118533333332</v>
      </c>
      <c r="L1234" s="141">
        <f t="shared" si="628"/>
        <v>3.5508342609763348</v>
      </c>
    </row>
    <row r="1235" spans="1:12" ht="15" customHeight="1" x14ac:dyDescent="0.2">
      <c r="A1235" s="11"/>
      <c r="C1235" s="139">
        <v>2017</v>
      </c>
      <c r="D1235" s="139"/>
      <c r="E1235" s="142" t="s">
        <v>174</v>
      </c>
      <c r="F1235" s="142" t="s">
        <v>174</v>
      </c>
      <c r="G1235" s="142" t="s">
        <v>174</v>
      </c>
      <c r="H1235" s="142" t="s">
        <v>174</v>
      </c>
      <c r="I1235" s="142" t="s">
        <v>174</v>
      </c>
      <c r="J1235" s="142" t="s">
        <v>174</v>
      </c>
      <c r="K1235" s="142" t="s">
        <v>174</v>
      </c>
      <c r="L1235" s="141" t="s">
        <v>174</v>
      </c>
    </row>
    <row r="1236" spans="1:12" ht="15" customHeight="1" x14ac:dyDescent="0.2">
      <c r="A1236" s="11"/>
      <c r="C1236" s="139">
        <v>2014</v>
      </c>
      <c r="D1236" s="139"/>
      <c r="E1236" s="142" t="s">
        <v>174</v>
      </c>
      <c r="F1236" s="142" t="s">
        <v>174</v>
      </c>
      <c r="G1236" s="142" t="s">
        <v>174</v>
      </c>
      <c r="H1236" s="142" t="s">
        <v>174</v>
      </c>
      <c r="I1236" s="142" t="s">
        <v>174</v>
      </c>
      <c r="J1236" s="142" t="s">
        <v>174</v>
      </c>
      <c r="K1236" s="142" t="s">
        <v>174</v>
      </c>
      <c r="L1236" s="141" t="s">
        <v>174</v>
      </c>
    </row>
    <row r="1237" spans="1:12" ht="15" customHeight="1" x14ac:dyDescent="0.2">
      <c r="A1237" s="11"/>
      <c r="C1237" s="170" t="s">
        <v>87</v>
      </c>
      <c r="D1237" s="171"/>
      <c r="E1237" s="172"/>
      <c r="F1237" s="172"/>
      <c r="G1237" s="173"/>
      <c r="H1237" s="173"/>
      <c r="I1237" s="173"/>
      <c r="J1237" s="173"/>
      <c r="K1237" s="173"/>
      <c r="L1237" s="174"/>
    </row>
    <row r="1238" spans="1:12" ht="15" customHeight="1" x14ac:dyDescent="0.2">
      <c r="A1238" s="11"/>
      <c r="C1238" s="136">
        <v>2024</v>
      </c>
      <c r="D1238" s="136"/>
      <c r="E1238" s="137">
        <v>8.116298266946316E-2</v>
      </c>
      <c r="F1238" s="137">
        <v>5.7998489736279107E-2</v>
      </c>
      <c r="G1238" s="137">
        <v>0.21128178546301313</v>
      </c>
      <c r="H1238" s="137">
        <v>0.29507985379522339</v>
      </c>
      <c r="I1238" s="137">
        <v>0.160472932906713</v>
      </c>
      <c r="J1238" s="137">
        <v>8.2617619733358655E-2</v>
      </c>
      <c r="K1238" s="137">
        <v>0.11138633569594965</v>
      </c>
      <c r="L1238" s="138">
        <f t="shared" ref="L1238:L1239" si="630">(1*E1238+2*F1238+3*G1238+4*H1238+5*I1238)/SUM(E1238:I1238)</f>
        <v>3.4909469062521414</v>
      </c>
    </row>
    <row r="1239" spans="1:12" ht="15" customHeight="1" x14ac:dyDescent="0.2">
      <c r="A1239" s="11"/>
      <c r="C1239" s="139">
        <v>2021</v>
      </c>
      <c r="D1239" s="139"/>
      <c r="E1239" s="140">
        <v>8.5272497000000003E-2</v>
      </c>
      <c r="F1239" s="140">
        <v>5.59669E-2</v>
      </c>
      <c r="G1239" s="140">
        <v>0.203834554</v>
      </c>
      <c r="H1239" s="140">
        <v>0.28407679000000002</v>
      </c>
      <c r="I1239" s="140">
        <v>0.153319866</v>
      </c>
      <c r="J1239" s="140">
        <v>8.4713213999999995E-2</v>
      </c>
      <c r="K1239" s="140">
        <v>0.13281620499999999</v>
      </c>
      <c r="L1239" s="141">
        <f t="shared" si="630"/>
        <v>3.4654547081280969</v>
      </c>
    </row>
    <row r="1240" spans="1:12" ht="15" customHeight="1" x14ac:dyDescent="0.2">
      <c r="A1240" s="11"/>
      <c r="C1240" s="139">
        <v>2017</v>
      </c>
      <c r="D1240" s="139"/>
      <c r="E1240" s="142" t="s">
        <v>174</v>
      </c>
      <c r="F1240" s="142" t="s">
        <v>174</v>
      </c>
      <c r="G1240" s="142" t="s">
        <v>174</v>
      </c>
      <c r="H1240" s="142" t="s">
        <v>174</v>
      </c>
      <c r="I1240" s="142" t="s">
        <v>174</v>
      </c>
      <c r="J1240" s="142" t="s">
        <v>174</v>
      </c>
      <c r="K1240" s="142" t="s">
        <v>174</v>
      </c>
      <c r="L1240" s="141" t="s">
        <v>174</v>
      </c>
    </row>
    <row r="1241" spans="1:12" ht="15" customHeight="1" x14ac:dyDescent="0.2">
      <c r="A1241" s="11"/>
      <c r="C1241" s="139">
        <v>2014</v>
      </c>
      <c r="D1241" s="139"/>
      <c r="E1241" s="142" t="s">
        <v>174</v>
      </c>
      <c r="F1241" s="142" t="s">
        <v>174</v>
      </c>
      <c r="G1241" s="142" t="s">
        <v>174</v>
      </c>
      <c r="H1241" s="142" t="s">
        <v>174</v>
      </c>
      <c r="I1241" s="142" t="s">
        <v>174</v>
      </c>
      <c r="J1241" s="142" t="s">
        <v>174</v>
      </c>
      <c r="K1241" s="142" t="s">
        <v>174</v>
      </c>
      <c r="L1241" s="141" t="s">
        <v>174</v>
      </c>
    </row>
    <row r="1242" spans="1:12" ht="15" customHeight="1" x14ac:dyDescent="0.2">
      <c r="A1242" s="11"/>
      <c r="C1242" s="170" t="s">
        <v>88</v>
      </c>
      <c r="D1242" s="171"/>
      <c r="E1242" s="172"/>
      <c r="F1242" s="172"/>
      <c r="G1242" s="173"/>
      <c r="H1242" s="173"/>
      <c r="I1242" s="173"/>
      <c r="J1242" s="173"/>
      <c r="K1242" s="173"/>
      <c r="L1242" s="174"/>
    </row>
    <row r="1243" spans="1:12" ht="15" customHeight="1" x14ac:dyDescent="0.2">
      <c r="A1243" s="11"/>
      <c r="C1243" s="136">
        <v>2024</v>
      </c>
      <c r="D1243" s="136"/>
      <c r="E1243" s="137">
        <v>7.8037790305599569E-2</v>
      </c>
      <c r="F1243" s="137">
        <v>5.2444997561735214E-2</v>
      </c>
      <c r="G1243" s="137">
        <v>0.20083265952456528</v>
      </c>
      <c r="H1243" s="137">
        <v>0.29653780583648565</v>
      </c>
      <c r="I1243" s="137">
        <v>0.17996580437659046</v>
      </c>
      <c r="J1243" s="137">
        <v>8.420631678701096E-2</v>
      </c>
      <c r="K1243" s="137">
        <v>0.10797462560801295</v>
      </c>
      <c r="L1243" s="138">
        <f t="shared" ref="L1243:L1244" si="631">(1*E1243+2*F1243+3*G1243+4*H1243+5*I1243)/SUM(E1243:I1243)</f>
        <v>3.5545163018867267</v>
      </c>
    </row>
    <row r="1244" spans="1:12" ht="15" customHeight="1" x14ac:dyDescent="0.2">
      <c r="A1244" s="11"/>
      <c r="C1244" s="139">
        <v>2021</v>
      </c>
      <c r="D1244" s="139"/>
      <c r="E1244" s="140">
        <v>9.0048866000000005E-2</v>
      </c>
      <c r="F1244" s="140">
        <v>5.2466699999999998E-2</v>
      </c>
      <c r="G1244" s="140">
        <v>0.20834517599999999</v>
      </c>
      <c r="H1244" s="140">
        <v>0.28640890899999999</v>
      </c>
      <c r="I1244" s="140">
        <v>0.14996064200000001</v>
      </c>
      <c r="J1244" s="140">
        <v>8.2028473000000005E-2</v>
      </c>
      <c r="K1244" s="140">
        <v>0.13074128400000001</v>
      </c>
      <c r="L1244" s="141">
        <f t="shared" si="631"/>
        <v>3.4493802692117694</v>
      </c>
    </row>
    <row r="1245" spans="1:12" ht="15" customHeight="1" x14ac:dyDescent="0.2">
      <c r="A1245" s="11"/>
      <c r="C1245" s="139">
        <v>2017</v>
      </c>
      <c r="D1245" s="139"/>
      <c r="E1245" s="142" t="s">
        <v>174</v>
      </c>
      <c r="F1245" s="142" t="s">
        <v>174</v>
      </c>
      <c r="G1245" s="142" t="s">
        <v>174</v>
      </c>
      <c r="H1245" s="142" t="s">
        <v>174</v>
      </c>
      <c r="I1245" s="142" t="s">
        <v>174</v>
      </c>
      <c r="J1245" s="142" t="s">
        <v>174</v>
      </c>
      <c r="K1245" s="142" t="s">
        <v>174</v>
      </c>
      <c r="L1245" s="141" t="s">
        <v>174</v>
      </c>
    </row>
    <row r="1246" spans="1:12" ht="15" customHeight="1" x14ac:dyDescent="0.2">
      <c r="A1246" s="11"/>
      <c r="C1246" s="139">
        <v>2014</v>
      </c>
      <c r="D1246" s="139"/>
      <c r="E1246" s="142" t="s">
        <v>174</v>
      </c>
      <c r="F1246" s="142" t="s">
        <v>174</v>
      </c>
      <c r="G1246" s="142" t="s">
        <v>174</v>
      </c>
      <c r="H1246" s="142" t="s">
        <v>174</v>
      </c>
      <c r="I1246" s="142" t="s">
        <v>174</v>
      </c>
      <c r="J1246" s="142" t="s">
        <v>174</v>
      </c>
      <c r="K1246" s="142" t="s">
        <v>174</v>
      </c>
      <c r="L1246" s="141" t="s">
        <v>174</v>
      </c>
    </row>
    <row r="1247" spans="1:12" ht="15" customHeight="1" x14ac:dyDescent="0.2">
      <c r="A1247" s="11"/>
      <c r="C1247" s="170" t="s">
        <v>89</v>
      </c>
      <c r="D1247" s="171"/>
      <c r="E1247" s="172"/>
      <c r="F1247" s="172"/>
      <c r="G1247" s="173"/>
      <c r="H1247" s="173"/>
      <c r="I1247" s="173"/>
      <c r="J1247" s="173"/>
      <c r="K1247" s="173"/>
      <c r="L1247" s="174"/>
    </row>
    <row r="1248" spans="1:12" ht="15" customHeight="1" x14ac:dyDescent="0.2">
      <c r="A1248" s="11"/>
      <c r="C1248" s="136">
        <v>2024</v>
      </c>
      <c r="D1248" s="136"/>
      <c r="E1248" s="137">
        <v>7.0248081956970229E-2</v>
      </c>
      <c r="F1248" s="137">
        <v>4.0640040525321608E-2</v>
      </c>
      <c r="G1248" s="137">
        <v>0.15612622496512663</v>
      </c>
      <c r="H1248" s="137">
        <v>0.28528476919208956</v>
      </c>
      <c r="I1248" s="137">
        <v>0.26130089813879476</v>
      </c>
      <c r="J1248" s="137">
        <v>8.3953383472419776E-2</v>
      </c>
      <c r="K1248" s="137">
        <v>0.10244660174927749</v>
      </c>
      <c r="L1248" s="138">
        <f t="shared" ref="L1248:L1249" si="632">(1*E1248+2*F1248+3*G1248+4*H1248+5*I1248)/SUM(E1248:I1248)</f>
        <v>3.7703421210005748</v>
      </c>
    </row>
    <row r="1249" spans="1:12" ht="15" customHeight="1" x14ac:dyDescent="0.2">
      <c r="A1249" s="11"/>
      <c r="C1249" s="139">
        <v>2021</v>
      </c>
      <c r="D1249" s="139"/>
      <c r="E1249" s="140">
        <v>7.4120475000000005E-2</v>
      </c>
      <c r="F1249" s="140">
        <v>4.8752799999999999E-2</v>
      </c>
      <c r="G1249" s="140">
        <v>0.150121478</v>
      </c>
      <c r="H1249" s="140">
        <v>0.27665936499999999</v>
      </c>
      <c r="I1249" s="140">
        <v>0.25516567299999998</v>
      </c>
      <c r="J1249" s="140">
        <v>8.2804103000000004E-2</v>
      </c>
      <c r="K1249" s="140">
        <v>0.112376067</v>
      </c>
      <c r="L1249" s="141">
        <f t="shared" si="632"/>
        <v>3.7330795882478496</v>
      </c>
    </row>
    <row r="1250" spans="1:12" ht="15" customHeight="1" x14ac:dyDescent="0.2">
      <c r="A1250" s="11"/>
      <c r="C1250" s="139">
        <v>2017</v>
      </c>
      <c r="D1250" s="139"/>
      <c r="E1250" s="142" t="s">
        <v>174</v>
      </c>
      <c r="F1250" s="142" t="s">
        <v>174</v>
      </c>
      <c r="G1250" s="142" t="s">
        <v>174</v>
      </c>
      <c r="H1250" s="142" t="s">
        <v>174</v>
      </c>
      <c r="I1250" s="142" t="s">
        <v>174</v>
      </c>
      <c r="J1250" s="142" t="s">
        <v>174</v>
      </c>
      <c r="K1250" s="142" t="s">
        <v>174</v>
      </c>
      <c r="L1250" s="141" t="s">
        <v>174</v>
      </c>
    </row>
    <row r="1251" spans="1:12" ht="15" customHeight="1" x14ac:dyDescent="0.2">
      <c r="A1251" s="11"/>
      <c r="C1251" s="139">
        <v>2014</v>
      </c>
      <c r="D1251" s="139"/>
      <c r="E1251" s="142" t="s">
        <v>174</v>
      </c>
      <c r="F1251" s="142" t="s">
        <v>174</v>
      </c>
      <c r="G1251" s="142" t="s">
        <v>174</v>
      </c>
      <c r="H1251" s="142" t="s">
        <v>174</v>
      </c>
      <c r="I1251" s="142" t="s">
        <v>174</v>
      </c>
      <c r="J1251" s="142" t="s">
        <v>174</v>
      </c>
      <c r="K1251" s="142" t="s">
        <v>174</v>
      </c>
      <c r="L1251" s="141" t="s">
        <v>174</v>
      </c>
    </row>
    <row r="1252" spans="1:12" ht="15" customHeight="1" x14ac:dyDescent="0.2">
      <c r="A1252" s="11"/>
      <c r="C1252" s="162" t="s">
        <v>91</v>
      </c>
      <c r="D1252" s="162"/>
      <c r="E1252" s="162"/>
      <c r="F1252" s="162"/>
      <c r="G1252" s="163"/>
      <c r="H1252" s="163"/>
      <c r="I1252" s="163"/>
      <c r="J1252" s="163"/>
      <c r="K1252" s="163"/>
      <c r="L1252" s="168"/>
    </row>
    <row r="1253" spans="1:12" ht="15" customHeight="1" x14ac:dyDescent="0.2">
      <c r="A1253" s="11"/>
      <c r="C1253" s="136">
        <v>2024</v>
      </c>
      <c r="D1253" s="136"/>
      <c r="E1253" s="137">
        <f>AVERAGE(E1258,E1263,E1268)</f>
        <v>7.9015632158282986E-2</v>
      </c>
      <c r="F1253" s="137">
        <f t="shared" ref="F1253:K1253" si="633">AVERAGE(F1258,F1263,F1268)</f>
        <v>5.8771329945653455E-2</v>
      </c>
      <c r="G1253" s="137">
        <f t="shared" si="633"/>
        <v>0.20904648065973289</v>
      </c>
      <c r="H1253" s="137">
        <f t="shared" si="633"/>
        <v>0.2655145822350678</v>
      </c>
      <c r="I1253" s="137">
        <f t="shared" si="633"/>
        <v>0.18685656081291077</v>
      </c>
      <c r="J1253" s="137">
        <f t="shared" si="633"/>
        <v>9.0727609310263413E-2</v>
      </c>
      <c r="K1253" s="137">
        <f t="shared" si="633"/>
        <v>0.11006780487808876</v>
      </c>
      <c r="L1253" s="138">
        <f t="shared" ref="L1253:L1254" si="634">(1*E1253+2*F1253+3*G1253+4*H1253+5*I1253)/SUM(E1253:I1253)</f>
        <v>3.5285569140843549</v>
      </c>
    </row>
    <row r="1254" spans="1:12" ht="15" customHeight="1" x14ac:dyDescent="0.2">
      <c r="A1254" s="11"/>
      <c r="C1254" s="139">
        <v>2021</v>
      </c>
      <c r="D1254" s="139"/>
      <c r="E1254" s="140">
        <f t="shared" ref="E1254:K1254" si="635">AVERAGE(E1259,E1264,E1269)</f>
        <v>8.8921258666666669E-2</v>
      </c>
      <c r="F1254" s="140">
        <f t="shared" si="635"/>
        <v>6.0019019E-2</v>
      </c>
      <c r="G1254" s="140">
        <f t="shared" si="635"/>
        <v>0.20355039866666669</v>
      </c>
      <c r="H1254" s="140">
        <f t="shared" si="635"/>
        <v>0.25029838033333335</v>
      </c>
      <c r="I1254" s="140">
        <f t="shared" si="635"/>
        <v>0.17810642300000001</v>
      </c>
      <c r="J1254" s="140">
        <f t="shared" si="635"/>
        <v>9.1724605000000001E-2</v>
      </c>
      <c r="K1254" s="140">
        <f t="shared" si="635"/>
        <v>0.12737992233333331</v>
      </c>
      <c r="L1254" s="141">
        <f t="shared" si="634"/>
        <v>3.4720858291526566</v>
      </c>
    </row>
    <row r="1255" spans="1:12" ht="15" customHeight="1" x14ac:dyDescent="0.2">
      <c r="A1255" s="11"/>
      <c r="C1255" s="139">
        <v>2017</v>
      </c>
      <c r="D1255" s="139"/>
      <c r="E1255" s="142" t="s">
        <v>174</v>
      </c>
      <c r="F1255" s="142" t="s">
        <v>174</v>
      </c>
      <c r="G1255" s="142" t="s">
        <v>174</v>
      </c>
      <c r="H1255" s="142" t="s">
        <v>174</v>
      </c>
      <c r="I1255" s="142" t="s">
        <v>174</v>
      </c>
      <c r="J1255" s="142" t="s">
        <v>174</v>
      </c>
      <c r="K1255" s="142" t="s">
        <v>174</v>
      </c>
      <c r="L1255" s="141" t="s">
        <v>174</v>
      </c>
    </row>
    <row r="1256" spans="1:12" ht="15" customHeight="1" x14ac:dyDescent="0.2">
      <c r="A1256" s="11"/>
      <c r="C1256" s="139">
        <v>2014</v>
      </c>
      <c r="D1256" s="139"/>
      <c r="E1256" s="142" t="s">
        <v>174</v>
      </c>
      <c r="F1256" s="142" t="s">
        <v>174</v>
      </c>
      <c r="G1256" s="142" t="s">
        <v>174</v>
      </c>
      <c r="H1256" s="142" t="s">
        <v>174</v>
      </c>
      <c r="I1256" s="142" t="s">
        <v>174</v>
      </c>
      <c r="J1256" s="142" t="s">
        <v>174</v>
      </c>
      <c r="K1256" s="142" t="s">
        <v>174</v>
      </c>
      <c r="L1256" s="141" t="s">
        <v>174</v>
      </c>
    </row>
    <row r="1257" spans="1:12" ht="15" customHeight="1" x14ac:dyDescent="0.2">
      <c r="A1257" s="11"/>
      <c r="C1257" s="170" t="s">
        <v>87</v>
      </c>
      <c r="D1257" s="171"/>
      <c r="E1257" s="172"/>
      <c r="F1257" s="172"/>
      <c r="G1257" s="173"/>
      <c r="H1257" s="173"/>
      <c r="I1257" s="173"/>
      <c r="J1257" s="173"/>
      <c r="K1257" s="173"/>
      <c r="L1257" s="174"/>
    </row>
    <row r="1258" spans="1:12" ht="15" customHeight="1" x14ac:dyDescent="0.2">
      <c r="A1258" s="11"/>
      <c r="C1258" s="136">
        <v>2024</v>
      </c>
      <c r="D1258" s="136"/>
      <c r="E1258" s="137">
        <v>8.4938132900631194E-2</v>
      </c>
      <c r="F1258" s="137">
        <v>6.6293268969163877E-2</v>
      </c>
      <c r="G1258" s="137">
        <v>0.23173261425530484</v>
      </c>
      <c r="H1258" s="137">
        <v>0.25506464856868982</v>
      </c>
      <c r="I1258" s="137">
        <v>0.15680826560579048</v>
      </c>
      <c r="J1258" s="137">
        <v>9.0423657700491544E-2</v>
      </c>
      <c r="K1258" s="137">
        <v>0.11473941199992838</v>
      </c>
      <c r="L1258" s="138">
        <f t="shared" ref="L1258:L1259" si="636">(1*E1258+2*F1258+3*G1258+4*H1258+5*I1258)/SUM(E1258:I1258)</f>
        <v>3.4183394509418656</v>
      </c>
    </row>
    <row r="1259" spans="1:12" ht="15" customHeight="1" x14ac:dyDescent="0.2">
      <c r="A1259" s="11"/>
      <c r="C1259" s="139">
        <v>2021</v>
      </c>
      <c r="D1259" s="139"/>
      <c r="E1259" s="140">
        <v>9.1546243999999999E-2</v>
      </c>
      <c r="F1259" s="140">
        <v>6.6849856999999999E-2</v>
      </c>
      <c r="G1259" s="140">
        <v>0.22454149000000001</v>
      </c>
      <c r="H1259" s="140">
        <v>0.231510839</v>
      </c>
      <c r="I1259" s="140">
        <v>0.152742242</v>
      </c>
      <c r="J1259" s="140">
        <v>9.7948666000000004E-2</v>
      </c>
      <c r="K1259" s="140">
        <v>0.13486066099999999</v>
      </c>
      <c r="L1259" s="141">
        <f t="shared" si="636"/>
        <v>3.3741611941809424</v>
      </c>
    </row>
    <row r="1260" spans="1:12" ht="15" customHeight="1" x14ac:dyDescent="0.2">
      <c r="A1260" s="11"/>
      <c r="C1260" s="139">
        <v>2017</v>
      </c>
      <c r="D1260" s="139"/>
      <c r="E1260" s="142" t="s">
        <v>174</v>
      </c>
      <c r="F1260" s="142" t="s">
        <v>174</v>
      </c>
      <c r="G1260" s="142" t="s">
        <v>174</v>
      </c>
      <c r="H1260" s="142" t="s">
        <v>174</v>
      </c>
      <c r="I1260" s="142" t="s">
        <v>174</v>
      </c>
      <c r="J1260" s="142" t="s">
        <v>174</v>
      </c>
      <c r="K1260" s="142" t="s">
        <v>174</v>
      </c>
      <c r="L1260" s="141" t="s">
        <v>174</v>
      </c>
    </row>
    <row r="1261" spans="1:12" ht="15" customHeight="1" x14ac:dyDescent="0.2">
      <c r="A1261" s="11"/>
      <c r="C1261" s="139">
        <v>2014</v>
      </c>
      <c r="D1261" s="139"/>
      <c r="E1261" s="142" t="s">
        <v>174</v>
      </c>
      <c r="F1261" s="142" t="s">
        <v>174</v>
      </c>
      <c r="G1261" s="142" t="s">
        <v>174</v>
      </c>
      <c r="H1261" s="142" t="s">
        <v>174</v>
      </c>
      <c r="I1261" s="142" t="s">
        <v>174</v>
      </c>
      <c r="J1261" s="142" t="s">
        <v>174</v>
      </c>
      <c r="K1261" s="142" t="s">
        <v>174</v>
      </c>
      <c r="L1261" s="141" t="s">
        <v>174</v>
      </c>
    </row>
    <row r="1262" spans="1:12" ht="15" customHeight="1" x14ac:dyDescent="0.2">
      <c r="A1262" s="11"/>
      <c r="C1262" s="170" t="s">
        <v>88</v>
      </c>
      <c r="D1262" s="171"/>
      <c r="E1262" s="172"/>
      <c r="F1262" s="172"/>
      <c r="G1262" s="173"/>
      <c r="H1262" s="173"/>
      <c r="I1262" s="173"/>
      <c r="J1262" s="173"/>
      <c r="K1262" s="173"/>
      <c r="L1262" s="174"/>
    </row>
    <row r="1263" spans="1:12" ht="15" customHeight="1" x14ac:dyDescent="0.2">
      <c r="A1263" s="11"/>
      <c r="C1263" s="136">
        <v>2024</v>
      </c>
      <c r="D1263" s="136"/>
      <c r="E1263" s="137">
        <v>8.2013238331089061E-2</v>
      </c>
      <c r="F1263" s="137">
        <v>5.9144451739561982E-2</v>
      </c>
      <c r="G1263" s="137">
        <v>0.23345050684466648</v>
      </c>
      <c r="H1263" s="137">
        <v>0.26322668589510723</v>
      </c>
      <c r="I1263" s="137">
        <v>0.15929703610173884</v>
      </c>
      <c r="J1263" s="137">
        <v>9.1062991853716427E-2</v>
      </c>
      <c r="K1263" s="137">
        <v>0.11180508923412001</v>
      </c>
      <c r="L1263" s="138">
        <f t="shared" ref="L1263:L1264" si="637">(1*E1263+2*F1263+3*G1263+4*H1263+5*I1263)/SUM(E1263:I1263)</f>
        <v>3.4499253149795961</v>
      </c>
    </row>
    <row r="1264" spans="1:12" ht="15" customHeight="1" x14ac:dyDescent="0.2">
      <c r="A1264" s="11"/>
      <c r="C1264" s="139">
        <v>2021</v>
      </c>
      <c r="D1264" s="139"/>
      <c r="E1264" s="140">
        <v>9.5650658999999999E-2</v>
      </c>
      <c r="F1264" s="140">
        <v>6.1543899999999999E-2</v>
      </c>
      <c r="G1264" s="140">
        <v>0.23500453900000001</v>
      </c>
      <c r="H1264" s="140">
        <v>0.24676778099999999</v>
      </c>
      <c r="I1264" s="140">
        <v>0.13959998700000001</v>
      </c>
      <c r="J1264" s="140">
        <v>8.7676456E-2</v>
      </c>
      <c r="K1264" s="140">
        <v>0.13375668099999999</v>
      </c>
      <c r="L1264" s="141">
        <f t="shared" si="637"/>
        <v>3.3508016445693438</v>
      </c>
    </row>
    <row r="1265" spans="1:12" ht="15" customHeight="1" x14ac:dyDescent="0.2">
      <c r="A1265" s="11"/>
      <c r="C1265" s="139">
        <v>2017</v>
      </c>
      <c r="D1265" s="139"/>
      <c r="E1265" s="142" t="s">
        <v>174</v>
      </c>
      <c r="F1265" s="142" t="s">
        <v>174</v>
      </c>
      <c r="G1265" s="142" t="s">
        <v>174</v>
      </c>
      <c r="H1265" s="142" t="s">
        <v>174</v>
      </c>
      <c r="I1265" s="142" t="s">
        <v>174</v>
      </c>
      <c r="J1265" s="142" t="s">
        <v>174</v>
      </c>
      <c r="K1265" s="142" t="s">
        <v>174</v>
      </c>
      <c r="L1265" s="141" t="s">
        <v>174</v>
      </c>
    </row>
    <row r="1266" spans="1:12" ht="15" customHeight="1" x14ac:dyDescent="0.2">
      <c r="A1266" s="11"/>
      <c r="C1266" s="139">
        <v>2014</v>
      </c>
      <c r="D1266" s="139"/>
      <c r="E1266" s="142" t="s">
        <v>174</v>
      </c>
      <c r="F1266" s="142" t="s">
        <v>174</v>
      </c>
      <c r="G1266" s="142" t="s">
        <v>174</v>
      </c>
      <c r="H1266" s="142" t="s">
        <v>174</v>
      </c>
      <c r="I1266" s="142" t="s">
        <v>174</v>
      </c>
      <c r="J1266" s="142" t="s">
        <v>174</v>
      </c>
      <c r="K1266" s="142" t="s">
        <v>174</v>
      </c>
      <c r="L1266" s="141" t="s">
        <v>174</v>
      </c>
    </row>
    <row r="1267" spans="1:12" ht="15" customHeight="1" x14ac:dyDescent="0.2">
      <c r="A1267" s="11"/>
      <c r="C1267" s="170" t="s">
        <v>89</v>
      </c>
      <c r="D1267" s="171"/>
      <c r="E1267" s="172"/>
      <c r="F1267" s="172"/>
      <c r="G1267" s="173"/>
      <c r="H1267" s="173"/>
      <c r="I1267" s="173"/>
      <c r="J1267" s="173"/>
      <c r="K1267" s="173"/>
      <c r="L1267" s="174"/>
    </row>
    <row r="1268" spans="1:12" ht="15" customHeight="1" x14ac:dyDescent="0.2">
      <c r="A1268" s="11"/>
      <c r="C1268" s="136">
        <v>2024</v>
      </c>
      <c r="D1268" s="136"/>
      <c r="E1268" s="137">
        <v>7.009552524312869E-2</v>
      </c>
      <c r="F1268" s="137">
        <v>5.0876269128234501E-2</v>
      </c>
      <c r="G1268" s="137">
        <v>0.16195632087922734</v>
      </c>
      <c r="H1268" s="137">
        <v>0.27825241224140634</v>
      </c>
      <c r="I1268" s="137">
        <v>0.24446438073120297</v>
      </c>
      <c r="J1268" s="137">
        <v>9.0696178376582295E-2</v>
      </c>
      <c r="K1268" s="137">
        <v>0.10365891340021789</v>
      </c>
      <c r="L1268" s="138">
        <f t="shared" ref="L1268:L1269" si="638">(1*E1268+2*F1268+3*G1268+4*H1268+5*I1268)/SUM(E1268:I1268)</f>
        <v>3.7150964999703207</v>
      </c>
    </row>
    <row r="1269" spans="1:12" ht="15" customHeight="1" x14ac:dyDescent="0.2">
      <c r="A1269" s="11"/>
      <c r="C1269" s="139">
        <v>2021</v>
      </c>
      <c r="D1269" s="139"/>
      <c r="E1269" s="140">
        <v>7.9566872999999996E-2</v>
      </c>
      <c r="F1269" s="140">
        <v>5.1663300000000002E-2</v>
      </c>
      <c r="G1269" s="140">
        <v>0.15110516700000001</v>
      </c>
      <c r="H1269" s="140">
        <v>0.272616521</v>
      </c>
      <c r="I1269" s="140">
        <v>0.24197704</v>
      </c>
      <c r="J1269" s="140">
        <v>8.9548692999999999E-2</v>
      </c>
      <c r="K1269" s="140">
        <v>0.113522425</v>
      </c>
      <c r="L1269" s="141">
        <f t="shared" si="638"/>
        <v>3.6848459810092895</v>
      </c>
    </row>
    <row r="1270" spans="1:12" ht="15" customHeight="1" x14ac:dyDescent="0.2">
      <c r="A1270" s="11"/>
      <c r="C1270" s="139">
        <v>2017</v>
      </c>
      <c r="D1270" s="139"/>
      <c r="E1270" s="142" t="s">
        <v>174</v>
      </c>
      <c r="F1270" s="142" t="s">
        <v>174</v>
      </c>
      <c r="G1270" s="142" t="s">
        <v>174</v>
      </c>
      <c r="H1270" s="142" t="s">
        <v>174</v>
      </c>
      <c r="I1270" s="142" t="s">
        <v>174</v>
      </c>
      <c r="J1270" s="142" t="s">
        <v>174</v>
      </c>
      <c r="K1270" s="142" t="s">
        <v>174</v>
      </c>
      <c r="L1270" s="141" t="s">
        <v>174</v>
      </c>
    </row>
    <row r="1271" spans="1:12" ht="15" customHeight="1" x14ac:dyDescent="0.2">
      <c r="A1271" s="11"/>
      <c r="C1271" s="139">
        <v>2014</v>
      </c>
      <c r="D1271" s="139"/>
      <c r="E1271" s="142" t="s">
        <v>174</v>
      </c>
      <c r="F1271" s="142" t="s">
        <v>174</v>
      </c>
      <c r="G1271" s="142" t="s">
        <v>174</v>
      </c>
      <c r="H1271" s="142" t="s">
        <v>174</v>
      </c>
      <c r="I1271" s="142" t="s">
        <v>174</v>
      </c>
      <c r="J1271" s="142" t="s">
        <v>174</v>
      </c>
      <c r="K1271" s="142" t="s">
        <v>174</v>
      </c>
      <c r="L1271" s="141" t="s">
        <v>174</v>
      </c>
    </row>
    <row r="1272" spans="1:12" ht="15" customHeight="1" x14ac:dyDescent="0.2">
      <c r="A1272" s="11"/>
      <c r="C1272" s="162" t="s">
        <v>92</v>
      </c>
      <c r="D1272" s="162"/>
      <c r="E1272" s="162"/>
      <c r="F1272" s="162"/>
      <c r="G1272" s="163"/>
      <c r="H1272" s="163"/>
      <c r="I1272" s="163"/>
      <c r="J1272" s="163"/>
      <c r="K1272" s="163"/>
      <c r="L1272" s="168"/>
    </row>
    <row r="1273" spans="1:12" ht="15" customHeight="1" x14ac:dyDescent="0.2">
      <c r="A1273" s="11"/>
      <c r="C1273" s="136">
        <v>2024</v>
      </c>
      <c r="D1273" s="136"/>
      <c r="E1273" s="137">
        <f>AVERAGE(E1278,E1283,E1288)</f>
        <v>6.497578357191261E-2</v>
      </c>
      <c r="F1273" s="137">
        <f t="shared" ref="F1273:K1273" si="639">AVERAGE(F1278,F1283,F1288)</f>
        <v>3.9401324871060704E-2</v>
      </c>
      <c r="G1273" s="137">
        <f t="shared" si="639"/>
        <v>0.12528984173718075</v>
      </c>
      <c r="H1273" s="137">
        <f t="shared" si="639"/>
        <v>0.25017315880254859</v>
      </c>
      <c r="I1273" s="137">
        <f t="shared" si="639"/>
        <v>0.28872747204261634</v>
      </c>
      <c r="J1273" s="137">
        <f t="shared" si="639"/>
        <v>9.4846268772835085E-2</v>
      </c>
      <c r="K1273" s="137">
        <f t="shared" si="639"/>
        <v>0.13658615020184592</v>
      </c>
      <c r="L1273" s="138">
        <f t="shared" ref="L1273:L1274" si="640">(1*E1273+2*F1273+3*G1273+4*H1273+5*I1273)/SUM(E1273:I1273)</f>
        <v>3.8564961977640451</v>
      </c>
    </row>
    <row r="1274" spans="1:12" ht="15" customHeight="1" x14ac:dyDescent="0.2">
      <c r="A1274" s="11"/>
      <c r="C1274" s="139">
        <v>2021</v>
      </c>
      <c r="D1274" s="139"/>
      <c r="E1274" s="140">
        <f t="shared" ref="E1274:K1274" si="641">AVERAGE(E1279,E1284,E1289)</f>
        <v>7.1531463000000003E-2</v>
      </c>
      <c r="F1274" s="140">
        <f t="shared" si="641"/>
        <v>4.0246400000000009E-2</v>
      </c>
      <c r="G1274" s="140">
        <f t="shared" si="641"/>
        <v>0.12182152666666668</v>
      </c>
      <c r="H1274" s="140">
        <f t="shared" si="641"/>
        <v>0.24621489533333332</v>
      </c>
      <c r="I1274" s="140">
        <f t="shared" si="641"/>
        <v>0.27132237233333334</v>
      </c>
      <c r="J1274" s="140">
        <f t="shared" si="641"/>
        <v>9.1955479333333326E-2</v>
      </c>
      <c r="K1274" s="140">
        <f t="shared" si="641"/>
        <v>0.15690784699999999</v>
      </c>
      <c r="L1274" s="141">
        <f t="shared" si="640"/>
        <v>3.8061786202124788</v>
      </c>
    </row>
    <row r="1275" spans="1:12" ht="15" customHeight="1" x14ac:dyDescent="0.2">
      <c r="A1275" s="11"/>
      <c r="C1275" s="139">
        <v>2017</v>
      </c>
      <c r="D1275" s="139"/>
      <c r="E1275" s="142" t="s">
        <v>174</v>
      </c>
      <c r="F1275" s="142" t="s">
        <v>174</v>
      </c>
      <c r="G1275" s="142" t="s">
        <v>174</v>
      </c>
      <c r="H1275" s="142" t="s">
        <v>174</v>
      </c>
      <c r="I1275" s="142" t="s">
        <v>174</v>
      </c>
      <c r="J1275" s="142" t="s">
        <v>174</v>
      </c>
      <c r="K1275" s="142" t="s">
        <v>174</v>
      </c>
      <c r="L1275" s="141" t="s">
        <v>174</v>
      </c>
    </row>
    <row r="1276" spans="1:12" ht="15" customHeight="1" x14ac:dyDescent="0.2">
      <c r="A1276" s="11"/>
      <c r="C1276" s="139">
        <v>2014</v>
      </c>
      <c r="D1276" s="139"/>
      <c r="E1276" s="142" t="s">
        <v>174</v>
      </c>
      <c r="F1276" s="142" t="s">
        <v>174</v>
      </c>
      <c r="G1276" s="142" t="s">
        <v>174</v>
      </c>
      <c r="H1276" s="142" t="s">
        <v>174</v>
      </c>
      <c r="I1276" s="142" t="s">
        <v>174</v>
      </c>
      <c r="J1276" s="142" t="s">
        <v>174</v>
      </c>
      <c r="K1276" s="142" t="s">
        <v>174</v>
      </c>
      <c r="L1276" s="141" t="s">
        <v>174</v>
      </c>
    </row>
    <row r="1277" spans="1:12" ht="15" customHeight="1" x14ac:dyDescent="0.2">
      <c r="A1277" s="11"/>
      <c r="C1277" s="170" t="s">
        <v>87</v>
      </c>
      <c r="D1277" s="171"/>
      <c r="E1277" s="172"/>
      <c r="F1277" s="172"/>
      <c r="G1277" s="173"/>
      <c r="H1277" s="173"/>
      <c r="I1277" s="173"/>
      <c r="J1277" s="173"/>
      <c r="K1277" s="173"/>
      <c r="L1277" s="174"/>
    </row>
    <row r="1278" spans="1:12" ht="15" customHeight="1" x14ac:dyDescent="0.2">
      <c r="A1278" s="11"/>
      <c r="C1278" s="136">
        <v>2024</v>
      </c>
      <c r="D1278" s="136"/>
      <c r="E1278" s="137">
        <v>6.5174117412042307E-2</v>
      </c>
      <c r="F1278" s="137">
        <v>3.9312717415757911E-2</v>
      </c>
      <c r="G1278" s="137">
        <v>0.10040106858148841</v>
      </c>
      <c r="H1278" s="137">
        <v>0.26247872504307002</v>
      </c>
      <c r="I1278" s="137">
        <v>0.31372579480092572</v>
      </c>
      <c r="J1278" s="137">
        <v>8.9297080494176673E-2</v>
      </c>
      <c r="K1278" s="137">
        <v>0.12961049625253887</v>
      </c>
      <c r="L1278" s="138">
        <f t="shared" ref="L1278:L1279" si="642">(1*E1278+2*F1278+3*G1278+4*H1278+5*I1278)/SUM(E1278:I1278)</f>
        <v>3.9221307760291997</v>
      </c>
    </row>
    <row r="1279" spans="1:12" ht="15" customHeight="1" x14ac:dyDescent="0.2">
      <c r="A1279" s="11"/>
      <c r="C1279" s="139">
        <v>2021</v>
      </c>
      <c r="D1279" s="139"/>
      <c r="E1279" s="140">
        <v>6.8659454999999994E-2</v>
      </c>
      <c r="F1279" s="140">
        <v>3.4897400000000002E-2</v>
      </c>
      <c r="G1279" s="140">
        <v>9.4019228999999996E-2</v>
      </c>
      <c r="H1279" s="140">
        <v>0.25819973600000001</v>
      </c>
      <c r="I1279" s="140">
        <v>0.303867844</v>
      </c>
      <c r="J1279" s="140">
        <v>9.0210743999999995E-2</v>
      </c>
      <c r="K1279" s="140">
        <v>0.15014555900000001</v>
      </c>
      <c r="L1279" s="141">
        <f t="shared" si="642"/>
        <v>3.9132164814580754</v>
      </c>
    </row>
    <row r="1280" spans="1:12" ht="15" customHeight="1" x14ac:dyDescent="0.2">
      <c r="A1280" s="11"/>
      <c r="C1280" s="139">
        <v>2017</v>
      </c>
      <c r="D1280" s="139"/>
      <c r="E1280" s="142" t="s">
        <v>174</v>
      </c>
      <c r="F1280" s="142" t="s">
        <v>174</v>
      </c>
      <c r="G1280" s="142" t="s">
        <v>174</v>
      </c>
      <c r="H1280" s="142" t="s">
        <v>174</v>
      </c>
      <c r="I1280" s="142" t="s">
        <v>174</v>
      </c>
      <c r="J1280" s="142" t="s">
        <v>174</v>
      </c>
      <c r="K1280" s="142" t="s">
        <v>174</v>
      </c>
      <c r="L1280" s="141" t="s">
        <v>174</v>
      </c>
    </row>
    <row r="1281" spans="1:12" ht="15" customHeight="1" x14ac:dyDescent="0.2">
      <c r="A1281" s="11"/>
      <c r="C1281" s="139">
        <v>2014</v>
      </c>
      <c r="D1281" s="139"/>
      <c r="E1281" s="142" t="s">
        <v>174</v>
      </c>
      <c r="F1281" s="142" t="s">
        <v>174</v>
      </c>
      <c r="G1281" s="142" t="s">
        <v>174</v>
      </c>
      <c r="H1281" s="142" t="s">
        <v>174</v>
      </c>
      <c r="I1281" s="142" t="s">
        <v>174</v>
      </c>
      <c r="J1281" s="142" t="s">
        <v>174</v>
      </c>
      <c r="K1281" s="142" t="s">
        <v>174</v>
      </c>
      <c r="L1281" s="141" t="s">
        <v>174</v>
      </c>
    </row>
    <row r="1282" spans="1:12" ht="15" customHeight="1" x14ac:dyDescent="0.2">
      <c r="A1282" s="11"/>
      <c r="C1282" s="170" t="s">
        <v>88</v>
      </c>
      <c r="D1282" s="171"/>
      <c r="E1282" s="172"/>
      <c r="F1282" s="172"/>
      <c r="G1282" s="173"/>
      <c r="H1282" s="173"/>
      <c r="I1282" s="173"/>
      <c r="J1282" s="173"/>
      <c r="K1282" s="173"/>
      <c r="L1282" s="174"/>
    </row>
    <row r="1283" spans="1:12" ht="15" customHeight="1" x14ac:dyDescent="0.2">
      <c r="A1283" s="11"/>
      <c r="C1283" s="136">
        <v>2024</v>
      </c>
      <c r="D1283" s="136"/>
      <c r="E1283" s="137">
        <v>6.7111898609603621E-2</v>
      </c>
      <c r="F1283" s="137">
        <v>3.9831471466179463E-2</v>
      </c>
      <c r="G1283" s="137">
        <v>0.16483469060587808</v>
      </c>
      <c r="H1283" s="137">
        <v>0.2473600858884864</v>
      </c>
      <c r="I1283" s="137">
        <v>0.24604799290063131</v>
      </c>
      <c r="J1283" s="137">
        <v>9.7348389517338804E-2</v>
      </c>
      <c r="K1283" s="137">
        <v>0.13746547101188236</v>
      </c>
      <c r="L1283" s="138">
        <f t="shared" ref="L1283:L1284" si="643">(1*E1283+2*F1283+3*G1283+4*H1283+5*I1283)/SUM(E1283:I1283)</f>
        <v>3.7389062266540889</v>
      </c>
    </row>
    <row r="1284" spans="1:12" ht="15" customHeight="1" x14ac:dyDescent="0.2">
      <c r="A1284" s="11"/>
      <c r="C1284" s="139">
        <v>2021</v>
      </c>
      <c r="D1284" s="139"/>
      <c r="E1284" s="140">
        <v>7.7492854999999999E-2</v>
      </c>
      <c r="F1284" s="140">
        <v>4.13998E-2</v>
      </c>
      <c r="G1284" s="140">
        <v>0.16507128800000001</v>
      </c>
      <c r="H1284" s="140">
        <v>0.24904791500000001</v>
      </c>
      <c r="I1284" s="140">
        <v>0.20884982799999999</v>
      </c>
      <c r="J1284" s="140">
        <v>9.0751332000000004E-2</v>
      </c>
      <c r="K1284" s="140">
        <v>0.16738697299999999</v>
      </c>
      <c r="L1284" s="141">
        <f t="shared" si="643"/>
        <v>3.6340293209319348</v>
      </c>
    </row>
    <row r="1285" spans="1:12" ht="15" customHeight="1" x14ac:dyDescent="0.2">
      <c r="A1285" s="11"/>
      <c r="C1285" s="139">
        <v>2017</v>
      </c>
      <c r="D1285" s="139"/>
      <c r="E1285" s="142" t="s">
        <v>174</v>
      </c>
      <c r="F1285" s="142" t="s">
        <v>174</v>
      </c>
      <c r="G1285" s="142" t="s">
        <v>174</v>
      </c>
      <c r="H1285" s="142" t="s">
        <v>174</v>
      </c>
      <c r="I1285" s="142" t="s">
        <v>174</v>
      </c>
      <c r="J1285" s="142" t="s">
        <v>174</v>
      </c>
      <c r="K1285" s="142" t="s">
        <v>174</v>
      </c>
      <c r="L1285" s="141" t="s">
        <v>174</v>
      </c>
    </row>
    <row r="1286" spans="1:12" ht="15" customHeight="1" x14ac:dyDescent="0.2">
      <c r="A1286" s="11"/>
      <c r="C1286" s="139">
        <v>2014</v>
      </c>
      <c r="D1286" s="139"/>
      <c r="E1286" s="142" t="s">
        <v>174</v>
      </c>
      <c r="F1286" s="142" t="s">
        <v>174</v>
      </c>
      <c r="G1286" s="142" t="s">
        <v>174</v>
      </c>
      <c r="H1286" s="142" t="s">
        <v>174</v>
      </c>
      <c r="I1286" s="142" t="s">
        <v>174</v>
      </c>
      <c r="J1286" s="142" t="s">
        <v>174</v>
      </c>
      <c r="K1286" s="142" t="s">
        <v>174</v>
      </c>
      <c r="L1286" s="141" t="s">
        <v>174</v>
      </c>
    </row>
    <row r="1287" spans="1:12" ht="15" customHeight="1" x14ac:dyDescent="0.2">
      <c r="A1287" s="11"/>
      <c r="C1287" s="170" t="s">
        <v>89</v>
      </c>
      <c r="D1287" s="171"/>
      <c r="E1287" s="172"/>
      <c r="F1287" s="172"/>
      <c r="G1287" s="173"/>
      <c r="H1287" s="173"/>
      <c r="I1287" s="173"/>
      <c r="J1287" s="173"/>
      <c r="K1287" s="173"/>
      <c r="L1287" s="174"/>
    </row>
    <row r="1288" spans="1:12" ht="15" customHeight="1" x14ac:dyDescent="0.2">
      <c r="A1288" s="11"/>
      <c r="C1288" s="136">
        <v>2024</v>
      </c>
      <c r="D1288" s="136"/>
      <c r="E1288" s="137">
        <v>6.2641334694091916E-2</v>
      </c>
      <c r="F1288" s="137">
        <v>3.9059785731244738E-2</v>
      </c>
      <c r="G1288" s="137">
        <v>0.11063376602417574</v>
      </c>
      <c r="H1288" s="137">
        <v>0.24068066547608929</v>
      </c>
      <c r="I1288" s="137">
        <v>0.30640862842629202</v>
      </c>
      <c r="J1288" s="137">
        <v>9.7893336306989751E-2</v>
      </c>
      <c r="K1288" s="137">
        <v>0.14268248334111647</v>
      </c>
      <c r="L1288" s="138">
        <f t="shared" ref="L1288:L1289" si="644">(1*E1288+2*F1288+3*G1288+4*H1288+5*I1288)/SUM(E1288:I1288)</f>
        <v>3.9074710616797996</v>
      </c>
    </row>
    <row r="1289" spans="1:12" ht="15" customHeight="1" x14ac:dyDescent="0.2">
      <c r="A1289" s="11"/>
      <c r="C1289" s="139">
        <v>2021</v>
      </c>
      <c r="D1289" s="139"/>
      <c r="E1289" s="140">
        <v>6.8442079000000003E-2</v>
      </c>
      <c r="F1289" s="140">
        <v>4.4442000000000002E-2</v>
      </c>
      <c r="G1289" s="140">
        <v>0.106374063</v>
      </c>
      <c r="H1289" s="140">
        <v>0.231397035</v>
      </c>
      <c r="I1289" s="140">
        <v>0.301249445</v>
      </c>
      <c r="J1289" s="140">
        <v>9.4904362000000006E-2</v>
      </c>
      <c r="K1289" s="140">
        <v>0.15319100899999999</v>
      </c>
      <c r="L1289" s="141">
        <f t="shared" si="644"/>
        <v>3.8678890219669371</v>
      </c>
    </row>
    <row r="1290" spans="1:12" ht="15" customHeight="1" x14ac:dyDescent="0.2">
      <c r="A1290" s="11"/>
      <c r="C1290" s="139">
        <v>2017</v>
      </c>
      <c r="D1290" s="139"/>
      <c r="E1290" s="142" t="s">
        <v>174</v>
      </c>
      <c r="F1290" s="142" t="s">
        <v>174</v>
      </c>
      <c r="G1290" s="142" t="s">
        <v>174</v>
      </c>
      <c r="H1290" s="142" t="s">
        <v>174</v>
      </c>
      <c r="I1290" s="142" t="s">
        <v>174</v>
      </c>
      <c r="J1290" s="142" t="s">
        <v>174</v>
      </c>
      <c r="K1290" s="142" t="s">
        <v>174</v>
      </c>
      <c r="L1290" s="141" t="s">
        <v>174</v>
      </c>
    </row>
    <row r="1291" spans="1:12" ht="15" customHeight="1" x14ac:dyDescent="0.2">
      <c r="A1291" s="11"/>
      <c r="C1291" s="139">
        <v>2014</v>
      </c>
      <c r="D1291" s="139"/>
      <c r="E1291" s="142" t="s">
        <v>174</v>
      </c>
      <c r="F1291" s="142" t="s">
        <v>174</v>
      </c>
      <c r="G1291" s="142" t="s">
        <v>174</v>
      </c>
      <c r="H1291" s="142" t="s">
        <v>174</v>
      </c>
      <c r="I1291" s="142" t="s">
        <v>174</v>
      </c>
      <c r="J1291" s="142" t="s">
        <v>174</v>
      </c>
      <c r="K1291" s="142" t="s">
        <v>174</v>
      </c>
      <c r="L1291" s="141" t="s">
        <v>174</v>
      </c>
    </row>
    <row r="1292" spans="1:12" ht="15" customHeight="1" x14ac:dyDescent="0.2">
      <c r="A1292" s="11"/>
      <c r="C1292" s="162" t="s">
        <v>93</v>
      </c>
      <c r="D1292" s="162"/>
      <c r="E1292" s="162"/>
      <c r="F1292" s="162"/>
      <c r="G1292" s="163"/>
      <c r="H1292" s="163"/>
      <c r="I1292" s="163"/>
      <c r="J1292" s="163"/>
      <c r="K1292" s="163"/>
      <c r="L1292" s="168"/>
    </row>
    <row r="1293" spans="1:12" ht="15" customHeight="1" x14ac:dyDescent="0.2">
      <c r="A1293" s="11"/>
      <c r="C1293" s="136">
        <v>2024</v>
      </c>
      <c r="D1293" s="136"/>
      <c r="E1293" s="137">
        <f>AVERAGE(E1298,E1303,E1308)</f>
        <v>6.8195774200695544E-2</v>
      </c>
      <c r="F1293" s="137">
        <f t="shared" ref="F1293:K1293" si="645">AVERAGE(F1298,F1303,F1308)</f>
        <v>4.599647200864726E-2</v>
      </c>
      <c r="G1293" s="137">
        <f t="shared" si="645"/>
        <v>0.1548830765234972</v>
      </c>
      <c r="H1293" s="137">
        <f t="shared" si="645"/>
        <v>0.28801868607183084</v>
      </c>
      <c r="I1293" s="137">
        <f t="shared" si="645"/>
        <v>0.21196788622900034</v>
      </c>
      <c r="J1293" s="137">
        <f t="shared" si="645"/>
        <v>9.4302550834875196E-2</v>
      </c>
      <c r="K1293" s="137">
        <f t="shared" si="645"/>
        <v>0.13663555413145362</v>
      </c>
      <c r="L1293" s="138">
        <f t="shared" ref="L1293:L1294" si="646">(1*E1293+2*F1293+3*G1293+4*H1293+5*I1293)/SUM(E1293:I1293)</f>
        <v>3.6885875396239824</v>
      </c>
    </row>
    <row r="1294" spans="1:12" ht="15" customHeight="1" x14ac:dyDescent="0.2">
      <c r="A1294" s="11"/>
      <c r="C1294" s="139">
        <v>2021</v>
      </c>
      <c r="D1294" s="139"/>
      <c r="E1294" s="140">
        <f t="shared" ref="E1294:K1294" si="647">AVERAGE(E1299,E1304,E1309)</f>
        <v>7.574526899999999E-2</v>
      </c>
      <c r="F1294" s="140">
        <f t="shared" si="647"/>
        <v>4.4882366666666673E-2</v>
      </c>
      <c r="G1294" s="140">
        <f t="shared" si="647"/>
        <v>0.153695006</v>
      </c>
      <c r="H1294" s="140">
        <f t="shared" si="647"/>
        <v>0.27321502000000003</v>
      </c>
      <c r="I1294" s="140">
        <f t="shared" si="647"/>
        <v>0.20159685799999996</v>
      </c>
      <c r="J1294" s="140">
        <f t="shared" si="647"/>
        <v>9.2554196666666685E-2</v>
      </c>
      <c r="K1294" s="140">
        <f t="shared" si="647"/>
        <v>0.15831128800000002</v>
      </c>
      <c r="L1294" s="141">
        <f t="shared" si="646"/>
        <v>3.640787226767936</v>
      </c>
    </row>
    <row r="1295" spans="1:12" ht="15" customHeight="1" x14ac:dyDescent="0.2">
      <c r="A1295" s="11"/>
      <c r="C1295" s="139">
        <v>2017</v>
      </c>
      <c r="D1295" s="139"/>
      <c r="E1295" s="142" t="s">
        <v>174</v>
      </c>
      <c r="F1295" s="142" t="s">
        <v>174</v>
      </c>
      <c r="G1295" s="142" t="s">
        <v>174</v>
      </c>
      <c r="H1295" s="142" t="s">
        <v>174</v>
      </c>
      <c r="I1295" s="142" t="s">
        <v>174</v>
      </c>
      <c r="J1295" s="142" t="s">
        <v>174</v>
      </c>
      <c r="K1295" s="142" t="s">
        <v>174</v>
      </c>
      <c r="L1295" s="141" t="s">
        <v>174</v>
      </c>
    </row>
    <row r="1296" spans="1:12" ht="15" customHeight="1" x14ac:dyDescent="0.2">
      <c r="A1296" s="11"/>
      <c r="C1296" s="139">
        <v>2014</v>
      </c>
      <c r="D1296" s="139"/>
      <c r="E1296" s="142" t="s">
        <v>174</v>
      </c>
      <c r="F1296" s="142" t="s">
        <v>174</v>
      </c>
      <c r="G1296" s="142" t="s">
        <v>174</v>
      </c>
      <c r="H1296" s="142" t="s">
        <v>174</v>
      </c>
      <c r="I1296" s="142" t="s">
        <v>174</v>
      </c>
      <c r="J1296" s="142" t="s">
        <v>174</v>
      </c>
      <c r="K1296" s="142" t="s">
        <v>174</v>
      </c>
      <c r="L1296" s="141" t="s">
        <v>174</v>
      </c>
    </row>
    <row r="1297" spans="1:12" ht="15" customHeight="1" x14ac:dyDescent="0.2">
      <c r="A1297" s="11"/>
      <c r="C1297" s="170" t="s">
        <v>87</v>
      </c>
      <c r="D1297" s="171"/>
      <c r="E1297" s="172"/>
      <c r="F1297" s="172"/>
      <c r="G1297" s="173"/>
      <c r="H1297" s="173"/>
      <c r="I1297" s="173"/>
      <c r="J1297" s="173"/>
      <c r="K1297" s="173"/>
      <c r="L1297" s="174"/>
    </row>
    <row r="1298" spans="1:12" ht="15" customHeight="1" x14ac:dyDescent="0.2">
      <c r="A1298" s="11"/>
      <c r="C1298" s="136">
        <v>2024</v>
      </c>
      <c r="D1298" s="136"/>
      <c r="E1298" s="137">
        <v>7.032516291967543E-2</v>
      </c>
      <c r="F1298" s="137">
        <v>5.0022046845620748E-2</v>
      </c>
      <c r="G1298" s="137">
        <v>0.15026642628369424</v>
      </c>
      <c r="H1298" s="137">
        <v>0.29915195760374202</v>
      </c>
      <c r="I1298" s="137">
        <v>0.21412025827971851</v>
      </c>
      <c r="J1298" s="137">
        <v>8.645086327564043E-2</v>
      </c>
      <c r="K1298" s="137">
        <v>0.12966328479190864</v>
      </c>
      <c r="L1298" s="138">
        <f t="shared" ref="L1298:L1299" si="648">(1*E1298+2*F1298+3*G1298+4*H1298+5*I1298)/SUM(E1298:I1298)</f>
        <v>3.6846916552391842</v>
      </c>
    </row>
    <row r="1299" spans="1:12" ht="15" customHeight="1" x14ac:dyDescent="0.2">
      <c r="A1299" s="11"/>
      <c r="C1299" s="139">
        <v>2021</v>
      </c>
      <c r="D1299" s="139"/>
      <c r="E1299" s="140">
        <v>7.1551884999999996E-2</v>
      </c>
      <c r="F1299" s="140">
        <v>4.0610300000000002E-2</v>
      </c>
      <c r="G1299" s="140">
        <v>0.15192325800000001</v>
      </c>
      <c r="H1299" s="140">
        <v>0.28818055599999998</v>
      </c>
      <c r="I1299" s="140">
        <v>0.20782814599999999</v>
      </c>
      <c r="J1299" s="140">
        <v>8.7601824999999994E-2</v>
      </c>
      <c r="K1299" s="140">
        <v>0.15230407300000001</v>
      </c>
      <c r="L1299" s="141">
        <f t="shared" si="648"/>
        <v>3.6842873102252347</v>
      </c>
    </row>
    <row r="1300" spans="1:12" ht="15" customHeight="1" x14ac:dyDescent="0.2">
      <c r="A1300" s="11"/>
      <c r="C1300" s="139">
        <v>2017</v>
      </c>
      <c r="D1300" s="139"/>
      <c r="E1300" s="142" t="s">
        <v>174</v>
      </c>
      <c r="F1300" s="142" t="s">
        <v>174</v>
      </c>
      <c r="G1300" s="142" t="s">
        <v>174</v>
      </c>
      <c r="H1300" s="142" t="s">
        <v>174</v>
      </c>
      <c r="I1300" s="142" t="s">
        <v>174</v>
      </c>
      <c r="J1300" s="142" t="s">
        <v>174</v>
      </c>
      <c r="K1300" s="142" t="s">
        <v>174</v>
      </c>
      <c r="L1300" s="141" t="s">
        <v>174</v>
      </c>
    </row>
    <row r="1301" spans="1:12" ht="15" customHeight="1" x14ac:dyDescent="0.2">
      <c r="A1301" s="11"/>
      <c r="C1301" s="139">
        <v>2014</v>
      </c>
      <c r="D1301" s="139"/>
      <c r="E1301" s="142" t="s">
        <v>174</v>
      </c>
      <c r="F1301" s="142" t="s">
        <v>174</v>
      </c>
      <c r="G1301" s="142" t="s">
        <v>174</v>
      </c>
      <c r="H1301" s="142" t="s">
        <v>174</v>
      </c>
      <c r="I1301" s="142" t="s">
        <v>174</v>
      </c>
      <c r="J1301" s="142" t="s">
        <v>174</v>
      </c>
      <c r="K1301" s="142" t="s">
        <v>174</v>
      </c>
      <c r="L1301" s="141" t="s">
        <v>174</v>
      </c>
    </row>
    <row r="1302" spans="1:12" ht="15" customHeight="1" x14ac:dyDescent="0.2">
      <c r="A1302" s="11"/>
      <c r="C1302" s="170" t="s">
        <v>88</v>
      </c>
      <c r="D1302" s="171"/>
      <c r="E1302" s="172"/>
      <c r="F1302" s="172"/>
      <c r="G1302" s="173"/>
      <c r="H1302" s="173"/>
      <c r="I1302" s="173"/>
      <c r="J1302" s="173"/>
      <c r="K1302" s="173"/>
      <c r="L1302" s="174"/>
    </row>
    <row r="1303" spans="1:12" ht="15" customHeight="1" x14ac:dyDescent="0.2">
      <c r="A1303" s="11"/>
      <c r="C1303" s="136">
        <v>2024</v>
      </c>
      <c r="D1303" s="136"/>
      <c r="E1303" s="137">
        <v>6.9031053696838859E-2</v>
      </c>
      <c r="F1303" s="137">
        <v>4.3942567224070174E-2</v>
      </c>
      <c r="G1303" s="137">
        <v>0.18289303257497824</v>
      </c>
      <c r="H1303" s="137">
        <v>0.27785476648990687</v>
      </c>
      <c r="I1303" s="137">
        <v>0.19061106921381657</v>
      </c>
      <c r="J1303" s="137">
        <v>9.7426552775588163E-2</v>
      </c>
      <c r="K1303" s="137">
        <v>0.13824095802480116</v>
      </c>
      <c r="L1303" s="138">
        <f t="shared" ref="L1303:L1304" si="649">(1*E1303+2*F1303+3*G1303+4*H1303+5*I1303)/SUM(E1303:I1303)</f>
        <v>3.6241684568444423</v>
      </c>
    </row>
    <row r="1304" spans="1:12" ht="15" customHeight="1" x14ac:dyDescent="0.2">
      <c r="A1304" s="11"/>
      <c r="C1304" s="139">
        <v>2021</v>
      </c>
      <c r="D1304" s="139"/>
      <c r="E1304" s="140">
        <v>8.0686380000000002E-2</v>
      </c>
      <c r="F1304" s="140">
        <v>4.6768499999999998E-2</v>
      </c>
      <c r="G1304" s="140">
        <v>0.18240628</v>
      </c>
      <c r="H1304" s="140">
        <v>0.267515695</v>
      </c>
      <c r="I1304" s="140">
        <v>0.16331768199999999</v>
      </c>
      <c r="J1304" s="140">
        <v>9.1906840000000004E-2</v>
      </c>
      <c r="K1304" s="140">
        <v>0.16739858599999999</v>
      </c>
      <c r="L1304" s="141">
        <f t="shared" si="649"/>
        <v>3.5211457351412867</v>
      </c>
    </row>
    <row r="1305" spans="1:12" ht="15" customHeight="1" x14ac:dyDescent="0.2">
      <c r="A1305" s="11"/>
      <c r="C1305" s="139">
        <v>2017</v>
      </c>
      <c r="D1305" s="139"/>
      <c r="E1305" s="142" t="s">
        <v>174</v>
      </c>
      <c r="F1305" s="142" t="s">
        <v>174</v>
      </c>
      <c r="G1305" s="142" t="s">
        <v>174</v>
      </c>
      <c r="H1305" s="142" t="s">
        <v>174</v>
      </c>
      <c r="I1305" s="142" t="s">
        <v>174</v>
      </c>
      <c r="J1305" s="142" t="s">
        <v>174</v>
      </c>
      <c r="K1305" s="142" t="s">
        <v>174</v>
      </c>
      <c r="L1305" s="141" t="s">
        <v>174</v>
      </c>
    </row>
    <row r="1306" spans="1:12" ht="15" customHeight="1" x14ac:dyDescent="0.2">
      <c r="A1306" s="11"/>
      <c r="C1306" s="139">
        <v>2014</v>
      </c>
      <c r="D1306" s="139"/>
      <c r="E1306" s="142" t="s">
        <v>174</v>
      </c>
      <c r="F1306" s="142" t="s">
        <v>174</v>
      </c>
      <c r="G1306" s="142" t="s">
        <v>174</v>
      </c>
      <c r="H1306" s="142" t="s">
        <v>174</v>
      </c>
      <c r="I1306" s="142" t="s">
        <v>174</v>
      </c>
      <c r="J1306" s="142" t="s">
        <v>174</v>
      </c>
      <c r="K1306" s="142" t="s">
        <v>174</v>
      </c>
      <c r="L1306" s="141" t="s">
        <v>174</v>
      </c>
    </row>
    <row r="1307" spans="1:12" ht="15" customHeight="1" x14ac:dyDescent="0.2">
      <c r="A1307" s="11"/>
      <c r="C1307" s="170" t="s">
        <v>89</v>
      </c>
      <c r="D1307" s="171"/>
      <c r="E1307" s="172"/>
      <c r="F1307" s="172"/>
      <c r="G1307" s="173"/>
      <c r="H1307" s="173"/>
      <c r="I1307" s="173"/>
      <c r="J1307" s="173"/>
      <c r="K1307" s="173"/>
      <c r="L1307" s="174"/>
    </row>
    <row r="1308" spans="1:12" ht="15" customHeight="1" x14ac:dyDescent="0.2">
      <c r="A1308" s="11"/>
      <c r="C1308" s="136">
        <v>2024</v>
      </c>
      <c r="D1308" s="136"/>
      <c r="E1308" s="137">
        <v>6.5231105985572316E-2</v>
      </c>
      <c r="F1308" s="137">
        <v>4.4024801956250859E-2</v>
      </c>
      <c r="G1308" s="137">
        <v>0.13148977071181914</v>
      </c>
      <c r="H1308" s="137">
        <v>0.28704933412184369</v>
      </c>
      <c r="I1308" s="137">
        <v>0.23117233119346603</v>
      </c>
      <c r="J1308" s="137">
        <v>9.9030236453396966E-2</v>
      </c>
      <c r="K1308" s="137">
        <v>0.14200241957765108</v>
      </c>
      <c r="L1308" s="138">
        <f t="shared" ref="L1308:L1309" si="650">(1*E1308+2*F1308+3*G1308+4*H1308+5*I1308)/SUM(E1308:I1308)</f>
        <v>3.7574857958643588</v>
      </c>
    </row>
    <row r="1309" spans="1:12" ht="15" customHeight="1" x14ac:dyDescent="0.2">
      <c r="A1309" s="11"/>
      <c r="C1309" s="139">
        <v>2021</v>
      </c>
      <c r="D1309" s="139"/>
      <c r="E1309" s="140">
        <v>7.4997542E-2</v>
      </c>
      <c r="F1309" s="140">
        <v>4.7268299999999999E-2</v>
      </c>
      <c r="G1309" s="140">
        <v>0.12675548</v>
      </c>
      <c r="H1309" s="140">
        <v>0.26394880900000001</v>
      </c>
      <c r="I1309" s="140">
        <v>0.23364474599999999</v>
      </c>
      <c r="J1309" s="140">
        <v>9.8153925000000003E-2</v>
      </c>
      <c r="K1309" s="140">
        <v>0.15523120500000001</v>
      </c>
      <c r="L1309" s="141">
        <f t="shared" si="650"/>
        <v>3.7151945848515422</v>
      </c>
    </row>
    <row r="1310" spans="1:12" ht="15" customHeight="1" x14ac:dyDescent="0.2">
      <c r="A1310" s="11"/>
      <c r="C1310" s="139">
        <v>2017</v>
      </c>
      <c r="D1310" s="139"/>
      <c r="E1310" s="142" t="s">
        <v>174</v>
      </c>
      <c r="F1310" s="142" t="s">
        <v>174</v>
      </c>
      <c r="G1310" s="142" t="s">
        <v>174</v>
      </c>
      <c r="H1310" s="142" t="s">
        <v>174</v>
      </c>
      <c r="I1310" s="142" t="s">
        <v>174</v>
      </c>
      <c r="J1310" s="142" t="s">
        <v>174</v>
      </c>
      <c r="K1310" s="142" t="s">
        <v>174</v>
      </c>
      <c r="L1310" s="141" t="s">
        <v>174</v>
      </c>
    </row>
    <row r="1311" spans="1:12" ht="15" customHeight="1" x14ac:dyDescent="0.2">
      <c r="A1311" s="11"/>
      <c r="C1311" s="139">
        <v>2014</v>
      </c>
      <c r="D1311" s="139"/>
      <c r="E1311" s="142" t="s">
        <v>174</v>
      </c>
      <c r="F1311" s="142" t="s">
        <v>174</v>
      </c>
      <c r="G1311" s="142" t="s">
        <v>174</v>
      </c>
      <c r="H1311" s="142" t="s">
        <v>174</v>
      </c>
      <c r="I1311" s="142" t="s">
        <v>174</v>
      </c>
      <c r="J1311" s="142" t="s">
        <v>174</v>
      </c>
      <c r="K1311" s="142" t="s">
        <v>174</v>
      </c>
      <c r="L1311" s="141" t="s">
        <v>174</v>
      </c>
    </row>
    <row r="1312" spans="1:12" ht="15" customHeight="1" x14ac:dyDescent="0.2">
      <c r="A1312" s="11"/>
      <c r="C1312" s="162" t="s">
        <v>87</v>
      </c>
      <c r="D1312" s="162"/>
      <c r="E1312" s="162"/>
      <c r="F1312" s="162"/>
      <c r="G1312" s="163"/>
      <c r="H1312" s="163"/>
      <c r="I1312" s="163"/>
      <c r="J1312" s="163"/>
      <c r="K1312" s="163"/>
      <c r="L1312" s="168"/>
    </row>
    <row r="1313" spans="1:12" ht="15" customHeight="1" x14ac:dyDescent="0.2">
      <c r="A1313" s="11"/>
      <c r="C1313" s="136">
        <v>2024</v>
      </c>
      <c r="D1313" s="136"/>
      <c r="E1313" s="137">
        <f>AVERAGE(E1238,E1258,E1278,E1298)</f>
        <v>7.5400098975453023E-2</v>
      </c>
      <c r="F1313" s="137">
        <f t="shared" ref="F1313:K1313" si="651">AVERAGE(F1238,F1258,F1278,F1298)</f>
        <v>5.3406630741705409E-2</v>
      </c>
      <c r="G1313" s="137">
        <f t="shared" si="651"/>
        <v>0.17342047364587515</v>
      </c>
      <c r="H1313" s="137">
        <f t="shared" si="651"/>
        <v>0.27794379625268129</v>
      </c>
      <c r="I1313" s="137">
        <f t="shared" si="651"/>
        <v>0.21128181289828693</v>
      </c>
      <c r="J1313" s="137">
        <f t="shared" si="651"/>
        <v>8.7197305300916822E-2</v>
      </c>
      <c r="K1313" s="137">
        <f t="shared" si="651"/>
        <v>0.12134988218508137</v>
      </c>
      <c r="L1313" s="138">
        <f t="shared" ref="L1313:L1314" si="652">(1*E1313+2*F1313+3*G1313+4*H1313+5*I1313)/SUM(E1313:I1313)</f>
        <v>3.6270754055193444</v>
      </c>
    </row>
    <row r="1314" spans="1:12" ht="15" customHeight="1" x14ac:dyDescent="0.2">
      <c r="A1314" s="11"/>
      <c r="C1314" s="139">
        <v>2021</v>
      </c>
      <c r="D1314" s="139"/>
      <c r="E1314" s="140">
        <f t="shared" ref="E1314:K1314" si="653">AVERAGE(E1239,E1259,E1279,E1299)</f>
        <v>7.9257520249999991E-2</v>
      </c>
      <c r="F1314" s="140">
        <f t="shared" si="653"/>
        <v>4.9581114250000002E-2</v>
      </c>
      <c r="G1314" s="140">
        <f t="shared" si="653"/>
        <v>0.16857963274999999</v>
      </c>
      <c r="H1314" s="140">
        <f t="shared" si="653"/>
        <v>0.26549198024999998</v>
      </c>
      <c r="I1314" s="140">
        <f t="shared" si="653"/>
        <v>0.2044395245</v>
      </c>
      <c r="J1314" s="140">
        <f t="shared" si="653"/>
        <v>9.0118612250000008E-2</v>
      </c>
      <c r="K1314" s="140">
        <f t="shared" si="653"/>
        <v>0.14253162450000001</v>
      </c>
      <c r="L1314" s="141">
        <f t="shared" si="652"/>
        <v>3.6076432045906697</v>
      </c>
    </row>
    <row r="1315" spans="1:12" ht="15" customHeight="1" x14ac:dyDescent="0.2">
      <c r="A1315" s="11"/>
      <c r="C1315" s="139">
        <v>2017</v>
      </c>
      <c r="D1315" s="139"/>
      <c r="E1315" s="142" t="s">
        <v>174</v>
      </c>
      <c r="F1315" s="142" t="s">
        <v>174</v>
      </c>
      <c r="G1315" s="142" t="s">
        <v>174</v>
      </c>
      <c r="H1315" s="142" t="s">
        <v>174</v>
      </c>
      <c r="I1315" s="142" t="s">
        <v>174</v>
      </c>
      <c r="J1315" s="142" t="s">
        <v>174</v>
      </c>
      <c r="K1315" s="142" t="s">
        <v>174</v>
      </c>
      <c r="L1315" s="141" t="s">
        <v>174</v>
      </c>
    </row>
    <row r="1316" spans="1:12" ht="15" customHeight="1" x14ac:dyDescent="0.2">
      <c r="A1316" s="11"/>
      <c r="C1316" s="139">
        <v>2014</v>
      </c>
      <c r="D1316" s="139"/>
      <c r="E1316" s="142" t="s">
        <v>174</v>
      </c>
      <c r="F1316" s="142" t="s">
        <v>174</v>
      </c>
      <c r="G1316" s="142" t="s">
        <v>174</v>
      </c>
      <c r="H1316" s="142" t="s">
        <v>174</v>
      </c>
      <c r="I1316" s="142" t="s">
        <v>174</v>
      </c>
      <c r="J1316" s="142" t="s">
        <v>174</v>
      </c>
      <c r="K1316" s="142" t="s">
        <v>174</v>
      </c>
      <c r="L1316" s="141" t="s">
        <v>174</v>
      </c>
    </row>
    <row r="1317" spans="1:12" ht="15" customHeight="1" x14ac:dyDescent="0.2">
      <c r="A1317" s="11"/>
      <c r="C1317" s="162" t="s">
        <v>88</v>
      </c>
      <c r="D1317" s="162"/>
      <c r="E1317" s="162"/>
      <c r="F1317" s="162"/>
      <c r="G1317" s="162"/>
      <c r="H1317" s="162"/>
      <c r="I1317" s="162"/>
      <c r="J1317" s="162"/>
      <c r="K1317" s="162"/>
      <c r="L1317" s="169"/>
    </row>
    <row r="1318" spans="1:12" ht="15" customHeight="1" x14ac:dyDescent="0.2">
      <c r="A1318" s="11"/>
      <c r="C1318" s="136">
        <v>2024</v>
      </c>
      <c r="D1318" s="136"/>
      <c r="E1318" s="137">
        <f>AVERAGE(E1243,E1263,E1283,E1303)</f>
        <v>7.4048495235782774E-2</v>
      </c>
      <c r="F1318" s="137">
        <f t="shared" ref="F1318:K1318" si="654">AVERAGE(F1243,F1263,F1283,F1303)</f>
        <v>4.8840871997886705E-2</v>
      </c>
      <c r="G1318" s="137">
        <f t="shared" si="654"/>
        <v>0.19550272238752203</v>
      </c>
      <c r="H1318" s="137">
        <f t="shared" si="654"/>
        <v>0.27124483602749655</v>
      </c>
      <c r="I1318" s="137">
        <f t="shared" si="654"/>
        <v>0.19398047564819429</v>
      </c>
      <c r="J1318" s="137">
        <f t="shared" si="654"/>
        <v>9.2511062733413585E-2</v>
      </c>
      <c r="K1318" s="137">
        <f t="shared" si="654"/>
        <v>0.12387153596970413</v>
      </c>
      <c r="L1318" s="138">
        <f t="shared" ref="L1318:L1319" si="655">(1*E1318+2*F1318+3*G1318+4*H1318+5*I1318)/SUM(E1318:I1318)</f>
        <v>3.5899153389005685</v>
      </c>
    </row>
    <row r="1319" spans="1:12" ht="15" customHeight="1" x14ac:dyDescent="0.2">
      <c r="A1319" s="11"/>
      <c r="C1319" s="139">
        <v>2021</v>
      </c>
      <c r="D1319" s="139"/>
      <c r="E1319" s="140">
        <f t="shared" ref="E1319:K1319" si="656">AVERAGE(E1244,E1264,E1284,E1304)</f>
        <v>8.5969690000000001E-2</v>
      </c>
      <c r="F1319" s="140">
        <f t="shared" si="656"/>
        <v>5.0544724999999999E-2</v>
      </c>
      <c r="G1319" s="140">
        <f t="shared" si="656"/>
        <v>0.19770682075000001</v>
      </c>
      <c r="H1319" s="140">
        <f t="shared" si="656"/>
        <v>0.26243507500000002</v>
      </c>
      <c r="I1319" s="140">
        <f t="shared" si="656"/>
        <v>0.16543203474999998</v>
      </c>
      <c r="J1319" s="140">
        <f t="shared" si="656"/>
        <v>8.8090775250000003E-2</v>
      </c>
      <c r="K1319" s="140">
        <f t="shared" si="656"/>
        <v>0.14982088099999999</v>
      </c>
      <c r="L1319" s="141">
        <f t="shared" si="655"/>
        <v>3.4865774968080783</v>
      </c>
    </row>
    <row r="1320" spans="1:12" ht="15" customHeight="1" x14ac:dyDescent="0.2">
      <c r="A1320" s="11"/>
      <c r="C1320" s="139">
        <v>2017</v>
      </c>
      <c r="D1320" s="139"/>
      <c r="E1320" s="142" t="s">
        <v>174</v>
      </c>
      <c r="F1320" s="142" t="s">
        <v>174</v>
      </c>
      <c r="G1320" s="142" t="s">
        <v>174</v>
      </c>
      <c r="H1320" s="142" t="s">
        <v>174</v>
      </c>
      <c r="I1320" s="142" t="s">
        <v>174</v>
      </c>
      <c r="J1320" s="142" t="s">
        <v>174</v>
      </c>
      <c r="K1320" s="142" t="s">
        <v>174</v>
      </c>
      <c r="L1320" s="141" t="s">
        <v>174</v>
      </c>
    </row>
    <row r="1321" spans="1:12" ht="15" customHeight="1" x14ac:dyDescent="0.2">
      <c r="A1321" s="11"/>
      <c r="C1321" s="139">
        <v>2014</v>
      </c>
      <c r="D1321" s="139"/>
      <c r="E1321" s="142" t="s">
        <v>174</v>
      </c>
      <c r="F1321" s="142" t="s">
        <v>174</v>
      </c>
      <c r="G1321" s="142" t="s">
        <v>174</v>
      </c>
      <c r="H1321" s="142" t="s">
        <v>174</v>
      </c>
      <c r="I1321" s="142" t="s">
        <v>174</v>
      </c>
      <c r="J1321" s="142" t="s">
        <v>174</v>
      </c>
      <c r="K1321" s="142" t="s">
        <v>174</v>
      </c>
      <c r="L1321" s="141" t="s">
        <v>174</v>
      </c>
    </row>
    <row r="1322" spans="1:12" ht="15" customHeight="1" x14ac:dyDescent="0.2">
      <c r="A1322" s="11"/>
      <c r="C1322" s="162" t="s">
        <v>89</v>
      </c>
      <c r="D1322" s="162"/>
      <c r="E1322" s="162"/>
      <c r="F1322" s="162"/>
      <c r="G1322" s="162"/>
      <c r="H1322" s="162"/>
      <c r="I1322" s="162"/>
      <c r="J1322" s="162"/>
      <c r="K1322" s="162"/>
      <c r="L1322" s="169"/>
    </row>
    <row r="1323" spans="1:12" ht="15" customHeight="1" x14ac:dyDescent="0.2">
      <c r="A1323" s="11"/>
      <c r="C1323" s="136">
        <v>2024</v>
      </c>
      <c r="D1323" s="136"/>
      <c r="E1323" s="137">
        <f>AVERAGE(E1248,E1268,E1288,E1308)</f>
        <v>6.7054011969940791E-2</v>
      </c>
      <c r="F1323" s="137">
        <f t="shared" ref="F1323:K1323" si="657">AVERAGE(F1248,F1268,F1288,F1308)</f>
        <v>4.365022433526293E-2</v>
      </c>
      <c r="G1323" s="137">
        <f t="shared" si="657"/>
        <v>0.14005152064508722</v>
      </c>
      <c r="H1323" s="137">
        <f t="shared" si="657"/>
        <v>0.27281679525785724</v>
      </c>
      <c r="I1323" s="137">
        <f t="shared" si="657"/>
        <v>0.26083655962243896</v>
      </c>
      <c r="J1323" s="137">
        <f t="shared" si="657"/>
        <v>9.2893283652347197E-2</v>
      </c>
      <c r="K1323" s="137">
        <f t="shared" si="657"/>
        <v>0.12269760451706573</v>
      </c>
      <c r="L1323" s="138">
        <f t="shared" ref="L1323:L1324" si="658">(1*E1323+2*F1323+3*G1323+4*H1323+5*I1323)/SUM(E1323:I1323)</f>
        <v>3.7862372541648766</v>
      </c>
    </row>
    <row r="1324" spans="1:12" ht="15" customHeight="1" x14ac:dyDescent="0.2">
      <c r="A1324" s="11"/>
      <c r="C1324" s="139">
        <v>2021</v>
      </c>
      <c r="D1324" s="139"/>
      <c r="E1324" s="140">
        <f t="shared" ref="E1324:K1324" si="659">AVERAGE(E1249,E1269,E1289,E1309)</f>
        <v>7.4281742250000005E-2</v>
      </c>
      <c r="F1324" s="140">
        <f t="shared" si="659"/>
        <v>4.8031600000000008E-2</v>
      </c>
      <c r="G1324" s="140">
        <f t="shared" si="659"/>
        <v>0.13358904700000002</v>
      </c>
      <c r="H1324" s="140">
        <f t="shared" si="659"/>
        <v>0.26115543250000001</v>
      </c>
      <c r="I1324" s="140">
        <f t="shared" si="659"/>
        <v>0.25800922599999998</v>
      </c>
      <c r="J1324" s="140">
        <f t="shared" si="659"/>
        <v>9.1352770750000006E-2</v>
      </c>
      <c r="K1324" s="140">
        <f t="shared" si="659"/>
        <v>0.13358017650000001</v>
      </c>
      <c r="L1324" s="141">
        <f t="shared" si="658"/>
        <v>3.7490691310969875</v>
      </c>
    </row>
    <row r="1325" spans="1:12" ht="15" customHeight="1" x14ac:dyDescent="0.2">
      <c r="A1325" s="11"/>
      <c r="C1325" s="139">
        <v>2017</v>
      </c>
      <c r="D1325" s="139"/>
      <c r="E1325" s="142" t="s">
        <v>174</v>
      </c>
      <c r="F1325" s="142" t="s">
        <v>174</v>
      </c>
      <c r="G1325" s="142" t="s">
        <v>174</v>
      </c>
      <c r="H1325" s="142" t="s">
        <v>174</v>
      </c>
      <c r="I1325" s="142" t="s">
        <v>174</v>
      </c>
      <c r="J1325" s="142" t="s">
        <v>174</v>
      </c>
      <c r="K1325" s="142" t="s">
        <v>174</v>
      </c>
      <c r="L1325" s="141" t="s">
        <v>174</v>
      </c>
    </row>
    <row r="1326" spans="1:12" ht="15" customHeight="1" x14ac:dyDescent="0.2">
      <c r="A1326" s="11"/>
      <c r="C1326" s="139">
        <v>2014</v>
      </c>
      <c r="D1326" s="139"/>
      <c r="E1326" s="142" t="s">
        <v>174</v>
      </c>
      <c r="F1326" s="142" t="s">
        <v>174</v>
      </c>
      <c r="G1326" s="142" t="s">
        <v>174</v>
      </c>
      <c r="H1326" s="142" t="s">
        <v>174</v>
      </c>
      <c r="I1326" s="142" t="s">
        <v>174</v>
      </c>
      <c r="J1326" s="142" t="s">
        <v>174</v>
      </c>
      <c r="K1326" s="142" t="s">
        <v>174</v>
      </c>
      <c r="L1326" s="141" t="s">
        <v>174</v>
      </c>
    </row>
    <row r="1327" spans="1:12" ht="15" customHeight="1" x14ac:dyDescent="0.2">
      <c r="A1327" s="11"/>
      <c r="C1327" s="100" t="s">
        <v>130</v>
      </c>
      <c r="D1327" s="100"/>
      <c r="E1327" s="99"/>
      <c r="F1327" s="99"/>
      <c r="G1327" s="99"/>
      <c r="H1327" s="99"/>
      <c r="I1327" s="99"/>
      <c r="J1327" s="99"/>
      <c r="K1327" s="99"/>
      <c r="L1327" s="113"/>
    </row>
    <row r="1328" spans="1:12" ht="15" customHeight="1" x14ac:dyDescent="0.2">
      <c r="A1328" s="11"/>
      <c r="C1328" s="160" t="s">
        <v>165</v>
      </c>
      <c r="D1328" s="160"/>
      <c r="E1328" s="161"/>
      <c r="F1328" s="161"/>
      <c r="G1328" s="161"/>
      <c r="H1328" s="161"/>
      <c r="I1328" s="161"/>
      <c r="J1328" s="161"/>
      <c r="K1328" s="161"/>
      <c r="L1328" s="161"/>
    </row>
    <row r="1329" spans="1:12" ht="15" customHeight="1" x14ac:dyDescent="0.2">
      <c r="A1329" s="11"/>
      <c r="C1329" s="136">
        <v>2024</v>
      </c>
      <c r="D1329" s="136"/>
      <c r="E1329" s="137">
        <f>AVERAGE(E1339,E1344,E1349,E1359,E1364,E1369,E1379,E1384,E1389,E1399,E1404,E1409)</f>
        <v>8.0256738295730379E-2</v>
      </c>
      <c r="F1329" s="137">
        <f t="shared" ref="F1329:K1329" si="660">AVERAGE(F1339,F1344,F1349,F1359,F1364,F1369,F1379,F1384,F1389,F1399,F1404,F1409)</f>
        <v>4.8013423037463969E-2</v>
      </c>
      <c r="G1329" s="137">
        <f t="shared" si="660"/>
        <v>0.17068747564242248</v>
      </c>
      <c r="H1329" s="137">
        <f t="shared" si="660"/>
        <v>0.30436870037745073</v>
      </c>
      <c r="I1329" s="137">
        <f t="shared" si="660"/>
        <v>0.19415311641212293</v>
      </c>
      <c r="J1329" s="137">
        <f t="shared" si="660"/>
        <v>0.10102600953188558</v>
      </c>
      <c r="K1329" s="137">
        <f t="shared" si="660"/>
        <v>0.1014945367029239</v>
      </c>
      <c r="L1329" s="138">
        <f t="shared" ref="L1329:L1330" si="661">(1*E1329+2*F1329+3*G1329+4*H1329+5*I1329)/SUM(E1329:I1329)</f>
        <v>3.6070978146044177</v>
      </c>
    </row>
    <row r="1330" spans="1:12" ht="15" customHeight="1" x14ac:dyDescent="0.2">
      <c r="A1330" s="11"/>
      <c r="C1330" s="139">
        <v>2021</v>
      </c>
      <c r="D1330" s="139"/>
      <c r="E1330" s="140">
        <f t="shared" ref="E1330:K1330" si="662">AVERAGE(E1340,E1345,E1350,E1360,E1365,E1370,E1380,E1385,E1390,E1400,E1405,E1410)</f>
        <v>6.547599108333331E-2</v>
      </c>
      <c r="F1330" s="140">
        <f t="shared" si="662"/>
        <v>6.0764558999999989E-2</v>
      </c>
      <c r="G1330" s="140">
        <f t="shared" si="662"/>
        <v>0.17228335849999998</v>
      </c>
      <c r="H1330" s="140">
        <f t="shared" si="662"/>
        <v>0.29805370766666661</v>
      </c>
      <c r="I1330" s="140">
        <f t="shared" si="662"/>
        <v>0.21132818783333332</v>
      </c>
      <c r="J1330" s="140">
        <f t="shared" si="662"/>
        <v>5.221929933333333E-2</v>
      </c>
      <c r="K1330" s="140">
        <f t="shared" si="662"/>
        <v>0.13987488633333331</v>
      </c>
      <c r="L1330" s="141">
        <f t="shared" si="661"/>
        <v>3.6547713105822703</v>
      </c>
    </row>
    <row r="1331" spans="1:12" ht="15" customHeight="1" x14ac:dyDescent="0.2">
      <c r="A1331" s="11"/>
      <c r="C1331" s="139">
        <v>2017</v>
      </c>
      <c r="D1331" s="139"/>
      <c r="E1331" s="142" t="s">
        <v>174</v>
      </c>
      <c r="F1331" s="142" t="s">
        <v>174</v>
      </c>
      <c r="G1331" s="142" t="s">
        <v>174</v>
      </c>
      <c r="H1331" s="142" t="s">
        <v>174</v>
      </c>
      <c r="I1331" s="142" t="s">
        <v>174</v>
      </c>
      <c r="J1331" s="142" t="s">
        <v>174</v>
      </c>
      <c r="K1331" s="142" t="s">
        <v>174</v>
      </c>
      <c r="L1331" s="141" t="s">
        <v>174</v>
      </c>
    </row>
    <row r="1332" spans="1:12" ht="15" customHeight="1" x14ac:dyDescent="0.2">
      <c r="A1332" s="11"/>
      <c r="C1332" s="139">
        <v>2014</v>
      </c>
      <c r="D1332" s="139"/>
      <c r="E1332" s="142" t="s">
        <v>174</v>
      </c>
      <c r="F1332" s="142" t="s">
        <v>174</v>
      </c>
      <c r="G1332" s="142" t="s">
        <v>174</v>
      </c>
      <c r="H1332" s="142" t="s">
        <v>174</v>
      </c>
      <c r="I1332" s="142" t="s">
        <v>174</v>
      </c>
      <c r="J1332" s="142" t="s">
        <v>174</v>
      </c>
      <c r="K1332" s="142" t="s">
        <v>174</v>
      </c>
      <c r="L1332" s="141" t="s">
        <v>174</v>
      </c>
    </row>
    <row r="1333" spans="1:12" ht="15" customHeight="1" x14ac:dyDescent="0.2">
      <c r="A1333" s="11"/>
      <c r="C1333" s="162" t="s">
        <v>90</v>
      </c>
      <c r="D1333" s="162"/>
      <c r="E1333" s="162"/>
      <c r="F1333" s="162"/>
      <c r="G1333" s="163"/>
      <c r="H1333" s="163"/>
      <c r="I1333" s="163"/>
      <c r="J1333" s="163"/>
      <c r="K1333" s="163"/>
      <c r="L1333" s="168"/>
    </row>
    <row r="1334" spans="1:12" ht="15" customHeight="1" x14ac:dyDescent="0.2">
      <c r="A1334" s="11"/>
      <c r="C1334" s="136">
        <v>2024</v>
      </c>
      <c r="D1334" s="136"/>
      <c r="E1334" s="137">
        <f>AVERAGE(E1339,E1344,E1349)</f>
        <v>7.9514138150624705E-2</v>
      </c>
      <c r="F1334" s="137">
        <f t="shared" ref="F1334:K1334" si="663">AVERAGE(F1339,F1344,F1349)</f>
        <v>3.88105478382373E-2</v>
      </c>
      <c r="G1334" s="137">
        <f t="shared" si="663"/>
        <v>0.15808757847491417</v>
      </c>
      <c r="H1334" s="137">
        <f t="shared" si="663"/>
        <v>0.30381831807891696</v>
      </c>
      <c r="I1334" s="137">
        <f t="shared" si="663"/>
        <v>0.22779964789147775</v>
      </c>
      <c r="J1334" s="137">
        <f t="shared" si="663"/>
        <v>9.7485198428929012E-2</v>
      </c>
      <c r="K1334" s="137">
        <f t="shared" si="663"/>
        <v>9.4484571136900161E-2</v>
      </c>
      <c r="L1334" s="138">
        <f t="shared" ref="L1334:L1335" si="664">(1*E1334+2*F1334+3*G1334+4*H1334+5*I1334)/SUM(E1334:I1334)</f>
        <v>3.6949972520466692</v>
      </c>
    </row>
    <row r="1335" spans="1:12" ht="15" customHeight="1" x14ac:dyDescent="0.2">
      <c r="A1335" s="11"/>
      <c r="C1335" s="139">
        <v>2021</v>
      </c>
      <c r="D1335" s="139"/>
      <c r="E1335" s="140">
        <f t="shared" ref="E1335:K1335" si="665">AVERAGE(E1340,E1345,E1350)</f>
        <v>7.7073823333333333E-2</v>
      </c>
      <c r="F1335" s="140">
        <f t="shared" si="665"/>
        <v>6.4415188333333331E-2</v>
      </c>
      <c r="G1335" s="140">
        <f t="shared" si="665"/>
        <v>0.17029168966666666</v>
      </c>
      <c r="H1335" s="140">
        <f t="shared" si="665"/>
        <v>0.33107006133333333</v>
      </c>
      <c r="I1335" s="140">
        <f t="shared" si="665"/>
        <v>0.18532930633333333</v>
      </c>
      <c r="J1335" s="140">
        <f t="shared" si="665"/>
        <v>4.6900133333333337E-2</v>
      </c>
      <c r="K1335" s="140">
        <f t="shared" si="665"/>
        <v>0.12491976066666666</v>
      </c>
      <c r="L1335" s="141">
        <f t="shared" si="664"/>
        <v>3.5834067458100107</v>
      </c>
    </row>
    <row r="1336" spans="1:12" ht="15" customHeight="1" x14ac:dyDescent="0.2">
      <c r="A1336" s="11"/>
      <c r="C1336" s="139">
        <v>2017</v>
      </c>
      <c r="D1336" s="139"/>
      <c r="E1336" s="142" t="s">
        <v>174</v>
      </c>
      <c r="F1336" s="142" t="s">
        <v>174</v>
      </c>
      <c r="G1336" s="142" t="s">
        <v>174</v>
      </c>
      <c r="H1336" s="142" t="s">
        <v>174</v>
      </c>
      <c r="I1336" s="142" t="s">
        <v>174</v>
      </c>
      <c r="J1336" s="142" t="s">
        <v>174</v>
      </c>
      <c r="K1336" s="142" t="s">
        <v>174</v>
      </c>
      <c r="L1336" s="141" t="s">
        <v>174</v>
      </c>
    </row>
    <row r="1337" spans="1:12" ht="15" customHeight="1" x14ac:dyDescent="0.2">
      <c r="A1337" s="11"/>
      <c r="C1337" s="139">
        <v>2014</v>
      </c>
      <c r="D1337" s="139"/>
      <c r="E1337" s="142" t="s">
        <v>174</v>
      </c>
      <c r="F1337" s="142" t="s">
        <v>174</v>
      </c>
      <c r="G1337" s="142" t="s">
        <v>174</v>
      </c>
      <c r="H1337" s="142" t="s">
        <v>174</v>
      </c>
      <c r="I1337" s="142" t="s">
        <v>174</v>
      </c>
      <c r="J1337" s="142" t="s">
        <v>174</v>
      </c>
      <c r="K1337" s="142" t="s">
        <v>174</v>
      </c>
      <c r="L1337" s="141" t="s">
        <v>174</v>
      </c>
    </row>
    <row r="1338" spans="1:12" ht="15" customHeight="1" x14ac:dyDescent="0.2">
      <c r="A1338" s="11"/>
      <c r="C1338" s="170" t="s">
        <v>87</v>
      </c>
      <c r="D1338" s="171"/>
      <c r="E1338" s="172"/>
      <c r="F1338" s="172"/>
      <c r="G1338" s="173"/>
      <c r="H1338" s="173"/>
      <c r="I1338" s="173"/>
      <c r="J1338" s="173"/>
      <c r="K1338" s="173"/>
      <c r="L1338" s="174"/>
    </row>
    <row r="1339" spans="1:12" ht="15" customHeight="1" x14ac:dyDescent="0.2">
      <c r="A1339" s="11"/>
      <c r="C1339" s="136">
        <v>2024</v>
      </c>
      <c r="D1339" s="136"/>
      <c r="E1339" s="137">
        <v>6.8071194069666552E-2</v>
      </c>
      <c r="F1339" s="137">
        <v>3.8466637083783325E-2</v>
      </c>
      <c r="G1339" s="137">
        <v>0.22000749186619784</v>
      </c>
      <c r="H1339" s="137">
        <v>0.26027961044044906</v>
      </c>
      <c r="I1339" s="137">
        <v>0.21559081249570425</v>
      </c>
      <c r="J1339" s="137">
        <v>9.7665424162622666E-2</v>
      </c>
      <c r="K1339" s="137">
        <v>9.9918829881576368E-2</v>
      </c>
      <c r="L1339" s="138">
        <f t="shared" ref="L1339:L1340" si="666">(1*E1339+2*F1339+3*G1339+4*H1339+5*I1339)/SUM(E1339:I1339)</f>
        <v>3.6441202242275175</v>
      </c>
    </row>
    <row r="1340" spans="1:12" ht="15" customHeight="1" x14ac:dyDescent="0.2">
      <c r="A1340" s="11"/>
      <c r="C1340" s="139">
        <v>2021</v>
      </c>
      <c r="D1340" s="139"/>
      <c r="E1340" s="140">
        <v>7.7145406E-2</v>
      </c>
      <c r="F1340" s="140">
        <v>6.7487820000000004E-2</v>
      </c>
      <c r="G1340" s="140">
        <v>0.179691833</v>
      </c>
      <c r="H1340" s="140">
        <v>0.33698418600000002</v>
      </c>
      <c r="I1340" s="140">
        <v>0.15741433699999999</v>
      </c>
      <c r="J1340" s="140">
        <v>5.5495299999999997E-2</v>
      </c>
      <c r="K1340" s="140">
        <v>0.125781069</v>
      </c>
      <c r="L1340" s="141">
        <f t="shared" si="666"/>
        <v>3.5252495927251797</v>
      </c>
    </row>
    <row r="1341" spans="1:12" ht="15" customHeight="1" x14ac:dyDescent="0.2">
      <c r="A1341" s="11"/>
      <c r="C1341" s="139">
        <v>2017</v>
      </c>
      <c r="D1341" s="139"/>
      <c r="E1341" s="142" t="s">
        <v>174</v>
      </c>
      <c r="F1341" s="142" t="s">
        <v>174</v>
      </c>
      <c r="G1341" s="142" t="s">
        <v>174</v>
      </c>
      <c r="H1341" s="142" t="s">
        <v>174</v>
      </c>
      <c r="I1341" s="142" t="s">
        <v>174</v>
      </c>
      <c r="J1341" s="142" t="s">
        <v>174</v>
      </c>
      <c r="K1341" s="142" t="s">
        <v>174</v>
      </c>
      <c r="L1341" s="141" t="s">
        <v>174</v>
      </c>
    </row>
    <row r="1342" spans="1:12" ht="15" customHeight="1" x14ac:dyDescent="0.2">
      <c r="A1342" s="11"/>
      <c r="C1342" s="139">
        <v>2014</v>
      </c>
      <c r="D1342" s="139"/>
      <c r="E1342" s="142" t="s">
        <v>174</v>
      </c>
      <c r="F1342" s="142" t="s">
        <v>174</v>
      </c>
      <c r="G1342" s="142" t="s">
        <v>174</v>
      </c>
      <c r="H1342" s="142" t="s">
        <v>174</v>
      </c>
      <c r="I1342" s="142" t="s">
        <v>174</v>
      </c>
      <c r="J1342" s="142" t="s">
        <v>174</v>
      </c>
      <c r="K1342" s="142" t="s">
        <v>174</v>
      </c>
      <c r="L1342" s="141" t="s">
        <v>174</v>
      </c>
    </row>
    <row r="1343" spans="1:12" ht="15" customHeight="1" x14ac:dyDescent="0.2">
      <c r="A1343" s="11"/>
      <c r="C1343" s="170" t="s">
        <v>88</v>
      </c>
      <c r="D1343" s="171"/>
      <c r="E1343" s="172"/>
      <c r="F1343" s="172"/>
      <c r="G1343" s="173"/>
      <c r="H1343" s="173"/>
      <c r="I1343" s="173"/>
      <c r="J1343" s="173"/>
      <c r="K1343" s="173"/>
      <c r="L1343" s="174"/>
    </row>
    <row r="1344" spans="1:12" ht="15" customHeight="1" x14ac:dyDescent="0.2">
      <c r="A1344" s="11"/>
      <c r="C1344" s="136">
        <v>2024</v>
      </c>
      <c r="D1344" s="136"/>
      <c r="E1344" s="137">
        <v>9.3061072449459631E-2</v>
      </c>
      <c r="F1344" s="137">
        <v>2.6654276861361605E-2</v>
      </c>
      <c r="G1344" s="137">
        <v>0.13141011773822348</v>
      </c>
      <c r="H1344" s="137">
        <v>0.35975109271293249</v>
      </c>
      <c r="I1344" s="137">
        <v>0.194462337467081</v>
      </c>
      <c r="J1344" s="137">
        <v>9.7142191814210313E-2</v>
      </c>
      <c r="K1344" s="137">
        <v>9.7518910956731472E-2</v>
      </c>
      <c r="L1344" s="138">
        <f t="shared" ref="L1344:L1345" si="667">(1*E1344+2*F1344+3*G1344+4*H1344+5*I1344)/SUM(E1344:I1344)</f>
        <v>3.6654333321421464</v>
      </c>
    </row>
    <row r="1345" spans="1:12" ht="15" customHeight="1" x14ac:dyDescent="0.2">
      <c r="A1345" s="11"/>
      <c r="C1345" s="139">
        <v>2021</v>
      </c>
      <c r="D1345" s="139"/>
      <c r="E1345" s="140">
        <v>8.0947816000000006E-2</v>
      </c>
      <c r="F1345" s="140">
        <v>4.7839199999999998E-2</v>
      </c>
      <c r="G1345" s="140">
        <v>0.17479476199999999</v>
      </c>
      <c r="H1345" s="140">
        <v>0.345310752</v>
      </c>
      <c r="I1345" s="140">
        <v>0.173698196</v>
      </c>
      <c r="J1345" s="140">
        <v>5.37107E-2</v>
      </c>
      <c r="K1345" s="140">
        <v>0.123698512</v>
      </c>
      <c r="L1345" s="141">
        <f t="shared" si="667"/>
        <v>3.5871356152391147</v>
      </c>
    </row>
    <row r="1346" spans="1:12" ht="15" customHeight="1" x14ac:dyDescent="0.2">
      <c r="A1346" s="11"/>
      <c r="C1346" s="139">
        <v>2017</v>
      </c>
      <c r="D1346" s="139"/>
      <c r="E1346" s="142" t="s">
        <v>174</v>
      </c>
      <c r="F1346" s="142" t="s">
        <v>174</v>
      </c>
      <c r="G1346" s="142" t="s">
        <v>174</v>
      </c>
      <c r="H1346" s="142" t="s">
        <v>174</v>
      </c>
      <c r="I1346" s="142" t="s">
        <v>174</v>
      </c>
      <c r="J1346" s="142" t="s">
        <v>174</v>
      </c>
      <c r="K1346" s="142" t="s">
        <v>174</v>
      </c>
      <c r="L1346" s="141" t="s">
        <v>174</v>
      </c>
    </row>
    <row r="1347" spans="1:12" ht="15" customHeight="1" x14ac:dyDescent="0.2">
      <c r="A1347" s="11"/>
      <c r="C1347" s="139">
        <v>2014</v>
      </c>
      <c r="D1347" s="139"/>
      <c r="E1347" s="142" t="s">
        <v>174</v>
      </c>
      <c r="F1347" s="142" t="s">
        <v>174</v>
      </c>
      <c r="G1347" s="142" t="s">
        <v>174</v>
      </c>
      <c r="H1347" s="142" t="s">
        <v>174</v>
      </c>
      <c r="I1347" s="142" t="s">
        <v>174</v>
      </c>
      <c r="J1347" s="142" t="s">
        <v>174</v>
      </c>
      <c r="K1347" s="142" t="s">
        <v>174</v>
      </c>
      <c r="L1347" s="141" t="s">
        <v>174</v>
      </c>
    </row>
    <row r="1348" spans="1:12" ht="15" customHeight="1" x14ac:dyDescent="0.2">
      <c r="A1348" s="11"/>
      <c r="C1348" s="170" t="s">
        <v>89</v>
      </c>
      <c r="D1348" s="171"/>
      <c r="E1348" s="172"/>
      <c r="F1348" s="172"/>
      <c r="G1348" s="173"/>
      <c r="H1348" s="173"/>
      <c r="I1348" s="173"/>
      <c r="J1348" s="173"/>
      <c r="K1348" s="173"/>
      <c r="L1348" s="174"/>
    </row>
    <row r="1349" spans="1:12" ht="15" customHeight="1" x14ac:dyDescent="0.2">
      <c r="A1349" s="11"/>
      <c r="C1349" s="136">
        <v>2024</v>
      </c>
      <c r="D1349" s="136"/>
      <c r="E1349" s="137">
        <v>7.7410147932747933E-2</v>
      </c>
      <c r="F1349" s="137">
        <v>5.1310729569566962E-2</v>
      </c>
      <c r="G1349" s="137">
        <v>0.12284512582032117</v>
      </c>
      <c r="H1349" s="137">
        <v>0.29142425108336933</v>
      </c>
      <c r="I1349" s="137">
        <v>0.27334579371164802</v>
      </c>
      <c r="J1349" s="137">
        <v>9.7647979309954072E-2</v>
      </c>
      <c r="K1349" s="137">
        <v>8.6015972572392602E-2</v>
      </c>
      <c r="L1349" s="138">
        <f t="shared" ref="L1349:L1350" si="668">(1*E1349+2*F1349+3*G1349+4*H1349+5*I1349)/SUM(E1349:I1349)</f>
        <v>3.7741723699803078</v>
      </c>
    </row>
    <row r="1350" spans="1:12" ht="15" customHeight="1" x14ac:dyDescent="0.2">
      <c r="A1350" s="11"/>
      <c r="C1350" s="139">
        <v>2021</v>
      </c>
      <c r="D1350" s="139"/>
      <c r="E1350" s="140">
        <v>7.3128248000000007E-2</v>
      </c>
      <c r="F1350" s="140">
        <v>7.7918545000000006E-2</v>
      </c>
      <c r="G1350" s="140">
        <v>0.156388474</v>
      </c>
      <c r="H1350" s="140">
        <v>0.31091524599999998</v>
      </c>
      <c r="I1350" s="140">
        <v>0.22487538600000001</v>
      </c>
      <c r="J1350" s="140">
        <v>3.1494399999999999E-2</v>
      </c>
      <c r="K1350" s="140">
        <v>0.12527970099999999</v>
      </c>
      <c r="L1350" s="141">
        <f t="shared" si="668"/>
        <v>3.6362363604299115</v>
      </c>
    </row>
    <row r="1351" spans="1:12" ht="15" customHeight="1" x14ac:dyDescent="0.2">
      <c r="A1351" s="11"/>
      <c r="C1351" s="139">
        <v>2017</v>
      </c>
      <c r="D1351" s="139"/>
      <c r="E1351" s="142" t="s">
        <v>174</v>
      </c>
      <c r="F1351" s="142" t="s">
        <v>174</v>
      </c>
      <c r="G1351" s="142" t="s">
        <v>174</v>
      </c>
      <c r="H1351" s="142" t="s">
        <v>174</v>
      </c>
      <c r="I1351" s="142" t="s">
        <v>174</v>
      </c>
      <c r="J1351" s="142" t="s">
        <v>174</v>
      </c>
      <c r="K1351" s="142" t="s">
        <v>174</v>
      </c>
      <c r="L1351" s="141" t="s">
        <v>174</v>
      </c>
    </row>
    <row r="1352" spans="1:12" ht="15" customHeight="1" x14ac:dyDescent="0.2">
      <c r="A1352" s="11"/>
      <c r="C1352" s="139">
        <v>2014</v>
      </c>
      <c r="D1352" s="139"/>
      <c r="E1352" s="142" t="s">
        <v>174</v>
      </c>
      <c r="F1352" s="142" t="s">
        <v>174</v>
      </c>
      <c r="G1352" s="142" t="s">
        <v>174</v>
      </c>
      <c r="H1352" s="142" t="s">
        <v>174</v>
      </c>
      <c r="I1352" s="142" t="s">
        <v>174</v>
      </c>
      <c r="J1352" s="142" t="s">
        <v>174</v>
      </c>
      <c r="K1352" s="142" t="s">
        <v>174</v>
      </c>
      <c r="L1352" s="141" t="s">
        <v>174</v>
      </c>
    </row>
    <row r="1353" spans="1:12" ht="15" customHeight="1" x14ac:dyDescent="0.2">
      <c r="A1353" s="11"/>
      <c r="C1353" s="162" t="s">
        <v>91</v>
      </c>
      <c r="D1353" s="162"/>
      <c r="E1353" s="162"/>
      <c r="F1353" s="162"/>
      <c r="G1353" s="163"/>
      <c r="H1353" s="163"/>
      <c r="I1353" s="163"/>
      <c r="J1353" s="163"/>
      <c r="K1353" s="163"/>
      <c r="L1353" s="168"/>
    </row>
    <row r="1354" spans="1:12" ht="15" customHeight="1" x14ac:dyDescent="0.2">
      <c r="A1354" s="11"/>
      <c r="C1354" s="136">
        <v>2024</v>
      </c>
      <c r="D1354" s="136"/>
      <c r="E1354" s="137">
        <f>AVERAGE(E1359,E1364,E1369)</f>
        <v>8.8539548718240213E-2</v>
      </c>
      <c r="F1354" s="137">
        <f t="shared" ref="F1354:K1354" si="669">AVERAGE(F1359,F1364,F1369)</f>
        <v>7.084381248950046E-2</v>
      </c>
      <c r="G1354" s="137">
        <f t="shared" si="669"/>
        <v>0.21231054502968186</v>
      </c>
      <c r="H1354" s="137">
        <f t="shared" si="669"/>
        <v>0.2593428853340955</v>
      </c>
      <c r="I1354" s="137">
        <f t="shared" si="669"/>
        <v>0.17431675851552683</v>
      </c>
      <c r="J1354" s="137">
        <f t="shared" si="669"/>
        <v>9.9455996727000243E-2</v>
      </c>
      <c r="K1354" s="137">
        <f t="shared" si="669"/>
        <v>9.5190453185954885E-2</v>
      </c>
      <c r="L1354" s="138">
        <f t="shared" ref="L1354:L1355" si="670">(1*E1354+2*F1354+3*G1354+4*H1354+5*I1354)/SUM(E1354:I1354)</f>
        <v>3.4470750670935177</v>
      </c>
    </row>
    <row r="1355" spans="1:12" ht="15" customHeight="1" x14ac:dyDescent="0.2">
      <c r="A1355" s="11"/>
      <c r="C1355" s="139">
        <v>2021</v>
      </c>
      <c r="D1355" s="139"/>
      <c r="E1355" s="140">
        <f t="shared" ref="E1355:K1355" si="671">AVERAGE(E1360,E1365,E1370)</f>
        <v>7.6905428666666664E-2</v>
      </c>
      <c r="F1355" s="140">
        <f t="shared" si="671"/>
        <v>7.2558964000000004E-2</v>
      </c>
      <c r="G1355" s="140">
        <f t="shared" si="671"/>
        <v>0.21149728866666664</v>
      </c>
      <c r="H1355" s="140">
        <f t="shared" si="671"/>
        <v>0.26844437399999999</v>
      </c>
      <c r="I1355" s="140">
        <f t="shared" si="671"/>
        <v>0.18336561333333334</v>
      </c>
      <c r="J1355" s="140">
        <f t="shared" si="671"/>
        <v>6.2096997333333327E-2</v>
      </c>
      <c r="K1355" s="140">
        <f t="shared" si="671"/>
        <v>0.12513131666666666</v>
      </c>
      <c r="L1355" s="141">
        <f t="shared" si="670"/>
        <v>3.5029773983189769</v>
      </c>
    </row>
    <row r="1356" spans="1:12" ht="15" customHeight="1" x14ac:dyDescent="0.2">
      <c r="A1356" s="11"/>
      <c r="C1356" s="139">
        <v>2017</v>
      </c>
      <c r="D1356" s="139"/>
      <c r="E1356" s="142" t="s">
        <v>174</v>
      </c>
      <c r="F1356" s="142" t="s">
        <v>174</v>
      </c>
      <c r="G1356" s="142" t="s">
        <v>174</v>
      </c>
      <c r="H1356" s="142" t="s">
        <v>174</v>
      </c>
      <c r="I1356" s="142" t="s">
        <v>174</v>
      </c>
      <c r="J1356" s="142" t="s">
        <v>174</v>
      </c>
      <c r="K1356" s="142" t="s">
        <v>174</v>
      </c>
      <c r="L1356" s="141" t="s">
        <v>174</v>
      </c>
    </row>
    <row r="1357" spans="1:12" ht="15" customHeight="1" x14ac:dyDescent="0.2">
      <c r="A1357" s="11"/>
      <c r="C1357" s="139">
        <v>2014</v>
      </c>
      <c r="D1357" s="139"/>
      <c r="E1357" s="142" t="s">
        <v>174</v>
      </c>
      <c r="F1357" s="142" t="s">
        <v>174</v>
      </c>
      <c r="G1357" s="142" t="s">
        <v>174</v>
      </c>
      <c r="H1357" s="142" t="s">
        <v>174</v>
      </c>
      <c r="I1357" s="142" t="s">
        <v>174</v>
      </c>
      <c r="J1357" s="142" t="s">
        <v>174</v>
      </c>
      <c r="K1357" s="142" t="s">
        <v>174</v>
      </c>
      <c r="L1357" s="141" t="s">
        <v>174</v>
      </c>
    </row>
    <row r="1358" spans="1:12" ht="15" customHeight="1" x14ac:dyDescent="0.2">
      <c r="A1358" s="11"/>
      <c r="C1358" s="170" t="s">
        <v>87</v>
      </c>
      <c r="D1358" s="171"/>
      <c r="E1358" s="172"/>
      <c r="F1358" s="172"/>
      <c r="G1358" s="173"/>
      <c r="H1358" s="173"/>
      <c r="I1358" s="173"/>
      <c r="J1358" s="173"/>
      <c r="K1358" s="173"/>
      <c r="L1358" s="174"/>
    </row>
    <row r="1359" spans="1:12" ht="15" customHeight="1" x14ac:dyDescent="0.2">
      <c r="A1359" s="11"/>
      <c r="C1359" s="136">
        <v>2024</v>
      </c>
      <c r="D1359" s="136"/>
      <c r="E1359" s="137">
        <v>7.4866923718514708E-2</v>
      </c>
      <c r="F1359" s="137">
        <v>6.3451894631086025E-2</v>
      </c>
      <c r="G1359" s="137">
        <v>0.26880514248711906</v>
      </c>
      <c r="H1359" s="137">
        <v>0.26655063404917606</v>
      </c>
      <c r="I1359" s="137">
        <v>0.13017371095370078</v>
      </c>
      <c r="J1359" s="137">
        <v>9.7755979423246042E-2</v>
      </c>
      <c r="K1359" s="137">
        <v>9.8395714737157178E-2</v>
      </c>
      <c r="L1359" s="138">
        <f t="shared" ref="L1359:L1360" si="672">(1*E1359+2*F1359+3*G1359+4*H1359+5*I1359)/SUM(E1359:I1359)</f>
        <v>3.3902630777591787</v>
      </c>
    </row>
    <row r="1360" spans="1:12" ht="15" customHeight="1" x14ac:dyDescent="0.2">
      <c r="A1360" s="11"/>
      <c r="C1360" s="139">
        <v>2021</v>
      </c>
      <c r="D1360" s="139"/>
      <c r="E1360" s="140">
        <v>7.7506225999999998E-2</v>
      </c>
      <c r="F1360" s="140">
        <v>6.0691299999999997E-2</v>
      </c>
      <c r="G1360" s="140">
        <v>0.26307089299999997</v>
      </c>
      <c r="H1360" s="140">
        <v>0.222201555</v>
      </c>
      <c r="I1360" s="140">
        <v>0.18334228</v>
      </c>
      <c r="J1360" s="140">
        <v>6.7909183999999997E-2</v>
      </c>
      <c r="K1360" s="140">
        <v>0.125278526</v>
      </c>
      <c r="L1360" s="141">
        <f t="shared" si="672"/>
        <v>3.4625392848829981</v>
      </c>
    </row>
    <row r="1361" spans="1:12" ht="15" customHeight="1" x14ac:dyDescent="0.2">
      <c r="A1361" s="11"/>
      <c r="C1361" s="139">
        <v>2017</v>
      </c>
      <c r="D1361" s="139"/>
      <c r="E1361" s="142" t="s">
        <v>174</v>
      </c>
      <c r="F1361" s="142" t="s">
        <v>174</v>
      </c>
      <c r="G1361" s="142" t="s">
        <v>174</v>
      </c>
      <c r="H1361" s="142" t="s">
        <v>174</v>
      </c>
      <c r="I1361" s="142" t="s">
        <v>174</v>
      </c>
      <c r="J1361" s="142" t="s">
        <v>174</v>
      </c>
      <c r="K1361" s="142" t="s">
        <v>174</v>
      </c>
      <c r="L1361" s="141" t="s">
        <v>174</v>
      </c>
    </row>
    <row r="1362" spans="1:12" ht="15" customHeight="1" x14ac:dyDescent="0.2">
      <c r="A1362" s="11"/>
      <c r="C1362" s="139">
        <v>2014</v>
      </c>
      <c r="D1362" s="139"/>
      <c r="E1362" s="142" t="s">
        <v>174</v>
      </c>
      <c r="F1362" s="142" t="s">
        <v>174</v>
      </c>
      <c r="G1362" s="142" t="s">
        <v>174</v>
      </c>
      <c r="H1362" s="142" t="s">
        <v>174</v>
      </c>
      <c r="I1362" s="142" t="s">
        <v>174</v>
      </c>
      <c r="J1362" s="142" t="s">
        <v>174</v>
      </c>
      <c r="K1362" s="142" t="s">
        <v>174</v>
      </c>
      <c r="L1362" s="141" t="s">
        <v>174</v>
      </c>
    </row>
    <row r="1363" spans="1:12" ht="15" customHeight="1" x14ac:dyDescent="0.2">
      <c r="A1363" s="11"/>
      <c r="C1363" s="170" t="s">
        <v>88</v>
      </c>
      <c r="D1363" s="171"/>
      <c r="E1363" s="172"/>
      <c r="F1363" s="172"/>
      <c r="G1363" s="173"/>
      <c r="H1363" s="173"/>
      <c r="I1363" s="173"/>
      <c r="J1363" s="173"/>
      <c r="K1363" s="173"/>
      <c r="L1363" s="174"/>
    </row>
    <row r="1364" spans="1:12" ht="15" customHeight="1" x14ac:dyDescent="0.2">
      <c r="A1364" s="11"/>
      <c r="C1364" s="136">
        <v>2024</v>
      </c>
      <c r="D1364" s="136"/>
      <c r="E1364" s="137">
        <v>0.10778445368440942</v>
      </c>
      <c r="F1364" s="137">
        <v>9.8891928527562289E-2</v>
      </c>
      <c r="G1364" s="137">
        <v>0.18680749460799759</v>
      </c>
      <c r="H1364" s="137">
        <v>0.27764140231651052</v>
      </c>
      <c r="I1364" s="137">
        <v>0.12533325607309687</v>
      </c>
      <c r="J1364" s="137">
        <v>0.10277356575573489</v>
      </c>
      <c r="K1364" s="137">
        <v>0.10076789903468836</v>
      </c>
      <c r="L1364" s="138">
        <f t="shared" ref="L1364:L1365" si="673">(1*E1364+2*F1364+3*G1364+4*H1364+5*I1364)/SUM(E1364:I1364)</f>
        <v>3.2684974409999286</v>
      </c>
    </row>
    <row r="1365" spans="1:12" ht="15" customHeight="1" x14ac:dyDescent="0.2">
      <c r="A1365" s="11"/>
      <c r="C1365" s="139">
        <v>2021</v>
      </c>
      <c r="D1365" s="139"/>
      <c r="E1365" s="140">
        <v>7.1013373000000005E-2</v>
      </c>
      <c r="F1365" s="140">
        <v>7.8609393E-2</v>
      </c>
      <c r="G1365" s="140">
        <v>0.182590114</v>
      </c>
      <c r="H1365" s="140">
        <v>0.32753005099999999</v>
      </c>
      <c r="I1365" s="140">
        <v>0.15285655500000001</v>
      </c>
      <c r="J1365" s="140">
        <v>6.3380008000000002E-2</v>
      </c>
      <c r="K1365" s="140">
        <v>0.124020507</v>
      </c>
      <c r="L1365" s="141">
        <f t="shared" si="673"/>
        <v>3.5077618545281726</v>
      </c>
    </row>
    <row r="1366" spans="1:12" ht="15" customHeight="1" x14ac:dyDescent="0.2">
      <c r="A1366" s="11"/>
      <c r="C1366" s="139">
        <v>2017</v>
      </c>
      <c r="D1366" s="139"/>
      <c r="E1366" s="142" t="s">
        <v>174</v>
      </c>
      <c r="F1366" s="142" t="s">
        <v>174</v>
      </c>
      <c r="G1366" s="142" t="s">
        <v>174</v>
      </c>
      <c r="H1366" s="142" t="s">
        <v>174</v>
      </c>
      <c r="I1366" s="142" t="s">
        <v>174</v>
      </c>
      <c r="J1366" s="142" t="s">
        <v>174</v>
      </c>
      <c r="K1366" s="142" t="s">
        <v>174</v>
      </c>
      <c r="L1366" s="141" t="s">
        <v>174</v>
      </c>
    </row>
    <row r="1367" spans="1:12" ht="15" customHeight="1" x14ac:dyDescent="0.2">
      <c r="A1367" s="11"/>
      <c r="C1367" s="139">
        <v>2014</v>
      </c>
      <c r="D1367" s="139"/>
      <c r="E1367" s="142" t="s">
        <v>174</v>
      </c>
      <c r="F1367" s="142" t="s">
        <v>174</v>
      </c>
      <c r="G1367" s="142" t="s">
        <v>174</v>
      </c>
      <c r="H1367" s="142" t="s">
        <v>174</v>
      </c>
      <c r="I1367" s="142" t="s">
        <v>174</v>
      </c>
      <c r="J1367" s="142" t="s">
        <v>174</v>
      </c>
      <c r="K1367" s="142" t="s">
        <v>174</v>
      </c>
      <c r="L1367" s="141" t="s">
        <v>174</v>
      </c>
    </row>
    <row r="1368" spans="1:12" ht="15" customHeight="1" x14ac:dyDescent="0.2">
      <c r="A1368" s="11"/>
      <c r="C1368" s="170" t="s">
        <v>89</v>
      </c>
      <c r="D1368" s="171"/>
      <c r="E1368" s="172"/>
      <c r="F1368" s="172"/>
      <c r="G1368" s="173"/>
      <c r="H1368" s="173"/>
      <c r="I1368" s="173"/>
      <c r="J1368" s="173"/>
      <c r="K1368" s="173"/>
      <c r="L1368" s="174"/>
    </row>
    <row r="1369" spans="1:12" ht="15" customHeight="1" x14ac:dyDescent="0.2">
      <c r="A1369" s="11"/>
      <c r="C1369" s="136">
        <v>2024</v>
      </c>
      <c r="D1369" s="136"/>
      <c r="E1369" s="137">
        <v>8.2967268751796483E-2</v>
      </c>
      <c r="F1369" s="137">
        <v>5.0187614309853072E-2</v>
      </c>
      <c r="G1369" s="137">
        <v>0.18131899799392889</v>
      </c>
      <c r="H1369" s="137">
        <v>0.23383661963659999</v>
      </c>
      <c r="I1369" s="137">
        <v>0.26744330851978276</v>
      </c>
      <c r="J1369" s="137">
        <v>9.7838445002019811E-2</v>
      </c>
      <c r="K1369" s="137">
        <v>8.6407745786019119E-2</v>
      </c>
      <c r="L1369" s="138">
        <f t="shared" ref="L1369:L1370" si="674">(1*E1369+2*F1369+3*G1369+4*H1369+5*I1369)/SUM(E1369:I1369)</f>
        <v>3.6774115898968907</v>
      </c>
    </row>
    <row r="1370" spans="1:12" ht="15" customHeight="1" x14ac:dyDescent="0.2">
      <c r="A1370" s="11"/>
      <c r="C1370" s="139">
        <v>2021</v>
      </c>
      <c r="D1370" s="139"/>
      <c r="E1370" s="140">
        <v>8.2196687000000004E-2</v>
      </c>
      <c r="F1370" s="140">
        <v>7.8376198999999994E-2</v>
      </c>
      <c r="G1370" s="140">
        <v>0.18883085899999999</v>
      </c>
      <c r="H1370" s="140">
        <v>0.25560151599999997</v>
      </c>
      <c r="I1370" s="140">
        <v>0.213898005</v>
      </c>
      <c r="J1370" s="140">
        <v>5.5001800000000003E-2</v>
      </c>
      <c r="K1370" s="140">
        <v>0.126094917</v>
      </c>
      <c r="L1370" s="141">
        <f t="shared" si="674"/>
        <v>3.538070821419828</v>
      </c>
    </row>
    <row r="1371" spans="1:12" ht="15" customHeight="1" x14ac:dyDescent="0.2">
      <c r="A1371" s="11"/>
      <c r="C1371" s="139">
        <v>2017</v>
      </c>
      <c r="D1371" s="139"/>
      <c r="E1371" s="142" t="s">
        <v>174</v>
      </c>
      <c r="F1371" s="142" t="s">
        <v>174</v>
      </c>
      <c r="G1371" s="142" t="s">
        <v>174</v>
      </c>
      <c r="H1371" s="142" t="s">
        <v>174</v>
      </c>
      <c r="I1371" s="142" t="s">
        <v>174</v>
      </c>
      <c r="J1371" s="142" t="s">
        <v>174</v>
      </c>
      <c r="K1371" s="142" t="s">
        <v>174</v>
      </c>
      <c r="L1371" s="141" t="s">
        <v>174</v>
      </c>
    </row>
    <row r="1372" spans="1:12" ht="15" customHeight="1" x14ac:dyDescent="0.2">
      <c r="A1372" s="11"/>
      <c r="C1372" s="139">
        <v>2014</v>
      </c>
      <c r="D1372" s="139"/>
      <c r="E1372" s="142" t="s">
        <v>174</v>
      </c>
      <c r="F1372" s="142" t="s">
        <v>174</v>
      </c>
      <c r="G1372" s="142" t="s">
        <v>174</v>
      </c>
      <c r="H1372" s="142" t="s">
        <v>174</v>
      </c>
      <c r="I1372" s="142" t="s">
        <v>174</v>
      </c>
      <c r="J1372" s="142" t="s">
        <v>174</v>
      </c>
      <c r="K1372" s="142" t="s">
        <v>174</v>
      </c>
      <c r="L1372" s="141" t="s">
        <v>174</v>
      </c>
    </row>
    <row r="1373" spans="1:12" ht="15" customHeight="1" x14ac:dyDescent="0.2">
      <c r="A1373" s="11"/>
      <c r="C1373" s="162" t="s">
        <v>92</v>
      </c>
      <c r="D1373" s="162"/>
      <c r="E1373" s="162"/>
      <c r="F1373" s="162"/>
      <c r="G1373" s="163"/>
      <c r="H1373" s="163"/>
      <c r="I1373" s="163"/>
      <c r="J1373" s="163"/>
      <c r="K1373" s="163"/>
      <c r="L1373" s="168"/>
    </row>
    <row r="1374" spans="1:12" ht="15" customHeight="1" x14ac:dyDescent="0.2">
      <c r="A1374" s="11"/>
      <c r="C1374" s="136">
        <v>2024</v>
      </c>
      <c r="D1374" s="136"/>
      <c r="E1374" s="137">
        <f>AVERAGE(E1379,E1384,E1389)</f>
        <v>7.5310038231934717E-2</v>
      </c>
      <c r="F1374" s="137">
        <f t="shared" ref="F1374:K1374" si="675">AVERAGE(F1379,F1384,F1389)</f>
        <v>3.3883955243021541E-2</v>
      </c>
      <c r="G1374" s="137">
        <f t="shared" si="675"/>
        <v>0.15805306426365634</v>
      </c>
      <c r="H1374" s="137">
        <f t="shared" si="675"/>
        <v>0.32310328810072453</v>
      </c>
      <c r="I1374" s="137">
        <f t="shared" si="675"/>
        <v>0.19630578116034073</v>
      </c>
      <c r="J1374" s="137">
        <f t="shared" si="675"/>
        <v>0.10324078495978335</v>
      </c>
      <c r="K1374" s="137">
        <f t="shared" si="675"/>
        <v>0.11010308804053874</v>
      </c>
      <c r="L1374" s="138">
        <f t="shared" ref="L1374:L1375" si="676">(1*E1374+2*F1374+3*G1374+4*H1374+5*I1374)/SUM(E1374:I1374)</f>
        <v>3.675277037173236</v>
      </c>
    </row>
    <row r="1375" spans="1:12" ht="15" customHeight="1" x14ac:dyDescent="0.2">
      <c r="A1375" s="11"/>
      <c r="C1375" s="139">
        <v>2021</v>
      </c>
      <c r="D1375" s="139"/>
      <c r="E1375" s="140">
        <f t="shared" ref="E1375:K1375" si="677">AVERAGE(E1380,E1385,E1390)</f>
        <v>4.1739699999999998E-2</v>
      </c>
      <c r="F1375" s="140">
        <f t="shared" si="677"/>
        <v>6.6262883666666675E-2</v>
      </c>
      <c r="G1375" s="140">
        <f t="shared" si="677"/>
        <v>0.11384179566666668</v>
      </c>
      <c r="H1375" s="140">
        <f t="shared" si="677"/>
        <v>0.3212310756666667</v>
      </c>
      <c r="I1375" s="140">
        <f t="shared" si="677"/>
        <v>0.25474772600000001</v>
      </c>
      <c r="J1375" s="140">
        <f t="shared" si="677"/>
        <v>5.2189399999999997E-2</v>
      </c>
      <c r="K1375" s="140">
        <f t="shared" si="677"/>
        <v>0.14998746299999999</v>
      </c>
      <c r="L1375" s="141">
        <f t="shared" si="676"/>
        <v>3.8535528425564762</v>
      </c>
    </row>
    <row r="1376" spans="1:12" ht="15" customHeight="1" x14ac:dyDescent="0.2">
      <c r="A1376" s="11"/>
      <c r="C1376" s="139">
        <v>2017</v>
      </c>
      <c r="D1376" s="139"/>
      <c r="E1376" s="142" t="s">
        <v>174</v>
      </c>
      <c r="F1376" s="142" t="s">
        <v>174</v>
      </c>
      <c r="G1376" s="142" t="s">
        <v>174</v>
      </c>
      <c r="H1376" s="142" t="s">
        <v>174</v>
      </c>
      <c r="I1376" s="142" t="s">
        <v>174</v>
      </c>
      <c r="J1376" s="142" t="s">
        <v>174</v>
      </c>
      <c r="K1376" s="142" t="s">
        <v>174</v>
      </c>
      <c r="L1376" s="141" t="s">
        <v>174</v>
      </c>
    </row>
    <row r="1377" spans="1:12" ht="15" customHeight="1" x14ac:dyDescent="0.2">
      <c r="A1377" s="11"/>
      <c r="C1377" s="139">
        <v>2014</v>
      </c>
      <c r="D1377" s="139"/>
      <c r="E1377" s="142" t="s">
        <v>174</v>
      </c>
      <c r="F1377" s="142" t="s">
        <v>174</v>
      </c>
      <c r="G1377" s="142" t="s">
        <v>174</v>
      </c>
      <c r="H1377" s="142" t="s">
        <v>174</v>
      </c>
      <c r="I1377" s="142" t="s">
        <v>174</v>
      </c>
      <c r="J1377" s="142" t="s">
        <v>174</v>
      </c>
      <c r="K1377" s="142" t="s">
        <v>174</v>
      </c>
      <c r="L1377" s="141" t="s">
        <v>174</v>
      </c>
    </row>
    <row r="1378" spans="1:12" ht="15" customHeight="1" x14ac:dyDescent="0.2">
      <c r="A1378" s="11"/>
      <c r="C1378" s="170" t="s">
        <v>87</v>
      </c>
      <c r="D1378" s="171"/>
      <c r="E1378" s="172"/>
      <c r="F1378" s="172"/>
      <c r="G1378" s="173"/>
      <c r="H1378" s="173"/>
      <c r="I1378" s="173"/>
      <c r="J1378" s="173"/>
      <c r="K1378" s="173"/>
      <c r="L1378" s="174"/>
    </row>
    <row r="1379" spans="1:12" ht="15" customHeight="1" x14ac:dyDescent="0.2">
      <c r="A1379" s="11"/>
      <c r="C1379" s="136">
        <v>2024</v>
      </c>
      <c r="D1379" s="136"/>
      <c r="E1379" s="137">
        <v>6.5866380294038462E-2</v>
      </c>
      <c r="F1379" s="137">
        <v>3.1641395717819792E-2</v>
      </c>
      <c r="G1379" s="137">
        <v>0.16019082456901609</v>
      </c>
      <c r="H1379" s="137">
        <v>0.30988192144924975</v>
      </c>
      <c r="I1379" s="137">
        <v>0.2225625803769338</v>
      </c>
      <c r="J1379" s="137">
        <v>0.10005194504056956</v>
      </c>
      <c r="K1379" s="137">
        <v>0.10980495255237255</v>
      </c>
      <c r="L1379" s="138">
        <f t="shared" ref="L1379:L1380" si="678">(1*E1379+2*F1379+3*G1379+4*H1379+5*I1379)/SUM(E1379:I1379)</f>
        <v>3.7487668045128735</v>
      </c>
    </row>
    <row r="1380" spans="1:12" ht="15" customHeight="1" x14ac:dyDescent="0.2">
      <c r="A1380" s="11"/>
      <c r="C1380" s="139">
        <v>2021</v>
      </c>
      <c r="D1380" s="139"/>
      <c r="E1380" s="140">
        <v>3.9777199999999999E-2</v>
      </c>
      <c r="F1380" s="140">
        <v>5.0261699999999999E-2</v>
      </c>
      <c r="G1380" s="140">
        <v>8.8606535E-2</v>
      </c>
      <c r="H1380" s="140">
        <v>0.33329226000000001</v>
      </c>
      <c r="I1380" s="140">
        <v>0.28853725299999999</v>
      </c>
      <c r="J1380" s="140">
        <v>4.3651200000000001E-2</v>
      </c>
      <c r="K1380" s="140">
        <v>0.15587387799999999</v>
      </c>
      <c r="L1380" s="141">
        <f t="shared" si="678"/>
        <v>3.9751094246612197</v>
      </c>
    </row>
    <row r="1381" spans="1:12" ht="15" customHeight="1" x14ac:dyDescent="0.2">
      <c r="A1381" s="11"/>
      <c r="C1381" s="139">
        <v>2017</v>
      </c>
      <c r="D1381" s="139"/>
      <c r="E1381" s="142" t="s">
        <v>174</v>
      </c>
      <c r="F1381" s="142" t="s">
        <v>174</v>
      </c>
      <c r="G1381" s="142" t="s">
        <v>174</v>
      </c>
      <c r="H1381" s="142" t="s">
        <v>174</v>
      </c>
      <c r="I1381" s="142" t="s">
        <v>174</v>
      </c>
      <c r="J1381" s="142" t="s">
        <v>174</v>
      </c>
      <c r="K1381" s="142" t="s">
        <v>174</v>
      </c>
      <c r="L1381" s="141" t="s">
        <v>174</v>
      </c>
    </row>
    <row r="1382" spans="1:12" ht="15" customHeight="1" x14ac:dyDescent="0.2">
      <c r="A1382" s="11"/>
      <c r="C1382" s="139">
        <v>2014</v>
      </c>
      <c r="D1382" s="139"/>
      <c r="E1382" s="142" t="s">
        <v>174</v>
      </c>
      <c r="F1382" s="142" t="s">
        <v>174</v>
      </c>
      <c r="G1382" s="142" t="s">
        <v>174</v>
      </c>
      <c r="H1382" s="142" t="s">
        <v>174</v>
      </c>
      <c r="I1382" s="142" t="s">
        <v>174</v>
      </c>
      <c r="J1382" s="142" t="s">
        <v>174</v>
      </c>
      <c r="K1382" s="142" t="s">
        <v>174</v>
      </c>
      <c r="L1382" s="141" t="s">
        <v>174</v>
      </c>
    </row>
    <row r="1383" spans="1:12" ht="15" customHeight="1" x14ac:dyDescent="0.2">
      <c r="A1383" s="11"/>
      <c r="C1383" s="170" t="s">
        <v>88</v>
      </c>
      <c r="D1383" s="171"/>
      <c r="E1383" s="172"/>
      <c r="F1383" s="172"/>
      <c r="G1383" s="173"/>
      <c r="H1383" s="173"/>
      <c r="I1383" s="173"/>
      <c r="J1383" s="173"/>
      <c r="K1383" s="173"/>
      <c r="L1383" s="174"/>
    </row>
    <row r="1384" spans="1:12" ht="15" customHeight="1" x14ac:dyDescent="0.2">
      <c r="A1384" s="11"/>
      <c r="C1384" s="136">
        <v>2024</v>
      </c>
      <c r="D1384" s="136"/>
      <c r="E1384" s="137">
        <v>8.1245233237376008E-2</v>
      </c>
      <c r="F1384" s="137">
        <v>3.2833329970420336E-2</v>
      </c>
      <c r="G1384" s="137">
        <v>0.21917561456162468</v>
      </c>
      <c r="H1384" s="137">
        <v>0.30233568878284539</v>
      </c>
      <c r="I1384" s="137">
        <v>0.14629252306621443</v>
      </c>
      <c r="J1384" s="137">
        <v>0.1032117087828333</v>
      </c>
      <c r="K1384" s="137">
        <v>0.11490590159868573</v>
      </c>
      <c r="L1384" s="138">
        <f t="shared" ref="L1384:L1385" si="679">(1*E1384+2*F1384+3*G1384+4*H1384+5*I1384)/SUM(E1384:I1384)</f>
        <v>3.5110703908615788</v>
      </c>
    </row>
    <row r="1385" spans="1:12" ht="15" customHeight="1" x14ac:dyDescent="0.2">
      <c r="A1385" s="11"/>
      <c r="C1385" s="139">
        <v>2021</v>
      </c>
      <c r="D1385" s="139"/>
      <c r="E1385" s="140">
        <v>4.3216299999999999E-2</v>
      </c>
      <c r="F1385" s="140">
        <v>7.4145163E-2</v>
      </c>
      <c r="G1385" s="140">
        <v>0.12058419500000001</v>
      </c>
      <c r="H1385" s="140">
        <v>0.33211273600000002</v>
      </c>
      <c r="I1385" s="140">
        <v>0.22585507899999999</v>
      </c>
      <c r="J1385" s="140">
        <v>5.4518700000000003E-2</v>
      </c>
      <c r="K1385" s="140">
        <v>0.14956786399999999</v>
      </c>
      <c r="L1385" s="141">
        <f t="shared" si="679"/>
        <v>3.7830563901008367</v>
      </c>
    </row>
    <row r="1386" spans="1:12" ht="15" customHeight="1" x14ac:dyDescent="0.2">
      <c r="A1386" s="11"/>
      <c r="C1386" s="139">
        <v>2017</v>
      </c>
      <c r="D1386" s="139"/>
      <c r="E1386" s="142" t="s">
        <v>174</v>
      </c>
      <c r="F1386" s="142" t="s">
        <v>174</v>
      </c>
      <c r="G1386" s="142" t="s">
        <v>174</v>
      </c>
      <c r="H1386" s="142" t="s">
        <v>174</v>
      </c>
      <c r="I1386" s="142" t="s">
        <v>174</v>
      </c>
      <c r="J1386" s="142" t="s">
        <v>174</v>
      </c>
      <c r="K1386" s="142" t="s">
        <v>174</v>
      </c>
      <c r="L1386" s="141" t="s">
        <v>174</v>
      </c>
    </row>
    <row r="1387" spans="1:12" ht="15" customHeight="1" x14ac:dyDescent="0.2">
      <c r="A1387" s="11"/>
      <c r="C1387" s="139">
        <v>2014</v>
      </c>
      <c r="D1387" s="139"/>
      <c r="E1387" s="142" t="s">
        <v>174</v>
      </c>
      <c r="F1387" s="142" t="s">
        <v>174</v>
      </c>
      <c r="G1387" s="142" t="s">
        <v>174</v>
      </c>
      <c r="H1387" s="142" t="s">
        <v>174</v>
      </c>
      <c r="I1387" s="142" t="s">
        <v>174</v>
      </c>
      <c r="J1387" s="142" t="s">
        <v>174</v>
      </c>
      <c r="K1387" s="142" t="s">
        <v>174</v>
      </c>
      <c r="L1387" s="141" t="s">
        <v>174</v>
      </c>
    </row>
    <row r="1388" spans="1:12" ht="15" customHeight="1" x14ac:dyDescent="0.2">
      <c r="A1388" s="11"/>
      <c r="C1388" s="170" t="s">
        <v>89</v>
      </c>
      <c r="D1388" s="171"/>
      <c r="E1388" s="172"/>
      <c r="F1388" s="172"/>
      <c r="G1388" s="173"/>
      <c r="H1388" s="173"/>
      <c r="I1388" s="173"/>
      <c r="J1388" s="173"/>
      <c r="K1388" s="173"/>
      <c r="L1388" s="174"/>
    </row>
    <row r="1389" spans="1:12" ht="15" customHeight="1" x14ac:dyDescent="0.2">
      <c r="A1389" s="11"/>
      <c r="C1389" s="136">
        <v>2024</v>
      </c>
      <c r="D1389" s="136"/>
      <c r="E1389" s="137">
        <v>7.8818501164389682E-2</v>
      </c>
      <c r="F1389" s="137">
        <v>3.7177140040824487E-2</v>
      </c>
      <c r="G1389" s="137">
        <v>9.479275366032823E-2</v>
      </c>
      <c r="H1389" s="137">
        <v>0.35709225407007855</v>
      </c>
      <c r="I1389" s="137">
        <v>0.22006224003787395</v>
      </c>
      <c r="J1389" s="137">
        <v>0.10645870105594724</v>
      </c>
      <c r="K1389" s="137">
        <v>0.10559840997055793</v>
      </c>
      <c r="L1389" s="138">
        <f t="shared" ref="L1389:L1390" si="680">(1*E1389+2*F1389+3*G1389+4*H1389+5*I1389)/SUM(E1389:I1389)</f>
        <v>3.76452570383751</v>
      </c>
    </row>
    <row r="1390" spans="1:12" ht="15" customHeight="1" x14ac:dyDescent="0.2">
      <c r="A1390" s="11"/>
      <c r="C1390" s="139">
        <v>2021</v>
      </c>
      <c r="D1390" s="139"/>
      <c r="E1390" s="140">
        <v>4.2225600000000002E-2</v>
      </c>
      <c r="F1390" s="140">
        <v>7.4381788000000004E-2</v>
      </c>
      <c r="G1390" s="140">
        <v>0.13233465699999999</v>
      </c>
      <c r="H1390" s="140">
        <v>0.29828823100000001</v>
      </c>
      <c r="I1390" s="140">
        <v>0.24985084599999999</v>
      </c>
      <c r="J1390" s="140">
        <v>5.83983E-2</v>
      </c>
      <c r="K1390" s="140">
        <v>0.144520647</v>
      </c>
      <c r="L1390" s="141">
        <f t="shared" si="680"/>
        <v>3.8018718764738226</v>
      </c>
    </row>
    <row r="1391" spans="1:12" ht="15" customHeight="1" x14ac:dyDescent="0.2">
      <c r="A1391" s="11"/>
      <c r="C1391" s="139">
        <v>2017</v>
      </c>
      <c r="D1391" s="139"/>
      <c r="E1391" s="142" t="s">
        <v>174</v>
      </c>
      <c r="F1391" s="142" t="s">
        <v>174</v>
      </c>
      <c r="G1391" s="142" t="s">
        <v>174</v>
      </c>
      <c r="H1391" s="142" t="s">
        <v>174</v>
      </c>
      <c r="I1391" s="142" t="s">
        <v>174</v>
      </c>
      <c r="J1391" s="142" t="s">
        <v>174</v>
      </c>
      <c r="K1391" s="142" t="s">
        <v>174</v>
      </c>
      <c r="L1391" s="141" t="s">
        <v>174</v>
      </c>
    </row>
    <row r="1392" spans="1:12" ht="15" customHeight="1" x14ac:dyDescent="0.2">
      <c r="A1392" s="11"/>
      <c r="C1392" s="139">
        <v>2014</v>
      </c>
      <c r="D1392" s="139"/>
      <c r="E1392" s="142" t="s">
        <v>174</v>
      </c>
      <c r="F1392" s="142" t="s">
        <v>174</v>
      </c>
      <c r="G1392" s="142" t="s">
        <v>174</v>
      </c>
      <c r="H1392" s="142" t="s">
        <v>174</v>
      </c>
      <c r="I1392" s="142" t="s">
        <v>174</v>
      </c>
      <c r="J1392" s="142" t="s">
        <v>174</v>
      </c>
      <c r="K1392" s="142" t="s">
        <v>174</v>
      </c>
      <c r="L1392" s="141" t="s">
        <v>174</v>
      </c>
    </row>
    <row r="1393" spans="1:12" ht="15" customHeight="1" x14ac:dyDescent="0.2">
      <c r="A1393" s="11"/>
      <c r="C1393" s="162" t="s">
        <v>93</v>
      </c>
      <c r="D1393" s="162"/>
      <c r="E1393" s="162"/>
      <c r="F1393" s="162"/>
      <c r="G1393" s="163"/>
      <c r="H1393" s="163"/>
      <c r="I1393" s="163"/>
      <c r="J1393" s="163"/>
      <c r="K1393" s="163"/>
      <c r="L1393" s="168"/>
    </row>
    <row r="1394" spans="1:12" ht="15" customHeight="1" x14ac:dyDescent="0.2">
      <c r="A1394" s="11"/>
      <c r="C1394" s="136">
        <v>2024</v>
      </c>
      <c r="D1394" s="136"/>
      <c r="E1394" s="137">
        <f>AVERAGE(E1399,E1404,E1409)</f>
        <v>7.7663228082121907E-2</v>
      </c>
      <c r="F1394" s="137">
        <f t="shared" ref="F1394:K1394" si="681">AVERAGE(F1399,F1404,F1409)</f>
        <v>4.8515376579096527E-2</v>
      </c>
      <c r="G1394" s="137">
        <f t="shared" si="681"/>
        <v>0.15429871480143761</v>
      </c>
      <c r="H1394" s="137">
        <f t="shared" si="681"/>
        <v>0.3312103099960661</v>
      </c>
      <c r="I1394" s="137">
        <f t="shared" si="681"/>
        <v>0.17819027808114637</v>
      </c>
      <c r="J1394" s="137">
        <f t="shared" si="681"/>
        <v>0.10392205801182965</v>
      </c>
      <c r="K1394" s="137">
        <f t="shared" si="681"/>
        <v>0.10620003444830184</v>
      </c>
      <c r="L1394" s="138">
        <f t="shared" ref="L1394:L1395" si="682">(1*E1394+2*F1394+3*G1394+4*H1394+5*I1394)/SUM(E1394:I1394)</f>
        <v>3.6124351989052204</v>
      </c>
    </row>
    <row r="1395" spans="1:12" ht="15" customHeight="1" x14ac:dyDescent="0.2">
      <c r="A1395" s="11"/>
      <c r="C1395" s="139">
        <v>2021</v>
      </c>
      <c r="D1395" s="139"/>
      <c r="E1395" s="140">
        <f t="shared" ref="E1395:K1395" si="683">AVERAGE(E1400,E1405,E1410)</f>
        <v>6.6185012333333335E-2</v>
      </c>
      <c r="F1395" s="140">
        <f t="shared" si="683"/>
        <v>3.9821200000000001E-2</v>
      </c>
      <c r="G1395" s="140">
        <f t="shared" si="683"/>
        <v>0.19350266000000002</v>
      </c>
      <c r="H1395" s="140">
        <f t="shared" si="683"/>
        <v>0.27146931966666665</v>
      </c>
      <c r="I1395" s="140">
        <f t="shared" si="683"/>
        <v>0.22187010566666668</v>
      </c>
      <c r="J1395" s="140">
        <f t="shared" si="683"/>
        <v>4.7690666666666666E-2</v>
      </c>
      <c r="K1395" s="140">
        <f t="shared" si="683"/>
        <v>0.15946100500000002</v>
      </c>
      <c r="L1395" s="141">
        <f t="shared" si="682"/>
        <v>3.6848955946950044</v>
      </c>
    </row>
    <row r="1396" spans="1:12" ht="15" customHeight="1" x14ac:dyDescent="0.2">
      <c r="A1396" s="11"/>
      <c r="C1396" s="139">
        <v>2017</v>
      </c>
      <c r="D1396" s="139"/>
      <c r="E1396" s="142" t="s">
        <v>174</v>
      </c>
      <c r="F1396" s="142" t="s">
        <v>174</v>
      </c>
      <c r="G1396" s="142" t="s">
        <v>174</v>
      </c>
      <c r="H1396" s="142" t="s">
        <v>174</v>
      </c>
      <c r="I1396" s="142" t="s">
        <v>174</v>
      </c>
      <c r="J1396" s="142" t="s">
        <v>174</v>
      </c>
      <c r="K1396" s="142" t="s">
        <v>174</v>
      </c>
      <c r="L1396" s="141" t="s">
        <v>174</v>
      </c>
    </row>
    <row r="1397" spans="1:12" ht="15" customHeight="1" x14ac:dyDescent="0.2">
      <c r="A1397" s="11"/>
      <c r="C1397" s="139">
        <v>2014</v>
      </c>
      <c r="D1397" s="139"/>
      <c r="E1397" s="142" t="s">
        <v>174</v>
      </c>
      <c r="F1397" s="142" t="s">
        <v>174</v>
      </c>
      <c r="G1397" s="142" t="s">
        <v>174</v>
      </c>
      <c r="H1397" s="142" t="s">
        <v>174</v>
      </c>
      <c r="I1397" s="142" t="s">
        <v>174</v>
      </c>
      <c r="J1397" s="142" t="s">
        <v>174</v>
      </c>
      <c r="K1397" s="142" t="s">
        <v>174</v>
      </c>
      <c r="L1397" s="141" t="s">
        <v>174</v>
      </c>
    </row>
    <row r="1398" spans="1:12" ht="15" customHeight="1" x14ac:dyDescent="0.2">
      <c r="A1398" s="11"/>
      <c r="C1398" s="170" t="s">
        <v>87</v>
      </c>
      <c r="D1398" s="171"/>
      <c r="E1398" s="172"/>
      <c r="F1398" s="172"/>
      <c r="G1398" s="173"/>
      <c r="H1398" s="173"/>
      <c r="I1398" s="173"/>
      <c r="J1398" s="173"/>
      <c r="K1398" s="173"/>
      <c r="L1398" s="174"/>
    </row>
    <row r="1399" spans="1:12" ht="15" customHeight="1" x14ac:dyDescent="0.2">
      <c r="A1399" s="11"/>
      <c r="C1399" s="136">
        <v>2024</v>
      </c>
      <c r="D1399" s="136"/>
      <c r="E1399" s="137">
        <v>6.8804675477753485E-2</v>
      </c>
      <c r="F1399" s="137">
        <v>5.8663928298993979E-2</v>
      </c>
      <c r="G1399" s="137">
        <v>0.14622644361619397</v>
      </c>
      <c r="H1399" s="137">
        <v>0.33462702937241473</v>
      </c>
      <c r="I1399" s="137">
        <v>0.18647592550516445</v>
      </c>
      <c r="J1399" s="137">
        <v>9.9745610116952182E-2</v>
      </c>
      <c r="K1399" s="137">
        <v>0.10545638761252714</v>
      </c>
      <c r="L1399" s="138">
        <f t="shared" ref="L1399:L1400" si="684">(1*E1399+2*F1399+3*G1399+4*H1399+5*I1399)/SUM(E1399:I1399)</f>
        <v>3.6433151563888972</v>
      </c>
    </row>
    <row r="1400" spans="1:12" ht="15" customHeight="1" x14ac:dyDescent="0.2">
      <c r="A1400" s="11"/>
      <c r="C1400" s="139">
        <v>2021</v>
      </c>
      <c r="D1400" s="139"/>
      <c r="E1400" s="140">
        <v>6.1815799999999997E-2</v>
      </c>
      <c r="F1400" s="140">
        <v>2.92199E-2</v>
      </c>
      <c r="G1400" s="140">
        <v>0.22628585500000001</v>
      </c>
      <c r="H1400" s="140">
        <v>0.27318378799999998</v>
      </c>
      <c r="I1400" s="140">
        <v>0.209554029</v>
      </c>
      <c r="J1400" s="140">
        <v>3.4474600000000001E-2</v>
      </c>
      <c r="K1400" s="140">
        <v>0.16546599000000001</v>
      </c>
      <c r="L1400" s="141">
        <f t="shared" si="684"/>
        <v>3.6742503930070836</v>
      </c>
    </row>
    <row r="1401" spans="1:12" ht="15" customHeight="1" x14ac:dyDescent="0.2">
      <c r="A1401" s="11"/>
      <c r="C1401" s="139">
        <v>2017</v>
      </c>
      <c r="D1401" s="139"/>
      <c r="E1401" s="142" t="s">
        <v>174</v>
      </c>
      <c r="F1401" s="142" t="s">
        <v>174</v>
      </c>
      <c r="G1401" s="142" t="s">
        <v>174</v>
      </c>
      <c r="H1401" s="142" t="s">
        <v>174</v>
      </c>
      <c r="I1401" s="142" t="s">
        <v>174</v>
      </c>
      <c r="J1401" s="142" t="s">
        <v>174</v>
      </c>
      <c r="K1401" s="142" t="s">
        <v>174</v>
      </c>
      <c r="L1401" s="141" t="s">
        <v>174</v>
      </c>
    </row>
    <row r="1402" spans="1:12" ht="15" customHeight="1" x14ac:dyDescent="0.2">
      <c r="A1402" s="11"/>
      <c r="C1402" s="139">
        <v>2014</v>
      </c>
      <c r="D1402" s="139"/>
      <c r="E1402" s="142" t="s">
        <v>174</v>
      </c>
      <c r="F1402" s="142" t="s">
        <v>174</v>
      </c>
      <c r="G1402" s="142" t="s">
        <v>174</v>
      </c>
      <c r="H1402" s="142" t="s">
        <v>174</v>
      </c>
      <c r="I1402" s="142" t="s">
        <v>174</v>
      </c>
      <c r="J1402" s="142" t="s">
        <v>174</v>
      </c>
      <c r="K1402" s="142" t="s">
        <v>174</v>
      </c>
      <c r="L1402" s="141" t="s">
        <v>174</v>
      </c>
    </row>
    <row r="1403" spans="1:12" ht="15" customHeight="1" x14ac:dyDescent="0.2">
      <c r="A1403" s="11"/>
      <c r="C1403" s="170" t="s">
        <v>88</v>
      </c>
      <c r="D1403" s="171"/>
      <c r="E1403" s="172"/>
      <c r="F1403" s="172"/>
      <c r="G1403" s="173"/>
      <c r="H1403" s="173"/>
      <c r="I1403" s="173"/>
      <c r="J1403" s="173"/>
      <c r="K1403" s="173"/>
      <c r="L1403" s="174"/>
    </row>
    <row r="1404" spans="1:12" ht="15" customHeight="1" x14ac:dyDescent="0.2">
      <c r="A1404" s="11"/>
      <c r="C1404" s="136">
        <v>2024</v>
      </c>
      <c r="D1404" s="136"/>
      <c r="E1404" s="137">
        <v>8.9590404802542031E-2</v>
      </c>
      <c r="F1404" s="137">
        <v>3.4311673716654348E-2</v>
      </c>
      <c r="G1404" s="137">
        <v>0.18603798744110259</v>
      </c>
      <c r="H1404" s="137">
        <v>0.3245726686233425</v>
      </c>
      <c r="I1404" s="137">
        <v>0.15001261440755204</v>
      </c>
      <c r="J1404" s="137">
        <v>0.10550706010910761</v>
      </c>
      <c r="K1404" s="137">
        <v>0.10996759089969881</v>
      </c>
      <c r="L1404" s="138">
        <f t="shared" ref="L1404:L1405" si="685">(1*E1404+2*F1404+3*G1404+4*H1404+5*I1404)/SUM(E1404:I1404)</f>
        <v>3.5240180124776606</v>
      </c>
    </row>
    <row r="1405" spans="1:12" ht="15" customHeight="1" x14ac:dyDescent="0.2">
      <c r="A1405" s="11"/>
      <c r="C1405" s="139">
        <v>2021</v>
      </c>
      <c r="D1405" s="139"/>
      <c r="E1405" s="140">
        <v>5.2782500000000003E-2</v>
      </c>
      <c r="F1405" s="140">
        <v>5.2963900000000001E-2</v>
      </c>
      <c r="G1405" s="140">
        <v>0.19074060600000001</v>
      </c>
      <c r="H1405" s="140">
        <v>0.28690117100000001</v>
      </c>
      <c r="I1405" s="140">
        <v>0.20156564599999999</v>
      </c>
      <c r="J1405" s="140">
        <v>5.1426600000000003E-2</v>
      </c>
      <c r="K1405" s="140">
        <v>0.16361949100000001</v>
      </c>
      <c r="L1405" s="141">
        <f t="shared" si="685"/>
        <v>3.6771144332652042</v>
      </c>
    </row>
    <row r="1406" spans="1:12" ht="15" customHeight="1" x14ac:dyDescent="0.2">
      <c r="A1406" s="11"/>
      <c r="C1406" s="139">
        <v>2017</v>
      </c>
      <c r="D1406" s="139"/>
      <c r="E1406" s="142" t="s">
        <v>174</v>
      </c>
      <c r="F1406" s="142" t="s">
        <v>174</v>
      </c>
      <c r="G1406" s="142" t="s">
        <v>174</v>
      </c>
      <c r="H1406" s="142" t="s">
        <v>174</v>
      </c>
      <c r="I1406" s="142" t="s">
        <v>174</v>
      </c>
      <c r="J1406" s="142" t="s">
        <v>174</v>
      </c>
      <c r="K1406" s="142" t="s">
        <v>174</v>
      </c>
      <c r="L1406" s="141" t="s">
        <v>174</v>
      </c>
    </row>
    <row r="1407" spans="1:12" ht="15" customHeight="1" x14ac:dyDescent="0.2">
      <c r="A1407" s="11"/>
      <c r="C1407" s="139">
        <v>2014</v>
      </c>
      <c r="D1407" s="139"/>
      <c r="E1407" s="142" t="s">
        <v>174</v>
      </c>
      <c r="F1407" s="142" t="s">
        <v>174</v>
      </c>
      <c r="G1407" s="142" t="s">
        <v>174</v>
      </c>
      <c r="H1407" s="142" t="s">
        <v>174</v>
      </c>
      <c r="I1407" s="142" t="s">
        <v>174</v>
      </c>
      <c r="J1407" s="142" t="s">
        <v>174</v>
      </c>
      <c r="K1407" s="142" t="s">
        <v>174</v>
      </c>
      <c r="L1407" s="141" t="s">
        <v>174</v>
      </c>
    </row>
    <row r="1408" spans="1:12" ht="15" customHeight="1" x14ac:dyDescent="0.2">
      <c r="A1408" s="11"/>
      <c r="C1408" s="170" t="s">
        <v>89</v>
      </c>
      <c r="D1408" s="171"/>
      <c r="E1408" s="172"/>
      <c r="F1408" s="172"/>
      <c r="G1408" s="173"/>
      <c r="H1408" s="173"/>
      <c r="I1408" s="173"/>
      <c r="J1408" s="173"/>
      <c r="K1408" s="173"/>
      <c r="L1408" s="174"/>
    </row>
    <row r="1409" spans="1:12" ht="15" customHeight="1" x14ac:dyDescent="0.2">
      <c r="A1409" s="11"/>
      <c r="C1409" s="136">
        <v>2024</v>
      </c>
      <c r="D1409" s="136"/>
      <c r="E1409" s="137">
        <v>7.4594603966070178E-2</v>
      </c>
      <c r="F1409" s="137">
        <v>5.2570527721641266E-2</v>
      </c>
      <c r="G1409" s="137">
        <v>0.13063171334701626</v>
      </c>
      <c r="H1409" s="137">
        <v>0.33443123199244096</v>
      </c>
      <c r="I1409" s="137">
        <v>0.19808229433072258</v>
      </c>
      <c r="J1409" s="137">
        <v>0.10651350380942916</v>
      </c>
      <c r="K1409" s="137">
        <v>0.10317612483267954</v>
      </c>
      <c r="L1409" s="138">
        <f t="shared" ref="L1409:L1410" si="686">(1*E1409+2*F1409+3*G1409+4*H1409+5*I1409)/SUM(E1409:I1409)</f>
        <v>3.6691498734749892</v>
      </c>
    </row>
    <row r="1410" spans="1:12" ht="15" customHeight="1" x14ac:dyDescent="0.2">
      <c r="A1410" s="11"/>
      <c r="C1410" s="139">
        <v>2021</v>
      </c>
      <c r="D1410" s="139"/>
      <c r="E1410" s="140">
        <v>8.3956737000000004E-2</v>
      </c>
      <c r="F1410" s="140">
        <v>3.7279800000000002E-2</v>
      </c>
      <c r="G1410" s="140">
        <v>0.16348151899999999</v>
      </c>
      <c r="H1410" s="140">
        <v>0.25432300000000002</v>
      </c>
      <c r="I1410" s="140">
        <v>0.25449064199999999</v>
      </c>
      <c r="J1410" s="140">
        <v>5.7170800000000001E-2</v>
      </c>
      <c r="K1410" s="140">
        <v>0.14929753400000001</v>
      </c>
      <c r="L1410" s="141">
        <f t="shared" si="686"/>
        <v>3.7033254139773506</v>
      </c>
    </row>
    <row r="1411" spans="1:12" ht="15" customHeight="1" x14ac:dyDescent="0.2">
      <c r="A1411" s="11"/>
      <c r="C1411" s="139">
        <v>2017</v>
      </c>
      <c r="D1411" s="139"/>
      <c r="E1411" s="142" t="s">
        <v>174</v>
      </c>
      <c r="F1411" s="142" t="s">
        <v>174</v>
      </c>
      <c r="G1411" s="142" t="s">
        <v>174</v>
      </c>
      <c r="H1411" s="142" t="s">
        <v>174</v>
      </c>
      <c r="I1411" s="142" t="s">
        <v>174</v>
      </c>
      <c r="J1411" s="142" t="s">
        <v>174</v>
      </c>
      <c r="K1411" s="142" t="s">
        <v>174</v>
      </c>
      <c r="L1411" s="141" t="s">
        <v>174</v>
      </c>
    </row>
    <row r="1412" spans="1:12" ht="15" customHeight="1" x14ac:dyDescent="0.2">
      <c r="A1412" s="11"/>
      <c r="C1412" s="139">
        <v>2014</v>
      </c>
      <c r="D1412" s="139"/>
      <c r="E1412" s="142" t="s">
        <v>174</v>
      </c>
      <c r="F1412" s="142" t="s">
        <v>174</v>
      </c>
      <c r="G1412" s="142" t="s">
        <v>174</v>
      </c>
      <c r="H1412" s="142" t="s">
        <v>174</v>
      </c>
      <c r="I1412" s="142" t="s">
        <v>174</v>
      </c>
      <c r="J1412" s="142" t="s">
        <v>174</v>
      </c>
      <c r="K1412" s="142" t="s">
        <v>174</v>
      </c>
      <c r="L1412" s="141" t="s">
        <v>174</v>
      </c>
    </row>
    <row r="1413" spans="1:12" ht="15" customHeight="1" x14ac:dyDescent="0.2">
      <c r="A1413" s="11"/>
      <c r="C1413" s="162" t="s">
        <v>87</v>
      </c>
      <c r="D1413" s="162"/>
      <c r="E1413" s="162"/>
      <c r="F1413" s="162"/>
      <c r="G1413" s="163"/>
      <c r="H1413" s="163"/>
      <c r="I1413" s="163"/>
      <c r="J1413" s="163"/>
      <c r="K1413" s="163"/>
      <c r="L1413" s="168"/>
    </row>
    <row r="1414" spans="1:12" ht="15" customHeight="1" x14ac:dyDescent="0.2">
      <c r="A1414" s="11"/>
      <c r="C1414" s="136">
        <v>2024</v>
      </c>
      <c r="D1414" s="136"/>
      <c r="E1414" s="137">
        <f>AVERAGE(E1339,E1359,E1379,E1399)</f>
        <v>6.9402293389993305E-2</v>
      </c>
      <c r="F1414" s="137">
        <f t="shared" ref="F1414:K1414" si="687">AVERAGE(F1339,F1359,F1379,F1399)</f>
        <v>4.8055963932920776E-2</v>
      </c>
      <c r="G1414" s="137">
        <f t="shared" si="687"/>
        <v>0.19880747563463175</v>
      </c>
      <c r="H1414" s="137">
        <f t="shared" si="687"/>
        <v>0.29283479882782237</v>
      </c>
      <c r="I1414" s="137">
        <f t="shared" si="687"/>
        <v>0.18870075733287581</v>
      </c>
      <c r="J1414" s="137">
        <f t="shared" si="687"/>
        <v>9.8804739685847603E-2</v>
      </c>
      <c r="K1414" s="137">
        <f t="shared" si="687"/>
        <v>0.1033939711959083</v>
      </c>
      <c r="L1414" s="138">
        <f t="shared" ref="L1414:L1415" si="688">(1*E1414+2*F1414+3*G1414+4*H1414+5*I1414)/SUM(E1414:I1414)</f>
        <v>3.6058849106585291</v>
      </c>
    </row>
    <row r="1415" spans="1:12" ht="15" customHeight="1" x14ac:dyDescent="0.2">
      <c r="A1415" s="11"/>
      <c r="C1415" s="139">
        <v>2021</v>
      </c>
      <c r="D1415" s="139"/>
      <c r="E1415" s="140">
        <f t="shared" ref="E1415:K1415" si="689">AVERAGE(E1340,E1360,E1380,E1400)</f>
        <v>6.4061157999999993E-2</v>
      </c>
      <c r="F1415" s="140">
        <f t="shared" si="689"/>
        <v>5.1915179999999998E-2</v>
      </c>
      <c r="G1415" s="140">
        <f t="shared" si="689"/>
        <v>0.189413779</v>
      </c>
      <c r="H1415" s="140">
        <f t="shared" si="689"/>
        <v>0.29141544725000001</v>
      </c>
      <c r="I1415" s="140">
        <f t="shared" si="689"/>
        <v>0.20971197474999997</v>
      </c>
      <c r="J1415" s="140">
        <f t="shared" si="689"/>
        <v>5.0382570999999994E-2</v>
      </c>
      <c r="K1415" s="140">
        <f t="shared" si="689"/>
        <v>0.14309986575</v>
      </c>
      <c r="L1415" s="141">
        <f t="shared" si="688"/>
        <v>3.6581405550189783</v>
      </c>
    </row>
    <row r="1416" spans="1:12" ht="15" customHeight="1" x14ac:dyDescent="0.2">
      <c r="A1416" s="11"/>
      <c r="C1416" s="139">
        <v>2017</v>
      </c>
      <c r="D1416" s="139"/>
      <c r="E1416" s="142" t="s">
        <v>174</v>
      </c>
      <c r="F1416" s="142" t="s">
        <v>174</v>
      </c>
      <c r="G1416" s="142" t="s">
        <v>174</v>
      </c>
      <c r="H1416" s="142" t="s">
        <v>174</v>
      </c>
      <c r="I1416" s="142" t="s">
        <v>174</v>
      </c>
      <c r="J1416" s="142" t="s">
        <v>174</v>
      </c>
      <c r="K1416" s="142" t="s">
        <v>174</v>
      </c>
      <c r="L1416" s="141" t="s">
        <v>174</v>
      </c>
    </row>
    <row r="1417" spans="1:12" ht="15" customHeight="1" x14ac:dyDescent="0.2">
      <c r="A1417" s="11"/>
      <c r="C1417" s="139">
        <v>2014</v>
      </c>
      <c r="D1417" s="139"/>
      <c r="E1417" s="142" t="s">
        <v>174</v>
      </c>
      <c r="F1417" s="142" t="s">
        <v>174</v>
      </c>
      <c r="G1417" s="142" t="s">
        <v>174</v>
      </c>
      <c r="H1417" s="142" t="s">
        <v>174</v>
      </c>
      <c r="I1417" s="142" t="s">
        <v>174</v>
      </c>
      <c r="J1417" s="142" t="s">
        <v>174</v>
      </c>
      <c r="K1417" s="142" t="s">
        <v>174</v>
      </c>
      <c r="L1417" s="141" t="s">
        <v>174</v>
      </c>
    </row>
    <row r="1418" spans="1:12" ht="15" customHeight="1" x14ac:dyDescent="0.2">
      <c r="A1418" s="11"/>
      <c r="C1418" s="162" t="s">
        <v>88</v>
      </c>
      <c r="D1418" s="162"/>
      <c r="E1418" s="162"/>
      <c r="F1418" s="162"/>
      <c r="G1418" s="162"/>
      <c r="H1418" s="162"/>
      <c r="I1418" s="162"/>
      <c r="J1418" s="162"/>
      <c r="K1418" s="162"/>
      <c r="L1418" s="169"/>
    </row>
    <row r="1419" spans="1:12" ht="15" customHeight="1" x14ac:dyDescent="0.2">
      <c r="A1419" s="11"/>
      <c r="C1419" s="136">
        <v>2024</v>
      </c>
      <c r="D1419" s="136"/>
      <c r="E1419" s="137">
        <f>AVERAGE(E1344,E1364,E1384,E1404)</f>
        <v>9.2920291043446776E-2</v>
      </c>
      <c r="F1419" s="137">
        <f t="shared" ref="F1419:K1419" si="690">AVERAGE(F1344,F1364,F1384,F1404)</f>
        <v>4.8172802268999643E-2</v>
      </c>
      <c r="G1419" s="137">
        <f t="shared" si="690"/>
        <v>0.18085780358723708</v>
      </c>
      <c r="H1419" s="137">
        <f t="shared" si="690"/>
        <v>0.31607521310890774</v>
      </c>
      <c r="I1419" s="137">
        <f t="shared" si="690"/>
        <v>0.15402518275348609</v>
      </c>
      <c r="J1419" s="137">
        <f t="shared" si="690"/>
        <v>0.10215863161547152</v>
      </c>
      <c r="K1419" s="137">
        <f t="shared" si="690"/>
        <v>0.1057900756224511</v>
      </c>
      <c r="L1419" s="138">
        <f t="shared" ref="L1419:L1420" si="691">(1*E1419+2*F1419+3*G1419+4*H1419+5*I1419)/SUM(E1419:I1419)</f>
        <v>3.4925340035738972</v>
      </c>
    </row>
    <row r="1420" spans="1:12" ht="15" customHeight="1" x14ac:dyDescent="0.2">
      <c r="A1420" s="11"/>
      <c r="C1420" s="139">
        <v>2021</v>
      </c>
      <c r="D1420" s="139"/>
      <c r="E1420" s="140">
        <f t="shared" ref="E1420:K1420" si="692">AVERAGE(E1345,E1365,E1385,E1405)</f>
        <v>6.1989997249999998E-2</v>
      </c>
      <c r="F1420" s="140">
        <f t="shared" si="692"/>
        <v>6.3389414000000005E-2</v>
      </c>
      <c r="G1420" s="140">
        <f t="shared" si="692"/>
        <v>0.16717741925000001</v>
      </c>
      <c r="H1420" s="140">
        <f t="shared" si="692"/>
        <v>0.32296367749999999</v>
      </c>
      <c r="I1420" s="140">
        <f t="shared" si="692"/>
        <v>0.18849386899999998</v>
      </c>
      <c r="J1420" s="140">
        <f t="shared" si="692"/>
        <v>5.5759002000000002E-2</v>
      </c>
      <c r="K1420" s="140">
        <f t="shared" si="692"/>
        <v>0.1402265935</v>
      </c>
      <c r="L1420" s="141">
        <f t="shared" si="691"/>
        <v>3.63752840951997</v>
      </c>
    </row>
    <row r="1421" spans="1:12" ht="15" customHeight="1" x14ac:dyDescent="0.2">
      <c r="A1421" s="11"/>
      <c r="C1421" s="139">
        <v>2017</v>
      </c>
      <c r="D1421" s="139"/>
      <c r="E1421" s="142" t="s">
        <v>174</v>
      </c>
      <c r="F1421" s="142" t="s">
        <v>174</v>
      </c>
      <c r="G1421" s="142" t="s">
        <v>174</v>
      </c>
      <c r="H1421" s="142" t="s">
        <v>174</v>
      </c>
      <c r="I1421" s="142" t="s">
        <v>174</v>
      </c>
      <c r="J1421" s="142" t="s">
        <v>174</v>
      </c>
      <c r="K1421" s="142" t="s">
        <v>174</v>
      </c>
      <c r="L1421" s="141" t="s">
        <v>174</v>
      </c>
    </row>
    <row r="1422" spans="1:12" ht="15" customHeight="1" x14ac:dyDescent="0.2">
      <c r="A1422" s="11"/>
      <c r="C1422" s="139">
        <v>2014</v>
      </c>
      <c r="D1422" s="139"/>
      <c r="E1422" s="142" t="s">
        <v>174</v>
      </c>
      <c r="F1422" s="142" t="s">
        <v>174</v>
      </c>
      <c r="G1422" s="142" t="s">
        <v>174</v>
      </c>
      <c r="H1422" s="142" t="s">
        <v>174</v>
      </c>
      <c r="I1422" s="142" t="s">
        <v>174</v>
      </c>
      <c r="J1422" s="142" t="s">
        <v>174</v>
      </c>
      <c r="K1422" s="142" t="s">
        <v>174</v>
      </c>
      <c r="L1422" s="141" t="s">
        <v>174</v>
      </c>
    </row>
    <row r="1423" spans="1:12" ht="15" customHeight="1" x14ac:dyDescent="0.2">
      <c r="A1423" s="11"/>
      <c r="C1423" s="162" t="s">
        <v>89</v>
      </c>
      <c r="D1423" s="162"/>
      <c r="E1423" s="162"/>
      <c r="F1423" s="162"/>
      <c r="G1423" s="162"/>
      <c r="H1423" s="162"/>
      <c r="I1423" s="162"/>
      <c r="J1423" s="162"/>
      <c r="K1423" s="162"/>
      <c r="L1423" s="169"/>
    </row>
    <row r="1424" spans="1:12" ht="15" customHeight="1" x14ac:dyDescent="0.2">
      <c r="A1424" s="11"/>
      <c r="C1424" s="136">
        <v>2024</v>
      </c>
      <c r="D1424" s="136"/>
      <c r="E1424" s="137">
        <f>AVERAGE(E1349,E1369,E1389,E1409)</f>
        <v>7.8447630453751069E-2</v>
      </c>
      <c r="F1424" s="137">
        <f t="shared" ref="F1424:K1424" si="693">AVERAGE(F1349,F1369,F1389,F1409)</f>
        <v>4.781150291047144E-2</v>
      </c>
      <c r="G1424" s="137">
        <f t="shared" si="693"/>
        <v>0.13239714770539865</v>
      </c>
      <c r="H1424" s="137">
        <f t="shared" si="693"/>
        <v>0.30419608919562219</v>
      </c>
      <c r="I1424" s="137">
        <f t="shared" si="693"/>
        <v>0.23973340915000685</v>
      </c>
      <c r="J1424" s="137">
        <f t="shared" si="693"/>
        <v>0.10211465729433757</v>
      </c>
      <c r="K1424" s="137">
        <f t="shared" si="693"/>
        <v>9.5299563290412309E-2</v>
      </c>
      <c r="L1424" s="138">
        <f t="shared" ref="L1424:L1425" si="694">(1*E1424+2*F1424+3*G1424+4*H1424+5*I1424)/SUM(E1424:I1424)</f>
        <v>3.7213635707568606</v>
      </c>
    </row>
    <row r="1425" spans="1:12" ht="15" customHeight="1" x14ac:dyDescent="0.2">
      <c r="A1425" s="11"/>
      <c r="C1425" s="139">
        <v>2021</v>
      </c>
      <c r="D1425" s="139"/>
      <c r="E1425" s="140">
        <f t="shared" ref="E1425:K1425" si="695">AVERAGE(E1350,E1370,E1390,E1410)</f>
        <v>7.0376818000000008E-2</v>
      </c>
      <c r="F1425" s="140">
        <f t="shared" si="695"/>
        <v>6.6989083000000005E-2</v>
      </c>
      <c r="G1425" s="140">
        <f t="shared" si="695"/>
        <v>0.16025887724999999</v>
      </c>
      <c r="H1425" s="140">
        <f t="shared" si="695"/>
        <v>0.27978199825</v>
      </c>
      <c r="I1425" s="140">
        <f t="shared" si="695"/>
        <v>0.23577871974999998</v>
      </c>
      <c r="J1425" s="140">
        <f t="shared" si="695"/>
        <v>5.0516324999999994E-2</v>
      </c>
      <c r="K1425" s="140">
        <f t="shared" si="695"/>
        <v>0.13629819975000002</v>
      </c>
      <c r="L1425" s="141">
        <f t="shared" si="694"/>
        <v>3.6684781286149266</v>
      </c>
    </row>
    <row r="1426" spans="1:12" ht="15" customHeight="1" x14ac:dyDescent="0.2">
      <c r="A1426" s="11"/>
      <c r="C1426" s="139">
        <v>2017</v>
      </c>
      <c r="D1426" s="139"/>
      <c r="E1426" s="142" t="s">
        <v>174</v>
      </c>
      <c r="F1426" s="142" t="s">
        <v>174</v>
      </c>
      <c r="G1426" s="142" t="s">
        <v>174</v>
      </c>
      <c r="H1426" s="142" t="s">
        <v>174</v>
      </c>
      <c r="I1426" s="142" t="s">
        <v>174</v>
      </c>
      <c r="J1426" s="142" t="s">
        <v>174</v>
      </c>
      <c r="K1426" s="142" t="s">
        <v>174</v>
      </c>
      <c r="L1426" s="141" t="s">
        <v>174</v>
      </c>
    </row>
    <row r="1427" spans="1:12" ht="15" customHeight="1" x14ac:dyDescent="0.2">
      <c r="A1427" s="11"/>
      <c r="C1427" s="139">
        <v>2014</v>
      </c>
      <c r="D1427" s="139"/>
      <c r="E1427" s="142" t="s">
        <v>174</v>
      </c>
      <c r="F1427" s="142" t="s">
        <v>174</v>
      </c>
      <c r="G1427" s="142" t="s">
        <v>174</v>
      </c>
      <c r="H1427" s="142" t="s">
        <v>174</v>
      </c>
      <c r="I1427" s="142" t="s">
        <v>174</v>
      </c>
      <c r="J1427" s="142" t="s">
        <v>174</v>
      </c>
      <c r="K1427" s="142" t="s">
        <v>174</v>
      </c>
      <c r="L1427" s="141" t="s">
        <v>174</v>
      </c>
    </row>
    <row r="1428" spans="1:12" ht="15" customHeight="1" x14ac:dyDescent="0.2">
      <c r="A1428" s="11"/>
      <c r="C1428" s="100" t="s">
        <v>131</v>
      </c>
      <c r="D1428" s="100"/>
      <c r="E1428" s="99"/>
      <c r="F1428" s="99"/>
      <c r="G1428" s="99"/>
      <c r="H1428" s="99"/>
      <c r="I1428" s="99"/>
      <c r="J1428" s="99"/>
      <c r="K1428" s="99"/>
      <c r="L1428" s="98"/>
    </row>
    <row r="1429" spans="1:12" ht="15" customHeight="1" x14ac:dyDescent="0.2">
      <c r="A1429" s="11"/>
      <c r="C1429" s="160" t="s">
        <v>165</v>
      </c>
      <c r="D1429" s="160"/>
      <c r="E1429" s="161"/>
      <c r="F1429" s="161"/>
      <c r="G1429" s="161"/>
      <c r="H1429" s="161"/>
      <c r="I1429" s="161"/>
      <c r="J1429" s="161"/>
      <c r="K1429" s="161"/>
      <c r="L1429" s="161"/>
    </row>
    <row r="1430" spans="1:12" ht="15" customHeight="1" x14ac:dyDescent="0.2">
      <c r="A1430" s="11"/>
      <c r="C1430" s="136">
        <v>2024</v>
      </c>
      <c r="D1430" s="136"/>
      <c r="E1430" s="137">
        <f>AVERAGE(E1440,E1445,E1450,E1460,E1465,E1470,E1480,E1485,E1490,E1500,E1505,E1510)</f>
        <v>0.12914128601052002</v>
      </c>
      <c r="F1430" s="137">
        <f t="shared" ref="F1430:K1430" si="696">AVERAGE(F1440,F1445,F1450,F1460,F1465,F1470,F1480,F1485,F1490,F1500,F1505,F1510)</f>
        <v>4.1372979938088181E-2</v>
      </c>
      <c r="G1430" s="137">
        <f t="shared" si="696"/>
        <v>0.16006643463470402</v>
      </c>
      <c r="H1430" s="137">
        <f t="shared" si="696"/>
        <v>0.26224580727198626</v>
      </c>
      <c r="I1430" s="137">
        <f t="shared" si="696"/>
        <v>0.16606425825326498</v>
      </c>
      <c r="J1430" s="137">
        <f t="shared" si="696"/>
        <v>0.10232505880194583</v>
      </c>
      <c r="K1430" s="137">
        <f t="shared" si="696"/>
        <v>0.13878417508949073</v>
      </c>
      <c r="L1430" s="138">
        <f t="shared" ref="L1430:L1431" si="697">(1*E1430+2*F1430+3*G1430+4*H1430+5*I1430)/SUM(E1430:I1430)</f>
        <v>3.3883546683940367</v>
      </c>
    </row>
    <row r="1431" spans="1:12" ht="15" customHeight="1" x14ac:dyDescent="0.2">
      <c r="A1431" s="11"/>
      <c r="C1431" s="139">
        <v>2021</v>
      </c>
      <c r="D1431" s="139"/>
      <c r="E1431" s="140">
        <f t="shared" ref="E1431:K1431" si="698">AVERAGE(E1441,E1446,E1451,E1461,E1466,E1471,E1481,E1486,E1491,E1501,E1506,E1511)</f>
        <v>9.6618428583333346E-2</v>
      </c>
      <c r="F1431" s="140">
        <f t="shared" si="698"/>
        <v>4.5892441666666672E-2</v>
      </c>
      <c r="G1431" s="140">
        <f t="shared" si="698"/>
        <v>0.18158546516666665</v>
      </c>
      <c r="H1431" s="140">
        <f t="shared" si="698"/>
        <v>0.21467294224999997</v>
      </c>
      <c r="I1431" s="140">
        <f t="shared" si="698"/>
        <v>0.1400301085</v>
      </c>
      <c r="J1431" s="140">
        <f t="shared" si="698"/>
        <v>0.17813516441666663</v>
      </c>
      <c r="K1431" s="140">
        <f t="shared" si="698"/>
        <v>0.14306546091666669</v>
      </c>
      <c r="L1431" s="141">
        <f t="shared" si="697"/>
        <v>3.3765528750108618</v>
      </c>
    </row>
    <row r="1432" spans="1:12" ht="15" customHeight="1" x14ac:dyDescent="0.2">
      <c r="A1432" s="11"/>
      <c r="C1432" s="139">
        <v>2017</v>
      </c>
      <c r="D1432" s="139"/>
      <c r="E1432" s="142" t="s">
        <v>174</v>
      </c>
      <c r="F1432" s="142" t="s">
        <v>174</v>
      </c>
      <c r="G1432" s="142" t="s">
        <v>174</v>
      </c>
      <c r="H1432" s="142" t="s">
        <v>174</v>
      </c>
      <c r="I1432" s="142" t="s">
        <v>174</v>
      </c>
      <c r="J1432" s="142" t="s">
        <v>174</v>
      </c>
      <c r="K1432" s="142" t="s">
        <v>174</v>
      </c>
      <c r="L1432" s="141" t="s">
        <v>174</v>
      </c>
    </row>
    <row r="1433" spans="1:12" ht="15" customHeight="1" x14ac:dyDescent="0.2">
      <c r="A1433" s="11"/>
      <c r="C1433" s="139">
        <v>2014</v>
      </c>
      <c r="D1433" s="139"/>
      <c r="E1433" s="142" t="s">
        <v>174</v>
      </c>
      <c r="F1433" s="142" t="s">
        <v>174</v>
      </c>
      <c r="G1433" s="142" t="s">
        <v>174</v>
      </c>
      <c r="H1433" s="142" t="s">
        <v>174</v>
      </c>
      <c r="I1433" s="142" t="s">
        <v>174</v>
      </c>
      <c r="J1433" s="142" t="s">
        <v>174</v>
      </c>
      <c r="K1433" s="142" t="s">
        <v>174</v>
      </c>
      <c r="L1433" s="141" t="s">
        <v>174</v>
      </c>
    </row>
    <row r="1434" spans="1:12" ht="15" customHeight="1" x14ac:dyDescent="0.2">
      <c r="A1434" s="11"/>
      <c r="C1434" s="162" t="s">
        <v>90</v>
      </c>
      <c r="D1434" s="162"/>
      <c r="E1434" s="162"/>
      <c r="F1434" s="162"/>
      <c r="G1434" s="163"/>
      <c r="H1434" s="163"/>
      <c r="I1434" s="163"/>
      <c r="J1434" s="163"/>
      <c r="K1434" s="163"/>
      <c r="L1434" s="168"/>
    </row>
    <row r="1435" spans="1:12" ht="15" customHeight="1" x14ac:dyDescent="0.2">
      <c r="A1435" s="11"/>
      <c r="C1435" s="136">
        <v>2024</v>
      </c>
      <c r="D1435" s="136"/>
      <c r="E1435" s="137">
        <f>AVERAGE(E1440,E1445,E1450)</f>
        <v>0.13174578731191511</v>
      </c>
      <c r="F1435" s="137">
        <f t="shared" ref="F1435:K1435" si="699">AVERAGE(F1440,F1445,F1450)</f>
        <v>4.4416646408463635E-2</v>
      </c>
      <c r="G1435" s="137">
        <f t="shared" si="699"/>
        <v>0.1732491621906552</v>
      </c>
      <c r="H1435" s="137">
        <f t="shared" si="699"/>
        <v>0.28568821471626465</v>
      </c>
      <c r="I1435" s="137">
        <f t="shared" si="699"/>
        <v>0.14721987506714898</v>
      </c>
      <c r="J1435" s="137">
        <f t="shared" si="699"/>
        <v>9.5847502450320962E-2</v>
      </c>
      <c r="K1435" s="137">
        <f t="shared" si="699"/>
        <v>0.12183281185523161</v>
      </c>
      <c r="L1435" s="138">
        <f t="shared" ref="L1435:L1436" si="700">(1*E1435+2*F1435+3*G1435+4*H1435+5*I1435)/SUM(E1435:I1435)</f>
        <v>3.3479648394334158</v>
      </c>
    </row>
    <row r="1436" spans="1:12" ht="15" customHeight="1" x14ac:dyDescent="0.2">
      <c r="A1436" s="11"/>
      <c r="C1436" s="139">
        <v>2021</v>
      </c>
      <c r="D1436" s="139"/>
      <c r="E1436" s="140">
        <f t="shared" ref="E1436:K1436" si="701">AVERAGE(E1441,E1446,E1451)</f>
        <v>9.7179765666666681E-2</v>
      </c>
      <c r="F1436" s="140">
        <f t="shared" si="701"/>
        <v>5.19424E-2</v>
      </c>
      <c r="G1436" s="140">
        <f t="shared" si="701"/>
        <v>0.21632610666666666</v>
      </c>
      <c r="H1436" s="140">
        <f t="shared" si="701"/>
        <v>0.22212724033333334</v>
      </c>
      <c r="I1436" s="140">
        <f t="shared" si="701"/>
        <v>0.10497197133333332</v>
      </c>
      <c r="J1436" s="140">
        <f t="shared" si="701"/>
        <v>0.173374742</v>
      </c>
      <c r="K1436" s="140">
        <f t="shared" si="701"/>
        <v>0.13407778166666667</v>
      </c>
      <c r="L1436" s="141">
        <f t="shared" si="700"/>
        <v>3.2682404542049666</v>
      </c>
    </row>
    <row r="1437" spans="1:12" ht="15" customHeight="1" x14ac:dyDescent="0.2">
      <c r="A1437" s="11"/>
      <c r="C1437" s="139">
        <v>2017</v>
      </c>
      <c r="D1437" s="139"/>
      <c r="E1437" s="142" t="s">
        <v>174</v>
      </c>
      <c r="F1437" s="142" t="s">
        <v>174</v>
      </c>
      <c r="G1437" s="142" t="s">
        <v>174</v>
      </c>
      <c r="H1437" s="142" t="s">
        <v>174</v>
      </c>
      <c r="I1437" s="142" t="s">
        <v>174</v>
      </c>
      <c r="J1437" s="142" t="s">
        <v>174</v>
      </c>
      <c r="K1437" s="142" t="s">
        <v>174</v>
      </c>
      <c r="L1437" s="141" t="s">
        <v>174</v>
      </c>
    </row>
    <row r="1438" spans="1:12" ht="15" customHeight="1" x14ac:dyDescent="0.2">
      <c r="A1438" s="11"/>
      <c r="C1438" s="139">
        <v>2014</v>
      </c>
      <c r="D1438" s="139"/>
      <c r="E1438" s="142" t="s">
        <v>174</v>
      </c>
      <c r="F1438" s="142" t="s">
        <v>174</v>
      </c>
      <c r="G1438" s="142" t="s">
        <v>174</v>
      </c>
      <c r="H1438" s="142" t="s">
        <v>174</v>
      </c>
      <c r="I1438" s="142" t="s">
        <v>174</v>
      </c>
      <c r="J1438" s="142" t="s">
        <v>174</v>
      </c>
      <c r="K1438" s="142" t="s">
        <v>174</v>
      </c>
      <c r="L1438" s="141" t="s">
        <v>174</v>
      </c>
    </row>
    <row r="1439" spans="1:12" ht="15" customHeight="1" x14ac:dyDescent="0.2">
      <c r="A1439" s="11"/>
      <c r="C1439" s="170" t="s">
        <v>87</v>
      </c>
      <c r="D1439" s="171"/>
      <c r="E1439" s="172"/>
      <c r="F1439" s="172"/>
      <c r="G1439" s="173"/>
      <c r="H1439" s="173"/>
      <c r="I1439" s="173"/>
      <c r="J1439" s="173"/>
      <c r="K1439" s="173"/>
      <c r="L1439" s="174"/>
    </row>
    <row r="1440" spans="1:12" ht="15" customHeight="1" x14ac:dyDescent="0.2">
      <c r="A1440" s="11"/>
      <c r="C1440" s="136">
        <v>2024</v>
      </c>
      <c r="D1440" s="136"/>
      <c r="E1440" s="137">
        <v>0.14983320403128159</v>
      </c>
      <c r="F1440" s="137">
        <v>4.1479758695924129E-2</v>
      </c>
      <c r="G1440" s="137">
        <v>0.20445292290995884</v>
      </c>
      <c r="H1440" s="137">
        <v>0.26323909343144597</v>
      </c>
      <c r="I1440" s="137">
        <v>0.1449573230811029</v>
      </c>
      <c r="J1440" s="137">
        <v>9.6908517802295147E-2</v>
      </c>
      <c r="K1440" s="137">
        <v>9.9129180047991525E-2</v>
      </c>
      <c r="L1440" s="138">
        <f t="shared" ref="L1440:L1441" si="702">(1*E1440+2*F1440+3*G1440+4*H1440+5*I1440)/SUM(E1440:I1440)</f>
        <v>3.2637033754795191</v>
      </c>
    </row>
    <row r="1441" spans="1:12" ht="15" customHeight="1" x14ac:dyDescent="0.2">
      <c r="A1441" s="11"/>
      <c r="C1441" s="139">
        <v>2021</v>
      </c>
      <c r="D1441" s="139"/>
      <c r="E1441" s="140">
        <v>0.101860966</v>
      </c>
      <c r="F1441" s="140">
        <v>5.5252299999999997E-2</v>
      </c>
      <c r="G1441" s="140">
        <v>0.20522354900000001</v>
      </c>
      <c r="H1441" s="140">
        <v>0.20893270799999999</v>
      </c>
      <c r="I1441" s="140">
        <v>0.115114406</v>
      </c>
      <c r="J1441" s="140">
        <v>0.17533955200000001</v>
      </c>
      <c r="K1441" s="140">
        <v>0.138276544</v>
      </c>
      <c r="L1441" s="141">
        <f t="shared" si="702"/>
        <v>3.2625167641417785</v>
      </c>
    </row>
    <row r="1442" spans="1:12" ht="15" customHeight="1" x14ac:dyDescent="0.2">
      <c r="A1442" s="11"/>
      <c r="C1442" s="139">
        <v>2017</v>
      </c>
      <c r="D1442" s="139"/>
      <c r="E1442" s="142" t="s">
        <v>174</v>
      </c>
      <c r="F1442" s="142" t="s">
        <v>174</v>
      </c>
      <c r="G1442" s="142" t="s">
        <v>174</v>
      </c>
      <c r="H1442" s="142" t="s">
        <v>174</v>
      </c>
      <c r="I1442" s="142" t="s">
        <v>174</v>
      </c>
      <c r="J1442" s="142" t="s">
        <v>174</v>
      </c>
      <c r="K1442" s="142" t="s">
        <v>174</v>
      </c>
      <c r="L1442" s="141" t="s">
        <v>174</v>
      </c>
    </row>
    <row r="1443" spans="1:12" ht="15" customHeight="1" x14ac:dyDescent="0.2">
      <c r="A1443" s="11"/>
      <c r="C1443" s="139">
        <v>2014</v>
      </c>
      <c r="D1443" s="139"/>
      <c r="E1443" s="142" t="s">
        <v>174</v>
      </c>
      <c r="F1443" s="142" t="s">
        <v>174</v>
      </c>
      <c r="G1443" s="142" t="s">
        <v>174</v>
      </c>
      <c r="H1443" s="142" t="s">
        <v>174</v>
      </c>
      <c r="I1443" s="142" t="s">
        <v>174</v>
      </c>
      <c r="J1443" s="142" t="s">
        <v>174</v>
      </c>
      <c r="K1443" s="142" t="s">
        <v>174</v>
      </c>
      <c r="L1443" s="141" t="s">
        <v>174</v>
      </c>
    </row>
    <row r="1444" spans="1:12" ht="15" customHeight="1" x14ac:dyDescent="0.2">
      <c r="A1444" s="11"/>
      <c r="C1444" s="170" t="s">
        <v>88</v>
      </c>
      <c r="D1444" s="171"/>
      <c r="E1444" s="172"/>
      <c r="F1444" s="172"/>
      <c r="G1444" s="173"/>
      <c r="H1444" s="173"/>
      <c r="I1444" s="173"/>
      <c r="J1444" s="173"/>
      <c r="K1444" s="173"/>
      <c r="L1444" s="174"/>
    </row>
    <row r="1445" spans="1:12" ht="15" customHeight="1" x14ac:dyDescent="0.2">
      <c r="A1445" s="11"/>
      <c r="C1445" s="136">
        <v>2024</v>
      </c>
      <c r="D1445" s="136"/>
      <c r="E1445" s="137">
        <v>0.11381500618744943</v>
      </c>
      <c r="F1445" s="137">
        <v>5.3917500883286715E-2</v>
      </c>
      <c r="G1445" s="137">
        <v>0.1693929586645716</v>
      </c>
      <c r="H1445" s="137">
        <v>0.28755620057319209</v>
      </c>
      <c r="I1445" s="137">
        <v>0.12186431884993661</v>
      </c>
      <c r="J1445" s="137">
        <v>9.8257801480042761E-2</v>
      </c>
      <c r="K1445" s="137">
        <v>0.15519621336152087</v>
      </c>
      <c r="L1445" s="138">
        <f t="shared" ref="L1445:L1446" si="703">(1*E1445+2*F1445+3*G1445+4*H1445+5*I1445)/SUM(E1445:I1445)</f>
        <v>3.334523699785056</v>
      </c>
    </row>
    <row r="1446" spans="1:12" ht="15" customHeight="1" x14ac:dyDescent="0.2">
      <c r="A1446" s="11"/>
      <c r="C1446" s="139">
        <v>2021</v>
      </c>
      <c r="D1446" s="139"/>
      <c r="E1446" s="140">
        <v>0.101126537</v>
      </c>
      <c r="F1446" s="140">
        <v>5.6283899999999998E-2</v>
      </c>
      <c r="G1446" s="140">
        <v>0.22466102199999999</v>
      </c>
      <c r="H1446" s="140">
        <v>0.23792364999999999</v>
      </c>
      <c r="I1446" s="140">
        <v>7.4813319000000003E-2</v>
      </c>
      <c r="J1446" s="140">
        <v>0.166439643</v>
      </c>
      <c r="K1446" s="140">
        <v>0.138751967</v>
      </c>
      <c r="L1446" s="141">
        <f t="shared" si="703"/>
        <v>3.1856818495586814</v>
      </c>
    </row>
    <row r="1447" spans="1:12" ht="15" customHeight="1" x14ac:dyDescent="0.2">
      <c r="A1447" s="11"/>
      <c r="C1447" s="139">
        <v>2017</v>
      </c>
      <c r="D1447" s="139"/>
      <c r="E1447" s="142" t="s">
        <v>174</v>
      </c>
      <c r="F1447" s="142" t="s">
        <v>174</v>
      </c>
      <c r="G1447" s="142" t="s">
        <v>174</v>
      </c>
      <c r="H1447" s="142" t="s">
        <v>174</v>
      </c>
      <c r="I1447" s="142" t="s">
        <v>174</v>
      </c>
      <c r="J1447" s="142" t="s">
        <v>174</v>
      </c>
      <c r="K1447" s="142" t="s">
        <v>174</v>
      </c>
      <c r="L1447" s="141" t="s">
        <v>174</v>
      </c>
    </row>
    <row r="1448" spans="1:12" ht="15" customHeight="1" x14ac:dyDescent="0.2">
      <c r="A1448" s="11"/>
      <c r="C1448" s="139">
        <v>2014</v>
      </c>
      <c r="D1448" s="139"/>
      <c r="E1448" s="142" t="s">
        <v>174</v>
      </c>
      <c r="F1448" s="142" t="s">
        <v>174</v>
      </c>
      <c r="G1448" s="142" t="s">
        <v>174</v>
      </c>
      <c r="H1448" s="142" t="s">
        <v>174</v>
      </c>
      <c r="I1448" s="142" t="s">
        <v>174</v>
      </c>
      <c r="J1448" s="142" t="s">
        <v>174</v>
      </c>
      <c r="K1448" s="142" t="s">
        <v>174</v>
      </c>
      <c r="L1448" s="141" t="s">
        <v>174</v>
      </c>
    </row>
    <row r="1449" spans="1:12" ht="15" customHeight="1" x14ac:dyDescent="0.2">
      <c r="A1449" s="11"/>
      <c r="C1449" s="170" t="s">
        <v>89</v>
      </c>
      <c r="D1449" s="171"/>
      <c r="E1449" s="172"/>
      <c r="F1449" s="172"/>
      <c r="G1449" s="173"/>
      <c r="H1449" s="173"/>
      <c r="I1449" s="173"/>
      <c r="J1449" s="173"/>
      <c r="K1449" s="173"/>
      <c r="L1449" s="174"/>
    </row>
    <row r="1450" spans="1:12" ht="15" customHeight="1" x14ac:dyDescent="0.2">
      <c r="A1450" s="11"/>
      <c r="C1450" s="136">
        <v>2024</v>
      </c>
      <c r="D1450" s="136"/>
      <c r="E1450" s="137">
        <v>0.13158915171701432</v>
      </c>
      <c r="F1450" s="137">
        <v>3.7852679646180068E-2</v>
      </c>
      <c r="G1450" s="137">
        <v>0.1459016049974351</v>
      </c>
      <c r="H1450" s="137">
        <v>0.30626935014415574</v>
      </c>
      <c r="I1450" s="137">
        <v>0.17483798327040742</v>
      </c>
      <c r="J1450" s="137">
        <v>9.2376188068624951E-2</v>
      </c>
      <c r="K1450" s="137">
        <v>0.11117304215618244</v>
      </c>
      <c r="L1450" s="138">
        <f t="shared" ref="L1450:L1451" si="704">(1*E1450+2*F1450+3*G1450+4*H1450+5*I1450)/SUM(E1450:I1450)</f>
        <v>3.4456199266464895</v>
      </c>
    </row>
    <row r="1451" spans="1:12" ht="15" customHeight="1" x14ac:dyDescent="0.2">
      <c r="A1451" s="11"/>
      <c r="C1451" s="139">
        <v>2021</v>
      </c>
      <c r="D1451" s="139"/>
      <c r="E1451" s="140">
        <v>8.8551794000000003E-2</v>
      </c>
      <c r="F1451" s="140">
        <v>4.4290999999999997E-2</v>
      </c>
      <c r="G1451" s="140">
        <v>0.219093749</v>
      </c>
      <c r="H1451" s="140">
        <v>0.219525363</v>
      </c>
      <c r="I1451" s="140">
        <v>0.124988189</v>
      </c>
      <c r="J1451" s="140">
        <v>0.17834503099999999</v>
      </c>
      <c r="K1451" s="140">
        <v>0.12520483399999999</v>
      </c>
      <c r="L1451" s="141">
        <f t="shared" si="704"/>
        <v>3.3562454148276051</v>
      </c>
    </row>
    <row r="1452" spans="1:12" ht="15" customHeight="1" x14ac:dyDescent="0.2">
      <c r="A1452" s="11"/>
      <c r="C1452" s="139">
        <v>2017</v>
      </c>
      <c r="D1452" s="139"/>
      <c r="E1452" s="142" t="s">
        <v>174</v>
      </c>
      <c r="F1452" s="142" t="s">
        <v>174</v>
      </c>
      <c r="G1452" s="142" t="s">
        <v>174</v>
      </c>
      <c r="H1452" s="142" t="s">
        <v>174</v>
      </c>
      <c r="I1452" s="142" t="s">
        <v>174</v>
      </c>
      <c r="J1452" s="142" t="s">
        <v>174</v>
      </c>
      <c r="K1452" s="142" t="s">
        <v>174</v>
      </c>
      <c r="L1452" s="141" t="s">
        <v>174</v>
      </c>
    </row>
    <row r="1453" spans="1:12" ht="15" customHeight="1" x14ac:dyDescent="0.2">
      <c r="A1453" s="11"/>
      <c r="C1453" s="139">
        <v>2014</v>
      </c>
      <c r="D1453" s="139"/>
      <c r="E1453" s="142" t="s">
        <v>174</v>
      </c>
      <c r="F1453" s="142" t="s">
        <v>174</v>
      </c>
      <c r="G1453" s="142" t="s">
        <v>174</v>
      </c>
      <c r="H1453" s="142" t="s">
        <v>174</v>
      </c>
      <c r="I1453" s="142" t="s">
        <v>174</v>
      </c>
      <c r="J1453" s="142" t="s">
        <v>174</v>
      </c>
      <c r="K1453" s="142" t="s">
        <v>174</v>
      </c>
      <c r="L1453" s="141" t="s">
        <v>174</v>
      </c>
    </row>
    <row r="1454" spans="1:12" ht="15" customHeight="1" x14ac:dyDescent="0.2">
      <c r="A1454" s="11"/>
      <c r="C1454" s="162" t="s">
        <v>91</v>
      </c>
      <c r="D1454" s="162"/>
      <c r="E1454" s="162"/>
      <c r="F1454" s="162"/>
      <c r="G1454" s="163"/>
      <c r="H1454" s="163"/>
      <c r="I1454" s="163"/>
      <c r="J1454" s="163"/>
      <c r="K1454" s="163"/>
      <c r="L1454" s="168"/>
    </row>
    <row r="1455" spans="1:12" ht="15" customHeight="1" x14ac:dyDescent="0.2">
      <c r="A1455" s="11"/>
      <c r="C1455" s="136">
        <v>2024</v>
      </c>
      <c r="D1455" s="136"/>
      <c r="E1455" s="137">
        <f>AVERAGE(E1460,E1465,E1470)</f>
        <v>0.1316228083211505</v>
      </c>
      <c r="F1455" s="137">
        <f t="shared" ref="F1455:K1455" si="705">AVERAGE(F1460,F1465,F1470)</f>
        <v>4.9683765477117919E-2</v>
      </c>
      <c r="G1455" s="137">
        <f t="shared" si="705"/>
        <v>0.19825089222649331</v>
      </c>
      <c r="H1455" s="137">
        <f t="shared" si="705"/>
        <v>0.25929302065541127</v>
      </c>
      <c r="I1455" s="137">
        <f t="shared" si="705"/>
        <v>0.13750685187499981</v>
      </c>
      <c r="J1455" s="137">
        <f t="shared" si="705"/>
        <v>9.6196923165283652E-2</v>
      </c>
      <c r="K1455" s="137">
        <f t="shared" si="705"/>
        <v>0.12744573827954356</v>
      </c>
      <c r="L1455" s="138">
        <f t="shared" ref="L1455:L1456" si="706">(1*E1455+2*F1455+3*G1455+4*H1455+5*I1455)/SUM(E1455:I1455)</f>
        <v>3.2851487727262074</v>
      </c>
    </row>
    <row r="1456" spans="1:12" ht="15" customHeight="1" x14ac:dyDescent="0.2">
      <c r="A1456" s="11"/>
      <c r="C1456" s="139">
        <v>2021</v>
      </c>
      <c r="D1456" s="139"/>
      <c r="E1456" s="140">
        <f t="shared" ref="E1456:K1456" si="707">AVERAGE(E1461,E1466,E1471)</f>
        <v>0.10753861199999999</v>
      </c>
      <c r="F1456" s="140">
        <f t="shared" si="707"/>
        <v>5.0894466666666666E-2</v>
      </c>
      <c r="G1456" s="140">
        <f t="shared" si="707"/>
        <v>0.19656656866666666</v>
      </c>
      <c r="H1456" s="140">
        <f t="shared" si="707"/>
        <v>0.21110892766666667</v>
      </c>
      <c r="I1456" s="140">
        <f t="shared" si="707"/>
        <v>0.11843225066666667</v>
      </c>
      <c r="J1456" s="140">
        <f t="shared" si="707"/>
        <v>0.179028251</v>
      </c>
      <c r="K1456" s="140">
        <f t="shared" si="707"/>
        <v>0.13643092266666668</v>
      </c>
      <c r="L1456" s="141">
        <f t="shared" si="706"/>
        <v>3.2658741911500808</v>
      </c>
    </row>
    <row r="1457" spans="1:12" ht="15" customHeight="1" x14ac:dyDescent="0.2">
      <c r="A1457" s="11"/>
      <c r="C1457" s="139">
        <v>2017</v>
      </c>
      <c r="D1457" s="139"/>
      <c r="E1457" s="142" t="s">
        <v>174</v>
      </c>
      <c r="F1457" s="142" t="s">
        <v>174</v>
      </c>
      <c r="G1457" s="142" t="s">
        <v>174</v>
      </c>
      <c r="H1457" s="142" t="s">
        <v>174</v>
      </c>
      <c r="I1457" s="142" t="s">
        <v>174</v>
      </c>
      <c r="J1457" s="142" t="s">
        <v>174</v>
      </c>
      <c r="K1457" s="142" t="s">
        <v>174</v>
      </c>
      <c r="L1457" s="141" t="s">
        <v>174</v>
      </c>
    </row>
    <row r="1458" spans="1:12" ht="15" customHeight="1" x14ac:dyDescent="0.2">
      <c r="A1458" s="11"/>
      <c r="C1458" s="139">
        <v>2014</v>
      </c>
      <c r="D1458" s="139"/>
      <c r="E1458" s="142" t="s">
        <v>174</v>
      </c>
      <c r="F1458" s="142" t="s">
        <v>174</v>
      </c>
      <c r="G1458" s="142" t="s">
        <v>174</v>
      </c>
      <c r="H1458" s="142" t="s">
        <v>174</v>
      </c>
      <c r="I1458" s="142" t="s">
        <v>174</v>
      </c>
      <c r="J1458" s="142" t="s">
        <v>174</v>
      </c>
      <c r="K1458" s="142" t="s">
        <v>174</v>
      </c>
      <c r="L1458" s="141" t="s">
        <v>174</v>
      </c>
    </row>
    <row r="1459" spans="1:12" ht="15" customHeight="1" x14ac:dyDescent="0.2">
      <c r="A1459" s="11"/>
      <c r="C1459" s="170" t="s">
        <v>87</v>
      </c>
      <c r="D1459" s="171"/>
      <c r="E1459" s="172"/>
      <c r="F1459" s="172"/>
      <c r="G1459" s="173"/>
      <c r="H1459" s="173"/>
      <c r="I1459" s="173"/>
      <c r="J1459" s="173"/>
      <c r="K1459" s="173"/>
      <c r="L1459" s="174"/>
    </row>
    <row r="1460" spans="1:12" ht="15" customHeight="1" x14ac:dyDescent="0.2">
      <c r="A1460" s="11"/>
      <c r="C1460" s="136">
        <v>2024</v>
      </c>
      <c r="D1460" s="136"/>
      <c r="E1460" s="137">
        <v>0.14761361245359755</v>
      </c>
      <c r="F1460" s="137">
        <v>5.6032798016105313E-2</v>
      </c>
      <c r="G1460" s="137">
        <v>0.21886494056418226</v>
      </c>
      <c r="H1460" s="137">
        <v>0.24821939624301922</v>
      </c>
      <c r="I1460" s="137">
        <v>0.13004387511293239</v>
      </c>
      <c r="J1460" s="137">
        <v>9.0891027043509959E-2</v>
      </c>
      <c r="K1460" s="137">
        <v>0.10833435056665339</v>
      </c>
      <c r="L1460" s="138">
        <f t="shared" ref="L1460:L1461" si="708">(1*E1460+2*F1460+3*G1460+4*H1460+5*I1460)/SUM(E1460:I1460)</f>
        <v>3.1961190067148872</v>
      </c>
    </row>
    <row r="1461" spans="1:12" ht="15" customHeight="1" x14ac:dyDescent="0.2">
      <c r="A1461" s="11"/>
      <c r="C1461" s="139">
        <v>2021</v>
      </c>
      <c r="D1461" s="139"/>
      <c r="E1461" s="140">
        <v>0.127968152</v>
      </c>
      <c r="F1461" s="140">
        <v>5.2297900000000001E-2</v>
      </c>
      <c r="G1461" s="140">
        <v>0.187234811</v>
      </c>
      <c r="H1461" s="140">
        <v>0.19005905400000001</v>
      </c>
      <c r="I1461" s="140">
        <v>0.119460869</v>
      </c>
      <c r="J1461" s="140">
        <v>0.177864991</v>
      </c>
      <c r="K1461" s="140">
        <v>0.14511417600000001</v>
      </c>
      <c r="L1461" s="141">
        <f t="shared" si="708"/>
        <v>3.1783498978124429</v>
      </c>
    </row>
    <row r="1462" spans="1:12" ht="15" customHeight="1" x14ac:dyDescent="0.2">
      <c r="A1462" s="11"/>
      <c r="C1462" s="139">
        <v>2017</v>
      </c>
      <c r="D1462" s="139"/>
      <c r="E1462" s="142" t="s">
        <v>174</v>
      </c>
      <c r="F1462" s="142" t="s">
        <v>174</v>
      </c>
      <c r="G1462" s="142" t="s">
        <v>174</v>
      </c>
      <c r="H1462" s="142" t="s">
        <v>174</v>
      </c>
      <c r="I1462" s="142" t="s">
        <v>174</v>
      </c>
      <c r="J1462" s="142" t="s">
        <v>174</v>
      </c>
      <c r="K1462" s="142" t="s">
        <v>174</v>
      </c>
      <c r="L1462" s="141" t="s">
        <v>174</v>
      </c>
    </row>
    <row r="1463" spans="1:12" ht="15" customHeight="1" x14ac:dyDescent="0.2">
      <c r="A1463" s="11"/>
      <c r="C1463" s="139">
        <v>2014</v>
      </c>
      <c r="D1463" s="139"/>
      <c r="E1463" s="142" t="s">
        <v>174</v>
      </c>
      <c r="F1463" s="142" t="s">
        <v>174</v>
      </c>
      <c r="G1463" s="142" t="s">
        <v>174</v>
      </c>
      <c r="H1463" s="142" t="s">
        <v>174</v>
      </c>
      <c r="I1463" s="142" t="s">
        <v>174</v>
      </c>
      <c r="J1463" s="142" t="s">
        <v>174</v>
      </c>
      <c r="K1463" s="142" t="s">
        <v>174</v>
      </c>
      <c r="L1463" s="141" t="s">
        <v>174</v>
      </c>
    </row>
    <row r="1464" spans="1:12" ht="15" customHeight="1" x14ac:dyDescent="0.2">
      <c r="A1464" s="11"/>
      <c r="C1464" s="170" t="s">
        <v>88</v>
      </c>
      <c r="D1464" s="171"/>
      <c r="E1464" s="172"/>
      <c r="F1464" s="172"/>
      <c r="G1464" s="173"/>
      <c r="H1464" s="173"/>
      <c r="I1464" s="173"/>
      <c r="J1464" s="173"/>
      <c r="K1464" s="173"/>
      <c r="L1464" s="174"/>
    </row>
    <row r="1465" spans="1:12" ht="15" customHeight="1" x14ac:dyDescent="0.2">
      <c r="A1465" s="11"/>
      <c r="C1465" s="136">
        <v>2024</v>
      </c>
      <c r="D1465" s="136"/>
      <c r="E1465" s="137">
        <v>0.11798320871482113</v>
      </c>
      <c r="F1465" s="137">
        <v>5.2268334864128504E-2</v>
      </c>
      <c r="G1465" s="137">
        <v>0.19575450821678295</v>
      </c>
      <c r="H1465" s="137">
        <v>0.25398660333140005</v>
      </c>
      <c r="I1465" s="137">
        <v>0.12326060688086328</v>
      </c>
      <c r="J1465" s="137">
        <v>9.7733720253346285E-2</v>
      </c>
      <c r="K1465" s="137">
        <v>0.15901301773865789</v>
      </c>
      <c r="L1465" s="138">
        <f t="shared" ref="L1465:L1466" si="709">(1*E1465+2*F1465+3*G1465+4*H1465+5*I1465)/SUM(E1465:I1465)</f>
        <v>3.2855999100843127</v>
      </c>
    </row>
    <row r="1466" spans="1:12" ht="15" customHeight="1" x14ac:dyDescent="0.2">
      <c r="A1466" s="11"/>
      <c r="C1466" s="139">
        <v>2021</v>
      </c>
      <c r="D1466" s="139"/>
      <c r="E1466" s="140">
        <v>0.10416102000000001</v>
      </c>
      <c r="F1466" s="140">
        <v>5.6846500000000001E-2</v>
      </c>
      <c r="G1466" s="140">
        <v>0.21576758500000001</v>
      </c>
      <c r="H1466" s="140">
        <v>0.19486683799999999</v>
      </c>
      <c r="I1466" s="140">
        <v>0.114880354</v>
      </c>
      <c r="J1466" s="140">
        <v>0.17369713000000001</v>
      </c>
      <c r="K1466" s="140">
        <v>0.13978058300000001</v>
      </c>
      <c r="L1466" s="141">
        <f t="shared" si="709"/>
        <v>3.2322706876336169</v>
      </c>
    </row>
    <row r="1467" spans="1:12" ht="15" customHeight="1" x14ac:dyDescent="0.2">
      <c r="A1467" s="11"/>
      <c r="C1467" s="139">
        <v>2017</v>
      </c>
      <c r="D1467" s="139"/>
      <c r="E1467" s="142" t="s">
        <v>174</v>
      </c>
      <c r="F1467" s="142" t="s">
        <v>174</v>
      </c>
      <c r="G1467" s="142" t="s">
        <v>174</v>
      </c>
      <c r="H1467" s="142" t="s">
        <v>174</v>
      </c>
      <c r="I1467" s="142" t="s">
        <v>174</v>
      </c>
      <c r="J1467" s="142" t="s">
        <v>174</v>
      </c>
      <c r="K1467" s="142" t="s">
        <v>174</v>
      </c>
      <c r="L1467" s="141" t="s">
        <v>174</v>
      </c>
    </row>
    <row r="1468" spans="1:12" ht="15" customHeight="1" x14ac:dyDescent="0.2">
      <c r="A1468" s="11"/>
      <c r="C1468" s="139">
        <v>2014</v>
      </c>
      <c r="D1468" s="139"/>
      <c r="E1468" s="142" t="s">
        <v>174</v>
      </c>
      <c r="F1468" s="142" t="s">
        <v>174</v>
      </c>
      <c r="G1468" s="142" t="s">
        <v>174</v>
      </c>
      <c r="H1468" s="142" t="s">
        <v>174</v>
      </c>
      <c r="I1468" s="142" t="s">
        <v>174</v>
      </c>
      <c r="J1468" s="142" t="s">
        <v>174</v>
      </c>
      <c r="K1468" s="142" t="s">
        <v>174</v>
      </c>
      <c r="L1468" s="141" t="s">
        <v>174</v>
      </c>
    </row>
    <row r="1469" spans="1:12" ht="15" customHeight="1" x14ac:dyDescent="0.2">
      <c r="A1469" s="11"/>
      <c r="C1469" s="170" t="s">
        <v>89</v>
      </c>
      <c r="D1469" s="171"/>
      <c r="E1469" s="172"/>
      <c r="F1469" s="172"/>
      <c r="G1469" s="173"/>
      <c r="H1469" s="173"/>
      <c r="I1469" s="173"/>
      <c r="J1469" s="173"/>
      <c r="K1469" s="173"/>
      <c r="L1469" s="174"/>
    </row>
    <row r="1470" spans="1:12" ht="15" customHeight="1" x14ac:dyDescent="0.2">
      <c r="A1470" s="11"/>
      <c r="C1470" s="136">
        <v>2024</v>
      </c>
      <c r="D1470" s="136"/>
      <c r="E1470" s="137">
        <v>0.12927160379503286</v>
      </c>
      <c r="F1470" s="137">
        <v>4.0750163551119933E-2</v>
      </c>
      <c r="G1470" s="137">
        <v>0.18013322789851477</v>
      </c>
      <c r="H1470" s="137">
        <v>0.27567306239181455</v>
      </c>
      <c r="I1470" s="137">
        <v>0.15921607363120374</v>
      </c>
      <c r="J1470" s="137">
        <v>9.996602219899467E-2</v>
      </c>
      <c r="K1470" s="137">
        <v>0.11498984653331941</v>
      </c>
      <c r="L1470" s="138">
        <f t="shared" ref="L1470:L1471" si="710">(1*E1470+2*F1470+3*G1470+4*H1470+5*I1470)/SUM(E1470:I1470)</f>
        <v>3.3755353702688993</v>
      </c>
    </row>
    <row r="1471" spans="1:12" ht="15" customHeight="1" x14ac:dyDescent="0.2">
      <c r="A1471" s="11"/>
      <c r="C1471" s="139">
        <v>2021</v>
      </c>
      <c r="D1471" s="139"/>
      <c r="E1471" s="140">
        <v>9.0486663999999994E-2</v>
      </c>
      <c r="F1471" s="140">
        <v>4.3539000000000001E-2</v>
      </c>
      <c r="G1471" s="140">
        <v>0.18669731000000001</v>
      </c>
      <c r="H1471" s="140">
        <v>0.24840089100000001</v>
      </c>
      <c r="I1471" s="140">
        <v>0.12095552900000001</v>
      </c>
      <c r="J1471" s="140">
        <v>0.18552263199999999</v>
      </c>
      <c r="K1471" s="140">
        <v>0.124398009</v>
      </c>
      <c r="L1471" s="141">
        <f t="shared" si="710"/>
        <v>3.385172522627157</v>
      </c>
    </row>
    <row r="1472" spans="1:12" ht="15" customHeight="1" x14ac:dyDescent="0.2">
      <c r="A1472" s="11"/>
      <c r="C1472" s="139">
        <v>2017</v>
      </c>
      <c r="D1472" s="139"/>
      <c r="E1472" s="142" t="s">
        <v>174</v>
      </c>
      <c r="F1472" s="142" t="s">
        <v>174</v>
      </c>
      <c r="G1472" s="142" t="s">
        <v>174</v>
      </c>
      <c r="H1472" s="142" t="s">
        <v>174</v>
      </c>
      <c r="I1472" s="142" t="s">
        <v>174</v>
      </c>
      <c r="J1472" s="142" t="s">
        <v>174</v>
      </c>
      <c r="K1472" s="142" t="s">
        <v>174</v>
      </c>
      <c r="L1472" s="141" t="s">
        <v>174</v>
      </c>
    </row>
    <row r="1473" spans="1:12" ht="15" customHeight="1" x14ac:dyDescent="0.2">
      <c r="A1473" s="11"/>
      <c r="C1473" s="139">
        <v>2014</v>
      </c>
      <c r="D1473" s="139"/>
      <c r="E1473" s="142" t="s">
        <v>174</v>
      </c>
      <c r="F1473" s="142" t="s">
        <v>174</v>
      </c>
      <c r="G1473" s="142" t="s">
        <v>174</v>
      </c>
      <c r="H1473" s="142" t="s">
        <v>174</v>
      </c>
      <c r="I1473" s="142" t="s">
        <v>174</v>
      </c>
      <c r="J1473" s="142" t="s">
        <v>174</v>
      </c>
      <c r="K1473" s="142" t="s">
        <v>174</v>
      </c>
      <c r="L1473" s="141" t="s">
        <v>174</v>
      </c>
    </row>
    <row r="1474" spans="1:12" ht="15" customHeight="1" x14ac:dyDescent="0.2">
      <c r="A1474" s="11"/>
      <c r="C1474" s="162" t="s">
        <v>92</v>
      </c>
      <c r="D1474" s="162"/>
      <c r="E1474" s="162"/>
      <c r="F1474" s="162"/>
      <c r="G1474" s="163"/>
      <c r="H1474" s="163"/>
      <c r="I1474" s="163"/>
      <c r="J1474" s="163"/>
      <c r="K1474" s="163"/>
      <c r="L1474" s="168"/>
    </row>
    <row r="1475" spans="1:12" ht="15" customHeight="1" x14ac:dyDescent="0.2">
      <c r="A1475" s="11"/>
      <c r="C1475" s="136">
        <v>2024</v>
      </c>
      <c r="D1475" s="136"/>
      <c r="E1475" s="137">
        <f>AVERAGE(E1480,E1485,E1490)</f>
        <v>0.1273118492532529</v>
      </c>
      <c r="F1475" s="137">
        <f t="shared" ref="F1475:K1475" si="711">AVERAGE(F1480,F1485,F1490)</f>
        <v>3.3430586533216476E-2</v>
      </c>
      <c r="G1475" s="137">
        <f t="shared" si="711"/>
        <v>0.12625422191315139</v>
      </c>
      <c r="H1475" s="137">
        <f t="shared" si="711"/>
        <v>0.25362277319710019</v>
      </c>
      <c r="I1475" s="137">
        <f t="shared" si="711"/>
        <v>0.20045309031338202</v>
      </c>
      <c r="J1475" s="137">
        <f t="shared" si="711"/>
        <v>0.10776212316251278</v>
      </c>
      <c r="K1475" s="137">
        <f t="shared" si="711"/>
        <v>0.15116535562738431</v>
      </c>
      <c r="L1475" s="138">
        <f t="shared" ref="L1475:L1476" si="712">(1*E1475+2*F1475+3*G1475+4*H1475+5*I1475)/SUM(E1475:I1475)</f>
        <v>3.49451930586459</v>
      </c>
    </row>
    <row r="1476" spans="1:12" ht="15" customHeight="1" x14ac:dyDescent="0.2">
      <c r="A1476" s="11"/>
      <c r="C1476" s="139">
        <v>2021</v>
      </c>
      <c r="D1476" s="139"/>
      <c r="E1476" s="140">
        <f t="shared" ref="E1476:K1476" si="713">AVERAGE(E1481,E1486,E1491)</f>
        <v>9.0478512000000011E-2</v>
      </c>
      <c r="F1476" s="140">
        <f t="shared" si="713"/>
        <v>3.5648099999999995E-2</v>
      </c>
      <c r="G1476" s="140">
        <f t="shared" si="713"/>
        <v>0.146263476</v>
      </c>
      <c r="H1476" s="140">
        <f t="shared" si="713"/>
        <v>0.20225989166666669</v>
      </c>
      <c r="I1476" s="140">
        <f t="shared" si="713"/>
        <v>0.19442791433333331</v>
      </c>
      <c r="J1476" s="140">
        <f t="shared" si="713"/>
        <v>0.17933982000000001</v>
      </c>
      <c r="K1476" s="140">
        <f t="shared" si="713"/>
        <v>0.15158230799999997</v>
      </c>
      <c r="L1476" s="141">
        <f t="shared" si="712"/>
        <v>3.5597413988592095</v>
      </c>
    </row>
    <row r="1477" spans="1:12" ht="15" customHeight="1" x14ac:dyDescent="0.2">
      <c r="A1477" s="11"/>
      <c r="C1477" s="139">
        <v>2017</v>
      </c>
      <c r="D1477" s="139"/>
      <c r="E1477" s="142" t="s">
        <v>174</v>
      </c>
      <c r="F1477" s="142" t="s">
        <v>174</v>
      </c>
      <c r="G1477" s="142" t="s">
        <v>174</v>
      </c>
      <c r="H1477" s="142" t="s">
        <v>174</v>
      </c>
      <c r="I1477" s="142" t="s">
        <v>174</v>
      </c>
      <c r="J1477" s="142" t="s">
        <v>174</v>
      </c>
      <c r="K1477" s="142" t="s">
        <v>174</v>
      </c>
      <c r="L1477" s="141" t="s">
        <v>174</v>
      </c>
    </row>
    <row r="1478" spans="1:12" ht="15" customHeight="1" x14ac:dyDescent="0.2">
      <c r="A1478" s="11"/>
      <c r="C1478" s="139">
        <v>2014</v>
      </c>
      <c r="D1478" s="139"/>
      <c r="E1478" s="142" t="s">
        <v>174</v>
      </c>
      <c r="F1478" s="142" t="s">
        <v>174</v>
      </c>
      <c r="G1478" s="142" t="s">
        <v>174</v>
      </c>
      <c r="H1478" s="142" t="s">
        <v>174</v>
      </c>
      <c r="I1478" s="142" t="s">
        <v>174</v>
      </c>
      <c r="J1478" s="142" t="s">
        <v>174</v>
      </c>
      <c r="K1478" s="142" t="s">
        <v>174</v>
      </c>
      <c r="L1478" s="141" t="s">
        <v>174</v>
      </c>
    </row>
    <row r="1479" spans="1:12" ht="15" customHeight="1" x14ac:dyDescent="0.2">
      <c r="A1479" s="11"/>
      <c r="C1479" s="170" t="s">
        <v>87</v>
      </c>
      <c r="D1479" s="171"/>
      <c r="E1479" s="172"/>
      <c r="F1479" s="172"/>
      <c r="G1479" s="173"/>
      <c r="H1479" s="173"/>
      <c r="I1479" s="173"/>
      <c r="J1479" s="173"/>
      <c r="K1479" s="173"/>
      <c r="L1479" s="174"/>
    </row>
    <row r="1480" spans="1:12" ht="15" customHeight="1" x14ac:dyDescent="0.2">
      <c r="A1480" s="11"/>
      <c r="C1480" s="136">
        <v>2024</v>
      </c>
      <c r="D1480" s="136"/>
      <c r="E1480" s="137">
        <v>0.14448233966932447</v>
      </c>
      <c r="F1480" s="137">
        <v>4.2828321833083098E-2</v>
      </c>
      <c r="G1480" s="137">
        <v>0.11603090050953288</v>
      </c>
      <c r="H1480" s="137">
        <v>0.24035572757774146</v>
      </c>
      <c r="I1480" s="137">
        <v>0.23605324467178859</v>
      </c>
      <c r="J1480" s="137">
        <v>9.1276056673644482E-2</v>
      </c>
      <c r="K1480" s="137">
        <v>0.12897340906488508</v>
      </c>
      <c r="L1480" s="138">
        <f t="shared" ref="L1480:L1481" si="714">(1*E1480+2*F1480+3*G1480+4*H1480+5*I1480)/SUM(E1480:I1480)</f>
        <v>3.4881935940064883</v>
      </c>
    </row>
    <row r="1481" spans="1:12" ht="15" customHeight="1" x14ac:dyDescent="0.2">
      <c r="A1481" s="11"/>
      <c r="C1481" s="139">
        <v>2021</v>
      </c>
      <c r="D1481" s="139"/>
      <c r="E1481" s="140">
        <v>9.2656467000000006E-2</v>
      </c>
      <c r="F1481" s="140">
        <v>3.5403999999999998E-2</v>
      </c>
      <c r="G1481" s="140">
        <v>0.126000534</v>
      </c>
      <c r="H1481" s="140">
        <v>0.20377346900000001</v>
      </c>
      <c r="I1481" s="140">
        <v>0.214410613</v>
      </c>
      <c r="J1481" s="140">
        <v>0.171108487</v>
      </c>
      <c r="K1481" s="140">
        <v>0.15664645899999999</v>
      </c>
      <c r="L1481" s="141">
        <f t="shared" si="714"/>
        <v>3.6126898826272265</v>
      </c>
    </row>
    <row r="1482" spans="1:12" ht="15" customHeight="1" x14ac:dyDescent="0.2">
      <c r="A1482" s="11"/>
      <c r="C1482" s="139">
        <v>2017</v>
      </c>
      <c r="D1482" s="139"/>
      <c r="E1482" s="142" t="s">
        <v>174</v>
      </c>
      <c r="F1482" s="142" t="s">
        <v>174</v>
      </c>
      <c r="G1482" s="142" t="s">
        <v>174</v>
      </c>
      <c r="H1482" s="142" t="s">
        <v>174</v>
      </c>
      <c r="I1482" s="142" t="s">
        <v>174</v>
      </c>
      <c r="J1482" s="142" t="s">
        <v>174</v>
      </c>
      <c r="K1482" s="142" t="s">
        <v>174</v>
      </c>
      <c r="L1482" s="141" t="s">
        <v>174</v>
      </c>
    </row>
    <row r="1483" spans="1:12" ht="15" customHeight="1" x14ac:dyDescent="0.2">
      <c r="A1483" s="11"/>
      <c r="C1483" s="139">
        <v>2014</v>
      </c>
      <c r="D1483" s="139"/>
      <c r="E1483" s="142" t="s">
        <v>174</v>
      </c>
      <c r="F1483" s="142" t="s">
        <v>174</v>
      </c>
      <c r="G1483" s="142" t="s">
        <v>174</v>
      </c>
      <c r="H1483" s="142" t="s">
        <v>174</v>
      </c>
      <c r="I1483" s="142" t="s">
        <v>174</v>
      </c>
      <c r="J1483" s="142" t="s">
        <v>174</v>
      </c>
      <c r="K1483" s="142" t="s">
        <v>174</v>
      </c>
      <c r="L1483" s="141" t="s">
        <v>174</v>
      </c>
    </row>
    <row r="1484" spans="1:12" ht="15" customHeight="1" x14ac:dyDescent="0.2">
      <c r="A1484" s="11"/>
      <c r="C1484" s="170" t="s">
        <v>88</v>
      </c>
      <c r="D1484" s="171"/>
      <c r="E1484" s="172"/>
      <c r="F1484" s="172"/>
      <c r="G1484" s="173"/>
      <c r="H1484" s="173"/>
      <c r="I1484" s="173"/>
      <c r="J1484" s="173"/>
      <c r="K1484" s="173"/>
      <c r="L1484" s="174"/>
    </row>
    <row r="1485" spans="1:12" ht="15" customHeight="1" x14ac:dyDescent="0.2">
      <c r="A1485" s="11"/>
      <c r="C1485" s="136">
        <v>2024</v>
      </c>
      <c r="D1485" s="136"/>
      <c r="E1485" s="137">
        <v>0.11196245893500074</v>
      </c>
      <c r="F1485" s="137">
        <v>3.9535236543527516E-2</v>
      </c>
      <c r="G1485" s="137">
        <v>0.12637409764985458</v>
      </c>
      <c r="H1485" s="137">
        <v>0.26608051466157912</v>
      </c>
      <c r="I1485" s="137">
        <v>0.16156065017604357</v>
      </c>
      <c r="J1485" s="137">
        <v>0.11400328510706312</v>
      </c>
      <c r="K1485" s="137">
        <v>0.18048375692693139</v>
      </c>
      <c r="L1485" s="138">
        <f t="shared" ref="L1485:L1486" si="715">(1*E1485+2*F1485+3*G1485+4*H1485+5*I1485)/SUM(E1485:I1485)</f>
        <v>3.4617089692289293</v>
      </c>
    </row>
    <row r="1486" spans="1:12" ht="15" customHeight="1" x14ac:dyDescent="0.2">
      <c r="A1486" s="11"/>
      <c r="C1486" s="139">
        <v>2021</v>
      </c>
      <c r="D1486" s="139"/>
      <c r="E1486" s="140">
        <v>8.6741975999999998E-2</v>
      </c>
      <c r="F1486" s="140">
        <v>4.0380300000000001E-2</v>
      </c>
      <c r="G1486" s="140">
        <v>0.16176110799999999</v>
      </c>
      <c r="H1486" s="140">
        <v>0.208023298</v>
      </c>
      <c r="I1486" s="140">
        <v>0.17326396799999999</v>
      </c>
      <c r="J1486" s="140">
        <v>0.17767196699999999</v>
      </c>
      <c r="K1486" s="140">
        <v>0.15215738000000001</v>
      </c>
      <c r="L1486" s="141">
        <f t="shared" si="715"/>
        <v>3.5083585531535886</v>
      </c>
    </row>
    <row r="1487" spans="1:12" ht="15" customHeight="1" x14ac:dyDescent="0.2">
      <c r="A1487" s="11"/>
      <c r="C1487" s="139">
        <v>2017</v>
      </c>
      <c r="D1487" s="139"/>
      <c r="E1487" s="142" t="s">
        <v>174</v>
      </c>
      <c r="F1487" s="142" t="s">
        <v>174</v>
      </c>
      <c r="G1487" s="142" t="s">
        <v>174</v>
      </c>
      <c r="H1487" s="142" t="s">
        <v>174</v>
      </c>
      <c r="I1487" s="142" t="s">
        <v>174</v>
      </c>
      <c r="J1487" s="142" t="s">
        <v>174</v>
      </c>
      <c r="K1487" s="142" t="s">
        <v>174</v>
      </c>
      <c r="L1487" s="141" t="s">
        <v>174</v>
      </c>
    </row>
    <row r="1488" spans="1:12" ht="15" customHeight="1" x14ac:dyDescent="0.2">
      <c r="A1488" s="11"/>
      <c r="C1488" s="139">
        <v>2014</v>
      </c>
      <c r="D1488" s="139"/>
      <c r="E1488" s="142" t="s">
        <v>174</v>
      </c>
      <c r="F1488" s="142" t="s">
        <v>174</v>
      </c>
      <c r="G1488" s="142" t="s">
        <v>174</v>
      </c>
      <c r="H1488" s="142" t="s">
        <v>174</v>
      </c>
      <c r="I1488" s="142" t="s">
        <v>174</v>
      </c>
      <c r="J1488" s="142" t="s">
        <v>174</v>
      </c>
      <c r="K1488" s="142" t="s">
        <v>174</v>
      </c>
      <c r="L1488" s="141" t="s">
        <v>174</v>
      </c>
    </row>
    <row r="1489" spans="1:12" ht="15" customHeight="1" x14ac:dyDescent="0.2">
      <c r="A1489" s="11"/>
      <c r="C1489" s="170" t="s">
        <v>89</v>
      </c>
      <c r="D1489" s="171"/>
      <c r="E1489" s="172"/>
      <c r="F1489" s="172"/>
      <c r="G1489" s="173"/>
      <c r="H1489" s="173"/>
      <c r="I1489" s="173"/>
      <c r="J1489" s="173"/>
      <c r="K1489" s="173"/>
      <c r="L1489" s="174"/>
    </row>
    <row r="1490" spans="1:12" ht="15" customHeight="1" x14ac:dyDescent="0.2">
      <c r="A1490" s="11"/>
      <c r="C1490" s="136">
        <v>2024</v>
      </c>
      <c r="D1490" s="136"/>
      <c r="E1490" s="137">
        <v>0.12549074915543343</v>
      </c>
      <c r="F1490" s="137">
        <v>1.7928201223038821E-2</v>
      </c>
      <c r="G1490" s="137">
        <v>0.13635766758006673</v>
      </c>
      <c r="H1490" s="137">
        <v>0.25443207735197998</v>
      </c>
      <c r="I1490" s="137">
        <v>0.20374537609231386</v>
      </c>
      <c r="J1490" s="137">
        <v>0.11800702770683076</v>
      </c>
      <c r="K1490" s="137">
        <v>0.14403890089033641</v>
      </c>
      <c r="L1490" s="138">
        <f t="shared" ref="L1490:L1491" si="716">(1*E1490+2*F1490+3*G1490+4*H1490+5*I1490)/SUM(E1490:I1490)</f>
        <v>3.5325712605062178</v>
      </c>
    </row>
    <row r="1491" spans="1:12" ht="15" customHeight="1" x14ac:dyDescent="0.2">
      <c r="A1491" s="11"/>
      <c r="C1491" s="139">
        <v>2021</v>
      </c>
      <c r="D1491" s="139"/>
      <c r="E1491" s="140">
        <v>9.2037093E-2</v>
      </c>
      <c r="F1491" s="140">
        <v>3.116E-2</v>
      </c>
      <c r="G1491" s="140">
        <v>0.151028786</v>
      </c>
      <c r="H1491" s="140">
        <v>0.19498290800000001</v>
      </c>
      <c r="I1491" s="140">
        <v>0.195609162</v>
      </c>
      <c r="J1491" s="140">
        <v>0.18923900599999999</v>
      </c>
      <c r="K1491" s="140">
        <v>0.145943085</v>
      </c>
      <c r="L1491" s="141">
        <f t="shared" si="716"/>
        <v>3.5579979399743915</v>
      </c>
    </row>
    <row r="1492" spans="1:12" ht="15" customHeight="1" x14ac:dyDescent="0.2">
      <c r="A1492" s="11"/>
      <c r="C1492" s="139">
        <v>2017</v>
      </c>
      <c r="D1492" s="139"/>
      <c r="E1492" s="142" t="s">
        <v>174</v>
      </c>
      <c r="F1492" s="142" t="s">
        <v>174</v>
      </c>
      <c r="G1492" s="142" t="s">
        <v>174</v>
      </c>
      <c r="H1492" s="142" t="s">
        <v>174</v>
      </c>
      <c r="I1492" s="142" t="s">
        <v>174</v>
      </c>
      <c r="J1492" s="142" t="s">
        <v>174</v>
      </c>
      <c r="K1492" s="142" t="s">
        <v>174</v>
      </c>
      <c r="L1492" s="141" t="s">
        <v>174</v>
      </c>
    </row>
    <row r="1493" spans="1:12" ht="15" customHeight="1" x14ac:dyDescent="0.2">
      <c r="A1493" s="11"/>
      <c r="C1493" s="139">
        <v>2014</v>
      </c>
      <c r="D1493" s="139"/>
      <c r="E1493" s="142" t="s">
        <v>174</v>
      </c>
      <c r="F1493" s="142" t="s">
        <v>174</v>
      </c>
      <c r="G1493" s="142" t="s">
        <v>174</v>
      </c>
      <c r="H1493" s="142" t="s">
        <v>174</v>
      </c>
      <c r="I1493" s="142" t="s">
        <v>174</v>
      </c>
      <c r="J1493" s="142" t="s">
        <v>174</v>
      </c>
      <c r="K1493" s="142" t="s">
        <v>174</v>
      </c>
      <c r="L1493" s="141" t="s">
        <v>174</v>
      </c>
    </row>
    <row r="1494" spans="1:12" ht="15" customHeight="1" x14ac:dyDescent="0.2">
      <c r="A1494" s="11"/>
      <c r="C1494" s="162" t="s">
        <v>93</v>
      </c>
      <c r="D1494" s="162"/>
      <c r="E1494" s="162"/>
      <c r="F1494" s="162"/>
      <c r="G1494" s="163"/>
      <c r="H1494" s="163"/>
      <c r="I1494" s="163"/>
      <c r="J1494" s="163"/>
      <c r="K1494" s="163"/>
      <c r="L1494" s="168"/>
    </row>
    <row r="1495" spans="1:12" ht="15" customHeight="1" x14ac:dyDescent="0.2">
      <c r="A1495" s="11"/>
      <c r="C1495" s="136">
        <v>2024</v>
      </c>
      <c r="D1495" s="136"/>
      <c r="E1495" s="137">
        <f>AVERAGE(E1500,E1505,E1510)</f>
        <v>0.1258846991557617</v>
      </c>
      <c r="F1495" s="137">
        <f t="shared" ref="F1495:K1495" si="717">AVERAGE(F1500,F1505,F1510)</f>
        <v>3.7960921333554686E-2</v>
      </c>
      <c r="G1495" s="137">
        <f t="shared" si="717"/>
        <v>0.14251146220851621</v>
      </c>
      <c r="H1495" s="137">
        <f t="shared" si="717"/>
        <v>0.250379220519169</v>
      </c>
      <c r="I1495" s="137">
        <f t="shared" si="717"/>
        <v>0.17907721575752919</v>
      </c>
      <c r="J1495" s="137">
        <f t="shared" si="717"/>
        <v>0.10949368642966591</v>
      </c>
      <c r="K1495" s="137">
        <f t="shared" si="717"/>
        <v>0.1546927945958034</v>
      </c>
      <c r="L1495" s="138">
        <f t="shared" ref="L1495:L1496" si="718">(1*E1495+2*F1495+3*G1495+4*H1495+5*I1495)/SUM(E1495:I1495)</f>
        <v>3.4332664787587084</v>
      </c>
    </row>
    <row r="1496" spans="1:12" ht="15" customHeight="1" x14ac:dyDescent="0.2">
      <c r="A1496" s="11"/>
      <c r="C1496" s="139">
        <v>2021</v>
      </c>
      <c r="D1496" s="139"/>
      <c r="E1496" s="140">
        <f t="shared" ref="E1496:K1496" si="719">AVERAGE(E1501,E1506,E1511)</f>
        <v>9.1276824666666659E-2</v>
      </c>
      <c r="F1496" s="140">
        <f t="shared" si="719"/>
        <v>4.5084800000000001E-2</v>
      </c>
      <c r="G1496" s="140">
        <f t="shared" si="719"/>
        <v>0.16718570933333332</v>
      </c>
      <c r="H1496" s="140">
        <f t="shared" si="719"/>
        <v>0.22319570933333333</v>
      </c>
      <c r="I1496" s="140">
        <f t="shared" si="719"/>
        <v>0.14228829766666665</v>
      </c>
      <c r="J1496" s="140">
        <f t="shared" si="719"/>
        <v>0.18079784466666662</v>
      </c>
      <c r="K1496" s="140">
        <f t="shared" si="719"/>
        <v>0.15017083133333334</v>
      </c>
      <c r="L1496" s="141">
        <f t="shared" si="718"/>
        <v>3.4187155939729488</v>
      </c>
    </row>
    <row r="1497" spans="1:12" ht="15" customHeight="1" x14ac:dyDescent="0.2">
      <c r="A1497" s="11"/>
      <c r="C1497" s="139">
        <v>2017</v>
      </c>
      <c r="D1497" s="139"/>
      <c r="E1497" s="142" t="s">
        <v>174</v>
      </c>
      <c r="F1497" s="142" t="s">
        <v>174</v>
      </c>
      <c r="G1497" s="142" t="s">
        <v>174</v>
      </c>
      <c r="H1497" s="142" t="s">
        <v>174</v>
      </c>
      <c r="I1497" s="142" t="s">
        <v>174</v>
      </c>
      <c r="J1497" s="142" t="s">
        <v>174</v>
      </c>
      <c r="K1497" s="142" t="s">
        <v>174</v>
      </c>
      <c r="L1497" s="141" t="s">
        <v>174</v>
      </c>
    </row>
    <row r="1498" spans="1:12" ht="15" customHeight="1" x14ac:dyDescent="0.2">
      <c r="A1498" s="11"/>
      <c r="C1498" s="139">
        <v>2014</v>
      </c>
      <c r="D1498" s="139"/>
      <c r="E1498" s="142" t="s">
        <v>174</v>
      </c>
      <c r="F1498" s="142" t="s">
        <v>174</v>
      </c>
      <c r="G1498" s="142" t="s">
        <v>174</v>
      </c>
      <c r="H1498" s="142" t="s">
        <v>174</v>
      </c>
      <c r="I1498" s="142" t="s">
        <v>174</v>
      </c>
      <c r="J1498" s="142" t="s">
        <v>174</v>
      </c>
      <c r="K1498" s="142" t="s">
        <v>174</v>
      </c>
      <c r="L1498" s="141" t="s">
        <v>174</v>
      </c>
    </row>
    <row r="1499" spans="1:12" ht="15" customHeight="1" x14ac:dyDescent="0.2">
      <c r="A1499" s="11"/>
      <c r="C1499" s="170" t="s">
        <v>87</v>
      </c>
      <c r="D1499" s="171"/>
      <c r="E1499" s="172"/>
      <c r="F1499" s="172"/>
      <c r="G1499" s="173"/>
      <c r="H1499" s="173"/>
      <c r="I1499" s="173"/>
      <c r="J1499" s="173"/>
      <c r="K1499" s="173"/>
      <c r="L1499" s="174"/>
    </row>
    <row r="1500" spans="1:12" ht="15" customHeight="1" x14ac:dyDescent="0.2">
      <c r="A1500" s="11"/>
      <c r="C1500" s="136">
        <v>2024</v>
      </c>
      <c r="D1500" s="136"/>
      <c r="E1500" s="137">
        <v>0.1426221967320685</v>
      </c>
      <c r="F1500" s="137">
        <v>4.9877874021759507E-2</v>
      </c>
      <c r="G1500" s="137">
        <v>0.1381251287521035</v>
      </c>
      <c r="H1500" s="137">
        <v>0.2558151783263104</v>
      </c>
      <c r="I1500" s="137">
        <v>0.19666789687149275</v>
      </c>
      <c r="J1500" s="137">
        <v>9.3639597819252796E-2</v>
      </c>
      <c r="K1500" s="137">
        <v>0.12325212747701256</v>
      </c>
      <c r="L1500" s="138">
        <f t="shared" ref="L1500:L1501" si="720">(1*E1500+2*F1500+3*G1500+4*H1500+5*I1500)/SUM(E1500:I1500)</f>
        <v>3.401002919682087</v>
      </c>
    </row>
    <row r="1501" spans="1:12" ht="15" customHeight="1" x14ac:dyDescent="0.2">
      <c r="A1501" s="11"/>
      <c r="C1501" s="139">
        <v>2021</v>
      </c>
      <c r="D1501" s="139"/>
      <c r="E1501" s="140">
        <v>9.2337819000000002E-2</v>
      </c>
      <c r="F1501" s="140">
        <v>4.62715E-2</v>
      </c>
      <c r="G1501" s="140">
        <v>0.14494850300000001</v>
      </c>
      <c r="H1501" s="140">
        <v>0.23333568099999999</v>
      </c>
      <c r="I1501" s="140">
        <v>0.15739735699999999</v>
      </c>
      <c r="J1501" s="140">
        <v>0.170472759</v>
      </c>
      <c r="K1501" s="140">
        <v>0.15523638400000001</v>
      </c>
      <c r="L1501" s="141">
        <f t="shared" si="720"/>
        <v>3.4703953083391932</v>
      </c>
    </row>
    <row r="1502" spans="1:12" ht="15" customHeight="1" x14ac:dyDescent="0.2">
      <c r="A1502" s="11"/>
      <c r="C1502" s="139">
        <v>2017</v>
      </c>
      <c r="D1502" s="139"/>
      <c r="E1502" s="142" t="s">
        <v>174</v>
      </c>
      <c r="F1502" s="142" t="s">
        <v>174</v>
      </c>
      <c r="G1502" s="142" t="s">
        <v>174</v>
      </c>
      <c r="H1502" s="142" t="s">
        <v>174</v>
      </c>
      <c r="I1502" s="142" t="s">
        <v>174</v>
      </c>
      <c r="J1502" s="142" t="s">
        <v>174</v>
      </c>
      <c r="K1502" s="142" t="s">
        <v>174</v>
      </c>
      <c r="L1502" s="141" t="s">
        <v>174</v>
      </c>
    </row>
    <row r="1503" spans="1:12" ht="15" customHeight="1" x14ac:dyDescent="0.2">
      <c r="A1503" s="11"/>
      <c r="C1503" s="139">
        <v>2014</v>
      </c>
      <c r="D1503" s="139"/>
      <c r="E1503" s="142" t="s">
        <v>174</v>
      </c>
      <c r="F1503" s="142" t="s">
        <v>174</v>
      </c>
      <c r="G1503" s="142" t="s">
        <v>174</v>
      </c>
      <c r="H1503" s="142" t="s">
        <v>174</v>
      </c>
      <c r="I1503" s="142" t="s">
        <v>174</v>
      </c>
      <c r="J1503" s="142" t="s">
        <v>174</v>
      </c>
      <c r="K1503" s="142" t="s">
        <v>174</v>
      </c>
      <c r="L1503" s="141" t="s">
        <v>174</v>
      </c>
    </row>
    <row r="1504" spans="1:12" ht="15" customHeight="1" x14ac:dyDescent="0.2">
      <c r="A1504" s="11"/>
      <c r="C1504" s="170" t="s">
        <v>88</v>
      </c>
      <c r="D1504" s="171"/>
      <c r="E1504" s="172"/>
      <c r="F1504" s="172"/>
      <c r="G1504" s="173"/>
      <c r="H1504" s="173"/>
      <c r="I1504" s="173"/>
      <c r="J1504" s="173"/>
      <c r="K1504" s="173"/>
      <c r="L1504" s="174"/>
    </row>
    <row r="1505" spans="1:13" ht="15" customHeight="1" x14ac:dyDescent="0.2">
      <c r="A1505" s="11"/>
      <c r="C1505" s="136">
        <v>2024</v>
      </c>
      <c r="D1505" s="136"/>
      <c r="E1505" s="137">
        <v>0.10936399265984637</v>
      </c>
      <c r="F1505" s="137">
        <v>4.275408213227129E-2</v>
      </c>
      <c r="G1505" s="137">
        <v>0.12579467362047736</v>
      </c>
      <c r="H1505" s="137">
        <v>0.27218163088150399</v>
      </c>
      <c r="I1505" s="137">
        <v>0.15314673285879757</v>
      </c>
      <c r="J1505" s="137">
        <v>0.11793555509845184</v>
      </c>
      <c r="K1505" s="137">
        <v>0.17882333274865164</v>
      </c>
      <c r="L1505" s="138">
        <f t="shared" ref="L1505:L1506" si="721">(1*E1505+2*F1505+3*G1505+4*H1505+5*I1505)/SUM(E1505:I1505)</f>
        <v>3.4507600930450373</v>
      </c>
    </row>
    <row r="1506" spans="1:13" ht="15" customHeight="1" x14ac:dyDescent="0.2">
      <c r="A1506" s="11"/>
      <c r="C1506" s="139">
        <v>2021</v>
      </c>
      <c r="D1506" s="139"/>
      <c r="E1506" s="140">
        <v>8.552601E-2</v>
      </c>
      <c r="F1506" s="140">
        <v>4.8891900000000002E-2</v>
      </c>
      <c r="G1506" s="140">
        <v>0.15732252999999999</v>
      </c>
      <c r="H1506" s="140">
        <v>0.23170117300000001</v>
      </c>
      <c r="I1506" s="140">
        <v>0.14495469</v>
      </c>
      <c r="J1506" s="140">
        <v>0.18032419599999999</v>
      </c>
      <c r="K1506" s="140">
        <v>0.151279516</v>
      </c>
      <c r="L1506" s="141">
        <f t="shared" si="721"/>
        <v>3.4513289969528755</v>
      </c>
    </row>
    <row r="1507" spans="1:13" ht="15" customHeight="1" x14ac:dyDescent="0.2">
      <c r="A1507" s="11"/>
      <c r="C1507" s="139">
        <v>2017</v>
      </c>
      <c r="D1507" s="139"/>
      <c r="E1507" s="142" t="s">
        <v>174</v>
      </c>
      <c r="F1507" s="142" t="s">
        <v>174</v>
      </c>
      <c r="G1507" s="142" t="s">
        <v>174</v>
      </c>
      <c r="H1507" s="142" t="s">
        <v>174</v>
      </c>
      <c r="I1507" s="142" t="s">
        <v>174</v>
      </c>
      <c r="J1507" s="142" t="s">
        <v>174</v>
      </c>
      <c r="K1507" s="142" t="s">
        <v>174</v>
      </c>
      <c r="L1507" s="141" t="s">
        <v>174</v>
      </c>
    </row>
    <row r="1508" spans="1:13" ht="15" customHeight="1" x14ac:dyDescent="0.2">
      <c r="A1508" s="11"/>
      <c r="C1508" s="139">
        <v>2014</v>
      </c>
      <c r="D1508" s="139"/>
      <c r="E1508" s="142" t="s">
        <v>174</v>
      </c>
      <c r="F1508" s="142" t="s">
        <v>174</v>
      </c>
      <c r="G1508" s="142" t="s">
        <v>174</v>
      </c>
      <c r="H1508" s="142" t="s">
        <v>174</v>
      </c>
      <c r="I1508" s="142" t="s">
        <v>174</v>
      </c>
      <c r="J1508" s="142" t="s">
        <v>174</v>
      </c>
      <c r="K1508" s="142" t="s">
        <v>174</v>
      </c>
      <c r="L1508" s="141" t="s">
        <v>174</v>
      </c>
    </row>
    <row r="1509" spans="1:13" ht="15" customHeight="1" x14ac:dyDescent="0.2">
      <c r="A1509" s="11"/>
      <c r="C1509" s="170" t="s">
        <v>89</v>
      </c>
      <c r="D1509" s="171"/>
      <c r="E1509" s="172"/>
      <c r="F1509" s="172"/>
      <c r="G1509" s="173"/>
      <c r="H1509" s="173"/>
      <c r="I1509" s="173"/>
      <c r="J1509" s="173"/>
      <c r="K1509" s="173"/>
      <c r="L1509" s="174"/>
    </row>
    <row r="1510" spans="1:13" ht="15" customHeight="1" x14ac:dyDescent="0.2">
      <c r="A1510" s="11"/>
      <c r="C1510" s="136">
        <v>2024</v>
      </c>
      <c r="D1510" s="136"/>
      <c r="E1510" s="137">
        <v>0.12566790807537023</v>
      </c>
      <c r="F1510" s="137">
        <v>2.1250807846633253E-2</v>
      </c>
      <c r="G1510" s="137">
        <v>0.16361458425296779</v>
      </c>
      <c r="H1510" s="137">
        <v>0.22314085234969247</v>
      </c>
      <c r="I1510" s="137">
        <v>0.18741701754229723</v>
      </c>
      <c r="J1510" s="137">
        <v>0.1169059063712931</v>
      </c>
      <c r="K1510" s="137">
        <v>0.16200292356174592</v>
      </c>
      <c r="L1510" s="138">
        <f t="shared" ref="L1510:L1511" si="722">(1*E1510+2*F1510+3*G1510+4*H1510+5*I1510)/SUM(E1510:I1510)</f>
        <v>3.4512442766518654</v>
      </c>
    </row>
    <row r="1511" spans="1:13" ht="15" customHeight="1" x14ac:dyDescent="0.2">
      <c r="A1511" s="11"/>
      <c r="C1511" s="139">
        <v>2021</v>
      </c>
      <c r="D1511" s="139"/>
      <c r="E1511" s="140">
        <v>9.5966645000000003E-2</v>
      </c>
      <c r="F1511" s="140">
        <v>4.0091000000000002E-2</v>
      </c>
      <c r="G1511" s="140">
        <v>0.199286095</v>
      </c>
      <c r="H1511" s="140">
        <v>0.204550274</v>
      </c>
      <c r="I1511" s="140">
        <v>0.124512846</v>
      </c>
      <c r="J1511" s="140">
        <v>0.19159657899999999</v>
      </c>
      <c r="K1511" s="140">
        <v>0.14399659400000001</v>
      </c>
      <c r="L1511" s="141">
        <f t="shared" si="722"/>
        <v>3.3334578393727003</v>
      </c>
    </row>
    <row r="1512" spans="1:13" ht="15" customHeight="1" x14ac:dyDescent="0.2">
      <c r="A1512" s="11"/>
      <c r="C1512" s="139">
        <v>2017</v>
      </c>
      <c r="D1512" s="139"/>
      <c r="E1512" s="142" t="s">
        <v>174</v>
      </c>
      <c r="F1512" s="142" t="s">
        <v>174</v>
      </c>
      <c r="G1512" s="142" t="s">
        <v>174</v>
      </c>
      <c r="H1512" s="142" t="s">
        <v>174</v>
      </c>
      <c r="I1512" s="142" t="s">
        <v>174</v>
      </c>
      <c r="J1512" s="142" t="s">
        <v>174</v>
      </c>
      <c r="K1512" s="142" t="s">
        <v>174</v>
      </c>
      <c r="L1512" s="141" t="s">
        <v>174</v>
      </c>
    </row>
    <row r="1513" spans="1:13" ht="15" customHeight="1" x14ac:dyDescent="0.2">
      <c r="A1513" s="11"/>
      <c r="C1513" s="139">
        <v>2014</v>
      </c>
      <c r="D1513" s="139"/>
      <c r="E1513" s="142" t="s">
        <v>174</v>
      </c>
      <c r="F1513" s="142" t="s">
        <v>174</v>
      </c>
      <c r="G1513" s="142" t="s">
        <v>174</v>
      </c>
      <c r="H1513" s="142" t="s">
        <v>174</v>
      </c>
      <c r="I1513" s="142" t="s">
        <v>174</v>
      </c>
      <c r="J1513" s="142" t="s">
        <v>174</v>
      </c>
      <c r="K1513" s="142" t="s">
        <v>174</v>
      </c>
      <c r="L1513" s="141" t="s">
        <v>174</v>
      </c>
    </row>
    <row r="1514" spans="1:13" ht="15" customHeight="1" x14ac:dyDescent="0.2">
      <c r="A1514" s="11"/>
      <c r="C1514" s="162" t="s">
        <v>87</v>
      </c>
      <c r="D1514" s="162"/>
      <c r="E1514" s="162"/>
      <c r="F1514" s="162"/>
      <c r="G1514" s="163"/>
      <c r="H1514" s="163"/>
      <c r="I1514" s="163"/>
      <c r="J1514" s="163"/>
      <c r="K1514" s="163"/>
      <c r="L1514" s="168"/>
    </row>
    <row r="1515" spans="1:13" ht="15" customHeight="1" x14ac:dyDescent="0.2">
      <c r="A1515" s="11"/>
      <c r="C1515" s="136">
        <v>2024</v>
      </c>
      <c r="D1515" s="136"/>
      <c r="E1515" s="137">
        <f>AVERAGE(E1440,E1460,E1480,E1500)</f>
        <v>0.14613783822156801</v>
      </c>
      <c r="F1515" s="137">
        <f t="shared" ref="F1515:K1515" si="723">AVERAGE(F1440,F1460,F1480,F1500)</f>
        <v>4.755468814171801E-2</v>
      </c>
      <c r="G1515" s="137">
        <f t="shared" si="723"/>
        <v>0.16936847318394438</v>
      </c>
      <c r="H1515" s="137">
        <f t="shared" si="723"/>
        <v>0.25190734889462929</v>
      </c>
      <c r="I1515" s="137">
        <f t="shared" si="723"/>
        <v>0.17693058493432917</v>
      </c>
      <c r="J1515" s="137">
        <f t="shared" si="723"/>
        <v>9.3178799834675599E-2</v>
      </c>
      <c r="K1515" s="137">
        <f t="shared" si="723"/>
        <v>0.11492226678913564</v>
      </c>
      <c r="L1515" s="138">
        <f t="shared" ref="L1515:L1516" si="724">(1*E1515+2*F1515+3*G1515+4*H1515+5*I1515)/SUM(E1515:I1515)</f>
        <v>3.3358233519075862</v>
      </c>
    </row>
    <row r="1516" spans="1:13" ht="15" customHeight="1" x14ac:dyDescent="0.2">
      <c r="A1516" s="11"/>
      <c r="C1516" s="139">
        <v>2021</v>
      </c>
      <c r="D1516" s="139"/>
      <c r="E1516" s="140">
        <f t="shared" ref="E1516:K1516" si="725">AVERAGE(E1441,E1461,E1481,E1501)</f>
        <v>0.103705851</v>
      </c>
      <c r="F1516" s="140">
        <f t="shared" si="725"/>
        <v>4.7306424999999999E-2</v>
      </c>
      <c r="G1516" s="140">
        <f t="shared" si="725"/>
        <v>0.16585184925000002</v>
      </c>
      <c r="H1516" s="140">
        <f t="shared" si="725"/>
        <v>0.20902522800000001</v>
      </c>
      <c r="I1516" s="140">
        <f t="shared" si="725"/>
        <v>0.15159581124999999</v>
      </c>
      <c r="J1516" s="140">
        <f t="shared" si="725"/>
        <v>0.17369644725000002</v>
      </c>
      <c r="K1516" s="140">
        <f t="shared" si="725"/>
        <v>0.14881839074999997</v>
      </c>
      <c r="L1516" s="141">
        <f t="shared" si="724"/>
        <v>3.3800802393806517</v>
      </c>
    </row>
    <row r="1517" spans="1:13" ht="15" customHeight="1" x14ac:dyDescent="0.2">
      <c r="A1517" s="11"/>
      <c r="C1517" s="139">
        <v>2017</v>
      </c>
      <c r="D1517" s="139"/>
      <c r="E1517" s="142" t="s">
        <v>174</v>
      </c>
      <c r="F1517" s="142" t="s">
        <v>174</v>
      </c>
      <c r="G1517" s="142" t="s">
        <v>174</v>
      </c>
      <c r="H1517" s="142" t="s">
        <v>174</v>
      </c>
      <c r="I1517" s="142" t="s">
        <v>174</v>
      </c>
      <c r="J1517" s="142" t="s">
        <v>174</v>
      </c>
      <c r="K1517" s="142" t="s">
        <v>174</v>
      </c>
      <c r="L1517" s="141" t="s">
        <v>174</v>
      </c>
    </row>
    <row r="1518" spans="1:13" ht="15" customHeight="1" x14ac:dyDescent="0.2">
      <c r="A1518" s="11"/>
      <c r="C1518" s="139">
        <v>2014</v>
      </c>
      <c r="D1518" s="139"/>
      <c r="E1518" s="142" t="s">
        <v>174</v>
      </c>
      <c r="F1518" s="142" t="s">
        <v>174</v>
      </c>
      <c r="G1518" s="142" t="s">
        <v>174</v>
      </c>
      <c r="H1518" s="142" t="s">
        <v>174</v>
      </c>
      <c r="I1518" s="142" t="s">
        <v>174</v>
      </c>
      <c r="J1518" s="142" t="s">
        <v>174</v>
      </c>
      <c r="K1518" s="142" t="s">
        <v>174</v>
      </c>
      <c r="L1518" s="141" t="s">
        <v>174</v>
      </c>
    </row>
    <row r="1519" spans="1:13" ht="15" customHeight="1" x14ac:dyDescent="0.2">
      <c r="A1519" s="11"/>
      <c r="C1519" s="162" t="s">
        <v>88</v>
      </c>
      <c r="D1519" s="162"/>
      <c r="E1519" s="162"/>
      <c r="F1519" s="162"/>
      <c r="G1519" s="162"/>
      <c r="H1519" s="162"/>
      <c r="I1519" s="162"/>
      <c r="J1519" s="162"/>
      <c r="K1519" s="162"/>
      <c r="L1519" s="169"/>
    </row>
    <row r="1520" spans="1:13" s="76" customFormat="1" ht="15" customHeight="1" x14ac:dyDescent="0.2">
      <c r="A1520" s="11"/>
      <c r="C1520" s="136">
        <v>2024</v>
      </c>
      <c r="D1520" s="136"/>
      <c r="E1520" s="137">
        <f>AVERAGE(E1445,E1465,E1485,E1505)</f>
        <v>0.11328116662427941</v>
      </c>
      <c r="F1520" s="137">
        <f t="shared" ref="F1520:K1520" si="726">AVERAGE(F1445,F1465,F1485,F1505)</f>
        <v>4.7118788605803499E-2</v>
      </c>
      <c r="G1520" s="137">
        <f t="shared" si="726"/>
        <v>0.15432905953792164</v>
      </c>
      <c r="H1520" s="137">
        <f t="shared" si="726"/>
        <v>0.26995123736191884</v>
      </c>
      <c r="I1520" s="137">
        <f t="shared" si="726"/>
        <v>0.13995807719141026</v>
      </c>
      <c r="J1520" s="137">
        <f t="shared" si="726"/>
        <v>0.106982590484726</v>
      </c>
      <c r="K1520" s="137">
        <f t="shared" si="726"/>
        <v>0.16837908019394043</v>
      </c>
      <c r="L1520" s="138">
        <f t="shared" ref="L1520:L1521" si="727">(1*E1520+2*F1520+3*G1520+4*H1520+5*I1520)/SUM(E1520:I1520)</f>
        <v>3.3811367115358659</v>
      </c>
      <c r="M1520" s="2"/>
    </row>
    <row r="1521" spans="1:13" s="76" customFormat="1" ht="15" customHeight="1" x14ac:dyDescent="0.2">
      <c r="A1521" s="11"/>
      <c r="C1521" s="139">
        <v>2021</v>
      </c>
      <c r="D1521" s="139"/>
      <c r="E1521" s="140">
        <f t="shared" ref="E1521:K1521" si="728">AVERAGE(E1446,E1466,E1486,E1506)</f>
        <v>9.4388885749999998E-2</v>
      </c>
      <c r="F1521" s="140">
        <f t="shared" si="728"/>
        <v>5.0600649999999997E-2</v>
      </c>
      <c r="G1521" s="140">
        <f t="shared" si="728"/>
        <v>0.18987806124999998</v>
      </c>
      <c r="H1521" s="140">
        <f t="shared" si="728"/>
        <v>0.21812873974999999</v>
      </c>
      <c r="I1521" s="140">
        <f t="shared" si="728"/>
        <v>0.12697808275</v>
      </c>
      <c r="J1521" s="140">
        <f t="shared" si="728"/>
        <v>0.17453323399999998</v>
      </c>
      <c r="K1521" s="140">
        <f t="shared" si="728"/>
        <v>0.1454923615</v>
      </c>
      <c r="L1521" s="141">
        <f t="shared" si="727"/>
        <v>3.3422282913541275</v>
      </c>
      <c r="M1521" s="2"/>
    </row>
    <row r="1522" spans="1:13" s="76" customFormat="1" ht="15" customHeight="1" x14ac:dyDescent="0.2">
      <c r="A1522" s="11"/>
      <c r="C1522" s="139">
        <v>2017</v>
      </c>
      <c r="D1522" s="139"/>
      <c r="E1522" s="142" t="s">
        <v>174</v>
      </c>
      <c r="F1522" s="142" t="s">
        <v>174</v>
      </c>
      <c r="G1522" s="142" t="s">
        <v>174</v>
      </c>
      <c r="H1522" s="142" t="s">
        <v>174</v>
      </c>
      <c r="I1522" s="142" t="s">
        <v>174</v>
      </c>
      <c r="J1522" s="142" t="s">
        <v>174</v>
      </c>
      <c r="K1522" s="142" t="s">
        <v>174</v>
      </c>
      <c r="L1522" s="141" t="s">
        <v>174</v>
      </c>
      <c r="M1522" s="2"/>
    </row>
    <row r="1523" spans="1:13" s="76" customFormat="1" ht="15" customHeight="1" x14ac:dyDescent="0.2">
      <c r="A1523" s="11"/>
      <c r="C1523" s="139">
        <v>2014</v>
      </c>
      <c r="D1523" s="139"/>
      <c r="E1523" s="142" t="s">
        <v>174</v>
      </c>
      <c r="F1523" s="142" t="s">
        <v>174</v>
      </c>
      <c r="G1523" s="142" t="s">
        <v>174</v>
      </c>
      <c r="H1523" s="142" t="s">
        <v>174</v>
      </c>
      <c r="I1523" s="142" t="s">
        <v>174</v>
      </c>
      <c r="J1523" s="142" t="s">
        <v>174</v>
      </c>
      <c r="K1523" s="142" t="s">
        <v>174</v>
      </c>
      <c r="L1523" s="141" t="s">
        <v>174</v>
      </c>
      <c r="M1523" s="2"/>
    </row>
    <row r="1524" spans="1:13" s="76" customFormat="1" ht="15" customHeight="1" x14ac:dyDescent="0.2">
      <c r="A1524" s="11"/>
      <c r="C1524" s="162" t="s">
        <v>89</v>
      </c>
      <c r="D1524" s="162"/>
      <c r="E1524" s="162"/>
      <c r="F1524" s="162"/>
      <c r="G1524" s="162"/>
      <c r="H1524" s="162"/>
      <c r="I1524" s="162"/>
      <c r="J1524" s="162"/>
      <c r="K1524" s="162"/>
      <c r="L1524" s="169"/>
      <c r="M1524" s="2"/>
    </row>
    <row r="1525" spans="1:13" ht="15" customHeight="1" x14ac:dyDescent="0.2">
      <c r="A1525" s="11"/>
      <c r="C1525" s="136">
        <v>2024</v>
      </c>
      <c r="D1525" s="136"/>
      <c r="E1525" s="137">
        <f>AVERAGE(E1450,E1470,E1490,E1510)</f>
        <v>0.1280048531857127</v>
      </c>
      <c r="F1525" s="137">
        <f t="shared" ref="F1525:K1525" si="729">AVERAGE(F1450,F1470,F1490,F1510)</f>
        <v>2.9445463066743019E-2</v>
      </c>
      <c r="G1525" s="137">
        <f t="shared" si="729"/>
        <v>0.15650177118224609</v>
      </c>
      <c r="H1525" s="137">
        <f t="shared" si="729"/>
        <v>0.26487883555941066</v>
      </c>
      <c r="I1525" s="137">
        <f t="shared" si="729"/>
        <v>0.18130411263405558</v>
      </c>
      <c r="J1525" s="137">
        <f t="shared" si="729"/>
        <v>0.10681378608643587</v>
      </c>
      <c r="K1525" s="137">
        <f t="shared" si="729"/>
        <v>0.13305117828539606</v>
      </c>
      <c r="L1525" s="138">
        <f t="shared" ref="L1525:L1526" si="730">(1*E1525+2*F1525+3*G1525+4*H1525+5*I1525)/SUM(E1525:I1525)</f>
        <v>3.4499620137975908</v>
      </c>
    </row>
    <row r="1526" spans="1:13" ht="15" customHeight="1" x14ac:dyDescent="0.2">
      <c r="A1526" s="11"/>
      <c r="C1526" s="139">
        <v>2021</v>
      </c>
      <c r="D1526" s="139"/>
      <c r="E1526" s="140">
        <f t="shared" ref="E1526:K1526" si="731">AVERAGE(E1451,E1471,E1491,E1511)</f>
        <v>9.1760549000000011E-2</v>
      </c>
      <c r="F1526" s="140">
        <f t="shared" si="731"/>
        <v>3.9770249999999993E-2</v>
      </c>
      <c r="G1526" s="140">
        <f t="shared" si="731"/>
        <v>0.18902648500000002</v>
      </c>
      <c r="H1526" s="140">
        <f t="shared" si="731"/>
        <v>0.21686485900000002</v>
      </c>
      <c r="I1526" s="140">
        <f t="shared" si="731"/>
        <v>0.14151643150000001</v>
      </c>
      <c r="J1526" s="140">
        <f t="shared" si="731"/>
        <v>0.186175812</v>
      </c>
      <c r="K1526" s="140">
        <f t="shared" si="731"/>
        <v>0.13488563049999999</v>
      </c>
      <c r="L1526" s="141">
        <f t="shared" si="730"/>
        <v>3.4074100137905767</v>
      </c>
    </row>
    <row r="1527" spans="1:13" ht="15" customHeight="1" x14ac:dyDescent="0.2">
      <c r="A1527" s="11"/>
      <c r="C1527" s="139">
        <v>2017</v>
      </c>
      <c r="D1527" s="139"/>
      <c r="E1527" s="142" t="s">
        <v>174</v>
      </c>
      <c r="F1527" s="142" t="s">
        <v>174</v>
      </c>
      <c r="G1527" s="142" t="s">
        <v>174</v>
      </c>
      <c r="H1527" s="142" t="s">
        <v>174</v>
      </c>
      <c r="I1527" s="142" t="s">
        <v>174</v>
      </c>
      <c r="J1527" s="142" t="s">
        <v>174</v>
      </c>
      <c r="K1527" s="142" t="s">
        <v>174</v>
      </c>
      <c r="L1527" s="141" t="s">
        <v>174</v>
      </c>
    </row>
    <row r="1528" spans="1:13" ht="15" customHeight="1" x14ac:dyDescent="0.2">
      <c r="A1528" s="11"/>
      <c r="C1528" s="139">
        <v>2014</v>
      </c>
      <c r="D1528" s="139"/>
      <c r="E1528" s="142" t="s">
        <v>174</v>
      </c>
      <c r="F1528" s="142" t="s">
        <v>174</v>
      </c>
      <c r="G1528" s="142" t="s">
        <v>174</v>
      </c>
      <c r="H1528" s="142" t="s">
        <v>174</v>
      </c>
      <c r="I1528" s="142" t="s">
        <v>174</v>
      </c>
      <c r="J1528" s="142" t="s">
        <v>174</v>
      </c>
      <c r="K1528" s="142" t="s">
        <v>174</v>
      </c>
      <c r="L1528" s="141" t="s">
        <v>174</v>
      </c>
    </row>
    <row r="1529" spans="1:13" ht="5.25" customHeight="1" thickBot="1" x14ac:dyDescent="0.25">
      <c r="A1529" s="11"/>
      <c r="C1529" s="115"/>
      <c r="D1529" s="115"/>
      <c r="E1529" s="116"/>
      <c r="F1529" s="116"/>
      <c r="G1529" s="116"/>
      <c r="H1529" s="116"/>
      <c r="I1529" s="116"/>
      <c r="J1529" s="116"/>
      <c r="K1529" s="116"/>
      <c r="L1529" s="116"/>
    </row>
    <row r="1530" spans="1:13" ht="5.25" customHeight="1" thickTop="1" x14ac:dyDescent="0.2">
      <c r="A1530" s="11"/>
      <c r="C1530" s="117"/>
      <c r="D1530" s="117"/>
      <c r="E1530" s="118"/>
      <c r="F1530" s="118"/>
      <c r="G1530" s="118"/>
      <c r="H1530" s="118"/>
      <c r="I1530" s="118"/>
      <c r="J1530" s="118"/>
      <c r="K1530" s="118"/>
      <c r="L1530" s="118"/>
    </row>
    <row r="1531" spans="1:13" x14ac:dyDescent="0.2">
      <c r="A1531" s="11"/>
    </row>
  </sheetData>
  <sheetProtection sheet="1" objects="1" scenarios="1"/>
  <mergeCells count="3">
    <mergeCell ref="C9:D9"/>
    <mergeCell ref="C2:K2"/>
    <mergeCell ref="C7:L7"/>
  </mergeCells>
  <hyperlinks>
    <hyperlink ref="A5" location="Índice!A1" display="&lt;&lt;" xr:uid="{52006653-6A01-4620-987A-41D00E31C992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65" fitToHeight="6" orientation="portrait" r:id="rId1"/>
  <ignoredErrors>
    <ignoredError sqref="L23:L1234 L1317:L1319 L1322:L1324 L1327:L1526 L1237:L1314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">
    <tabColor rgb="FF1F4889"/>
  </sheetPr>
  <dimension ref="A1:M1531"/>
  <sheetViews>
    <sheetView showGridLines="0" zoomScaleNormal="100" workbookViewId="0">
      <pane ySplit="10" topLeftCell="A11" activePane="bottomLeft" state="frozen"/>
      <selection activeCell="C9" sqref="C9:D9"/>
      <selection pane="bottomLeft" activeCell="C9" sqref="C9:D9"/>
    </sheetView>
  </sheetViews>
  <sheetFormatPr defaultColWidth="0" defaultRowHeight="11.25" zeroHeight="1" x14ac:dyDescent="0.2"/>
  <cols>
    <col min="1" max="1" width="5.83203125" style="2" customWidth="1"/>
    <col min="2" max="2" width="1.83203125" style="2" customWidth="1"/>
    <col min="3" max="3" width="7" style="2" customWidth="1"/>
    <col min="4" max="4" width="3.33203125" style="2" customWidth="1"/>
    <col min="5" max="12" width="12.1640625" style="2" customWidth="1"/>
    <col min="13" max="13" width="1.83203125" style="2" customWidth="1"/>
    <col min="14" max="16384" width="9.33203125" style="2" hidden="1"/>
  </cols>
  <sheetData>
    <row r="1" spans="1:13" ht="6.75" customHeight="1" x14ac:dyDescent="0.2">
      <c r="A1" s="14"/>
    </row>
    <row r="2" spans="1:13" ht="15.75" customHeight="1" x14ac:dyDescent="0.2">
      <c r="A2" s="14"/>
      <c r="C2" s="285" t="s">
        <v>184</v>
      </c>
      <c r="D2" s="285"/>
      <c r="E2" s="285"/>
      <c r="F2" s="285"/>
      <c r="G2" s="285"/>
      <c r="H2" s="285"/>
      <c r="I2" s="285"/>
      <c r="J2" s="285"/>
      <c r="K2" s="285"/>
    </row>
    <row r="3" spans="1:13" ht="8.25" customHeight="1" x14ac:dyDescent="0.2">
      <c r="A3" s="14"/>
    </row>
    <row r="4" spans="1:13" s="1" customFormat="1" ht="5.0999999999999996" customHeight="1" x14ac:dyDescent="0.2">
      <c r="A4" s="11"/>
    </row>
    <row r="5" spans="1:13" s="44" customFormat="1" ht="23.1" customHeight="1" x14ac:dyDescent="0.2">
      <c r="A5" s="65" t="s">
        <v>126</v>
      </c>
      <c r="C5" s="46" t="s">
        <v>140</v>
      </c>
      <c r="D5" s="46"/>
      <c r="E5" s="46"/>
      <c r="F5" s="46"/>
      <c r="G5" s="46"/>
      <c r="H5" s="46"/>
      <c r="I5" s="46"/>
      <c r="J5" s="46"/>
      <c r="K5" s="46"/>
    </row>
    <row r="6" spans="1:13" s="1" customFormat="1" ht="5.0999999999999996" customHeight="1" x14ac:dyDescent="0.2">
      <c r="A6" s="11"/>
    </row>
    <row r="7" spans="1:13" s="1" customFormat="1" ht="30" customHeight="1" x14ac:dyDescent="0.2">
      <c r="A7" s="11"/>
      <c r="C7" s="283" t="s">
        <v>118</v>
      </c>
      <c r="D7" s="283"/>
      <c r="E7" s="283"/>
      <c r="F7" s="283"/>
      <c r="G7" s="283"/>
      <c r="H7" s="283"/>
      <c r="I7" s="283"/>
      <c r="J7" s="283"/>
      <c r="K7" s="283"/>
      <c r="L7" s="283"/>
    </row>
    <row r="8" spans="1:13" s="1" customFormat="1" ht="5.0999999999999996" customHeight="1" x14ac:dyDescent="0.2">
      <c r="A8" s="11"/>
    </row>
    <row r="9" spans="1:13" ht="39.75" customHeight="1" x14ac:dyDescent="0.2">
      <c r="A9" s="11"/>
      <c r="C9" s="281" t="s">
        <v>167</v>
      </c>
      <c r="D9" s="282"/>
      <c r="E9" s="206" t="s">
        <v>6</v>
      </c>
      <c r="F9" s="206" t="s">
        <v>7</v>
      </c>
      <c r="G9" s="206" t="s">
        <v>8</v>
      </c>
      <c r="H9" s="206" t="s">
        <v>9</v>
      </c>
      <c r="I9" s="206" t="s">
        <v>10</v>
      </c>
      <c r="J9" s="206" t="s">
        <v>173</v>
      </c>
      <c r="K9" s="206" t="s">
        <v>0</v>
      </c>
      <c r="L9" s="208" t="s">
        <v>86</v>
      </c>
    </row>
    <row r="10" spans="1:13" ht="5.25" customHeight="1" x14ac:dyDescent="0.2">
      <c r="A10" s="11"/>
      <c r="C10" s="77"/>
      <c r="D10" s="121"/>
      <c r="E10" s="121"/>
      <c r="F10" s="119"/>
      <c r="G10" s="119"/>
      <c r="H10" s="119"/>
      <c r="I10" s="122"/>
      <c r="J10" s="122"/>
      <c r="K10" s="122"/>
      <c r="L10" s="122"/>
      <c r="M10" s="1"/>
    </row>
    <row r="11" spans="1:13" ht="15" customHeight="1" x14ac:dyDescent="0.2">
      <c r="A11" s="11"/>
      <c r="C11" s="157" t="s">
        <v>168</v>
      </c>
      <c r="D11" s="157"/>
      <c r="E11" s="157"/>
      <c r="F11" s="157"/>
      <c r="G11" s="157"/>
      <c r="H11" s="157"/>
      <c r="I11" s="157"/>
      <c r="J11" s="157"/>
      <c r="K11" s="157"/>
      <c r="L11" s="157"/>
    </row>
    <row r="12" spans="1:13" ht="15" customHeight="1" x14ac:dyDescent="0.2">
      <c r="A12" s="11"/>
      <c r="C12" s="160" t="s">
        <v>165</v>
      </c>
      <c r="D12" s="160"/>
      <c r="E12" s="161"/>
      <c r="F12" s="161"/>
      <c r="G12" s="161"/>
      <c r="H12" s="161"/>
      <c r="I12" s="161"/>
      <c r="J12" s="161"/>
      <c r="K12" s="161"/>
      <c r="L12" s="161"/>
    </row>
    <row r="13" spans="1:13" ht="15" customHeight="1" x14ac:dyDescent="0.2">
      <c r="A13" s="11"/>
      <c r="B13" s="3"/>
      <c r="C13" s="136">
        <v>2024</v>
      </c>
      <c r="D13" s="136"/>
      <c r="E13" s="137">
        <f>AVERAGE(E23,E28,E33,E43,E48,E53,E63,E68,E73,E83,E88,E93)</f>
        <v>0.12718715096914771</v>
      </c>
      <c r="F13" s="137">
        <f t="shared" ref="F13:K13" si="0">AVERAGE(F23,F28,F33,F43,F48,F53,F63,F68,F73,F83,F88,F93)</f>
        <v>8.4056958730886241E-2</v>
      </c>
      <c r="G13" s="137">
        <f t="shared" si="0"/>
        <v>0.29395115103059294</v>
      </c>
      <c r="H13" s="137">
        <f t="shared" si="0"/>
        <v>0.28291085843671759</v>
      </c>
      <c r="I13" s="137">
        <f t="shared" si="0"/>
        <v>0.16045207115932492</v>
      </c>
      <c r="J13" s="137">
        <f t="shared" si="0"/>
        <v>2.623862157884739E-2</v>
      </c>
      <c r="K13" s="137">
        <f t="shared" si="0"/>
        <v>2.5203188094483187E-2</v>
      </c>
      <c r="L13" s="138">
        <f>(1*E13+2*F13+3*G13+4*H13+5*I13)/SUM(E13:I13)</f>
        <v>3.2797759196984968</v>
      </c>
      <c r="M13" s="3"/>
    </row>
    <row r="14" spans="1:13" ht="15" customHeight="1" x14ac:dyDescent="0.2">
      <c r="A14" s="11"/>
      <c r="B14" s="3"/>
      <c r="C14" s="139">
        <v>2021</v>
      </c>
      <c r="D14" s="139"/>
      <c r="E14" s="140">
        <f t="shared" ref="E14:K14" si="1">AVERAGE(E24,E29,E34,E44,E49,E54,E64,E69,E74,E84,E89,E94)</f>
        <v>0.12390106933333334</v>
      </c>
      <c r="F14" s="140">
        <f t="shared" si="1"/>
        <v>7.906836099999999E-2</v>
      </c>
      <c r="G14" s="140">
        <f t="shared" si="1"/>
        <v>0.31154055166666672</v>
      </c>
      <c r="H14" s="140">
        <f t="shared" si="1"/>
        <v>0.27740865883333332</v>
      </c>
      <c r="I14" s="140">
        <f t="shared" si="1"/>
        <v>0.15211944416666665</v>
      </c>
      <c r="J14" s="140">
        <f t="shared" si="1"/>
        <v>2.5616875000000001E-2</v>
      </c>
      <c r="K14" s="140">
        <f t="shared" si="1"/>
        <v>3.0345025000000001E-2</v>
      </c>
      <c r="L14" s="141">
        <f t="shared" ref="L14:L16" si="2">(1*E14+2*F14+3*G14+4*H14+5*I14)/SUM(E14:I14)</f>
        <v>3.2698800520320104</v>
      </c>
      <c r="M14" s="3"/>
    </row>
    <row r="15" spans="1:13" ht="15" customHeight="1" x14ac:dyDescent="0.2">
      <c r="A15" s="11"/>
      <c r="B15" s="3"/>
      <c r="C15" s="139">
        <v>2017</v>
      </c>
      <c r="D15" s="139"/>
      <c r="E15" s="140">
        <f t="shared" ref="E15:K15" si="3">AVERAGE(E25,E30,E35,E45,E50,E55,E65,E70,E75,E85,E90,E95)</f>
        <v>0.12800710508333332</v>
      </c>
      <c r="F15" s="140">
        <f t="shared" si="3"/>
        <v>7.8082869666666666E-2</v>
      </c>
      <c r="G15" s="140">
        <f t="shared" si="3"/>
        <v>0.28857981100000002</v>
      </c>
      <c r="H15" s="140">
        <f t="shared" si="3"/>
        <v>0.30411046566666666</v>
      </c>
      <c r="I15" s="140">
        <f t="shared" si="3"/>
        <v>0.13424132791666668</v>
      </c>
      <c r="J15" s="140">
        <f t="shared" si="3"/>
        <v>3.1647499999999995E-2</v>
      </c>
      <c r="K15" s="140">
        <f t="shared" si="3"/>
        <v>3.5330920333333328E-2</v>
      </c>
      <c r="L15" s="141">
        <f t="shared" si="2"/>
        <v>3.2556168549039119</v>
      </c>
      <c r="M15" s="3"/>
    </row>
    <row r="16" spans="1:13" ht="15" customHeight="1" x14ac:dyDescent="0.2">
      <c r="A16" s="11"/>
      <c r="B16" s="3"/>
      <c r="C16" s="139">
        <v>2014</v>
      </c>
      <c r="D16" s="139"/>
      <c r="E16" s="140">
        <f t="shared" ref="E16:K16" si="4">AVERAGE(E26,E31,E36,E46,E51,E56,E66,E71,E76,E86,E91,E96)</f>
        <v>0.12368271730814902</v>
      </c>
      <c r="F16" s="140">
        <f t="shared" si="4"/>
        <v>7.1999771228476242E-2</v>
      </c>
      <c r="G16" s="140">
        <f t="shared" si="4"/>
        <v>0.28244432638986028</v>
      </c>
      <c r="H16" s="140">
        <f t="shared" si="4"/>
        <v>0.29790160879634581</v>
      </c>
      <c r="I16" s="140">
        <f t="shared" si="4"/>
        <v>0.15366535179901197</v>
      </c>
      <c r="J16" s="140">
        <f t="shared" si="4"/>
        <v>2.7152760969129591E-2</v>
      </c>
      <c r="K16" s="140">
        <f t="shared" si="4"/>
        <v>4.3153463509027191E-2</v>
      </c>
      <c r="L16" s="141">
        <f t="shared" si="2"/>
        <v>3.3074852323165613</v>
      </c>
      <c r="M16" s="3"/>
    </row>
    <row r="17" spans="1:13" ht="15" customHeight="1" x14ac:dyDescent="0.2">
      <c r="A17" s="11"/>
      <c r="B17" s="3"/>
      <c r="C17" s="162" t="s">
        <v>64</v>
      </c>
      <c r="D17" s="162"/>
      <c r="E17" s="162"/>
      <c r="F17" s="162"/>
      <c r="G17" s="163"/>
      <c r="H17" s="163"/>
      <c r="I17" s="163"/>
      <c r="J17" s="163"/>
      <c r="K17" s="163"/>
      <c r="L17" s="168"/>
    </row>
    <row r="18" spans="1:13" ht="15" customHeight="1" x14ac:dyDescent="0.2">
      <c r="A18" s="11"/>
      <c r="C18" s="136">
        <v>2024</v>
      </c>
      <c r="D18" s="136"/>
      <c r="E18" s="137">
        <f>AVERAGE(E23,E28,E33)</f>
        <v>0.11750188017979057</v>
      </c>
      <c r="F18" s="137">
        <f t="shared" ref="F18:K18" si="5">AVERAGE(F23,F28,F33)</f>
        <v>7.1423951244621461E-2</v>
      </c>
      <c r="G18" s="137">
        <f t="shared" si="5"/>
        <v>0.26806906511663714</v>
      </c>
      <c r="H18" s="137">
        <f t="shared" si="5"/>
        <v>0.32256250006993309</v>
      </c>
      <c r="I18" s="137">
        <f t="shared" si="5"/>
        <v>0.18390531207699401</v>
      </c>
      <c r="J18" s="137">
        <f t="shared" si="5"/>
        <v>2.437302125760241E-2</v>
      </c>
      <c r="K18" s="137">
        <f t="shared" si="5"/>
        <v>1.216427005442125E-2</v>
      </c>
      <c r="L18" s="138">
        <f t="shared" ref="L18:L21" si="6">(1*E18+2*F18+3*G18+4*H18+5*I18)/SUM(E18:I18)</f>
        <v>3.3985057326635584</v>
      </c>
      <c r="M18" s="3"/>
    </row>
    <row r="19" spans="1:13" ht="15" customHeight="1" x14ac:dyDescent="0.2">
      <c r="A19" s="11"/>
      <c r="C19" s="139">
        <v>2021</v>
      </c>
      <c r="D19" s="139"/>
      <c r="E19" s="140">
        <f t="shared" ref="E19:K19" si="7">AVERAGE(E24,E29,E34)</f>
        <v>0.11036182600000001</v>
      </c>
      <c r="F19" s="140">
        <f t="shared" si="7"/>
        <v>6.7959633666666672E-2</v>
      </c>
      <c r="G19" s="140">
        <f t="shared" si="7"/>
        <v>0.28792888033333336</v>
      </c>
      <c r="H19" s="140">
        <f t="shared" si="7"/>
        <v>0.32416831433333337</v>
      </c>
      <c r="I19" s="140">
        <f t="shared" si="7"/>
        <v>0.17031317499999998</v>
      </c>
      <c r="J19" s="140">
        <f t="shared" si="7"/>
        <v>2.4492266666666668E-2</v>
      </c>
      <c r="K19" s="140">
        <f t="shared" si="7"/>
        <v>1.47759E-2</v>
      </c>
      <c r="L19" s="141">
        <f t="shared" si="6"/>
        <v>3.3914842489684727</v>
      </c>
      <c r="M19" s="3"/>
    </row>
    <row r="20" spans="1:13" ht="15" customHeight="1" x14ac:dyDescent="0.2">
      <c r="A20" s="11"/>
      <c r="C20" s="139">
        <v>2017</v>
      </c>
      <c r="D20" s="139"/>
      <c r="E20" s="140">
        <f t="shared" ref="E20:K20" si="8">AVERAGE(E25,E30,E35)</f>
        <v>0.113220341</v>
      </c>
      <c r="F20" s="140">
        <f t="shared" si="8"/>
        <v>6.5899187000000012E-2</v>
      </c>
      <c r="G20" s="140">
        <f t="shared" si="8"/>
        <v>0.27575820899999998</v>
      </c>
      <c r="H20" s="140">
        <f t="shared" si="8"/>
        <v>0.34920253766666659</v>
      </c>
      <c r="I20" s="140">
        <f t="shared" si="8"/>
        <v>0.14807087900000002</v>
      </c>
      <c r="J20" s="140">
        <f t="shared" si="8"/>
        <v>2.8859433333333333E-2</v>
      </c>
      <c r="K20" s="140">
        <f t="shared" si="8"/>
        <v>1.8989466666666666E-2</v>
      </c>
      <c r="L20" s="141">
        <f t="shared" si="6"/>
        <v>3.3707441043444324</v>
      </c>
      <c r="M20" s="3"/>
    </row>
    <row r="21" spans="1:13" ht="15" customHeight="1" x14ac:dyDescent="0.2">
      <c r="A21" s="11"/>
      <c r="C21" s="139">
        <v>2014</v>
      </c>
      <c r="D21" s="139"/>
      <c r="E21" s="140">
        <f t="shared" ref="E21:K21" si="9">AVERAGE(E26,E31,E36)</f>
        <v>0.10770400125178918</v>
      </c>
      <c r="F21" s="140">
        <f t="shared" si="9"/>
        <v>6.1782974260867818E-2</v>
      </c>
      <c r="G21" s="140">
        <f t="shared" si="9"/>
        <v>0.25677828532527514</v>
      </c>
      <c r="H21" s="140">
        <f t="shared" si="9"/>
        <v>0.35078865782499274</v>
      </c>
      <c r="I21" s="140">
        <f t="shared" si="9"/>
        <v>0.16761339311996384</v>
      </c>
      <c r="J21" s="140">
        <f t="shared" si="9"/>
        <v>2.6007956914505814E-2</v>
      </c>
      <c r="K21" s="140">
        <f t="shared" si="9"/>
        <v>2.9324731302605545E-2</v>
      </c>
      <c r="L21" s="141">
        <f t="shared" si="6"/>
        <v>3.4327708413334346</v>
      </c>
      <c r="M21" s="3"/>
    </row>
    <row r="22" spans="1:13" ht="15" customHeight="1" x14ac:dyDescent="0.2">
      <c r="A22" s="11"/>
      <c r="C22" s="170" t="s">
        <v>94</v>
      </c>
      <c r="D22" s="171"/>
      <c r="E22" s="172"/>
      <c r="F22" s="172"/>
      <c r="G22" s="173"/>
      <c r="H22" s="173"/>
      <c r="I22" s="173"/>
      <c r="J22" s="173"/>
      <c r="K22" s="173"/>
      <c r="L22" s="174"/>
    </row>
    <row r="23" spans="1:13" ht="15" customHeight="1" x14ac:dyDescent="0.2">
      <c r="A23" s="11"/>
      <c r="C23" s="178">
        <v>2024</v>
      </c>
      <c r="D23" s="178"/>
      <c r="E23" s="179">
        <v>7.8625677664914684E-2</v>
      </c>
      <c r="F23" s="179">
        <v>4.8929418222816434E-2</v>
      </c>
      <c r="G23" s="179">
        <v>0.19686449996234104</v>
      </c>
      <c r="H23" s="179">
        <v>0.39111122919666402</v>
      </c>
      <c r="I23" s="179">
        <v>0.2482161633883857</v>
      </c>
      <c r="J23" s="179">
        <v>2.4088741510456778E-2</v>
      </c>
      <c r="K23" s="179">
        <v>1.216427005442125E-2</v>
      </c>
      <c r="L23" s="180">
        <f t="shared" ref="L23:L26" si="10">(1*E23+2*F23+3*G23+4*H23+5*I23)/SUM(E23:I23)</f>
        <v>3.7069934231671611</v>
      </c>
      <c r="M23" s="3"/>
    </row>
    <row r="24" spans="1:13" ht="15" customHeight="1" x14ac:dyDescent="0.2">
      <c r="A24" s="11"/>
      <c r="C24" s="139">
        <v>2021</v>
      </c>
      <c r="D24" s="139"/>
      <c r="E24" s="140">
        <v>7.1108394000000005E-2</v>
      </c>
      <c r="F24" s="140">
        <v>4.3940800000000002E-2</v>
      </c>
      <c r="G24" s="140">
        <v>0.211738809</v>
      </c>
      <c r="H24" s="140">
        <v>0.40262772400000002</v>
      </c>
      <c r="I24" s="140">
        <v>0.23289196400000001</v>
      </c>
      <c r="J24" s="140">
        <v>2.29164E-2</v>
      </c>
      <c r="K24" s="140">
        <v>1.47759E-2</v>
      </c>
      <c r="L24" s="141">
        <f t="shared" si="10"/>
        <v>3.7089770458874991</v>
      </c>
      <c r="M24" s="3"/>
    </row>
    <row r="25" spans="1:13" ht="15" customHeight="1" x14ac:dyDescent="0.2">
      <c r="A25" s="11"/>
      <c r="C25" s="139">
        <v>2017</v>
      </c>
      <c r="D25" s="139"/>
      <c r="E25" s="140">
        <v>8.2914232000000004E-2</v>
      </c>
      <c r="F25" s="140">
        <v>4.7788400000000002E-2</v>
      </c>
      <c r="G25" s="140">
        <v>0.22789258500000001</v>
      </c>
      <c r="H25" s="140">
        <v>0.42340164899999999</v>
      </c>
      <c r="I25" s="140">
        <v>0.174252294</v>
      </c>
      <c r="J25" s="140">
        <v>2.7806399999999998E-2</v>
      </c>
      <c r="K25" s="140">
        <v>1.59445E-2</v>
      </c>
      <c r="L25" s="141">
        <f t="shared" si="10"/>
        <v>3.5838325369091044</v>
      </c>
      <c r="M25" s="3"/>
    </row>
    <row r="26" spans="1:13" ht="15" customHeight="1" x14ac:dyDescent="0.2">
      <c r="A26" s="11"/>
      <c r="C26" s="139">
        <v>2014</v>
      </c>
      <c r="D26" s="139"/>
      <c r="E26" s="140">
        <v>7.9841691691119723E-2</v>
      </c>
      <c r="F26" s="140">
        <v>4.6187340037788877E-2</v>
      </c>
      <c r="G26" s="140">
        <v>0.20863193411708636</v>
      </c>
      <c r="H26" s="140">
        <v>0.40290548547329746</v>
      </c>
      <c r="I26" s="140">
        <v>0.21003236096914554</v>
      </c>
      <c r="J26" s="140">
        <v>2.3410372316460697E-2</v>
      </c>
      <c r="K26" s="140">
        <v>2.8990815395101396E-2</v>
      </c>
      <c r="L26" s="141">
        <f t="shared" si="10"/>
        <v>3.6512244169041042</v>
      </c>
      <c r="M26" s="3"/>
    </row>
    <row r="27" spans="1:13" ht="15" customHeight="1" x14ac:dyDescent="0.2">
      <c r="A27" s="11"/>
      <c r="C27" s="170" t="s">
        <v>95</v>
      </c>
      <c r="D27" s="171"/>
      <c r="E27" s="172"/>
      <c r="F27" s="172"/>
      <c r="G27" s="173"/>
      <c r="H27" s="173"/>
      <c r="I27" s="173"/>
      <c r="J27" s="173"/>
      <c r="K27" s="173"/>
      <c r="L27" s="174"/>
    </row>
    <row r="28" spans="1:13" ht="15" customHeight="1" x14ac:dyDescent="0.2">
      <c r="A28" s="11"/>
      <c r="C28" s="178">
        <v>2024</v>
      </c>
      <c r="D28" s="178"/>
      <c r="E28" s="179">
        <v>0.14580015055484125</v>
      </c>
      <c r="F28" s="179">
        <v>9.2066898357005572E-2</v>
      </c>
      <c r="G28" s="179">
        <v>0.3447359613839634</v>
      </c>
      <c r="H28" s="179">
        <v>0.26584880166226266</v>
      </c>
      <c r="I28" s="179">
        <v>0.11667366769298032</v>
      </c>
      <c r="J28" s="179">
        <v>2.2710250294525447E-2</v>
      </c>
      <c r="K28" s="179">
        <v>1.216427005442125E-2</v>
      </c>
      <c r="L28" s="180">
        <f t="shared" ref="L28:L31" si="11">(1*E28+2*F28+3*G28+4*H28+5*I28)/SUM(E28:I28)</f>
        <v>3.1197035411636893</v>
      </c>
      <c r="M28" s="3"/>
    </row>
    <row r="29" spans="1:13" ht="15" customHeight="1" x14ac:dyDescent="0.2">
      <c r="A29" s="11"/>
      <c r="C29" s="139">
        <v>2021</v>
      </c>
      <c r="D29" s="139"/>
      <c r="E29" s="140">
        <v>0.13757819700000001</v>
      </c>
      <c r="F29" s="140">
        <v>8.7159422E-2</v>
      </c>
      <c r="G29" s="140">
        <v>0.36817011900000002</v>
      </c>
      <c r="H29" s="140">
        <v>0.25547312599999999</v>
      </c>
      <c r="I29" s="140">
        <v>0.11207803600000001</v>
      </c>
      <c r="J29" s="140">
        <v>2.4765200000000001E-2</v>
      </c>
      <c r="K29" s="140">
        <v>1.47759E-2</v>
      </c>
      <c r="L29" s="141">
        <f t="shared" si="11"/>
        <v>3.1221430526595149</v>
      </c>
      <c r="M29" s="3"/>
    </row>
    <row r="30" spans="1:13" ht="15" customHeight="1" x14ac:dyDescent="0.2">
      <c r="A30" s="11"/>
      <c r="C30" s="139">
        <v>2017</v>
      </c>
      <c r="D30" s="139"/>
      <c r="E30" s="140">
        <v>0.13804749599999999</v>
      </c>
      <c r="F30" s="140">
        <v>7.7729246000000002E-2</v>
      </c>
      <c r="G30" s="140">
        <v>0.332084675</v>
      </c>
      <c r="H30" s="140">
        <v>0.29269779800000001</v>
      </c>
      <c r="I30" s="140">
        <v>0.110384418</v>
      </c>
      <c r="J30" s="140">
        <v>2.9197799999999999E-2</v>
      </c>
      <c r="K30" s="140">
        <v>1.9858600000000001E-2</v>
      </c>
      <c r="L30" s="141">
        <f t="shared" si="11"/>
        <v>3.1678778746289789</v>
      </c>
      <c r="M30" s="3"/>
    </row>
    <row r="31" spans="1:13" ht="15" customHeight="1" x14ac:dyDescent="0.2">
      <c r="A31" s="11"/>
      <c r="C31" s="139">
        <v>2014</v>
      </c>
      <c r="D31" s="139"/>
      <c r="E31" s="140">
        <v>0.12766078500382308</v>
      </c>
      <c r="F31" s="140">
        <v>6.7101249367771801E-2</v>
      </c>
      <c r="G31" s="140">
        <v>0.31848329938680076</v>
      </c>
      <c r="H31" s="140">
        <v>0.31793250271407902</v>
      </c>
      <c r="I31" s="140">
        <v>0.11307682605578728</v>
      </c>
      <c r="J31" s="140">
        <v>2.6084042257240956E-2</v>
      </c>
      <c r="K31" s="140">
        <v>2.9661295214497042E-2</v>
      </c>
      <c r="L31" s="141">
        <f t="shared" si="11"/>
        <v>3.2347495270573803</v>
      </c>
      <c r="M31" s="3"/>
    </row>
    <row r="32" spans="1:13" ht="15" customHeight="1" x14ac:dyDescent="0.2">
      <c r="A32" s="11"/>
      <c r="C32" s="170" t="s">
        <v>96</v>
      </c>
      <c r="D32" s="171"/>
      <c r="E32" s="172"/>
      <c r="F32" s="172"/>
      <c r="G32" s="173"/>
      <c r="H32" s="173"/>
      <c r="I32" s="173"/>
      <c r="J32" s="173"/>
      <c r="K32" s="173"/>
      <c r="L32" s="174"/>
    </row>
    <row r="33" spans="1:13" ht="15" customHeight="1" x14ac:dyDescent="0.2">
      <c r="A33" s="11"/>
      <c r="C33" s="178">
        <v>2024</v>
      </c>
      <c r="D33" s="178"/>
      <c r="E33" s="179">
        <v>0.12807981231961579</v>
      </c>
      <c r="F33" s="179">
        <v>7.327553715404235E-2</v>
      </c>
      <c r="G33" s="179">
        <v>0.2626067340036069</v>
      </c>
      <c r="H33" s="179">
        <v>0.31072746935087264</v>
      </c>
      <c r="I33" s="179">
        <v>0.18682610514961598</v>
      </c>
      <c r="J33" s="179">
        <v>2.6320071967825005E-2</v>
      </c>
      <c r="K33" s="179">
        <v>1.216427005442125E-2</v>
      </c>
      <c r="L33" s="180">
        <f t="shared" ref="L33:L36" si="12">(1*E33+2*F33+3*G33+4*H33+5*I33)/SUM(E33:I33)</f>
        <v>3.3691510532478954</v>
      </c>
      <c r="M33" s="3"/>
    </row>
    <row r="34" spans="1:13" ht="15" customHeight="1" x14ac:dyDescent="0.2">
      <c r="A34" s="11"/>
      <c r="C34" s="139">
        <v>2021</v>
      </c>
      <c r="D34" s="139"/>
      <c r="E34" s="140">
        <v>0.122398887</v>
      </c>
      <c r="F34" s="140">
        <v>7.2778678999999999E-2</v>
      </c>
      <c r="G34" s="140">
        <v>0.28387771299999998</v>
      </c>
      <c r="H34" s="140">
        <v>0.314404093</v>
      </c>
      <c r="I34" s="140">
        <v>0.16596952500000001</v>
      </c>
      <c r="J34" s="140">
        <v>2.5795200000000001E-2</v>
      </c>
      <c r="K34" s="140">
        <v>1.47759E-2</v>
      </c>
      <c r="L34" s="141">
        <f t="shared" si="12"/>
        <v>3.3426691556070565</v>
      </c>
      <c r="M34" s="3"/>
    </row>
    <row r="35" spans="1:13" ht="15" customHeight="1" x14ac:dyDescent="0.2">
      <c r="A35" s="11"/>
      <c r="C35" s="139">
        <v>2017</v>
      </c>
      <c r="D35" s="139"/>
      <c r="E35" s="140">
        <v>0.118699295</v>
      </c>
      <c r="F35" s="140">
        <v>7.2179914999999997E-2</v>
      </c>
      <c r="G35" s="140">
        <v>0.26729736700000001</v>
      </c>
      <c r="H35" s="140">
        <v>0.33150816599999999</v>
      </c>
      <c r="I35" s="140">
        <v>0.15957592500000001</v>
      </c>
      <c r="J35" s="140">
        <v>2.9574099999999999E-2</v>
      </c>
      <c r="K35" s="140">
        <v>2.1165300000000001E-2</v>
      </c>
      <c r="L35" s="141">
        <f t="shared" si="12"/>
        <v>3.3593128025820622</v>
      </c>
      <c r="M35" s="3"/>
    </row>
    <row r="36" spans="1:13" ht="15" customHeight="1" x14ac:dyDescent="0.2">
      <c r="A36" s="11"/>
      <c r="C36" s="139">
        <v>2014</v>
      </c>
      <c r="D36" s="139"/>
      <c r="E36" s="140">
        <v>0.1156095270604247</v>
      </c>
      <c r="F36" s="140">
        <v>7.206033337704279E-2</v>
      </c>
      <c r="G36" s="140">
        <v>0.24321962247193835</v>
      </c>
      <c r="H36" s="140">
        <v>0.33152798528760163</v>
      </c>
      <c r="I36" s="140">
        <v>0.17973099233495876</v>
      </c>
      <c r="J36" s="140">
        <v>2.8529456169815774E-2</v>
      </c>
      <c r="K36" s="140">
        <v>2.9322083298218195E-2</v>
      </c>
      <c r="L36" s="141">
        <f t="shared" si="12"/>
        <v>3.4115175035585299</v>
      </c>
      <c r="M36" s="3"/>
    </row>
    <row r="37" spans="1:13" ht="15" customHeight="1" x14ac:dyDescent="0.2">
      <c r="A37" s="11"/>
      <c r="C37" s="162" t="s">
        <v>65</v>
      </c>
      <c r="D37" s="162"/>
      <c r="E37" s="162"/>
      <c r="F37" s="162"/>
      <c r="G37" s="163"/>
      <c r="H37" s="163"/>
      <c r="I37" s="163"/>
      <c r="J37" s="163"/>
      <c r="K37" s="163"/>
      <c r="L37" s="168"/>
    </row>
    <row r="38" spans="1:13" ht="15" customHeight="1" x14ac:dyDescent="0.2">
      <c r="A38" s="11"/>
      <c r="C38" s="178">
        <v>2024</v>
      </c>
      <c r="D38" s="178"/>
      <c r="E38" s="179">
        <f>AVERAGE(E43,E48,E53)</f>
        <v>0.12082131158180091</v>
      </c>
      <c r="F38" s="179">
        <f t="shared" ref="F38:K38" si="13">AVERAGE(F43,F48,F53)</f>
        <v>6.9718612492049012E-2</v>
      </c>
      <c r="G38" s="179">
        <f t="shared" si="13"/>
        <v>0.2710372413340037</v>
      </c>
      <c r="H38" s="179">
        <f t="shared" si="13"/>
        <v>0.3109908430966189</v>
      </c>
      <c r="I38" s="179">
        <f t="shared" si="13"/>
        <v>0.18564196207171713</v>
      </c>
      <c r="J38" s="179">
        <f t="shared" si="13"/>
        <v>2.4560819795780956E-2</v>
      </c>
      <c r="K38" s="179">
        <f t="shared" si="13"/>
        <v>1.722920962802935E-2</v>
      </c>
      <c r="L38" s="180">
        <f t="shared" ref="L38:L41" si="14">(1*E38+2*F38+3*G38+4*H38+5*I38)/SUM(E38:I38)</f>
        <v>3.387090035560123</v>
      </c>
    </row>
    <row r="39" spans="1:13" ht="15" customHeight="1" x14ac:dyDescent="0.2">
      <c r="A39" s="11"/>
      <c r="C39" s="139">
        <v>2021</v>
      </c>
      <c r="D39" s="139"/>
      <c r="E39" s="140">
        <f t="shared" ref="E39:K39" si="15">AVERAGE(E44,E49,E54)</f>
        <v>0.11910244866666668</v>
      </c>
      <c r="F39" s="140">
        <f t="shared" si="15"/>
        <v>6.3204847333333328E-2</v>
      </c>
      <c r="G39" s="140">
        <f t="shared" si="15"/>
        <v>0.28381462699999999</v>
      </c>
      <c r="H39" s="140">
        <f t="shared" si="15"/>
        <v>0.30694410099999997</v>
      </c>
      <c r="I39" s="140">
        <f t="shared" si="15"/>
        <v>0.18089299233333334</v>
      </c>
      <c r="J39" s="140">
        <f t="shared" si="15"/>
        <v>2.3557999999999999E-2</v>
      </c>
      <c r="K39" s="140">
        <f t="shared" si="15"/>
        <v>2.2483E-2</v>
      </c>
      <c r="L39" s="141">
        <f t="shared" si="14"/>
        <v>3.385048345590195</v>
      </c>
      <c r="M39" s="3"/>
    </row>
    <row r="40" spans="1:13" ht="15" customHeight="1" x14ac:dyDescent="0.2">
      <c r="A40" s="11"/>
      <c r="C40" s="139">
        <v>2017</v>
      </c>
      <c r="D40" s="139"/>
      <c r="E40" s="140">
        <f t="shared" ref="E40:K40" si="16">AVERAGE(E45,E50,E55)</f>
        <v>0.11862737566666666</v>
      </c>
      <c r="F40" s="140">
        <f t="shared" si="16"/>
        <v>6.8362708666666674E-2</v>
      </c>
      <c r="G40" s="140">
        <f t="shared" si="16"/>
        <v>0.25498791599999998</v>
      </c>
      <c r="H40" s="140">
        <f t="shared" si="16"/>
        <v>0.34336127266666666</v>
      </c>
      <c r="I40" s="140">
        <f t="shared" si="16"/>
        <v>0.16111022766666669</v>
      </c>
      <c r="J40" s="140">
        <f t="shared" si="16"/>
        <v>2.8240833333333337E-2</v>
      </c>
      <c r="K40" s="140">
        <f t="shared" si="16"/>
        <v>2.5309633333333335E-2</v>
      </c>
      <c r="L40" s="141">
        <f t="shared" si="14"/>
        <v>3.3803311933140083</v>
      </c>
      <c r="M40" s="3"/>
    </row>
    <row r="41" spans="1:13" ht="15" customHeight="1" x14ac:dyDescent="0.2">
      <c r="A41" s="11"/>
      <c r="C41" s="139">
        <v>2014</v>
      </c>
      <c r="D41" s="139"/>
      <c r="E41" s="140">
        <f t="shared" ref="E41:K41" si="17">AVERAGE(E46,E51,E56)</f>
        <v>0.11681587867016206</v>
      </c>
      <c r="F41" s="140">
        <f t="shared" si="17"/>
        <v>5.8250720801515249E-2</v>
      </c>
      <c r="G41" s="140">
        <f t="shared" si="17"/>
        <v>0.23258521753215922</v>
      </c>
      <c r="H41" s="140">
        <f t="shared" si="17"/>
        <v>0.33178248709042585</v>
      </c>
      <c r="I41" s="140">
        <f t="shared" si="17"/>
        <v>0.20055061099257421</v>
      </c>
      <c r="J41" s="140">
        <f t="shared" si="17"/>
        <v>2.4933529082199906E-2</v>
      </c>
      <c r="K41" s="140">
        <f t="shared" si="17"/>
        <v>3.5081555830963548E-2</v>
      </c>
      <c r="L41" s="141">
        <f t="shared" si="14"/>
        <v>3.4691577746149203</v>
      </c>
      <c r="M41" s="3"/>
    </row>
    <row r="42" spans="1:13" ht="15" customHeight="1" x14ac:dyDescent="0.2">
      <c r="A42" s="11"/>
      <c r="C42" s="170" t="s">
        <v>94</v>
      </c>
      <c r="D42" s="171"/>
      <c r="E42" s="172"/>
      <c r="F42" s="172"/>
      <c r="G42" s="173"/>
      <c r="H42" s="173"/>
      <c r="I42" s="173"/>
      <c r="J42" s="173"/>
      <c r="K42" s="173"/>
      <c r="L42" s="174"/>
      <c r="M42" s="3"/>
    </row>
    <row r="43" spans="1:13" ht="15" customHeight="1" x14ac:dyDescent="0.2">
      <c r="A43" s="11"/>
      <c r="C43" s="178">
        <v>2024</v>
      </c>
      <c r="D43" s="178"/>
      <c r="E43" s="179">
        <v>9.8391932932836823E-2</v>
      </c>
      <c r="F43" s="179">
        <v>6.352375539829673E-2</v>
      </c>
      <c r="G43" s="179">
        <v>0.2313174114210374</v>
      </c>
      <c r="H43" s="179">
        <v>0.33330319054624624</v>
      </c>
      <c r="I43" s="179">
        <v>0.23152820834087667</v>
      </c>
      <c r="J43" s="179">
        <v>2.470629173267682E-2</v>
      </c>
      <c r="K43" s="179">
        <v>1.7229209628029356E-2</v>
      </c>
      <c r="L43" s="180">
        <f t="shared" ref="L43:L46" si="18">(1*E43+2*F43+3*G43+4*H43+5*I43)/SUM(E43:I43)</f>
        <v>3.5595155511193299</v>
      </c>
      <c r="M43" s="3"/>
    </row>
    <row r="44" spans="1:13" ht="15" customHeight="1" x14ac:dyDescent="0.2">
      <c r="A44" s="11"/>
      <c r="C44" s="139">
        <v>2021</v>
      </c>
      <c r="D44" s="139"/>
      <c r="E44" s="140">
        <v>9.9204316000000001E-2</v>
      </c>
      <c r="F44" s="140">
        <v>5.3769999999999998E-2</v>
      </c>
      <c r="G44" s="140">
        <v>0.250664781</v>
      </c>
      <c r="H44" s="140">
        <v>0.33215883499999999</v>
      </c>
      <c r="I44" s="140">
        <v>0.219185992</v>
      </c>
      <c r="J44" s="140">
        <v>2.25331E-2</v>
      </c>
      <c r="K44" s="140">
        <v>2.2483E-2</v>
      </c>
      <c r="L44" s="141">
        <f t="shared" si="18"/>
        <v>3.5427862961596825</v>
      </c>
      <c r="M44" s="3"/>
    </row>
    <row r="45" spans="1:13" ht="15" customHeight="1" x14ac:dyDescent="0.2">
      <c r="A45" s="11"/>
      <c r="C45" s="139">
        <v>2017</v>
      </c>
      <c r="D45" s="139"/>
      <c r="E45" s="140">
        <v>0.103357933</v>
      </c>
      <c r="F45" s="140">
        <v>6.7379118000000002E-2</v>
      </c>
      <c r="G45" s="140">
        <v>0.234111333</v>
      </c>
      <c r="H45" s="140">
        <v>0.36337168800000003</v>
      </c>
      <c r="I45" s="140">
        <v>0.180884717</v>
      </c>
      <c r="J45" s="140">
        <v>2.6979800000000002E-2</v>
      </c>
      <c r="K45" s="140">
        <v>2.39154E-2</v>
      </c>
      <c r="L45" s="141">
        <f t="shared" si="18"/>
        <v>3.4752332337035545</v>
      </c>
      <c r="M45" s="3"/>
    </row>
    <row r="46" spans="1:13" ht="15" customHeight="1" x14ac:dyDescent="0.2">
      <c r="A46" s="11"/>
      <c r="C46" s="139">
        <v>2014</v>
      </c>
      <c r="D46" s="139"/>
      <c r="E46" s="140">
        <v>0.10319126097528085</v>
      </c>
      <c r="F46" s="140">
        <v>5.5603212693361243E-2</v>
      </c>
      <c r="G46" s="140">
        <v>0.21001213804245805</v>
      </c>
      <c r="H46" s="140">
        <v>0.33110708910230507</v>
      </c>
      <c r="I46" s="140">
        <v>0.2417251607287543</v>
      </c>
      <c r="J46" s="140">
        <v>2.2606397002322788E-2</v>
      </c>
      <c r="K46" s="140">
        <v>3.575474145551772E-2</v>
      </c>
      <c r="L46" s="141">
        <f t="shared" si="18"/>
        <v>3.5868191070735147</v>
      </c>
      <c r="M46" s="3"/>
    </row>
    <row r="47" spans="1:13" ht="15" customHeight="1" x14ac:dyDescent="0.2">
      <c r="A47" s="11"/>
      <c r="C47" s="170" t="s">
        <v>95</v>
      </c>
      <c r="D47" s="171"/>
      <c r="E47" s="172"/>
      <c r="F47" s="172"/>
      <c r="G47" s="173"/>
      <c r="H47" s="173"/>
      <c r="I47" s="173"/>
      <c r="J47" s="173"/>
      <c r="K47" s="173"/>
      <c r="L47" s="174"/>
      <c r="M47" s="3"/>
    </row>
    <row r="48" spans="1:13" ht="15" customHeight="1" x14ac:dyDescent="0.2">
      <c r="A48" s="11"/>
      <c r="C48" s="178">
        <v>2024</v>
      </c>
      <c r="D48" s="178"/>
      <c r="E48" s="179">
        <v>0.1367520540578985</v>
      </c>
      <c r="F48" s="179">
        <v>7.0084818616338321E-2</v>
      </c>
      <c r="G48" s="179">
        <v>0.29501851185637323</v>
      </c>
      <c r="H48" s="179">
        <v>0.31050600947936502</v>
      </c>
      <c r="I48" s="179">
        <v>0.14778924786424186</v>
      </c>
      <c r="J48" s="179">
        <v>2.2620148497753644E-2</v>
      </c>
      <c r="K48" s="179">
        <v>1.7229209628029353E-2</v>
      </c>
      <c r="L48" s="180">
        <f t="shared" ref="L48:L51" si="19">(1*E48+2*F48+3*G48+4*H48+5*I48)/SUM(E48:I48)</f>
        <v>3.2733899942651927</v>
      </c>
      <c r="M48" s="3"/>
    </row>
    <row r="49" spans="1:13" ht="15" customHeight="1" x14ac:dyDescent="0.2">
      <c r="A49" s="11"/>
      <c r="C49" s="139">
        <v>2021</v>
      </c>
      <c r="D49" s="139"/>
      <c r="E49" s="140">
        <v>0.13117174200000001</v>
      </c>
      <c r="F49" s="140">
        <v>6.5780875000000003E-2</v>
      </c>
      <c r="G49" s="140">
        <v>0.30567792999999999</v>
      </c>
      <c r="H49" s="140">
        <v>0.29667616099999999</v>
      </c>
      <c r="I49" s="140">
        <v>0.15449849700000001</v>
      </c>
      <c r="J49" s="140">
        <v>2.3711800000000002E-2</v>
      </c>
      <c r="K49" s="140">
        <v>2.2483E-2</v>
      </c>
      <c r="L49" s="141">
        <f t="shared" si="19"/>
        <v>3.2909910687685957</v>
      </c>
      <c r="M49" s="3"/>
    </row>
    <row r="50" spans="1:13" ht="15" customHeight="1" x14ac:dyDescent="0.2">
      <c r="A50" s="11"/>
      <c r="C50" s="139">
        <v>2017</v>
      </c>
      <c r="D50" s="139"/>
      <c r="E50" s="140">
        <v>0.13073784999999999</v>
      </c>
      <c r="F50" s="140">
        <v>5.8805000000000003E-2</v>
      </c>
      <c r="G50" s="140">
        <v>0.26397116799999998</v>
      </c>
      <c r="H50" s="140">
        <v>0.34754451800000002</v>
      </c>
      <c r="I50" s="140">
        <v>0.14445597199999999</v>
      </c>
      <c r="J50" s="140">
        <v>2.8373700000000002E-2</v>
      </c>
      <c r="K50" s="140">
        <v>2.6111700000000002E-2</v>
      </c>
      <c r="L50" s="141">
        <f t="shared" si="19"/>
        <v>3.3343954633428003</v>
      </c>
      <c r="M50" s="3"/>
    </row>
    <row r="51" spans="1:13" ht="15" customHeight="1" x14ac:dyDescent="0.2">
      <c r="A51" s="11"/>
      <c r="C51" s="139">
        <v>2014</v>
      </c>
      <c r="D51" s="139"/>
      <c r="E51" s="140">
        <v>0.12239355898959096</v>
      </c>
      <c r="F51" s="140">
        <v>5.3162489345662242E-2</v>
      </c>
      <c r="G51" s="140">
        <v>0.23945864170209349</v>
      </c>
      <c r="H51" s="140">
        <v>0.3647622136440134</v>
      </c>
      <c r="I51" s="140">
        <v>0.15929998329126865</v>
      </c>
      <c r="J51" s="140">
        <v>2.5040512465634775E-2</v>
      </c>
      <c r="K51" s="140">
        <v>3.5882600561736575E-2</v>
      </c>
      <c r="L51" s="141">
        <f t="shared" si="19"/>
        <v>3.4104164187707675</v>
      </c>
      <c r="M51" s="3"/>
    </row>
    <row r="52" spans="1:13" ht="15" customHeight="1" x14ac:dyDescent="0.2">
      <c r="A52" s="11"/>
      <c r="C52" s="170" t="s">
        <v>96</v>
      </c>
      <c r="D52" s="171"/>
      <c r="E52" s="172"/>
      <c r="F52" s="172"/>
      <c r="G52" s="173"/>
      <c r="H52" s="173"/>
      <c r="I52" s="173"/>
      <c r="J52" s="173"/>
      <c r="K52" s="173"/>
      <c r="L52" s="174"/>
      <c r="M52" s="3"/>
    </row>
    <row r="53" spans="1:13" ht="15" customHeight="1" x14ac:dyDescent="0.2">
      <c r="A53" s="11"/>
      <c r="C53" s="178">
        <v>2024</v>
      </c>
      <c r="D53" s="178"/>
      <c r="E53" s="179">
        <v>0.12731994775466737</v>
      </c>
      <c r="F53" s="179">
        <v>7.5547263461511985E-2</v>
      </c>
      <c r="G53" s="179">
        <v>0.28677580072460046</v>
      </c>
      <c r="H53" s="179">
        <v>0.28916332926424537</v>
      </c>
      <c r="I53" s="179">
        <v>0.1776084300100329</v>
      </c>
      <c r="J53" s="179">
        <v>2.6356019156912408E-2</v>
      </c>
      <c r="K53" s="179">
        <v>1.722920962802935E-2</v>
      </c>
      <c r="L53" s="180">
        <f t="shared" ref="L53:L56" si="20">(1*E53+2*F53+3*G53+4*H53+5*I53)/SUM(E53:I53)</f>
        <v>3.3285112691372429</v>
      </c>
      <c r="M53" s="3"/>
    </row>
    <row r="54" spans="1:13" ht="15" customHeight="1" x14ac:dyDescent="0.2">
      <c r="A54" s="11"/>
      <c r="C54" s="139">
        <v>2021</v>
      </c>
      <c r="D54" s="139"/>
      <c r="E54" s="140">
        <v>0.126931288</v>
      </c>
      <c r="F54" s="140">
        <v>7.0063666999999996E-2</v>
      </c>
      <c r="G54" s="140">
        <v>0.29510117000000002</v>
      </c>
      <c r="H54" s="140">
        <v>0.29199730699999998</v>
      </c>
      <c r="I54" s="140">
        <v>0.168994488</v>
      </c>
      <c r="J54" s="140">
        <v>2.4429099999999999E-2</v>
      </c>
      <c r="K54" s="140">
        <v>2.2483E-2</v>
      </c>
      <c r="L54" s="141">
        <f t="shared" si="20"/>
        <v>3.3211246660224174</v>
      </c>
      <c r="M54" s="3"/>
    </row>
    <row r="55" spans="1:13" ht="15" customHeight="1" x14ac:dyDescent="0.2">
      <c r="A55" s="11"/>
      <c r="C55" s="139">
        <v>2017</v>
      </c>
      <c r="D55" s="139"/>
      <c r="E55" s="140">
        <v>0.121786344</v>
      </c>
      <c r="F55" s="140">
        <v>7.8904007999999998E-2</v>
      </c>
      <c r="G55" s="140">
        <v>0.26688124699999999</v>
      </c>
      <c r="H55" s="140">
        <v>0.31916761199999999</v>
      </c>
      <c r="I55" s="140">
        <v>0.15798999399999999</v>
      </c>
      <c r="J55" s="140">
        <v>2.9368999999999999E-2</v>
      </c>
      <c r="K55" s="140">
        <v>2.5901799999999999E-2</v>
      </c>
      <c r="L55" s="141">
        <f t="shared" si="20"/>
        <v>3.330963520917086</v>
      </c>
      <c r="M55" s="3"/>
    </row>
    <row r="56" spans="1:13" ht="15" customHeight="1" x14ac:dyDescent="0.2">
      <c r="A56" s="11"/>
      <c r="C56" s="139">
        <v>2014</v>
      </c>
      <c r="D56" s="139"/>
      <c r="E56" s="140">
        <v>0.12486281604561436</v>
      </c>
      <c r="F56" s="140">
        <v>6.5986460365522262E-2</v>
      </c>
      <c r="G56" s="140">
        <v>0.24828487285192616</v>
      </c>
      <c r="H56" s="140">
        <v>0.29947815852495907</v>
      </c>
      <c r="I56" s="140">
        <v>0.20062668895769967</v>
      </c>
      <c r="J56" s="140">
        <v>2.7153677778642159E-2</v>
      </c>
      <c r="K56" s="140">
        <v>3.3607325475636343E-2</v>
      </c>
      <c r="L56" s="141">
        <f t="shared" si="20"/>
        <v>3.4099270210432318</v>
      </c>
      <c r="M56" s="3"/>
    </row>
    <row r="57" spans="1:13" ht="15" customHeight="1" x14ac:dyDescent="0.2">
      <c r="A57" s="11"/>
      <c r="C57" s="162" t="s">
        <v>66</v>
      </c>
      <c r="D57" s="162"/>
      <c r="E57" s="162"/>
      <c r="F57" s="162"/>
      <c r="G57" s="163"/>
      <c r="H57" s="163"/>
      <c r="I57" s="163"/>
      <c r="J57" s="163"/>
      <c r="K57" s="163"/>
      <c r="L57" s="168"/>
      <c r="M57" s="3"/>
    </row>
    <row r="58" spans="1:13" ht="15" customHeight="1" x14ac:dyDescent="0.2">
      <c r="A58" s="11"/>
      <c r="C58" s="178">
        <v>2024</v>
      </c>
      <c r="D58" s="178"/>
      <c r="E58" s="179">
        <f>AVERAGE(E63,E68,E73)</f>
        <v>0.12175001661616014</v>
      </c>
      <c r="F58" s="179">
        <f t="shared" ref="F58:K58" si="21">AVERAGE(F63,F68,F73)</f>
        <v>7.1094541168168809E-2</v>
      </c>
      <c r="G58" s="179">
        <f t="shared" si="21"/>
        <v>0.2813208969567409</v>
      </c>
      <c r="H58" s="179">
        <f t="shared" si="21"/>
        <v>0.29669687273740147</v>
      </c>
      <c r="I58" s="179">
        <f t="shared" si="21"/>
        <v>0.17705227831301484</v>
      </c>
      <c r="J58" s="179">
        <f t="shared" si="21"/>
        <v>2.5079679798311234E-2</v>
      </c>
      <c r="K58" s="179">
        <f t="shared" si="21"/>
        <v>2.700571441020266E-2</v>
      </c>
      <c r="L58" s="180">
        <f t="shared" ref="L58:L61" si="22">(1*E58+2*F58+3*G58+4*H58+5*I58)/SUM(E58:I58)</f>
        <v>3.3546805301963012</v>
      </c>
      <c r="M58" s="3"/>
    </row>
    <row r="59" spans="1:13" ht="15" customHeight="1" x14ac:dyDescent="0.2">
      <c r="A59" s="11"/>
      <c r="C59" s="139">
        <v>2021</v>
      </c>
      <c r="D59" s="139"/>
      <c r="E59" s="140">
        <f t="shared" ref="E59:K59" si="23">AVERAGE(E64,E69,E74)</f>
        <v>0.119865163</v>
      </c>
      <c r="F59" s="140">
        <f t="shared" si="23"/>
        <v>6.1277079333333338E-2</v>
      </c>
      <c r="G59" s="140">
        <f t="shared" si="23"/>
        <v>0.30594654666666665</v>
      </c>
      <c r="H59" s="140">
        <f t="shared" si="23"/>
        <v>0.28584162400000002</v>
      </c>
      <c r="I59" s="140">
        <f t="shared" si="23"/>
        <v>0.16982090433333333</v>
      </c>
      <c r="J59" s="140">
        <f t="shared" si="23"/>
        <v>2.4008233333333334E-2</v>
      </c>
      <c r="K59" s="140">
        <f t="shared" si="23"/>
        <v>3.3240400000000003E-2</v>
      </c>
      <c r="L59" s="141">
        <f t="shared" si="22"/>
        <v>3.3441798715817725</v>
      </c>
      <c r="M59" s="3"/>
    </row>
    <row r="60" spans="1:13" ht="15" customHeight="1" x14ac:dyDescent="0.2">
      <c r="A60" s="11"/>
      <c r="C60" s="139">
        <v>2017</v>
      </c>
      <c r="D60" s="139"/>
      <c r="E60" s="140">
        <f t="shared" ref="E60:K60" si="24">AVERAGE(E65,E70,E75)</f>
        <v>0.13317669733333334</v>
      </c>
      <c r="F60" s="140">
        <f t="shared" si="24"/>
        <v>6.826851266666667E-2</v>
      </c>
      <c r="G60" s="140">
        <f t="shared" si="24"/>
        <v>0.27129856966666666</v>
      </c>
      <c r="H60" s="140">
        <f t="shared" si="24"/>
        <v>0.31687537866666665</v>
      </c>
      <c r="I60" s="140">
        <f t="shared" si="24"/>
        <v>0.14648892966666668</v>
      </c>
      <c r="J60" s="140">
        <f t="shared" si="24"/>
        <v>2.92135E-2</v>
      </c>
      <c r="K60" s="140">
        <f t="shared" si="24"/>
        <v>3.4678399999999998E-2</v>
      </c>
      <c r="L60" s="141">
        <f t="shared" si="22"/>
        <v>3.2940166143150194</v>
      </c>
      <c r="M60" s="3"/>
    </row>
    <row r="61" spans="1:13" ht="15" customHeight="1" x14ac:dyDescent="0.2">
      <c r="A61" s="11"/>
      <c r="C61" s="139">
        <v>2014</v>
      </c>
      <c r="D61" s="139"/>
      <c r="E61" s="140">
        <f t="shared" ref="E61:K61" si="25">AVERAGE(E66,E71,E76)</f>
        <v>0.12477060809843958</v>
      </c>
      <c r="F61" s="140">
        <f t="shared" si="25"/>
        <v>5.8446122373422248E-2</v>
      </c>
      <c r="G61" s="140">
        <f t="shared" si="25"/>
        <v>0.28623272153413043</v>
      </c>
      <c r="H61" s="140">
        <f t="shared" si="25"/>
        <v>0.31500657648173408</v>
      </c>
      <c r="I61" s="140">
        <f t="shared" si="25"/>
        <v>0.15013932155996995</v>
      </c>
      <c r="J61" s="140">
        <f t="shared" si="25"/>
        <v>2.4177714591468915E-2</v>
      </c>
      <c r="K61" s="140">
        <f t="shared" si="25"/>
        <v>4.1226935360834709E-2</v>
      </c>
      <c r="L61" s="141">
        <f t="shared" si="22"/>
        <v>3.3288031349778175</v>
      </c>
      <c r="M61" s="3"/>
    </row>
    <row r="62" spans="1:13" ht="15" customHeight="1" x14ac:dyDescent="0.2">
      <c r="A62" s="11"/>
      <c r="C62" s="170" t="s">
        <v>94</v>
      </c>
      <c r="D62" s="171"/>
      <c r="E62" s="172"/>
      <c r="F62" s="172"/>
      <c r="G62" s="173"/>
      <c r="H62" s="173"/>
      <c r="I62" s="173"/>
      <c r="J62" s="173"/>
      <c r="K62" s="173"/>
      <c r="L62" s="174"/>
      <c r="M62" s="3"/>
    </row>
    <row r="63" spans="1:13" ht="15" customHeight="1" x14ac:dyDescent="0.2">
      <c r="A63" s="11"/>
      <c r="C63" s="178">
        <v>2024</v>
      </c>
      <c r="D63" s="178"/>
      <c r="E63" s="179">
        <v>9.1668967147587349E-2</v>
      </c>
      <c r="F63" s="179">
        <v>4.7014130706593396E-2</v>
      </c>
      <c r="G63" s="179">
        <v>0.1844647134440702</v>
      </c>
      <c r="H63" s="179">
        <v>0.34950258358795333</v>
      </c>
      <c r="I63" s="179">
        <v>0.27501525345750594</v>
      </c>
      <c r="J63" s="179">
        <v>2.5328637246087304E-2</v>
      </c>
      <c r="K63" s="179">
        <v>2.700571441020266E-2</v>
      </c>
      <c r="L63" s="180">
        <f t="shared" ref="L63:L66" si="26">(1*E63+2*F63+3*G63+4*H63+5*I63)/SUM(E63:I63)</f>
        <v>3.7061362060245227</v>
      </c>
      <c r="M63" s="3"/>
    </row>
    <row r="64" spans="1:13" ht="15" customHeight="1" x14ac:dyDescent="0.2">
      <c r="A64" s="11"/>
      <c r="C64" s="139">
        <v>2021</v>
      </c>
      <c r="D64" s="139"/>
      <c r="E64" s="140">
        <v>8.9511383999999999E-2</v>
      </c>
      <c r="F64" s="140">
        <v>4.3832400000000001E-2</v>
      </c>
      <c r="G64" s="140">
        <v>0.20119444</v>
      </c>
      <c r="H64" s="140">
        <v>0.35163987899999999</v>
      </c>
      <c r="I64" s="140">
        <v>0.257320997</v>
      </c>
      <c r="J64" s="140">
        <v>2.3260400000000001E-2</v>
      </c>
      <c r="K64" s="140">
        <v>3.3240400000000003E-2</v>
      </c>
      <c r="L64" s="141">
        <f t="shared" si="26"/>
        <v>3.6819579425142002</v>
      </c>
      <c r="M64" s="3"/>
    </row>
    <row r="65" spans="1:13" ht="15" customHeight="1" x14ac:dyDescent="0.2">
      <c r="A65" s="11"/>
      <c r="C65" s="139">
        <v>2017</v>
      </c>
      <c r="D65" s="139"/>
      <c r="E65" s="140">
        <v>0.118332377</v>
      </c>
      <c r="F65" s="140">
        <v>4.2978700000000002E-2</v>
      </c>
      <c r="G65" s="140">
        <v>0.19737453599999999</v>
      </c>
      <c r="H65" s="140">
        <v>0.38326973600000003</v>
      </c>
      <c r="I65" s="140">
        <v>0.199307655</v>
      </c>
      <c r="J65" s="140">
        <v>2.7824000000000002E-2</v>
      </c>
      <c r="K65" s="140">
        <v>3.0913E-2</v>
      </c>
      <c r="L65" s="141">
        <f t="shared" si="26"/>
        <v>3.5335826329789537</v>
      </c>
      <c r="M65" s="3"/>
    </row>
    <row r="66" spans="1:13" ht="15" customHeight="1" x14ac:dyDescent="0.2">
      <c r="A66" s="11"/>
      <c r="C66" s="139">
        <v>2014</v>
      </c>
      <c r="D66" s="139"/>
      <c r="E66" s="140">
        <v>0.12666594279222931</v>
      </c>
      <c r="F66" s="140">
        <v>3.9044648029751321E-2</v>
      </c>
      <c r="G66" s="140">
        <v>0.18440760587190563</v>
      </c>
      <c r="H66" s="140">
        <v>0.39035503041248087</v>
      </c>
      <c r="I66" s="140">
        <v>0.19816605951011829</v>
      </c>
      <c r="J66" s="140">
        <v>2.0580410336090111E-2</v>
      </c>
      <c r="K66" s="140">
        <v>4.0780303047424325E-2</v>
      </c>
      <c r="L66" s="141">
        <f t="shared" si="26"/>
        <v>3.5266246819908318</v>
      </c>
      <c r="M66" s="3"/>
    </row>
    <row r="67" spans="1:13" ht="15" customHeight="1" x14ac:dyDescent="0.2">
      <c r="A67" s="11"/>
      <c r="C67" s="170" t="s">
        <v>95</v>
      </c>
      <c r="D67" s="171"/>
      <c r="E67" s="172"/>
      <c r="F67" s="172"/>
      <c r="G67" s="173"/>
      <c r="H67" s="173"/>
      <c r="I67" s="173"/>
      <c r="J67" s="173"/>
      <c r="K67" s="173"/>
      <c r="L67" s="174"/>
      <c r="M67" s="3"/>
    </row>
    <row r="68" spans="1:13" ht="15" customHeight="1" x14ac:dyDescent="0.2">
      <c r="A68" s="11"/>
      <c r="C68" s="178">
        <v>2024</v>
      </c>
      <c r="D68" s="178"/>
      <c r="E68" s="179">
        <v>0.13492847578307041</v>
      </c>
      <c r="F68" s="179">
        <v>7.4288377982204473E-2</v>
      </c>
      <c r="G68" s="179">
        <v>0.30691706772373589</v>
      </c>
      <c r="H68" s="179">
        <v>0.29231586098063966</v>
      </c>
      <c r="I68" s="179">
        <v>0.1432103884544513</v>
      </c>
      <c r="J68" s="179">
        <v>2.1334114665695597E-2</v>
      </c>
      <c r="K68" s="179">
        <v>2.7005714410202657E-2</v>
      </c>
      <c r="L68" s="180">
        <f t="shared" ref="L68:L71" si="27">(1*E68+2*F68+3*G68+4*H68+5*I68)/SUM(E68:I68)</f>
        <v>3.2465074356462758</v>
      </c>
      <c r="M68" s="3"/>
    </row>
    <row r="69" spans="1:13" ht="15" customHeight="1" x14ac:dyDescent="0.2">
      <c r="A69" s="11"/>
      <c r="C69" s="139">
        <v>2021</v>
      </c>
      <c r="D69" s="139"/>
      <c r="E69" s="140">
        <v>0.12988164599999999</v>
      </c>
      <c r="F69" s="140">
        <v>6.5362192999999999E-2</v>
      </c>
      <c r="G69" s="140">
        <v>0.327075218</v>
      </c>
      <c r="H69" s="140">
        <v>0.28071708299999998</v>
      </c>
      <c r="I69" s="140">
        <v>0.14016483900000001</v>
      </c>
      <c r="J69" s="140">
        <v>2.3558599999999999E-2</v>
      </c>
      <c r="K69" s="140">
        <v>3.3240400000000003E-2</v>
      </c>
      <c r="L69" s="141">
        <f t="shared" si="27"/>
        <v>3.2501283196823314</v>
      </c>
      <c r="M69" s="3"/>
    </row>
    <row r="70" spans="1:13" ht="15" customHeight="1" x14ac:dyDescent="0.2">
      <c r="A70" s="11"/>
      <c r="C70" s="139">
        <v>2017</v>
      </c>
      <c r="D70" s="139"/>
      <c r="E70" s="140">
        <v>0.13886005000000001</v>
      </c>
      <c r="F70" s="140">
        <v>7.2609384999999999E-2</v>
      </c>
      <c r="G70" s="140">
        <v>0.27958547099999997</v>
      </c>
      <c r="H70" s="140">
        <v>0.31263817599999999</v>
      </c>
      <c r="I70" s="140">
        <v>0.13131002</v>
      </c>
      <c r="J70" s="140">
        <v>2.9010899999999999E-2</v>
      </c>
      <c r="K70" s="140">
        <v>3.5985999999999997E-2</v>
      </c>
      <c r="L70" s="141">
        <f t="shared" si="27"/>
        <v>3.2405646895917997</v>
      </c>
      <c r="M70" s="3"/>
    </row>
    <row r="71" spans="1:13" ht="15" customHeight="1" x14ac:dyDescent="0.2">
      <c r="A71" s="11"/>
      <c r="C71" s="139">
        <v>2014</v>
      </c>
      <c r="D71" s="139"/>
      <c r="E71" s="140">
        <v>0.11852070678120237</v>
      </c>
      <c r="F71" s="140">
        <v>5.8293595220338605E-2</v>
      </c>
      <c r="G71" s="140">
        <v>0.31589842374203358</v>
      </c>
      <c r="H71" s="140">
        <v>0.30248146266284925</v>
      </c>
      <c r="I71" s="140">
        <v>0.13941088057188933</v>
      </c>
      <c r="J71" s="140">
        <v>2.4689161440349702E-2</v>
      </c>
      <c r="K71" s="140">
        <v>4.0705769581337162E-2</v>
      </c>
      <c r="L71" s="141">
        <f t="shared" si="27"/>
        <v>3.305977599004998</v>
      </c>
      <c r="M71" s="3"/>
    </row>
    <row r="72" spans="1:13" ht="15" customHeight="1" x14ac:dyDescent="0.2">
      <c r="A72" s="11"/>
      <c r="C72" s="170" t="s">
        <v>96</v>
      </c>
      <c r="D72" s="171"/>
      <c r="E72" s="172"/>
      <c r="F72" s="172"/>
      <c r="G72" s="173"/>
      <c r="H72" s="173"/>
      <c r="I72" s="173"/>
      <c r="J72" s="173"/>
      <c r="K72" s="173"/>
      <c r="L72" s="174"/>
      <c r="M72" s="3"/>
    </row>
    <row r="73" spans="1:13" ht="15" customHeight="1" x14ac:dyDescent="0.2">
      <c r="A73" s="11"/>
      <c r="C73" s="178">
        <v>2024</v>
      </c>
      <c r="D73" s="178"/>
      <c r="E73" s="179">
        <v>0.13865260691782264</v>
      </c>
      <c r="F73" s="179">
        <v>9.1981114815708559E-2</v>
      </c>
      <c r="G73" s="179">
        <v>0.35258090970241662</v>
      </c>
      <c r="H73" s="179">
        <v>0.24827217364361137</v>
      </c>
      <c r="I73" s="179">
        <v>0.11293119302708735</v>
      </c>
      <c r="J73" s="179">
        <v>2.8576287483150803E-2</v>
      </c>
      <c r="K73" s="179">
        <v>2.700571441020266E-2</v>
      </c>
      <c r="L73" s="180">
        <f t="shared" ref="L73:L76" si="28">(1*E73+2*F73+3*G73+4*H73+5*I73)/SUM(E73:I73)</f>
        <v>3.1110188828004444</v>
      </c>
      <c r="M73" s="3"/>
    </row>
    <row r="74" spans="1:13" ht="15" customHeight="1" x14ac:dyDescent="0.2">
      <c r="A74" s="11"/>
      <c r="C74" s="139">
        <v>2021</v>
      </c>
      <c r="D74" s="139"/>
      <c r="E74" s="140">
        <v>0.140202459</v>
      </c>
      <c r="F74" s="140">
        <v>7.4636645000000001E-2</v>
      </c>
      <c r="G74" s="140">
        <v>0.38956998199999998</v>
      </c>
      <c r="H74" s="140">
        <v>0.22516791</v>
      </c>
      <c r="I74" s="140">
        <v>0.111976877</v>
      </c>
      <c r="J74" s="140">
        <v>2.5205700000000001E-2</v>
      </c>
      <c r="K74" s="140">
        <v>3.3240400000000003E-2</v>
      </c>
      <c r="L74" s="141">
        <f t="shared" si="28"/>
        <v>3.099920040369267</v>
      </c>
      <c r="M74" s="3"/>
    </row>
    <row r="75" spans="1:13" ht="15" customHeight="1" x14ac:dyDescent="0.2">
      <c r="A75" s="11"/>
      <c r="C75" s="139">
        <v>2017</v>
      </c>
      <c r="D75" s="139"/>
      <c r="E75" s="140">
        <v>0.142337665</v>
      </c>
      <c r="F75" s="140">
        <v>8.9217453000000002E-2</v>
      </c>
      <c r="G75" s="140">
        <v>0.336935702</v>
      </c>
      <c r="H75" s="140">
        <v>0.25471822399999999</v>
      </c>
      <c r="I75" s="140">
        <v>0.108849114</v>
      </c>
      <c r="J75" s="140">
        <v>3.0805599999999999E-2</v>
      </c>
      <c r="K75" s="140">
        <v>3.7136200000000001E-2</v>
      </c>
      <c r="L75" s="141">
        <f t="shared" si="28"/>
        <v>3.105705495042725</v>
      </c>
      <c r="M75" s="3"/>
    </row>
    <row r="76" spans="1:13" ht="15" customHeight="1" x14ac:dyDescent="0.2">
      <c r="A76" s="11"/>
      <c r="C76" s="139">
        <v>2014</v>
      </c>
      <c r="D76" s="139"/>
      <c r="E76" s="140">
        <v>0.12912517472188706</v>
      </c>
      <c r="F76" s="140">
        <v>7.800012387017681E-2</v>
      </c>
      <c r="G76" s="140">
        <v>0.35839213498845213</v>
      </c>
      <c r="H76" s="140">
        <v>0.25218323636987222</v>
      </c>
      <c r="I76" s="140">
        <v>0.11284102459790224</v>
      </c>
      <c r="J76" s="140">
        <v>2.7263571997966935E-2</v>
      </c>
      <c r="K76" s="140">
        <v>4.2194733453742653E-2</v>
      </c>
      <c r="L76" s="141">
        <f t="shared" si="28"/>
        <v>3.1521853486860358</v>
      </c>
      <c r="M76" s="3"/>
    </row>
    <row r="77" spans="1:13" ht="15" customHeight="1" x14ac:dyDescent="0.2">
      <c r="A77" s="11"/>
      <c r="C77" s="162" t="s">
        <v>67</v>
      </c>
      <c r="D77" s="162"/>
      <c r="E77" s="162"/>
      <c r="F77" s="162"/>
      <c r="G77" s="163"/>
      <c r="H77" s="163"/>
      <c r="I77" s="163"/>
      <c r="J77" s="163"/>
      <c r="K77" s="163"/>
      <c r="L77" s="168"/>
      <c r="M77" s="3"/>
    </row>
    <row r="78" spans="1:13" ht="15" customHeight="1" x14ac:dyDescent="0.2">
      <c r="A78" s="11"/>
      <c r="C78" s="178">
        <v>2024</v>
      </c>
      <c r="D78" s="178"/>
      <c r="E78" s="179">
        <f>AVERAGE(E83,E88,E93)</f>
        <v>0.14867539549883926</v>
      </c>
      <c r="F78" s="179">
        <f t="shared" ref="F78:K78" si="29">AVERAGE(F83,F88,F93)</f>
        <v>0.12399073001870566</v>
      </c>
      <c r="G78" s="179">
        <f t="shared" si="29"/>
        <v>0.35537740071498997</v>
      </c>
      <c r="H78" s="179">
        <f t="shared" si="29"/>
        <v>0.20139321784291694</v>
      </c>
      <c r="I78" s="179">
        <f t="shared" si="29"/>
        <v>9.5208732175573726E-2</v>
      </c>
      <c r="J78" s="179">
        <f t="shared" si="29"/>
        <v>3.0940965463694962E-2</v>
      </c>
      <c r="K78" s="179">
        <f t="shared" si="29"/>
        <v>4.4413558285279466E-2</v>
      </c>
      <c r="L78" s="180">
        <f t="shared" ref="L78:L81" si="30">(1*E78+2*F78+3*G78+4*H78+5*I78)/SUM(E78:I78)</f>
        <v>2.9680625282004813</v>
      </c>
      <c r="M78" s="3"/>
    </row>
    <row r="79" spans="1:13" ht="15" customHeight="1" x14ac:dyDescent="0.2">
      <c r="A79" s="11"/>
      <c r="C79" s="139">
        <v>2021</v>
      </c>
      <c r="D79" s="139"/>
      <c r="E79" s="140">
        <f t="shared" ref="E79:K79" si="31">AVERAGE(E84,E89,E94)</f>
        <v>0.14627483966666666</v>
      </c>
      <c r="F79" s="140">
        <f t="shared" si="31"/>
        <v>0.12383188366666666</v>
      </c>
      <c r="G79" s="140">
        <f t="shared" si="31"/>
        <v>0.36847215266666672</v>
      </c>
      <c r="H79" s="140">
        <f t="shared" si="31"/>
        <v>0.19268059599999998</v>
      </c>
      <c r="I79" s="140">
        <f t="shared" si="31"/>
        <v>8.7450705000000004E-2</v>
      </c>
      <c r="J79" s="140">
        <f t="shared" si="31"/>
        <v>3.0409000000000002E-2</v>
      </c>
      <c r="K79" s="140">
        <f t="shared" si="31"/>
        <v>5.0880799999999997E-2</v>
      </c>
      <c r="L79" s="141">
        <f t="shared" si="30"/>
        <v>2.9468825335544317</v>
      </c>
      <c r="M79" s="3"/>
    </row>
    <row r="80" spans="1:13" ht="15" customHeight="1" x14ac:dyDescent="0.2">
      <c r="A80" s="11"/>
      <c r="C80" s="139">
        <v>2017</v>
      </c>
      <c r="D80" s="139"/>
      <c r="E80" s="140">
        <f t="shared" ref="E80:K80" si="32">AVERAGE(E85,E90,E95)</f>
        <v>0.14700400633333333</v>
      </c>
      <c r="F80" s="140">
        <f t="shared" si="32"/>
        <v>0.10980107033333335</v>
      </c>
      <c r="G80" s="140">
        <f t="shared" si="32"/>
        <v>0.3522745493333333</v>
      </c>
      <c r="H80" s="140">
        <f t="shared" si="32"/>
        <v>0.20700267366666666</v>
      </c>
      <c r="I80" s="140">
        <f t="shared" si="32"/>
        <v>8.1295275333333319E-2</v>
      </c>
      <c r="J80" s="140">
        <f t="shared" si="32"/>
        <v>4.0276233333333328E-2</v>
      </c>
      <c r="K80" s="140">
        <f t="shared" si="32"/>
        <v>6.2346181333333334E-2</v>
      </c>
      <c r="L80" s="141">
        <f t="shared" si="30"/>
        <v>2.9618712795818785</v>
      </c>
      <c r="M80" s="3"/>
    </row>
    <row r="81" spans="1:13" ht="15" customHeight="1" x14ac:dyDescent="0.2">
      <c r="A81" s="11"/>
      <c r="C81" s="139">
        <v>2014</v>
      </c>
      <c r="D81" s="139"/>
      <c r="E81" s="140">
        <f t="shared" ref="E81:K81" si="33">AVERAGE(E86,E91,E96)</f>
        <v>0.14544038121220534</v>
      </c>
      <c r="F81" s="140">
        <f t="shared" si="33"/>
        <v>0.10951926747809966</v>
      </c>
      <c r="G81" s="140">
        <f t="shared" si="33"/>
        <v>0.35418108116787622</v>
      </c>
      <c r="H81" s="140">
        <f t="shared" si="33"/>
        <v>0.19402871378823036</v>
      </c>
      <c r="I81" s="140">
        <f t="shared" si="33"/>
        <v>9.6358081523539849E-2</v>
      </c>
      <c r="J81" s="140">
        <f t="shared" si="33"/>
        <v>3.3491843288343703E-2</v>
      </c>
      <c r="K81" s="140">
        <f t="shared" si="33"/>
        <v>6.6980631541704957E-2</v>
      </c>
      <c r="L81" s="141">
        <f t="shared" si="30"/>
        <v>2.984819638437834</v>
      </c>
      <c r="M81" s="3"/>
    </row>
    <row r="82" spans="1:13" ht="15" customHeight="1" x14ac:dyDescent="0.2">
      <c r="A82" s="11"/>
      <c r="C82" s="170" t="s">
        <v>94</v>
      </c>
      <c r="D82" s="171"/>
      <c r="E82" s="172"/>
      <c r="F82" s="172"/>
      <c r="G82" s="173"/>
      <c r="H82" s="173"/>
      <c r="I82" s="173"/>
      <c r="J82" s="173"/>
      <c r="K82" s="173"/>
      <c r="L82" s="174"/>
      <c r="M82" s="3"/>
    </row>
    <row r="83" spans="1:13" ht="15" customHeight="1" x14ac:dyDescent="0.2">
      <c r="A83" s="11"/>
      <c r="C83" s="178">
        <v>2024</v>
      </c>
      <c r="D83" s="178"/>
      <c r="E83" s="179">
        <v>0.11096465716478854</v>
      </c>
      <c r="F83" s="179">
        <v>0.10324174500400415</v>
      </c>
      <c r="G83" s="179">
        <v>0.32402575151858981</v>
      </c>
      <c r="H83" s="179">
        <v>0.24946700870036526</v>
      </c>
      <c r="I83" s="179">
        <v>0.13624460887600906</v>
      </c>
      <c r="J83" s="179">
        <v>3.1642670450963702E-2</v>
      </c>
      <c r="K83" s="179">
        <v>4.4413558285279466E-2</v>
      </c>
      <c r="L83" s="180">
        <f t="shared" ref="L83:L86" si="34">(1*E83+2*F83+3*G83+4*H83+5*I83)/SUM(E83:I83)</f>
        <v>3.2129839209258826</v>
      </c>
      <c r="M83" s="3"/>
    </row>
    <row r="84" spans="1:13" ht="15" customHeight="1" x14ac:dyDescent="0.2">
      <c r="A84" s="11"/>
      <c r="C84" s="139">
        <v>2021</v>
      </c>
      <c r="D84" s="139"/>
      <c r="E84" s="140">
        <v>0.10910953499999999</v>
      </c>
      <c r="F84" s="140">
        <v>9.5528811000000005E-2</v>
      </c>
      <c r="G84" s="140">
        <v>0.34422286299999999</v>
      </c>
      <c r="H84" s="140">
        <v>0.25170815499999999</v>
      </c>
      <c r="I84" s="140">
        <v>0.11958679899999999</v>
      </c>
      <c r="J84" s="140">
        <v>2.8962999999999999E-2</v>
      </c>
      <c r="K84" s="140">
        <v>5.0880799999999997E-2</v>
      </c>
      <c r="L84" s="141">
        <f t="shared" si="34"/>
        <v>3.1925041412780275</v>
      </c>
      <c r="M84" s="3"/>
    </row>
    <row r="85" spans="1:13" ht="15" customHeight="1" x14ac:dyDescent="0.2">
      <c r="A85" s="11"/>
      <c r="C85" s="139">
        <v>2017</v>
      </c>
      <c r="D85" s="139"/>
      <c r="E85" s="140">
        <v>0.115899513</v>
      </c>
      <c r="F85" s="140">
        <v>9.6530327999999999E-2</v>
      </c>
      <c r="G85" s="140">
        <v>0.33194580499999998</v>
      </c>
      <c r="H85" s="140">
        <v>0.25657534700000001</v>
      </c>
      <c r="I85" s="140">
        <v>0.100693713</v>
      </c>
      <c r="J85" s="140">
        <v>3.9952799999999997E-2</v>
      </c>
      <c r="K85" s="140">
        <v>5.8402500000000003E-2</v>
      </c>
      <c r="L85" s="141">
        <f t="shared" si="34"/>
        <v>3.1437743915506338</v>
      </c>
      <c r="M85" s="3"/>
    </row>
    <row r="86" spans="1:13" ht="15" customHeight="1" x14ac:dyDescent="0.2">
      <c r="A86" s="11"/>
      <c r="C86" s="139">
        <v>2014</v>
      </c>
      <c r="D86" s="139"/>
      <c r="E86" s="140">
        <v>0.10720301589741527</v>
      </c>
      <c r="F86" s="140">
        <v>0.10526098194181449</v>
      </c>
      <c r="G86" s="140">
        <v>0.3241749589843142</v>
      </c>
      <c r="H86" s="140">
        <v>0.23885942439160585</v>
      </c>
      <c r="I86" s="140">
        <v>0.12848132887977518</v>
      </c>
      <c r="J86" s="140">
        <v>3.1577564328119881E-2</v>
      </c>
      <c r="K86" s="140">
        <v>6.4442725576955379E-2</v>
      </c>
      <c r="L86" s="141">
        <f t="shared" si="34"/>
        <v>3.1948661750339662</v>
      </c>
      <c r="M86" s="3"/>
    </row>
    <row r="87" spans="1:13" ht="15" customHeight="1" x14ac:dyDescent="0.2">
      <c r="A87" s="11"/>
      <c r="C87" s="170" t="s">
        <v>95</v>
      </c>
      <c r="D87" s="171"/>
      <c r="E87" s="172"/>
      <c r="F87" s="172"/>
      <c r="G87" s="173"/>
      <c r="H87" s="173"/>
      <c r="I87" s="173"/>
      <c r="J87" s="173"/>
      <c r="K87" s="173"/>
      <c r="L87" s="174"/>
      <c r="M87" s="3"/>
    </row>
    <row r="88" spans="1:13" ht="15" customHeight="1" x14ac:dyDescent="0.2">
      <c r="A88" s="11"/>
      <c r="C88" s="178">
        <v>2024</v>
      </c>
      <c r="D88" s="178"/>
      <c r="E88" s="179">
        <v>0.16695437062902752</v>
      </c>
      <c r="F88" s="179">
        <v>0.12919612256879276</v>
      </c>
      <c r="G88" s="179">
        <v>0.37589628478148263</v>
      </c>
      <c r="H88" s="179">
        <v>0.18499386156618192</v>
      </c>
      <c r="I88" s="179">
        <v>6.9061728241323769E-2</v>
      </c>
      <c r="J88" s="179">
        <v>2.9484073927911969E-2</v>
      </c>
      <c r="K88" s="179">
        <v>4.4413558285279466E-2</v>
      </c>
      <c r="L88" s="180">
        <f t="shared" ref="L88:L91" si="35">(1*E88+2*F88+3*G88+4*H88+5*I88)/SUM(E88:I88)</f>
        <v>2.8488422547579058</v>
      </c>
      <c r="M88" s="3"/>
    </row>
    <row r="89" spans="1:13" ht="15" customHeight="1" x14ac:dyDescent="0.2">
      <c r="A89" s="11"/>
      <c r="C89" s="139">
        <v>2021</v>
      </c>
      <c r="D89" s="139"/>
      <c r="E89" s="140">
        <v>0.165114121</v>
      </c>
      <c r="F89" s="140">
        <v>0.133125622</v>
      </c>
      <c r="G89" s="140">
        <v>0.37283596000000002</v>
      </c>
      <c r="H89" s="140">
        <v>0.181902429</v>
      </c>
      <c r="I89" s="140">
        <v>6.4940448999999997E-2</v>
      </c>
      <c r="J89" s="140">
        <v>3.1200599999999998E-2</v>
      </c>
      <c r="K89" s="140">
        <v>5.0880799999999997E-2</v>
      </c>
      <c r="L89" s="141">
        <f t="shared" si="35"/>
        <v>2.8348758374246268</v>
      </c>
      <c r="M89" s="3"/>
    </row>
    <row r="90" spans="1:13" ht="15" customHeight="1" x14ac:dyDescent="0.2">
      <c r="A90" s="11"/>
      <c r="C90" s="139">
        <v>2017</v>
      </c>
      <c r="D90" s="139"/>
      <c r="E90" s="140">
        <v>0.16343563899999999</v>
      </c>
      <c r="F90" s="140">
        <v>0.11708015300000001</v>
      </c>
      <c r="G90" s="140">
        <v>0.351973113</v>
      </c>
      <c r="H90" s="140">
        <v>0.194001959</v>
      </c>
      <c r="I90" s="140">
        <v>6.8002382E-2</v>
      </c>
      <c r="J90" s="140">
        <v>4.1837399999999997E-2</v>
      </c>
      <c r="K90" s="140">
        <v>6.3669356999999996E-2</v>
      </c>
      <c r="L90" s="141">
        <f t="shared" si="35"/>
        <v>2.8726153511951726</v>
      </c>
      <c r="M90" s="3"/>
    </row>
    <row r="91" spans="1:13" ht="15" customHeight="1" x14ac:dyDescent="0.2">
      <c r="A91" s="11"/>
      <c r="C91" s="139">
        <v>2014</v>
      </c>
      <c r="D91" s="139"/>
      <c r="E91" s="140">
        <v>0.16323583512146142</v>
      </c>
      <c r="F91" s="140">
        <v>0.10581945784019631</v>
      </c>
      <c r="G91" s="140">
        <v>0.37136914169836177</v>
      </c>
      <c r="H91" s="140">
        <v>0.19952341123117889</v>
      </c>
      <c r="I91" s="140">
        <v>5.920343621408089E-2</v>
      </c>
      <c r="J91" s="140">
        <v>3.3887722810513374E-2</v>
      </c>
      <c r="K91" s="140">
        <v>6.69609950842074E-2</v>
      </c>
      <c r="L91" s="141">
        <f t="shared" si="35"/>
        <v>2.8728124547006004</v>
      </c>
      <c r="M91" s="3"/>
    </row>
    <row r="92" spans="1:13" ht="15" customHeight="1" x14ac:dyDescent="0.2">
      <c r="A92" s="11"/>
      <c r="C92" s="170" t="s">
        <v>96</v>
      </c>
      <c r="D92" s="171"/>
      <c r="E92" s="172"/>
      <c r="F92" s="172"/>
      <c r="G92" s="173"/>
      <c r="H92" s="173"/>
      <c r="I92" s="173"/>
      <c r="J92" s="173"/>
      <c r="K92" s="173"/>
      <c r="L92" s="174"/>
      <c r="M92" s="3"/>
    </row>
    <row r="93" spans="1:13" ht="15" customHeight="1" x14ac:dyDescent="0.2">
      <c r="A93" s="11"/>
      <c r="C93" s="178">
        <v>2024</v>
      </c>
      <c r="D93" s="178"/>
      <c r="E93" s="179">
        <v>0.16810715870270176</v>
      </c>
      <c r="F93" s="179">
        <v>0.13953432248332007</v>
      </c>
      <c r="G93" s="179">
        <v>0.36621016584489746</v>
      </c>
      <c r="H93" s="179">
        <v>0.16971878326220366</v>
      </c>
      <c r="I93" s="179">
        <v>8.031985940938835E-2</v>
      </c>
      <c r="J93" s="179">
        <v>3.1696152012209218E-2</v>
      </c>
      <c r="K93" s="179">
        <v>4.4413558285279466E-2</v>
      </c>
      <c r="L93" s="180">
        <f t="shared" ref="L93:L96" si="36">(1*E93+2*F93+3*G93+4*H93+5*I93)/SUM(E93:I93)</f>
        <v>2.8426326811438201</v>
      </c>
      <c r="M93" s="3"/>
    </row>
    <row r="94" spans="1:13" ht="15" customHeight="1" x14ac:dyDescent="0.2">
      <c r="A94" s="11"/>
      <c r="C94" s="139">
        <v>2021</v>
      </c>
      <c r="D94" s="139"/>
      <c r="E94" s="140">
        <v>0.16460086299999999</v>
      </c>
      <c r="F94" s="140">
        <v>0.14284121799999999</v>
      </c>
      <c r="G94" s="140">
        <v>0.38835763499999998</v>
      </c>
      <c r="H94" s="140">
        <v>0.14443120400000001</v>
      </c>
      <c r="I94" s="140">
        <v>7.7824867000000006E-2</v>
      </c>
      <c r="J94" s="140">
        <v>3.1063400000000001E-2</v>
      </c>
      <c r="K94" s="140">
        <v>5.0880799999999997E-2</v>
      </c>
      <c r="L94" s="141">
        <f t="shared" si="36"/>
        <v>2.8126889362988132</v>
      </c>
      <c r="M94" s="3"/>
    </row>
    <row r="95" spans="1:13" ht="15" customHeight="1" x14ac:dyDescent="0.2">
      <c r="A95" s="11"/>
      <c r="C95" s="139">
        <v>2017</v>
      </c>
      <c r="D95" s="139"/>
      <c r="E95" s="140">
        <v>0.161676867</v>
      </c>
      <c r="F95" s="140">
        <v>0.11579273</v>
      </c>
      <c r="G95" s="140">
        <v>0.37290473000000002</v>
      </c>
      <c r="H95" s="140">
        <v>0.17043071500000001</v>
      </c>
      <c r="I95" s="140">
        <v>7.5189730999999996E-2</v>
      </c>
      <c r="J95" s="140">
        <v>3.9038499999999997E-2</v>
      </c>
      <c r="K95" s="140">
        <v>6.4966686999999995E-2</v>
      </c>
      <c r="L95" s="141">
        <f t="shared" si="36"/>
        <v>2.8679274806439077</v>
      </c>
      <c r="M95" s="3"/>
    </row>
    <row r="96" spans="1:13" ht="15" customHeight="1" x14ac:dyDescent="0.2">
      <c r="A96" s="11"/>
      <c r="C96" s="139">
        <v>2014</v>
      </c>
      <c r="D96" s="139"/>
      <c r="E96" s="140">
        <v>0.16588229261773935</v>
      </c>
      <c r="F96" s="140">
        <v>0.11747736265228823</v>
      </c>
      <c r="G96" s="140">
        <v>0.36699914282095275</v>
      </c>
      <c r="H96" s="140">
        <v>0.14370330574190629</v>
      </c>
      <c r="I96" s="140">
        <v>0.10138947947676347</v>
      </c>
      <c r="J96" s="140">
        <v>3.5010242726397856E-2</v>
      </c>
      <c r="K96" s="140">
        <v>6.9538173963952093E-2</v>
      </c>
      <c r="L96" s="141">
        <f t="shared" si="36"/>
        <v>2.8852426137742402</v>
      </c>
      <c r="M96" s="3"/>
    </row>
    <row r="97" spans="1:13" ht="15" customHeight="1" x14ac:dyDescent="0.2">
      <c r="A97" s="11"/>
      <c r="C97" s="162" t="s">
        <v>94</v>
      </c>
      <c r="D97" s="162"/>
      <c r="E97" s="162"/>
      <c r="F97" s="162"/>
      <c r="G97" s="163"/>
      <c r="H97" s="163"/>
      <c r="I97" s="163"/>
      <c r="J97" s="163"/>
      <c r="K97" s="163"/>
      <c r="L97" s="168"/>
      <c r="M97" s="3"/>
    </row>
    <row r="98" spans="1:13" ht="15" customHeight="1" x14ac:dyDescent="0.2">
      <c r="A98" s="11"/>
      <c r="C98" s="178">
        <v>2024</v>
      </c>
      <c r="D98" s="178"/>
      <c r="E98" s="179">
        <f>AVERAGE(E23,E43,E63,E83)</f>
        <v>9.4912808727531855E-2</v>
      </c>
      <c r="F98" s="179">
        <f t="shared" ref="F98:K98" si="37">AVERAGE(F23,F43,F63,F83)</f>
        <v>6.5677262332927672E-2</v>
      </c>
      <c r="G98" s="179">
        <f t="shared" si="37"/>
        <v>0.23416809408650963</v>
      </c>
      <c r="H98" s="179">
        <f t="shared" si="37"/>
        <v>0.3308460030078072</v>
      </c>
      <c r="I98" s="179">
        <f t="shared" si="37"/>
        <v>0.22275105851569435</v>
      </c>
      <c r="J98" s="179">
        <f t="shared" si="37"/>
        <v>2.6441585235046153E-2</v>
      </c>
      <c r="K98" s="179">
        <f t="shared" si="37"/>
        <v>2.5203188094483183E-2</v>
      </c>
      <c r="L98" s="180">
        <f t="shared" ref="L98:L101" si="38">(1*E98+2*F98+3*G98+4*H98+5*I98)/SUM(E98:I98)</f>
        <v>3.5492090153600064</v>
      </c>
      <c r="M98" s="3"/>
    </row>
    <row r="99" spans="1:13" ht="15" customHeight="1" x14ac:dyDescent="0.2">
      <c r="A99" s="11"/>
      <c r="C99" s="139">
        <v>2021</v>
      </c>
      <c r="D99" s="139"/>
      <c r="E99" s="140">
        <f t="shared" ref="E99:K99" si="39">AVERAGE(E24,E44,E64,E84)</f>
        <v>9.2233407249999996E-2</v>
      </c>
      <c r="F99" s="140">
        <f t="shared" si="39"/>
        <v>5.9268002750000007E-2</v>
      </c>
      <c r="G99" s="140">
        <f t="shared" si="39"/>
        <v>0.25195522324999997</v>
      </c>
      <c r="H99" s="140">
        <f t="shared" si="39"/>
        <v>0.33453364824999998</v>
      </c>
      <c r="I99" s="140">
        <f t="shared" si="39"/>
        <v>0.20724643800000001</v>
      </c>
      <c r="J99" s="140">
        <f t="shared" si="39"/>
        <v>2.4418225000000002E-2</v>
      </c>
      <c r="K99" s="140">
        <f t="shared" si="39"/>
        <v>3.0345024999999998E-2</v>
      </c>
      <c r="L99" s="141">
        <f t="shared" si="38"/>
        <v>3.5345663118835287</v>
      </c>
      <c r="M99" s="3"/>
    </row>
    <row r="100" spans="1:13" ht="15" customHeight="1" x14ac:dyDescent="0.2">
      <c r="A100" s="11"/>
      <c r="C100" s="139">
        <v>2017</v>
      </c>
      <c r="D100" s="139"/>
      <c r="E100" s="140">
        <f t="shared" ref="E100:K100" si="40">AVERAGE(E25,E45,E65,E85)</f>
        <v>0.10512601375</v>
      </c>
      <c r="F100" s="140">
        <f t="shared" si="40"/>
        <v>6.3669136500000001E-2</v>
      </c>
      <c r="G100" s="140">
        <f t="shared" si="40"/>
        <v>0.24783106475</v>
      </c>
      <c r="H100" s="140">
        <f t="shared" si="40"/>
        <v>0.35665460500000001</v>
      </c>
      <c r="I100" s="140">
        <f t="shared" si="40"/>
        <v>0.16378459474999998</v>
      </c>
      <c r="J100" s="140">
        <f t="shared" si="40"/>
        <v>3.0640749999999998E-2</v>
      </c>
      <c r="K100" s="140">
        <f t="shared" si="40"/>
        <v>3.2293849999999999E-2</v>
      </c>
      <c r="L100" s="141">
        <f t="shared" si="38"/>
        <v>3.4378591121191522</v>
      </c>
      <c r="M100" s="3"/>
    </row>
    <row r="101" spans="1:13" ht="15" customHeight="1" x14ac:dyDescent="0.2">
      <c r="A101" s="11"/>
      <c r="C101" s="139">
        <v>2014</v>
      </c>
      <c r="D101" s="139"/>
      <c r="E101" s="140">
        <f t="shared" ref="E101:K101" si="41">AVERAGE(E26,E46,E66,E86)</f>
        <v>0.10422547783901129</v>
      </c>
      <c r="F101" s="140">
        <f t="shared" si="41"/>
        <v>6.1524045675678984E-2</v>
      </c>
      <c r="G101" s="140">
        <f t="shared" si="41"/>
        <v>0.23180665925394106</v>
      </c>
      <c r="H101" s="140">
        <f t="shared" si="41"/>
        <v>0.34080675734492233</v>
      </c>
      <c r="I101" s="140">
        <f t="shared" si="41"/>
        <v>0.19460122752194833</v>
      </c>
      <c r="J101" s="140">
        <f t="shared" si="41"/>
        <v>2.4543685995748368E-2</v>
      </c>
      <c r="K101" s="140">
        <f t="shared" si="41"/>
        <v>4.2492146368749706E-2</v>
      </c>
      <c r="L101" s="141">
        <f t="shared" si="38"/>
        <v>3.4930888312688633</v>
      </c>
      <c r="M101" s="3"/>
    </row>
    <row r="102" spans="1:13" ht="15" customHeight="1" x14ac:dyDescent="0.2">
      <c r="A102" s="11"/>
      <c r="C102" s="162" t="s">
        <v>95</v>
      </c>
      <c r="D102" s="162"/>
      <c r="E102" s="162"/>
      <c r="F102" s="162"/>
      <c r="G102" s="163"/>
      <c r="H102" s="163"/>
      <c r="I102" s="163"/>
      <c r="J102" s="163"/>
      <c r="K102" s="163"/>
      <c r="L102" s="168"/>
      <c r="M102" s="3"/>
    </row>
    <row r="103" spans="1:13" ht="15" customHeight="1" x14ac:dyDescent="0.2">
      <c r="A103" s="11"/>
      <c r="C103" s="178">
        <v>2024</v>
      </c>
      <c r="D103" s="178"/>
      <c r="E103" s="179">
        <f>AVERAGE(E28,E48,E68,E88)</f>
        <v>0.14610876275620943</v>
      </c>
      <c r="F103" s="179">
        <f t="shared" ref="F103:K103" si="42">AVERAGE(F28,F48,F68,F88)</f>
        <v>9.1409054381085292E-2</v>
      </c>
      <c r="G103" s="179">
        <f t="shared" si="42"/>
        <v>0.33064195643638877</v>
      </c>
      <c r="H103" s="179">
        <f t="shared" si="42"/>
        <v>0.26341613342211234</v>
      </c>
      <c r="I103" s="179">
        <f t="shared" si="42"/>
        <v>0.11918375806324931</v>
      </c>
      <c r="J103" s="179">
        <f t="shared" si="42"/>
        <v>2.4037146846471666E-2</v>
      </c>
      <c r="K103" s="179">
        <f t="shared" si="42"/>
        <v>2.520318809448318E-2</v>
      </c>
      <c r="L103" s="180">
        <f t="shared" ref="L103:L106" si="43">(1*E103+2*F103+3*G103+4*H103+5*I103)/SUM(E103:I103)</f>
        <v>3.1242764854225999</v>
      </c>
      <c r="M103" s="3"/>
    </row>
    <row r="104" spans="1:13" ht="15" customHeight="1" x14ac:dyDescent="0.2">
      <c r="A104" s="11"/>
      <c r="C104" s="139">
        <v>2021</v>
      </c>
      <c r="D104" s="139"/>
      <c r="E104" s="140">
        <f t="shared" ref="E104:K104" si="44">AVERAGE(E29,E49,E69,E89)</f>
        <v>0.14093642649999999</v>
      </c>
      <c r="F104" s="140">
        <f t="shared" si="44"/>
        <v>8.7857028000000004E-2</v>
      </c>
      <c r="G104" s="140">
        <f t="shared" si="44"/>
        <v>0.34343980675000002</v>
      </c>
      <c r="H104" s="140">
        <f t="shared" si="44"/>
        <v>0.25369219975000001</v>
      </c>
      <c r="I104" s="140">
        <f t="shared" si="44"/>
        <v>0.11792045525000001</v>
      </c>
      <c r="J104" s="140">
        <f t="shared" si="44"/>
        <v>2.580905E-2</v>
      </c>
      <c r="K104" s="140">
        <f t="shared" si="44"/>
        <v>3.0345024999999998E-2</v>
      </c>
      <c r="L104" s="141">
        <f t="shared" si="43"/>
        <v>3.1269309186884979</v>
      </c>
      <c r="M104" s="3"/>
    </row>
    <row r="105" spans="1:13" ht="15" customHeight="1" x14ac:dyDescent="0.2">
      <c r="A105" s="11"/>
      <c r="C105" s="139">
        <v>2017</v>
      </c>
      <c r="D105" s="139"/>
      <c r="E105" s="140">
        <f t="shared" ref="E105:K105" si="45">AVERAGE(E30,E50,E70,E90)</f>
        <v>0.14277025874999999</v>
      </c>
      <c r="F105" s="140">
        <f t="shared" si="45"/>
        <v>8.1555946000000004E-2</v>
      </c>
      <c r="G105" s="140">
        <f t="shared" si="45"/>
        <v>0.30690360675</v>
      </c>
      <c r="H105" s="140">
        <f t="shared" si="45"/>
        <v>0.28672061274999999</v>
      </c>
      <c r="I105" s="140">
        <f t="shared" si="45"/>
        <v>0.11353819799999998</v>
      </c>
      <c r="J105" s="140">
        <f t="shared" si="45"/>
        <v>3.210495E-2</v>
      </c>
      <c r="K105" s="140">
        <f t="shared" si="45"/>
        <v>3.6406414250000005E-2</v>
      </c>
      <c r="L105" s="141">
        <f t="shared" si="43"/>
        <v>3.1574904317088137</v>
      </c>
      <c r="M105" s="3"/>
    </row>
    <row r="106" spans="1:13" ht="15" customHeight="1" x14ac:dyDescent="0.2">
      <c r="A106" s="11"/>
      <c r="C106" s="139">
        <v>2014</v>
      </c>
      <c r="D106" s="139"/>
      <c r="E106" s="140">
        <f t="shared" ref="E106:K106" si="46">AVERAGE(E31,E51,E71,E91)</f>
        <v>0.13295272147401946</v>
      </c>
      <c r="F106" s="140">
        <f t="shared" si="46"/>
        <v>7.1094197943492241E-2</v>
      </c>
      <c r="G106" s="140">
        <f t="shared" si="46"/>
        <v>0.31130237663232241</v>
      </c>
      <c r="H106" s="140">
        <f t="shared" si="46"/>
        <v>0.29617489756303017</v>
      </c>
      <c r="I106" s="140">
        <f t="shared" si="46"/>
        <v>0.11774778153325655</v>
      </c>
      <c r="J106" s="140">
        <f t="shared" si="46"/>
        <v>2.7425359743434703E-2</v>
      </c>
      <c r="K106" s="140">
        <f t="shared" si="46"/>
        <v>4.3302665110444546E-2</v>
      </c>
      <c r="L106" s="141">
        <f t="shared" si="43"/>
        <v>3.2094874535599787</v>
      </c>
      <c r="M106" s="3"/>
    </row>
    <row r="107" spans="1:13" ht="15" customHeight="1" x14ac:dyDescent="0.2">
      <c r="A107" s="11"/>
      <c r="C107" s="162" t="s">
        <v>96</v>
      </c>
      <c r="D107" s="162"/>
      <c r="E107" s="162"/>
      <c r="F107" s="162"/>
      <c r="G107" s="163"/>
      <c r="H107" s="163"/>
      <c r="I107" s="163"/>
      <c r="J107" s="163"/>
      <c r="K107" s="163"/>
      <c r="L107" s="168"/>
      <c r="M107" s="3"/>
    </row>
    <row r="108" spans="1:13" ht="15" customHeight="1" x14ac:dyDescent="0.2">
      <c r="A108" s="11"/>
      <c r="C108" s="178">
        <v>2024</v>
      </c>
      <c r="D108" s="178"/>
      <c r="E108" s="179">
        <f>AVERAGE(E33,E53,E73,E93)</f>
        <v>0.14053988142370188</v>
      </c>
      <c r="F108" s="179">
        <f t="shared" ref="F108:K108" si="47">AVERAGE(F33,F53,F73,F93)</f>
        <v>9.5084559478645747E-2</v>
      </c>
      <c r="G108" s="179">
        <f t="shared" si="47"/>
        <v>0.31704340256888036</v>
      </c>
      <c r="H108" s="179">
        <f t="shared" si="47"/>
        <v>0.25447043888023324</v>
      </c>
      <c r="I108" s="179">
        <f t="shared" si="47"/>
        <v>0.13942139689903113</v>
      </c>
      <c r="J108" s="179">
        <f t="shared" si="47"/>
        <v>2.8237132655024359E-2</v>
      </c>
      <c r="K108" s="179">
        <f t="shared" si="47"/>
        <v>2.520318809448318E-2</v>
      </c>
      <c r="L108" s="180">
        <f t="shared" ref="L108:L111" si="48">(1*E108+2*F108+3*G108+4*H108+5*I108)/SUM(E108:I108)</f>
        <v>3.1660211329481944</v>
      </c>
      <c r="M108" s="3"/>
    </row>
    <row r="109" spans="1:13" ht="15" customHeight="1" x14ac:dyDescent="0.2">
      <c r="A109" s="11"/>
      <c r="C109" s="139">
        <v>2021</v>
      </c>
      <c r="D109" s="139"/>
      <c r="E109" s="140">
        <f t="shared" ref="E109:K109" si="49">AVERAGE(E34,E54,E74,E94)</f>
        <v>0.13853337425000001</v>
      </c>
      <c r="F109" s="140">
        <f t="shared" si="49"/>
        <v>9.0080052250000001E-2</v>
      </c>
      <c r="G109" s="140">
        <f t="shared" si="49"/>
        <v>0.339226625</v>
      </c>
      <c r="H109" s="140">
        <f t="shared" si="49"/>
        <v>0.2440001285</v>
      </c>
      <c r="I109" s="140">
        <f t="shared" si="49"/>
        <v>0.13119143925000001</v>
      </c>
      <c r="J109" s="140">
        <f t="shared" si="49"/>
        <v>2.662335E-2</v>
      </c>
      <c r="K109" s="140">
        <f t="shared" si="49"/>
        <v>3.0345024999999998E-2</v>
      </c>
      <c r="L109" s="141">
        <f t="shared" si="48"/>
        <v>3.1476474419391534</v>
      </c>
      <c r="M109" s="3"/>
    </row>
    <row r="110" spans="1:13" ht="15" customHeight="1" x14ac:dyDescent="0.2">
      <c r="A110" s="11"/>
      <c r="C110" s="139">
        <v>2017</v>
      </c>
      <c r="D110" s="139"/>
      <c r="E110" s="140">
        <f t="shared" ref="E110:K110" si="50">AVERAGE(E35,E55,E75,E95)</f>
        <v>0.13612504274999998</v>
      </c>
      <c r="F110" s="140">
        <f t="shared" si="50"/>
        <v>8.9023526500000005E-2</v>
      </c>
      <c r="G110" s="140">
        <f t="shared" si="50"/>
        <v>0.3110047615</v>
      </c>
      <c r="H110" s="140">
        <f t="shared" si="50"/>
        <v>0.26895617924999998</v>
      </c>
      <c r="I110" s="140">
        <f t="shared" si="50"/>
        <v>0.125401191</v>
      </c>
      <c r="J110" s="140">
        <f t="shared" si="50"/>
        <v>3.2196799999999998E-2</v>
      </c>
      <c r="K110" s="140">
        <f t="shared" si="50"/>
        <v>3.7292496750000001E-2</v>
      </c>
      <c r="L110" s="141">
        <f t="shared" si="48"/>
        <v>3.1703203940370384</v>
      </c>
      <c r="M110" s="3"/>
    </row>
    <row r="111" spans="1:13" ht="15" customHeight="1" x14ac:dyDescent="0.2">
      <c r="A111" s="11"/>
      <c r="C111" s="139">
        <v>2014</v>
      </c>
      <c r="D111" s="139"/>
      <c r="E111" s="140">
        <f t="shared" ref="E111:K111" si="51">AVERAGE(E36,E56,E76,E96)</f>
        <v>0.13386995261141638</v>
      </c>
      <c r="F111" s="140">
        <f t="shared" si="51"/>
        <v>8.3381070066257529E-2</v>
      </c>
      <c r="G111" s="140">
        <f t="shared" si="51"/>
        <v>0.30422394328331737</v>
      </c>
      <c r="H111" s="140">
        <f t="shared" si="51"/>
        <v>0.25672317148108481</v>
      </c>
      <c r="I111" s="140">
        <f t="shared" si="51"/>
        <v>0.14864704634183104</v>
      </c>
      <c r="J111" s="140">
        <f t="shared" si="51"/>
        <v>2.948923716820568E-2</v>
      </c>
      <c r="K111" s="140">
        <f t="shared" si="51"/>
        <v>4.3665579047887322E-2</v>
      </c>
      <c r="L111" s="141">
        <f t="shared" si="48"/>
        <v>3.2189106578159246</v>
      </c>
      <c r="M111" s="3"/>
    </row>
    <row r="112" spans="1:13" s="3" customFormat="1" ht="15" customHeight="1" x14ac:dyDescent="0.2">
      <c r="A112" s="11"/>
      <c r="B112" s="2"/>
      <c r="C112" s="157" t="s">
        <v>169</v>
      </c>
      <c r="D112" s="158"/>
      <c r="E112" s="158"/>
      <c r="F112" s="158"/>
      <c r="G112" s="158"/>
      <c r="H112" s="158"/>
      <c r="I112" s="158"/>
      <c r="J112" s="158"/>
      <c r="K112" s="158"/>
      <c r="L112" s="158"/>
    </row>
    <row r="113" spans="1:13" s="3" customFormat="1" ht="15" customHeight="1" x14ac:dyDescent="0.2">
      <c r="A113" s="11"/>
      <c r="B113" s="2"/>
      <c r="C113" s="100" t="s">
        <v>15</v>
      </c>
      <c r="D113" s="100"/>
      <c r="E113" s="100"/>
      <c r="F113" s="99"/>
      <c r="G113" s="99"/>
      <c r="H113" s="99"/>
      <c r="I113" s="99"/>
      <c r="J113" s="99"/>
      <c r="K113" s="99"/>
      <c r="L113" s="99"/>
    </row>
    <row r="114" spans="1:13" s="3" customFormat="1" ht="15" customHeight="1" x14ac:dyDescent="0.2">
      <c r="A114" s="11"/>
      <c r="B114" s="2"/>
      <c r="C114" s="160" t="s">
        <v>165</v>
      </c>
      <c r="D114" s="160"/>
      <c r="E114" s="161"/>
      <c r="F114" s="161"/>
      <c r="G114" s="161"/>
      <c r="H114" s="161"/>
      <c r="I114" s="161"/>
      <c r="J114" s="161"/>
      <c r="K114" s="161"/>
      <c r="L114" s="161"/>
    </row>
    <row r="115" spans="1:13" ht="15" customHeight="1" x14ac:dyDescent="0.2">
      <c r="A115" s="11"/>
      <c r="B115" s="3"/>
      <c r="C115" s="178">
        <v>2024</v>
      </c>
      <c r="D115" s="178"/>
      <c r="E115" s="179">
        <f>AVERAGE(E125,E130,E135,E145,E150,E155,E165,E170,E175,E185,E190,E195)</f>
        <v>0.13942605970092961</v>
      </c>
      <c r="F115" s="179">
        <f t="shared" ref="F115:K115" si="52">AVERAGE(F125,F130,F135,F145,F150,F155,F165,F170,F175,F185,F190,F195)</f>
        <v>8.3528925430100778E-2</v>
      </c>
      <c r="G115" s="179">
        <f t="shared" si="52"/>
        <v>0.33059356154043434</v>
      </c>
      <c r="H115" s="179">
        <f t="shared" si="52"/>
        <v>0.2748794250554914</v>
      </c>
      <c r="I115" s="179">
        <f t="shared" si="52"/>
        <v>0.13744328419544366</v>
      </c>
      <c r="J115" s="179">
        <f t="shared" si="52"/>
        <v>2.130075958542417E-2</v>
      </c>
      <c r="K115" s="179">
        <f t="shared" si="52"/>
        <v>1.2827984492176009E-2</v>
      </c>
      <c r="L115" s="180">
        <f t="shared" ref="L115:L118" si="53">(1*E115+2*F115+3*G115+4*H115+5*I115)/SUM(E115:I115)</f>
        <v>3.1940061343221857</v>
      </c>
      <c r="M115" s="3"/>
    </row>
    <row r="116" spans="1:13" ht="15" customHeight="1" x14ac:dyDescent="0.2">
      <c r="A116" s="11"/>
      <c r="B116" s="3"/>
      <c r="C116" s="139">
        <v>2021</v>
      </c>
      <c r="D116" s="139"/>
      <c r="E116" s="140">
        <f t="shared" ref="E116:K116" si="54">AVERAGE(E126,E131,E136,E146,E151,E156,E166,E171,E176,E186,E191,E196)</f>
        <v>0.13165065091666667</v>
      </c>
      <c r="F116" s="140">
        <f t="shared" si="54"/>
        <v>9.1025963166666668E-2</v>
      </c>
      <c r="G116" s="140">
        <f t="shared" si="54"/>
        <v>0.34396037024999998</v>
      </c>
      <c r="H116" s="140">
        <f t="shared" si="54"/>
        <v>0.26724618650000004</v>
      </c>
      <c r="I116" s="140">
        <f t="shared" si="54"/>
        <v>0.12418445308333335</v>
      </c>
      <c r="J116" s="140">
        <f t="shared" si="54"/>
        <v>1.9595433333333332E-2</v>
      </c>
      <c r="K116" s="140">
        <f t="shared" si="54"/>
        <v>2.2336974999999998E-2</v>
      </c>
      <c r="L116" s="141">
        <f t="shared" si="53"/>
        <v>3.1683470181439879</v>
      </c>
    </row>
    <row r="117" spans="1:13" ht="15" customHeight="1" x14ac:dyDescent="0.2">
      <c r="A117" s="11"/>
      <c r="B117" s="3"/>
      <c r="C117" s="139">
        <v>2017</v>
      </c>
      <c r="D117" s="139"/>
      <c r="E117" s="140">
        <f t="shared" ref="E117:K117" si="55">AVERAGE(E127,E132,E137,E147,E152,E157,E167,E172,E177,E187,E192,E197)</f>
        <v>0.14007766541666669</v>
      </c>
      <c r="F117" s="140">
        <f t="shared" si="55"/>
        <v>9.3586792416666661E-2</v>
      </c>
      <c r="G117" s="140">
        <f t="shared" si="55"/>
        <v>0.31189688383333336</v>
      </c>
      <c r="H117" s="140">
        <f t="shared" si="55"/>
        <v>0.28790602516666663</v>
      </c>
      <c r="I117" s="140">
        <f t="shared" si="55"/>
        <v>0.11923129608333334</v>
      </c>
      <c r="J117" s="140">
        <f t="shared" si="55"/>
        <v>2.4530083333333338E-2</v>
      </c>
      <c r="K117" s="140">
        <f t="shared" si="55"/>
        <v>2.2771250000000003E-2</v>
      </c>
      <c r="L117" s="141">
        <f t="shared" si="53"/>
        <v>3.1602043752387248</v>
      </c>
    </row>
    <row r="118" spans="1:13" ht="15" customHeight="1" x14ac:dyDescent="0.2">
      <c r="A118" s="11"/>
      <c r="B118" s="3"/>
      <c r="C118" s="139">
        <v>2014</v>
      </c>
      <c r="D118" s="139"/>
      <c r="E118" s="140">
        <f t="shared" ref="E118:K118" si="56">AVERAGE(E128,E133,E138,E148,E153,E158,E168,E173,E178,E188,E193,E198)</f>
        <v>0.13601651127716591</v>
      </c>
      <c r="F118" s="140">
        <f t="shared" si="56"/>
        <v>7.5944370371276562E-2</v>
      </c>
      <c r="G118" s="140">
        <f t="shared" si="56"/>
        <v>0.31058127174501521</v>
      </c>
      <c r="H118" s="140">
        <f t="shared" si="56"/>
        <v>0.27152161435900207</v>
      </c>
      <c r="I118" s="140">
        <f t="shared" si="56"/>
        <v>0.14288897173118445</v>
      </c>
      <c r="J118" s="140">
        <f t="shared" si="56"/>
        <v>1.6656941286719473E-2</v>
      </c>
      <c r="K118" s="140">
        <f t="shared" si="56"/>
        <v>4.6390319229636372E-2</v>
      </c>
      <c r="L118" s="141">
        <f t="shared" si="53"/>
        <v>3.2234073887345911</v>
      </c>
      <c r="M118" s="3"/>
    </row>
    <row r="119" spans="1:13" ht="15" customHeight="1" x14ac:dyDescent="0.2">
      <c r="A119" s="11"/>
      <c r="B119" s="3"/>
      <c r="C119" s="162" t="s">
        <v>64</v>
      </c>
      <c r="D119" s="162"/>
      <c r="E119" s="162"/>
      <c r="F119" s="162"/>
      <c r="G119" s="163"/>
      <c r="H119" s="163"/>
      <c r="I119" s="163"/>
      <c r="J119" s="163"/>
      <c r="K119" s="163"/>
      <c r="L119" s="168"/>
      <c r="M119" s="3"/>
    </row>
    <row r="120" spans="1:13" ht="15" customHeight="1" x14ac:dyDescent="0.2">
      <c r="A120" s="11"/>
      <c r="C120" s="178">
        <v>2024</v>
      </c>
      <c r="D120" s="178"/>
      <c r="E120" s="179">
        <f>AVERAGE(E125,E130,E135)</f>
        <v>0.12662148932975892</v>
      </c>
      <c r="F120" s="179">
        <f t="shared" ref="F120:K120" si="57">AVERAGE(F125,F130,F135)</f>
        <v>6.6048382436400196E-2</v>
      </c>
      <c r="G120" s="179">
        <f t="shared" si="57"/>
        <v>0.28667100311746097</v>
      </c>
      <c r="H120" s="179">
        <f t="shared" si="57"/>
        <v>0.32156652004112746</v>
      </c>
      <c r="I120" s="179">
        <f t="shared" si="57"/>
        <v>0.17456230795050312</v>
      </c>
      <c r="J120" s="179">
        <f t="shared" si="57"/>
        <v>2.0449293137138339E-2</v>
      </c>
      <c r="K120" s="179">
        <f t="shared" si="57"/>
        <v>4.0810039876110378E-3</v>
      </c>
      <c r="L120" s="180">
        <f t="shared" ref="L120:L123" si="58">(1*E120+2*F120+3*G120+4*H120+5*I120)/SUM(E120:I120)</f>
        <v>3.3602364828045865</v>
      </c>
      <c r="M120" s="3"/>
    </row>
    <row r="121" spans="1:13" ht="15" customHeight="1" x14ac:dyDescent="0.2">
      <c r="A121" s="11"/>
      <c r="C121" s="139">
        <v>2021</v>
      </c>
      <c r="D121" s="139"/>
      <c r="E121" s="140">
        <f t="shared" ref="E121:K121" si="59">AVERAGE(E126,E131,E136)</f>
        <v>0.11363440233333333</v>
      </c>
      <c r="F121" s="140">
        <f t="shared" si="59"/>
        <v>7.5626678999999988E-2</v>
      </c>
      <c r="G121" s="140">
        <f t="shared" si="59"/>
        <v>0.30130257733333332</v>
      </c>
      <c r="H121" s="140">
        <f t="shared" si="59"/>
        <v>0.32535056933333334</v>
      </c>
      <c r="I121" s="140">
        <f t="shared" si="59"/>
        <v>0.15141442266666666</v>
      </c>
      <c r="J121" s="140">
        <f t="shared" si="59"/>
        <v>1.9133899999999999E-2</v>
      </c>
      <c r="K121" s="140">
        <f t="shared" si="59"/>
        <v>1.3537499999999999E-2</v>
      </c>
      <c r="L121" s="141">
        <f t="shared" si="58"/>
        <v>3.3362703366387625</v>
      </c>
      <c r="M121" s="3"/>
    </row>
    <row r="122" spans="1:13" ht="15" customHeight="1" x14ac:dyDescent="0.2">
      <c r="A122" s="11"/>
      <c r="C122" s="139">
        <v>2017</v>
      </c>
      <c r="D122" s="139"/>
      <c r="E122" s="140">
        <f t="shared" ref="E122:K122" si="60">AVERAGE(E127,E132,E137)</f>
        <v>0.11835894133333334</v>
      </c>
      <c r="F122" s="140">
        <f t="shared" si="60"/>
        <v>7.2129461333333325E-2</v>
      </c>
      <c r="G122" s="140">
        <f t="shared" si="60"/>
        <v>0.29351960900000001</v>
      </c>
      <c r="H122" s="140">
        <f t="shared" si="60"/>
        <v>0.33477964233333335</v>
      </c>
      <c r="I122" s="140">
        <f t="shared" si="60"/>
        <v>0.14477688933333333</v>
      </c>
      <c r="J122" s="140">
        <f t="shared" si="60"/>
        <v>2.2647900000000002E-2</v>
      </c>
      <c r="K122" s="140">
        <f t="shared" si="60"/>
        <v>1.3787566666666667E-2</v>
      </c>
      <c r="L122" s="141">
        <f t="shared" si="58"/>
        <v>3.3274156144316129</v>
      </c>
      <c r="M122" s="3"/>
    </row>
    <row r="123" spans="1:13" ht="15" customHeight="1" x14ac:dyDescent="0.2">
      <c r="A123" s="11"/>
      <c r="C123" s="139">
        <v>2014</v>
      </c>
      <c r="D123" s="139"/>
      <c r="E123" s="140">
        <f t="shared" ref="E123:K123" si="61">AVERAGE(E128,E133,E138)</f>
        <v>0.11309047943914685</v>
      </c>
      <c r="F123" s="140">
        <f t="shared" si="61"/>
        <v>6.1850936107144705E-2</v>
      </c>
      <c r="G123" s="140">
        <f t="shared" si="61"/>
        <v>0.2638812524559096</v>
      </c>
      <c r="H123" s="140">
        <f t="shared" si="61"/>
        <v>0.33515745228472843</v>
      </c>
      <c r="I123" s="140">
        <f t="shared" si="61"/>
        <v>0.16916613606319142</v>
      </c>
      <c r="J123" s="140">
        <f t="shared" si="61"/>
        <v>1.5455679030078844E-2</v>
      </c>
      <c r="K123" s="140">
        <f t="shared" si="61"/>
        <v>4.1398064619800244E-2</v>
      </c>
      <c r="L123" s="141">
        <f t="shared" si="58"/>
        <v>3.4086935900242605</v>
      </c>
    </row>
    <row r="124" spans="1:13" ht="15" customHeight="1" x14ac:dyDescent="0.2">
      <c r="A124" s="11"/>
      <c r="C124" s="170" t="s">
        <v>94</v>
      </c>
      <c r="D124" s="171"/>
      <c r="E124" s="172"/>
      <c r="F124" s="172"/>
      <c r="G124" s="173"/>
      <c r="H124" s="173"/>
      <c r="I124" s="173"/>
      <c r="J124" s="173"/>
      <c r="K124" s="173"/>
      <c r="L124" s="174"/>
      <c r="M124" s="3"/>
    </row>
    <row r="125" spans="1:13" ht="15" customHeight="1" x14ac:dyDescent="0.2">
      <c r="A125" s="11"/>
      <c r="C125" s="178">
        <v>2024</v>
      </c>
      <c r="D125" s="178"/>
      <c r="E125" s="179">
        <v>9.5156181787970293E-2</v>
      </c>
      <c r="F125" s="179">
        <v>5.3051960990129876E-2</v>
      </c>
      <c r="G125" s="179">
        <v>0.21560340348959087</v>
      </c>
      <c r="H125" s="179">
        <v>0.37624729453894562</v>
      </c>
      <c r="I125" s="179">
        <v>0.22934090140365565</v>
      </c>
      <c r="J125" s="179">
        <v>2.6519253802096784E-2</v>
      </c>
      <c r="K125" s="179">
        <v>4.0810039876110378E-3</v>
      </c>
      <c r="L125" s="180">
        <f t="shared" ref="L125:L128" si="62">(1*E125+2*F125+3*G125+4*H125+5*I125)/SUM(E125:I125)</f>
        <v>3.6102382196134917</v>
      </c>
      <c r="M125" s="3"/>
    </row>
    <row r="126" spans="1:13" ht="15" customHeight="1" x14ac:dyDescent="0.2">
      <c r="A126" s="11"/>
      <c r="C126" s="139">
        <v>2021</v>
      </c>
      <c r="D126" s="139"/>
      <c r="E126" s="140">
        <v>7.4313584000000002E-2</v>
      </c>
      <c r="F126" s="140">
        <v>5.9987499999999999E-2</v>
      </c>
      <c r="G126" s="140">
        <v>0.21657890099999999</v>
      </c>
      <c r="H126" s="140">
        <v>0.41548748600000002</v>
      </c>
      <c r="I126" s="140">
        <v>0.20062996399999999</v>
      </c>
      <c r="J126" s="140">
        <v>1.9465099999999999E-2</v>
      </c>
      <c r="K126" s="140">
        <v>1.3537499999999999E-2</v>
      </c>
      <c r="L126" s="141">
        <f t="shared" si="62"/>
        <v>3.6288876515996136</v>
      </c>
      <c r="M126" s="3"/>
    </row>
    <row r="127" spans="1:13" ht="15" customHeight="1" x14ac:dyDescent="0.2">
      <c r="A127" s="11"/>
      <c r="C127" s="139">
        <v>2017</v>
      </c>
      <c r="D127" s="139"/>
      <c r="E127" s="140">
        <v>9.2876609999999998E-2</v>
      </c>
      <c r="F127" s="140">
        <v>5.7231600000000001E-2</v>
      </c>
      <c r="G127" s="140">
        <v>0.25238637600000002</v>
      </c>
      <c r="H127" s="140">
        <v>0.41237657500000002</v>
      </c>
      <c r="I127" s="140">
        <v>0.148837993</v>
      </c>
      <c r="J127" s="140">
        <v>2.28836E-2</v>
      </c>
      <c r="K127" s="140">
        <v>1.34073E-2</v>
      </c>
      <c r="L127" s="141">
        <f t="shared" si="62"/>
        <v>3.4846563292061457</v>
      </c>
      <c r="M127" s="3"/>
    </row>
    <row r="128" spans="1:13" ht="15" customHeight="1" x14ac:dyDescent="0.2">
      <c r="A128" s="11"/>
      <c r="C128" s="139">
        <v>2014</v>
      </c>
      <c r="D128" s="139"/>
      <c r="E128" s="140">
        <v>9.3571513011801791E-2</v>
      </c>
      <c r="F128" s="140">
        <v>5.1779567669390264E-2</v>
      </c>
      <c r="G128" s="140">
        <v>0.21626757699399365</v>
      </c>
      <c r="H128" s="140">
        <v>0.35963640265467622</v>
      </c>
      <c r="I128" s="140">
        <v>0.2217337127565592</v>
      </c>
      <c r="J128" s="140">
        <v>1.5610788546549728E-2</v>
      </c>
      <c r="K128" s="140">
        <v>4.1400438367029099E-2</v>
      </c>
      <c r="L128" s="141">
        <f t="shared" si="62"/>
        <v>3.5982905105309198</v>
      </c>
      <c r="M128" s="3"/>
    </row>
    <row r="129" spans="1:13" ht="15" customHeight="1" x14ac:dyDescent="0.2">
      <c r="A129" s="11"/>
      <c r="C129" s="170" t="s">
        <v>95</v>
      </c>
      <c r="D129" s="171"/>
      <c r="E129" s="172"/>
      <c r="F129" s="172"/>
      <c r="G129" s="173"/>
      <c r="H129" s="173"/>
      <c r="I129" s="173"/>
      <c r="J129" s="173"/>
      <c r="K129" s="173"/>
      <c r="L129" s="174"/>
      <c r="M129" s="3"/>
    </row>
    <row r="130" spans="1:13" ht="15" customHeight="1" x14ac:dyDescent="0.2">
      <c r="A130" s="11"/>
      <c r="C130" s="178">
        <v>2024</v>
      </c>
      <c r="D130" s="178"/>
      <c r="E130" s="179">
        <v>0.15875575706977749</v>
      </c>
      <c r="F130" s="179">
        <v>8.8690949592131446E-2</v>
      </c>
      <c r="G130" s="179">
        <v>0.38029587916521146</v>
      </c>
      <c r="H130" s="179">
        <v>0.26840013868821255</v>
      </c>
      <c r="I130" s="179">
        <v>8.4173969486045608E-2</v>
      </c>
      <c r="J130" s="179">
        <v>1.5602302011010531E-2</v>
      </c>
      <c r="K130" s="179">
        <v>4.0810039876110378E-3</v>
      </c>
      <c r="L130" s="180">
        <f t="shared" ref="L130:L133" si="63">(1*E130+2*F130+3*G130+4*H130+5*I130)/SUM(E130:I130)</f>
        <v>3.0311589245756272</v>
      </c>
      <c r="M130" s="3"/>
    </row>
    <row r="131" spans="1:13" ht="15" customHeight="1" x14ac:dyDescent="0.2">
      <c r="A131" s="11"/>
      <c r="C131" s="139">
        <v>2021</v>
      </c>
      <c r="D131" s="139"/>
      <c r="E131" s="140">
        <v>0.149261167</v>
      </c>
      <c r="F131" s="140">
        <v>9.7276968000000005E-2</v>
      </c>
      <c r="G131" s="140">
        <v>0.41379542499999999</v>
      </c>
      <c r="H131" s="140">
        <v>0.23221519600000001</v>
      </c>
      <c r="I131" s="140">
        <v>7.5139903999999993E-2</v>
      </c>
      <c r="J131" s="140">
        <v>1.87739E-2</v>
      </c>
      <c r="K131" s="140">
        <v>1.3537499999999999E-2</v>
      </c>
      <c r="L131" s="141">
        <f t="shared" si="63"/>
        <v>2.9862514685250106</v>
      </c>
      <c r="M131" s="3"/>
    </row>
    <row r="132" spans="1:13" ht="15" customHeight="1" x14ac:dyDescent="0.2">
      <c r="A132" s="11"/>
      <c r="C132" s="139">
        <v>2017</v>
      </c>
      <c r="D132" s="139"/>
      <c r="E132" s="140">
        <v>0.147670632</v>
      </c>
      <c r="F132" s="140">
        <v>9.2604417999999994E-2</v>
      </c>
      <c r="G132" s="140">
        <v>0.36888637000000002</v>
      </c>
      <c r="H132" s="140">
        <v>0.26213842700000001</v>
      </c>
      <c r="I132" s="140">
        <v>8.9902752000000002E-2</v>
      </c>
      <c r="J132" s="140">
        <v>2.4249300000000001E-2</v>
      </c>
      <c r="K132" s="140">
        <v>1.45481E-2</v>
      </c>
      <c r="L132" s="141">
        <f t="shared" si="63"/>
        <v>3.0561778016998478</v>
      </c>
      <c r="M132" s="3"/>
    </row>
    <row r="133" spans="1:13" ht="15" customHeight="1" x14ac:dyDescent="0.2">
      <c r="A133" s="11"/>
      <c r="C133" s="139">
        <v>2014</v>
      </c>
      <c r="D133" s="139"/>
      <c r="E133" s="140">
        <v>0.13374281112647296</v>
      </c>
      <c r="F133" s="140">
        <v>7.3755450950487134E-2</v>
      </c>
      <c r="G133" s="140">
        <v>0.35168980027090047</v>
      </c>
      <c r="H133" s="140">
        <v>0.31577067132590919</v>
      </c>
      <c r="I133" s="140">
        <v>6.6691732717083396E-2</v>
      </c>
      <c r="J133" s="140">
        <v>1.6418666157399533E-2</v>
      </c>
      <c r="K133" s="140">
        <v>4.1930867451747372E-2</v>
      </c>
      <c r="L133" s="141">
        <f t="shared" si="63"/>
        <v>3.1145999151577453</v>
      </c>
      <c r="M133" s="3"/>
    </row>
    <row r="134" spans="1:13" ht="15" customHeight="1" x14ac:dyDescent="0.2">
      <c r="A134" s="11"/>
      <c r="C134" s="170" t="s">
        <v>96</v>
      </c>
      <c r="D134" s="171"/>
      <c r="E134" s="172"/>
      <c r="F134" s="172"/>
      <c r="G134" s="173"/>
      <c r="H134" s="173"/>
      <c r="I134" s="173"/>
      <c r="J134" s="173"/>
      <c r="K134" s="173"/>
      <c r="L134" s="174"/>
      <c r="M134" s="3"/>
    </row>
    <row r="135" spans="1:13" ht="15" customHeight="1" x14ac:dyDescent="0.2">
      <c r="A135" s="11"/>
      <c r="C135" s="178">
        <v>2024</v>
      </c>
      <c r="D135" s="178"/>
      <c r="E135" s="179">
        <v>0.12595252913152902</v>
      </c>
      <c r="F135" s="179">
        <v>5.6402236726939281E-2</v>
      </c>
      <c r="G135" s="179">
        <v>0.2641137266975806</v>
      </c>
      <c r="H135" s="179">
        <v>0.32005212689622431</v>
      </c>
      <c r="I135" s="179">
        <v>0.21017205296180816</v>
      </c>
      <c r="J135" s="179">
        <v>1.9226323598307709E-2</v>
      </c>
      <c r="K135" s="179">
        <v>4.0810039876110378E-3</v>
      </c>
      <c r="L135" s="180">
        <f t="shared" ref="L135:L138" si="64">(1*E135+2*F135+3*G135+4*H135+5*I135)/SUM(E135:I135)</f>
        <v>3.4424001019295591</v>
      </c>
      <c r="M135" s="3"/>
    </row>
    <row r="136" spans="1:13" ht="15" customHeight="1" x14ac:dyDescent="0.2">
      <c r="A136" s="11"/>
      <c r="C136" s="139">
        <v>2021</v>
      </c>
      <c r="D136" s="139"/>
      <c r="E136" s="140">
        <v>0.117328456</v>
      </c>
      <c r="F136" s="140">
        <v>6.9615569000000002E-2</v>
      </c>
      <c r="G136" s="140">
        <v>0.27353340599999998</v>
      </c>
      <c r="H136" s="140">
        <v>0.32834902599999999</v>
      </c>
      <c r="I136" s="140">
        <v>0.1784734</v>
      </c>
      <c r="J136" s="140">
        <v>1.9162700000000001E-2</v>
      </c>
      <c r="K136" s="140">
        <v>1.3537499999999999E-2</v>
      </c>
      <c r="L136" s="141">
        <f t="shared" si="64"/>
        <v>3.393904064228555</v>
      </c>
      <c r="M136" s="3"/>
    </row>
    <row r="137" spans="1:13" ht="15" customHeight="1" x14ac:dyDescent="0.2">
      <c r="A137" s="11"/>
      <c r="C137" s="139">
        <v>2017</v>
      </c>
      <c r="D137" s="139"/>
      <c r="E137" s="140">
        <v>0.114529582</v>
      </c>
      <c r="F137" s="140">
        <v>6.6552366000000002E-2</v>
      </c>
      <c r="G137" s="140">
        <v>0.259286081</v>
      </c>
      <c r="H137" s="140">
        <v>0.32982392500000002</v>
      </c>
      <c r="I137" s="140">
        <v>0.195589923</v>
      </c>
      <c r="J137" s="140">
        <v>2.0810800000000001E-2</v>
      </c>
      <c r="K137" s="140">
        <v>1.34073E-2</v>
      </c>
      <c r="L137" s="141">
        <f t="shared" si="64"/>
        <v>3.4404640956003365</v>
      </c>
      <c r="M137" s="3"/>
    </row>
    <row r="138" spans="1:13" ht="15" customHeight="1" x14ac:dyDescent="0.2">
      <c r="A138" s="11"/>
      <c r="C138" s="139">
        <v>2014</v>
      </c>
      <c r="D138" s="139"/>
      <c r="E138" s="140">
        <v>0.11195711417916582</v>
      </c>
      <c r="F138" s="140">
        <v>6.0017789701556724E-2</v>
      </c>
      <c r="G138" s="140">
        <v>0.22368638010283456</v>
      </c>
      <c r="H138" s="140">
        <v>0.33006528287359976</v>
      </c>
      <c r="I138" s="140">
        <v>0.21907296271593169</v>
      </c>
      <c r="J138" s="140">
        <v>1.4337582386287273E-2</v>
      </c>
      <c r="K138" s="140">
        <v>4.0862888040624268E-2</v>
      </c>
      <c r="L138" s="141">
        <f t="shared" si="64"/>
        <v>3.5125734879063688</v>
      </c>
      <c r="M138" s="3"/>
    </row>
    <row r="139" spans="1:13" ht="15" customHeight="1" x14ac:dyDescent="0.2">
      <c r="A139" s="11"/>
      <c r="C139" s="162" t="s">
        <v>65</v>
      </c>
      <c r="D139" s="162"/>
      <c r="E139" s="162"/>
      <c r="F139" s="162"/>
      <c r="G139" s="163"/>
      <c r="H139" s="163"/>
      <c r="I139" s="163"/>
      <c r="J139" s="163"/>
      <c r="K139" s="163"/>
      <c r="L139" s="168"/>
      <c r="M139" s="3"/>
    </row>
    <row r="140" spans="1:13" ht="15" customHeight="1" x14ac:dyDescent="0.2">
      <c r="A140" s="11"/>
      <c r="C140" s="178">
        <v>2024</v>
      </c>
      <c r="D140" s="178"/>
      <c r="E140" s="179">
        <f>AVERAGE(E145,E150,E155)</f>
        <v>0.12644738035447353</v>
      </c>
      <c r="F140" s="179">
        <f t="shared" ref="F140:K140" si="65">AVERAGE(F145,F150,F155)</f>
        <v>6.4881318791233822E-2</v>
      </c>
      <c r="G140" s="179">
        <f t="shared" si="65"/>
        <v>0.30177132391847783</v>
      </c>
      <c r="H140" s="179">
        <f t="shared" si="65"/>
        <v>0.3130141582381139</v>
      </c>
      <c r="I140" s="179">
        <f t="shared" si="65"/>
        <v>0.17175610418902273</v>
      </c>
      <c r="J140" s="179">
        <f t="shared" si="65"/>
        <v>1.9808918237399678E-2</v>
      </c>
      <c r="K140" s="179">
        <f t="shared" si="65"/>
        <v>2.320796271278461E-3</v>
      </c>
      <c r="L140" s="180">
        <f t="shared" ref="L140:L143" si="66">(1*E140+2*F140+3*G140+4*H140+5*I140)/SUM(E140:I140)</f>
        <v>3.3464163827677575</v>
      </c>
      <c r="M140" s="3"/>
    </row>
    <row r="141" spans="1:13" ht="15" customHeight="1" x14ac:dyDescent="0.2">
      <c r="A141" s="11"/>
      <c r="C141" s="139">
        <v>2021</v>
      </c>
      <c r="D141" s="139"/>
      <c r="E141" s="140">
        <f t="shared" ref="E141:K141" si="67">AVERAGE(E146,E151,E156)</f>
        <v>0.11974886800000001</v>
      </c>
      <c r="F141" s="140">
        <f t="shared" si="67"/>
        <v>6.6234821999999999E-2</v>
      </c>
      <c r="G141" s="140">
        <f t="shared" si="67"/>
        <v>0.30335141966666668</v>
      </c>
      <c r="H141" s="140">
        <f t="shared" si="67"/>
        <v>0.30890241433333337</v>
      </c>
      <c r="I141" s="140">
        <f t="shared" si="67"/>
        <v>0.17070153833333332</v>
      </c>
      <c r="J141" s="140">
        <f t="shared" si="67"/>
        <v>1.8870899999999999E-2</v>
      </c>
      <c r="K141" s="140">
        <f t="shared" si="67"/>
        <v>1.2190100000000001E-2</v>
      </c>
      <c r="L141" s="141">
        <f t="shared" si="66"/>
        <v>3.3556187859432791</v>
      </c>
      <c r="M141" s="3"/>
    </row>
    <row r="142" spans="1:13" ht="15" customHeight="1" x14ac:dyDescent="0.2">
      <c r="A142" s="11"/>
      <c r="C142" s="139">
        <v>2017</v>
      </c>
      <c r="D142" s="139"/>
      <c r="E142" s="140">
        <f t="shared" ref="E142:K142" si="68">AVERAGE(E147,E152,E157)</f>
        <v>0.11659637966666665</v>
      </c>
      <c r="F142" s="140">
        <f t="shared" si="68"/>
        <v>8.0415611333333331E-2</v>
      </c>
      <c r="G142" s="140">
        <f t="shared" si="68"/>
        <v>0.260300105</v>
      </c>
      <c r="H142" s="140">
        <f t="shared" si="68"/>
        <v>0.35002170366666663</v>
      </c>
      <c r="I142" s="140">
        <f t="shared" si="68"/>
        <v>0.15875498666666668</v>
      </c>
      <c r="J142" s="140">
        <f t="shared" si="68"/>
        <v>2.2647900000000002E-2</v>
      </c>
      <c r="K142" s="140">
        <f t="shared" si="68"/>
        <v>1.1263333333333334E-2</v>
      </c>
      <c r="L142" s="141">
        <f t="shared" si="66"/>
        <v>3.3663465629040203</v>
      </c>
      <c r="M142" s="3"/>
    </row>
    <row r="143" spans="1:13" ht="15" customHeight="1" x14ac:dyDescent="0.2">
      <c r="A143" s="11"/>
      <c r="C143" s="139">
        <v>2014</v>
      </c>
      <c r="D143" s="139"/>
      <c r="E143" s="140">
        <f t="shared" ref="E143:K143" si="69">AVERAGE(E148,E153,E158)</f>
        <v>0.12196887706337849</v>
      </c>
      <c r="F143" s="140">
        <f t="shared" si="69"/>
        <v>5.8068388517106988E-2</v>
      </c>
      <c r="G143" s="140">
        <f t="shared" si="69"/>
        <v>0.24032630811876665</v>
      </c>
      <c r="H143" s="140">
        <f t="shared" si="69"/>
        <v>0.31815287246992058</v>
      </c>
      <c r="I143" s="140">
        <f t="shared" si="69"/>
        <v>0.2070905348796277</v>
      </c>
      <c r="J143" s="140">
        <f t="shared" si="69"/>
        <v>1.5207797417802376E-2</v>
      </c>
      <c r="K143" s="140">
        <f t="shared" si="69"/>
        <v>3.918522153339709E-2</v>
      </c>
      <c r="L143" s="141">
        <f t="shared" si="66"/>
        <v>3.4550810307132283</v>
      </c>
      <c r="M143" s="3"/>
    </row>
    <row r="144" spans="1:13" ht="15" customHeight="1" x14ac:dyDescent="0.2">
      <c r="A144" s="11"/>
      <c r="C144" s="170" t="s">
        <v>94</v>
      </c>
      <c r="D144" s="171"/>
      <c r="E144" s="172"/>
      <c r="F144" s="172"/>
      <c r="G144" s="173"/>
      <c r="H144" s="173"/>
      <c r="I144" s="173"/>
      <c r="J144" s="173"/>
      <c r="K144" s="173"/>
      <c r="L144" s="174"/>
      <c r="M144" s="3"/>
    </row>
    <row r="145" spans="1:13" ht="15" customHeight="1" x14ac:dyDescent="0.2">
      <c r="A145" s="11"/>
      <c r="C145" s="178">
        <v>2024</v>
      </c>
      <c r="D145" s="178"/>
      <c r="E145" s="179">
        <v>0.10789874473171573</v>
      </c>
      <c r="F145" s="179">
        <v>7.2562333134477047E-2</v>
      </c>
      <c r="G145" s="179">
        <v>0.26365334315196154</v>
      </c>
      <c r="H145" s="179">
        <v>0.3204551444614312</v>
      </c>
      <c r="I145" s="179">
        <v>0.20614265062366796</v>
      </c>
      <c r="J145" s="179">
        <v>2.6966987625468026E-2</v>
      </c>
      <c r="K145" s="179">
        <v>2.3207962712784606E-3</v>
      </c>
      <c r="L145" s="180">
        <f t="shared" ref="L145:L148" si="70">(1*E145+2*F145+3*G145+4*H145+5*I145)/SUM(E145:I145)</f>
        <v>3.4577882257367105</v>
      </c>
      <c r="M145" s="3"/>
    </row>
    <row r="146" spans="1:13" ht="15" customHeight="1" x14ac:dyDescent="0.2">
      <c r="A146" s="11"/>
      <c r="C146" s="139">
        <v>2021</v>
      </c>
      <c r="D146" s="139"/>
      <c r="E146" s="140">
        <v>0.103367184</v>
      </c>
      <c r="F146" s="140">
        <v>6.2776276000000006E-2</v>
      </c>
      <c r="G146" s="140">
        <v>0.29164366400000002</v>
      </c>
      <c r="H146" s="140">
        <v>0.32373885400000002</v>
      </c>
      <c r="I146" s="140">
        <v>0.186385884</v>
      </c>
      <c r="J146" s="140">
        <v>1.9898099999999998E-2</v>
      </c>
      <c r="K146" s="140">
        <v>1.2190100000000001E-2</v>
      </c>
      <c r="L146" s="141">
        <f t="shared" si="70"/>
        <v>3.4411558477211837</v>
      </c>
      <c r="M146" s="3"/>
    </row>
    <row r="147" spans="1:13" ht="15" customHeight="1" x14ac:dyDescent="0.2">
      <c r="A147" s="11"/>
      <c r="C147" s="139">
        <v>2017</v>
      </c>
      <c r="D147" s="139"/>
      <c r="E147" s="140">
        <v>0.10427969400000001</v>
      </c>
      <c r="F147" s="140">
        <v>9.2804823999999994E-2</v>
      </c>
      <c r="G147" s="140">
        <v>0.25223192799999999</v>
      </c>
      <c r="H147" s="140">
        <v>0.35701759</v>
      </c>
      <c r="I147" s="140">
        <v>0.159463727</v>
      </c>
      <c r="J147" s="140">
        <v>2.28836E-2</v>
      </c>
      <c r="K147" s="140">
        <v>1.1318699999999999E-2</v>
      </c>
      <c r="L147" s="141">
        <f t="shared" si="70"/>
        <v>3.3878460339734704</v>
      </c>
      <c r="M147" s="3"/>
    </row>
    <row r="148" spans="1:13" ht="15" customHeight="1" x14ac:dyDescent="0.2">
      <c r="A148" s="11"/>
      <c r="C148" s="139">
        <v>2014</v>
      </c>
      <c r="D148" s="139"/>
      <c r="E148" s="140">
        <v>0.11698180869966426</v>
      </c>
      <c r="F148" s="140">
        <v>6.9881018250933416E-2</v>
      </c>
      <c r="G148" s="140">
        <v>0.23249598239135358</v>
      </c>
      <c r="H148" s="140">
        <v>0.27970022756828838</v>
      </c>
      <c r="I148" s="140">
        <v>0.24520129212606248</v>
      </c>
      <c r="J148" s="140">
        <v>1.5551873888880229E-2</v>
      </c>
      <c r="K148" s="140">
        <v>4.018779707481749E-2</v>
      </c>
      <c r="L148" s="141">
        <f t="shared" si="70"/>
        <v>3.4937813882809285</v>
      </c>
      <c r="M148" s="3"/>
    </row>
    <row r="149" spans="1:13" ht="15" customHeight="1" x14ac:dyDescent="0.2">
      <c r="A149" s="11"/>
      <c r="C149" s="170" t="s">
        <v>95</v>
      </c>
      <c r="D149" s="171"/>
      <c r="E149" s="172"/>
      <c r="F149" s="172"/>
      <c r="G149" s="173"/>
      <c r="H149" s="173"/>
      <c r="I149" s="173"/>
      <c r="J149" s="173"/>
      <c r="K149" s="173"/>
      <c r="L149" s="174"/>
      <c r="M149" s="3"/>
    </row>
    <row r="150" spans="1:13" ht="15" customHeight="1" x14ac:dyDescent="0.2">
      <c r="A150" s="11"/>
      <c r="C150" s="178">
        <v>2024</v>
      </c>
      <c r="D150" s="178"/>
      <c r="E150" s="179">
        <v>0.14915088412876504</v>
      </c>
      <c r="F150" s="179">
        <v>6.4598802338805869E-2</v>
      </c>
      <c r="G150" s="179">
        <v>0.33445015141478729</v>
      </c>
      <c r="H150" s="179">
        <v>0.31672465619243073</v>
      </c>
      <c r="I150" s="179">
        <v>0.118124135087391</v>
      </c>
      <c r="J150" s="179">
        <v>1.4630574566541491E-2</v>
      </c>
      <c r="K150" s="179">
        <v>2.3207962712784606E-3</v>
      </c>
      <c r="L150" s="180">
        <f t="shared" ref="L150:L153" si="71">(1*E150+2*F150+3*G150+4*H150+5*I150)/SUM(E150:I150)</f>
        <v>3.1933499016552913</v>
      </c>
      <c r="M150" s="3"/>
    </row>
    <row r="151" spans="1:13" ht="15" customHeight="1" x14ac:dyDescent="0.2">
      <c r="A151" s="11"/>
      <c r="C151" s="139">
        <v>2021</v>
      </c>
      <c r="D151" s="139"/>
      <c r="E151" s="140">
        <v>0.13725343100000001</v>
      </c>
      <c r="F151" s="140">
        <v>7.0491622000000004E-2</v>
      </c>
      <c r="G151" s="140">
        <v>0.33651571899999999</v>
      </c>
      <c r="H151" s="140">
        <v>0.293208939</v>
      </c>
      <c r="I151" s="140">
        <v>0.132177353</v>
      </c>
      <c r="J151" s="140">
        <v>1.8162899999999999E-2</v>
      </c>
      <c r="K151" s="140">
        <v>1.2190100000000001E-2</v>
      </c>
      <c r="L151" s="141">
        <f t="shared" si="71"/>
        <v>3.2192191044472653</v>
      </c>
      <c r="M151" s="3"/>
    </row>
    <row r="152" spans="1:13" ht="15" customHeight="1" x14ac:dyDescent="0.2">
      <c r="A152" s="11"/>
      <c r="C152" s="139">
        <v>2017</v>
      </c>
      <c r="D152" s="139"/>
      <c r="E152" s="140">
        <v>0.13345652999999999</v>
      </c>
      <c r="F152" s="140">
        <v>6.2792481999999997E-2</v>
      </c>
      <c r="G152" s="140">
        <v>0.27691446600000003</v>
      </c>
      <c r="H152" s="140">
        <v>0.361678897</v>
      </c>
      <c r="I152" s="140">
        <v>0.128930827</v>
      </c>
      <c r="J152" s="140">
        <v>2.4249300000000001E-2</v>
      </c>
      <c r="K152" s="140">
        <v>1.19775E-2</v>
      </c>
      <c r="L152" s="141">
        <f t="shared" si="71"/>
        <v>3.3007294749413463</v>
      </c>
      <c r="M152" s="3"/>
    </row>
    <row r="153" spans="1:13" ht="15" customHeight="1" x14ac:dyDescent="0.2">
      <c r="A153" s="11"/>
      <c r="C153" s="139">
        <v>2014</v>
      </c>
      <c r="D153" s="139"/>
      <c r="E153" s="140">
        <v>0.13098467415506282</v>
      </c>
      <c r="F153" s="140">
        <v>5.2695499825477443E-2</v>
      </c>
      <c r="G153" s="140">
        <v>0.25680246840355719</v>
      </c>
      <c r="H153" s="140">
        <v>0.38023255706368797</v>
      </c>
      <c r="I153" s="140">
        <v>0.124104697712673</v>
      </c>
      <c r="J153" s="140">
        <v>1.5962179371292923E-2</v>
      </c>
      <c r="K153" s="140">
        <v>3.9217923468248428E-2</v>
      </c>
      <c r="L153" s="141">
        <f t="shared" si="71"/>
        <v>3.3321025576371217</v>
      </c>
      <c r="M153" s="3"/>
    </row>
    <row r="154" spans="1:13" ht="15" customHeight="1" x14ac:dyDescent="0.2">
      <c r="A154" s="11"/>
      <c r="C154" s="170" t="s">
        <v>96</v>
      </c>
      <c r="D154" s="171"/>
      <c r="E154" s="172"/>
      <c r="F154" s="172"/>
      <c r="G154" s="173"/>
      <c r="H154" s="173"/>
      <c r="I154" s="173"/>
      <c r="J154" s="173"/>
      <c r="K154" s="173"/>
      <c r="L154" s="174"/>
      <c r="M154" s="3"/>
    </row>
    <row r="155" spans="1:13" ht="15" customHeight="1" x14ac:dyDescent="0.2">
      <c r="A155" s="11"/>
      <c r="C155" s="178">
        <v>2024</v>
      </c>
      <c r="D155" s="178"/>
      <c r="E155" s="179">
        <v>0.1222925122029398</v>
      </c>
      <c r="F155" s="179">
        <v>5.7482820900418563E-2</v>
      </c>
      <c r="G155" s="179">
        <v>0.30721047718868466</v>
      </c>
      <c r="H155" s="179">
        <v>0.30186267406047979</v>
      </c>
      <c r="I155" s="179">
        <v>0.19100152685600924</v>
      </c>
      <c r="J155" s="179">
        <v>1.7829192520189521E-2</v>
      </c>
      <c r="K155" s="179">
        <v>2.320796271278461E-3</v>
      </c>
      <c r="L155" s="180">
        <f t="shared" ref="L155:L158" si="72">(1*E155+2*F155+3*G155+4*H155+5*I155)/SUM(E155:I155)</f>
        <v>3.3896493117301665</v>
      </c>
      <c r="M155" s="3"/>
    </row>
    <row r="156" spans="1:13" ht="15" customHeight="1" x14ac:dyDescent="0.2">
      <c r="A156" s="11"/>
      <c r="C156" s="139">
        <v>2021</v>
      </c>
      <c r="D156" s="139"/>
      <c r="E156" s="140">
        <v>0.118625989</v>
      </c>
      <c r="F156" s="140">
        <v>6.5436568000000001E-2</v>
      </c>
      <c r="G156" s="140">
        <v>0.28189487600000002</v>
      </c>
      <c r="H156" s="140">
        <v>0.30975944999999999</v>
      </c>
      <c r="I156" s="140">
        <v>0.19354137799999999</v>
      </c>
      <c r="J156" s="140">
        <v>1.8551700000000001E-2</v>
      </c>
      <c r="K156" s="140">
        <v>1.2190100000000001E-2</v>
      </c>
      <c r="L156" s="141">
        <f t="shared" si="72"/>
        <v>3.4066549400294455</v>
      </c>
      <c r="M156" s="3"/>
    </row>
    <row r="157" spans="1:13" ht="15" customHeight="1" x14ac:dyDescent="0.2">
      <c r="A157" s="11"/>
      <c r="C157" s="139">
        <v>2017</v>
      </c>
      <c r="D157" s="139"/>
      <c r="E157" s="140">
        <v>0.112052915</v>
      </c>
      <c r="F157" s="140">
        <v>8.5649528000000003E-2</v>
      </c>
      <c r="G157" s="140">
        <v>0.25175392099999999</v>
      </c>
      <c r="H157" s="140">
        <v>0.331368624</v>
      </c>
      <c r="I157" s="140">
        <v>0.18787040599999999</v>
      </c>
      <c r="J157" s="140">
        <v>2.0810800000000001E-2</v>
      </c>
      <c r="K157" s="140">
        <v>1.0493799999999999E-2</v>
      </c>
      <c r="L157" s="141">
        <f t="shared" si="72"/>
        <v>3.4101950731480408</v>
      </c>
      <c r="M157" s="3"/>
    </row>
    <row r="158" spans="1:13" ht="15" customHeight="1" x14ac:dyDescent="0.2">
      <c r="A158" s="11"/>
      <c r="C158" s="139">
        <v>2014</v>
      </c>
      <c r="D158" s="139"/>
      <c r="E158" s="140">
        <v>0.11794014833540839</v>
      </c>
      <c r="F158" s="140">
        <v>5.162864747491009E-2</v>
      </c>
      <c r="G158" s="140">
        <v>0.23168047356138918</v>
      </c>
      <c r="H158" s="140">
        <v>0.29452583277778532</v>
      </c>
      <c r="I158" s="140">
        <v>0.25196561480014767</v>
      </c>
      <c r="J158" s="140">
        <v>1.410933899323397E-2</v>
      </c>
      <c r="K158" s="140">
        <v>3.8149944057125344E-2</v>
      </c>
      <c r="L158" s="141">
        <f t="shared" si="72"/>
        <v>3.5391222610724911</v>
      </c>
      <c r="M158" s="3"/>
    </row>
    <row r="159" spans="1:13" ht="15" customHeight="1" x14ac:dyDescent="0.2">
      <c r="A159" s="11"/>
      <c r="C159" s="162" t="s">
        <v>66</v>
      </c>
      <c r="D159" s="162"/>
      <c r="E159" s="162"/>
      <c r="F159" s="162"/>
      <c r="G159" s="163"/>
      <c r="H159" s="163"/>
      <c r="I159" s="163"/>
      <c r="J159" s="163"/>
      <c r="K159" s="163"/>
      <c r="L159" s="168"/>
      <c r="M159" s="3"/>
    </row>
    <row r="160" spans="1:13" ht="15" customHeight="1" x14ac:dyDescent="0.2">
      <c r="A160" s="11"/>
      <c r="C160" s="178">
        <v>2024</v>
      </c>
      <c r="D160" s="178"/>
      <c r="E160" s="179">
        <f>AVERAGE(E165,E170,E175)</f>
        <v>0.14210274562301914</v>
      </c>
      <c r="F160" s="179">
        <f t="shared" ref="F160:K160" si="73">AVERAGE(F165,F170,F175)</f>
        <v>7.3078663334370797E-2</v>
      </c>
      <c r="G160" s="179">
        <f t="shared" si="73"/>
        <v>0.34316670409360212</v>
      </c>
      <c r="H160" s="179">
        <f t="shared" si="73"/>
        <v>0.27910416772760954</v>
      </c>
      <c r="I160" s="179">
        <f t="shared" si="73"/>
        <v>0.12641095427454174</v>
      </c>
      <c r="J160" s="179">
        <f t="shared" si="73"/>
        <v>2.1608041283013604E-2</v>
      </c>
      <c r="K160" s="179">
        <f t="shared" si="73"/>
        <v>1.4528723663843147E-2</v>
      </c>
      <c r="L160" s="180">
        <f t="shared" ref="L160:L163" si="74">(1*E160+2*F160+3*G160+4*H160+5*I160)/SUM(E160:I160)</f>
        <v>3.1811895249709936</v>
      </c>
      <c r="M160" s="3"/>
    </row>
    <row r="161" spans="1:13" ht="15" customHeight="1" x14ac:dyDescent="0.2">
      <c r="A161" s="11"/>
      <c r="C161" s="139">
        <v>2021</v>
      </c>
      <c r="D161" s="139"/>
      <c r="E161" s="140">
        <f t="shared" ref="E161:K161" si="75">AVERAGE(E166,E171,E176)</f>
        <v>0.13594410366666665</v>
      </c>
      <c r="F161" s="140">
        <f t="shared" si="75"/>
        <v>7.0829690666666667E-2</v>
      </c>
      <c r="G161" s="140">
        <f t="shared" si="75"/>
        <v>0.3699324286666667</v>
      </c>
      <c r="H161" s="140">
        <f t="shared" si="75"/>
        <v>0.26576974833333333</v>
      </c>
      <c r="I161" s="140">
        <f t="shared" si="75"/>
        <v>0.11266590666666669</v>
      </c>
      <c r="J161" s="140">
        <f t="shared" si="75"/>
        <v>1.9376900000000002E-2</v>
      </c>
      <c r="K161" s="140">
        <f t="shared" si="75"/>
        <v>2.5481299999999998E-2</v>
      </c>
      <c r="L161" s="141">
        <f t="shared" si="74"/>
        <v>3.1553524843632359</v>
      </c>
      <c r="M161" s="3"/>
    </row>
    <row r="162" spans="1:13" ht="15" customHeight="1" x14ac:dyDescent="0.2">
      <c r="A162" s="11"/>
      <c r="C162" s="139">
        <v>2017</v>
      </c>
      <c r="D162" s="139"/>
      <c r="E162" s="140">
        <f t="shared" ref="E162:K162" si="76">AVERAGE(E167,E172,E177)</f>
        <v>0.16418355100000001</v>
      </c>
      <c r="F162" s="140">
        <f t="shared" si="76"/>
        <v>8.2189169333333326E-2</v>
      </c>
      <c r="G162" s="140">
        <f t="shared" si="76"/>
        <v>0.31801048033333329</v>
      </c>
      <c r="H162" s="140">
        <f t="shared" si="76"/>
        <v>0.28386168733333333</v>
      </c>
      <c r="I162" s="140">
        <f t="shared" si="76"/>
        <v>0.10355010366666667</v>
      </c>
      <c r="J162" s="140">
        <f t="shared" si="76"/>
        <v>2.2977833333333336E-2</v>
      </c>
      <c r="K162" s="140">
        <f t="shared" si="76"/>
        <v>2.5227200000000002E-2</v>
      </c>
      <c r="L162" s="141">
        <f t="shared" si="74"/>
        <v>3.0844778802550081</v>
      </c>
      <c r="M162" s="3"/>
    </row>
    <row r="163" spans="1:13" ht="15" customHeight="1" x14ac:dyDescent="0.2">
      <c r="A163" s="11"/>
      <c r="C163" s="139">
        <v>2014</v>
      </c>
      <c r="D163" s="139"/>
      <c r="E163" s="140">
        <f t="shared" ref="E163:K163" si="77">AVERAGE(E168,E173,E178)</f>
        <v>0.16071369915393455</v>
      </c>
      <c r="F163" s="140">
        <f t="shared" si="77"/>
        <v>5.9823313617106667E-2</v>
      </c>
      <c r="G163" s="140">
        <f t="shared" si="77"/>
        <v>0.36554980765539313</v>
      </c>
      <c r="H163" s="140">
        <f t="shared" si="77"/>
        <v>0.26256119909728443</v>
      </c>
      <c r="I163" s="140">
        <f t="shared" si="77"/>
        <v>9.3048143482053799E-2</v>
      </c>
      <c r="J163" s="140">
        <f t="shared" si="77"/>
        <v>1.5631750071971807E-2</v>
      </c>
      <c r="K163" s="140">
        <f t="shared" si="77"/>
        <v>4.2672086922255652E-2</v>
      </c>
      <c r="L163" s="141">
        <f t="shared" si="74"/>
        <v>3.0715801728672898</v>
      </c>
      <c r="M163" s="3"/>
    </row>
    <row r="164" spans="1:13" ht="15" customHeight="1" x14ac:dyDescent="0.2">
      <c r="A164" s="11"/>
      <c r="C164" s="170" t="s">
        <v>94</v>
      </c>
      <c r="D164" s="171"/>
      <c r="E164" s="172"/>
      <c r="F164" s="172"/>
      <c r="G164" s="173"/>
      <c r="H164" s="173"/>
      <c r="I164" s="173"/>
      <c r="J164" s="173"/>
      <c r="K164" s="173"/>
      <c r="L164" s="174"/>
      <c r="M164" s="3"/>
    </row>
    <row r="165" spans="1:13" ht="15" customHeight="1" x14ac:dyDescent="0.2">
      <c r="A165" s="11"/>
      <c r="C165" s="178">
        <v>2024</v>
      </c>
      <c r="D165" s="178"/>
      <c r="E165" s="179">
        <v>0.12532413386579364</v>
      </c>
      <c r="F165" s="179">
        <v>6.0084067944706547E-2</v>
      </c>
      <c r="G165" s="179">
        <v>0.23031814136040224</v>
      </c>
      <c r="H165" s="179">
        <v>0.33451881018365714</v>
      </c>
      <c r="I165" s="179">
        <v>0.20789165844383753</v>
      </c>
      <c r="J165" s="179">
        <v>2.7334464537759777E-2</v>
      </c>
      <c r="K165" s="179">
        <v>1.4528723663843144E-2</v>
      </c>
      <c r="L165" s="180">
        <f t="shared" ref="L165:L168" si="78">(1*E165+2*F165+3*G165+4*H165+5*I165)/SUM(E165:I165)</f>
        <v>3.4587756007098589</v>
      </c>
      <c r="M165" s="3"/>
    </row>
    <row r="166" spans="1:13" ht="15" customHeight="1" x14ac:dyDescent="0.2">
      <c r="A166" s="11"/>
      <c r="C166" s="139">
        <v>2021</v>
      </c>
      <c r="D166" s="139"/>
      <c r="E166" s="140">
        <v>0.11642828</v>
      </c>
      <c r="F166" s="140">
        <v>6.05027E-2</v>
      </c>
      <c r="G166" s="140">
        <v>0.24128491299999999</v>
      </c>
      <c r="H166" s="140">
        <v>0.35771210599999997</v>
      </c>
      <c r="I166" s="140">
        <v>0.17717469</v>
      </c>
      <c r="J166" s="140">
        <v>2.14161E-2</v>
      </c>
      <c r="K166" s="140">
        <v>2.5481299999999998E-2</v>
      </c>
      <c r="L166" s="141">
        <f t="shared" si="78"/>
        <v>3.4393044221072389</v>
      </c>
      <c r="M166" s="3"/>
    </row>
    <row r="167" spans="1:13" ht="15" customHeight="1" x14ac:dyDescent="0.2">
      <c r="A167" s="11"/>
      <c r="C167" s="139">
        <v>2017</v>
      </c>
      <c r="D167" s="139"/>
      <c r="E167" s="140">
        <v>0.16755477699999999</v>
      </c>
      <c r="F167" s="140">
        <v>5.6493500000000002E-2</v>
      </c>
      <c r="G167" s="140">
        <v>0.238487158</v>
      </c>
      <c r="H167" s="140">
        <v>0.352172653</v>
      </c>
      <c r="I167" s="140">
        <v>0.13725406700000001</v>
      </c>
      <c r="J167" s="140">
        <v>2.34276E-2</v>
      </c>
      <c r="K167" s="140">
        <v>2.4610199999999999E-2</v>
      </c>
      <c r="L167" s="141">
        <f t="shared" si="78"/>
        <v>3.2469402084581827</v>
      </c>
      <c r="M167" s="3"/>
    </row>
    <row r="168" spans="1:13" ht="15" customHeight="1" x14ac:dyDescent="0.2">
      <c r="A168" s="11"/>
      <c r="C168" s="139">
        <v>2014</v>
      </c>
      <c r="D168" s="139"/>
      <c r="E168" s="140">
        <v>0.20215665271274966</v>
      </c>
      <c r="F168" s="140">
        <v>4.7873732690814574E-2</v>
      </c>
      <c r="G168" s="140">
        <v>0.23054920170343968</v>
      </c>
      <c r="H168" s="140">
        <v>0.33431199502414333</v>
      </c>
      <c r="I168" s="140">
        <v>0.12856757994973567</v>
      </c>
      <c r="J168" s="140">
        <v>1.4666226239530317E-2</v>
      </c>
      <c r="K168" s="140">
        <v>4.1874611679586775E-2</v>
      </c>
      <c r="L168" s="141">
        <f t="shared" si="78"/>
        <v>3.1476058767611628</v>
      </c>
      <c r="M168" s="3"/>
    </row>
    <row r="169" spans="1:13" ht="15" customHeight="1" x14ac:dyDescent="0.2">
      <c r="A169" s="11"/>
      <c r="C169" s="170" t="s">
        <v>95</v>
      </c>
      <c r="D169" s="171"/>
      <c r="E169" s="172"/>
      <c r="F169" s="172"/>
      <c r="G169" s="173"/>
      <c r="H169" s="173"/>
      <c r="I169" s="173"/>
      <c r="J169" s="173"/>
      <c r="K169" s="173"/>
      <c r="L169" s="174"/>
      <c r="M169" s="3"/>
    </row>
    <row r="170" spans="1:13" ht="15" customHeight="1" x14ac:dyDescent="0.2">
      <c r="A170" s="11"/>
      <c r="C170" s="178">
        <v>2024</v>
      </c>
      <c r="D170" s="178"/>
      <c r="E170" s="179">
        <v>0.15893338296823029</v>
      </c>
      <c r="F170" s="179">
        <v>7.6191275564663249E-2</v>
      </c>
      <c r="G170" s="179">
        <v>0.3688811487887364</v>
      </c>
      <c r="H170" s="179">
        <v>0.2727084565221769</v>
      </c>
      <c r="I170" s="179">
        <v>9.4363160210364741E-2</v>
      </c>
      <c r="J170" s="179">
        <v>1.439385228198533E-2</v>
      </c>
      <c r="K170" s="179">
        <v>1.4528723663843149E-2</v>
      </c>
      <c r="L170" s="180">
        <f t="shared" ref="L170:L173" si="79">(1*E170+2*F170+3*G170+4*H170+5*I170)/SUM(E170:I170)</f>
        <v>3.0693834845428598</v>
      </c>
      <c r="M170" s="3"/>
    </row>
    <row r="171" spans="1:13" ht="15" customHeight="1" x14ac:dyDescent="0.2">
      <c r="A171" s="11"/>
      <c r="C171" s="139">
        <v>2021</v>
      </c>
      <c r="D171" s="139"/>
      <c r="E171" s="140">
        <v>0.14675802199999999</v>
      </c>
      <c r="F171" s="140">
        <v>8.2124664E-2</v>
      </c>
      <c r="G171" s="140">
        <v>0.400306989</v>
      </c>
      <c r="H171" s="140">
        <v>0.24923535499999999</v>
      </c>
      <c r="I171" s="140">
        <v>7.7930843999999999E-2</v>
      </c>
      <c r="J171" s="140">
        <v>1.8162899999999999E-2</v>
      </c>
      <c r="K171" s="140">
        <v>2.5481299999999998E-2</v>
      </c>
      <c r="L171" s="141">
        <f t="shared" si="79"/>
        <v>3.0308006002794734</v>
      </c>
      <c r="M171" s="3"/>
    </row>
    <row r="172" spans="1:13" ht="15" customHeight="1" x14ac:dyDescent="0.2">
      <c r="A172" s="11"/>
      <c r="C172" s="139">
        <v>2017</v>
      </c>
      <c r="D172" s="139"/>
      <c r="E172" s="140">
        <v>0.16601650500000001</v>
      </c>
      <c r="F172" s="140">
        <v>9.3256783999999995E-2</v>
      </c>
      <c r="G172" s="140">
        <v>0.337828146</v>
      </c>
      <c r="H172" s="140">
        <v>0.26906047799999999</v>
      </c>
      <c r="I172" s="140">
        <v>8.3482762000000002E-2</v>
      </c>
      <c r="J172" s="140">
        <v>2.4249300000000001E-2</v>
      </c>
      <c r="K172" s="140">
        <v>2.61061E-2</v>
      </c>
      <c r="L172" s="141">
        <f t="shared" si="79"/>
        <v>3.0113055001335103</v>
      </c>
      <c r="M172" s="3"/>
    </row>
    <row r="173" spans="1:13" ht="15" customHeight="1" x14ac:dyDescent="0.2">
      <c r="A173" s="11"/>
      <c r="C173" s="139">
        <v>2014</v>
      </c>
      <c r="D173" s="139"/>
      <c r="E173" s="140">
        <v>0.14097205072901675</v>
      </c>
      <c r="F173" s="140">
        <v>6.2801394540427602E-2</v>
      </c>
      <c r="G173" s="140">
        <v>0.42928571190677445</v>
      </c>
      <c r="H173" s="140">
        <v>0.23653109958850885</v>
      </c>
      <c r="I173" s="140">
        <v>6.9596528212612349E-2</v>
      </c>
      <c r="J173" s="140">
        <v>1.7208400773508437E-2</v>
      </c>
      <c r="K173" s="140">
        <v>4.3604814249151629E-2</v>
      </c>
      <c r="L173" s="141">
        <f t="shared" si="79"/>
        <v>3.0329845569707632</v>
      </c>
      <c r="M173" s="3"/>
    </row>
    <row r="174" spans="1:13" ht="15" customHeight="1" x14ac:dyDescent="0.2">
      <c r="A174" s="11"/>
      <c r="C174" s="170" t="s">
        <v>96</v>
      </c>
      <c r="D174" s="171"/>
      <c r="E174" s="172"/>
      <c r="F174" s="172"/>
      <c r="G174" s="173"/>
      <c r="H174" s="173"/>
      <c r="I174" s="173"/>
      <c r="J174" s="173"/>
      <c r="K174" s="173"/>
      <c r="L174" s="174"/>
      <c r="M174" s="3"/>
    </row>
    <row r="175" spans="1:13" ht="15" customHeight="1" x14ac:dyDescent="0.2">
      <c r="A175" s="11"/>
      <c r="C175" s="178">
        <v>2024</v>
      </c>
      <c r="D175" s="178"/>
      <c r="E175" s="179">
        <v>0.14205072003503347</v>
      </c>
      <c r="F175" s="179">
        <v>8.2960646493742615E-2</v>
      </c>
      <c r="G175" s="179">
        <v>0.43030082213166765</v>
      </c>
      <c r="H175" s="179">
        <v>0.23008523647699461</v>
      </c>
      <c r="I175" s="179">
        <v>7.6978044169422943E-2</v>
      </c>
      <c r="J175" s="179">
        <v>2.3095807029295704E-2</v>
      </c>
      <c r="K175" s="179">
        <v>1.4528723663843146E-2</v>
      </c>
      <c r="L175" s="180">
        <f t="shared" ref="L175:L178" si="80">(1*E175+2*F175+3*G175+4*H175+5*I175)/SUM(E175:I175)</f>
        <v>3.0176430497176532</v>
      </c>
      <c r="M175" s="3"/>
    </row>
    <row r="176" spans="1:13" ht="15" customHeight="1" x14ac:dyDescent="0.2">
      <c r="A176" s="11"/>
      <c r="C176" s="139">
        <v>2021</v>
      </c>
      <c r="D176" s="139"/>
      <c r="E176" s="140">
        <v>0.14464600899999999</v>
      </c>
      <c r="F176" s="140">
        <v>6.9861707999999995E-2</v>
      </c>
      <c r="G176" s="140">
        <v>0.468205384</v>
      </c>
      <c r="H176" s="140">
        <v>0.19036178400000001</v>
      </c>
      <c r="I176" s="140">
        <v>8.2892186000000007E-2</v>
      </c>
      <c r="J176" s="140">
        <v>1.8551700000000001E-2</v>
      </c>
      <c r="K176" s="140">
        <v>2.5481299999999998E-2</v>
      </c>
      <c r="L176" s="141">
        <f t="shared" si="80"/>
        <v>2.9968538979100461</v>
      </c>
      <c r="M176" s="3"/>
    </row>
    <row r="177" spans="1:13" ht="15" customHeight="1" x14ac:dyDescent="0.2">
      <c r="A177" s="11"/>
      <c r="C177" s="139">
        <v>2017</v>
      </c>
      <c r="D177" s="139"/>
      <c r="E177" s="140">
        <v>0.15897937100000001</v>
      </c>
      <c r="F177" s="140">
        <v>9.6817223999999993E-2</v>
      </c>
      <c r="G177" s="140">
        <v>0.37771613700000001</v>
      </c>
      <c r="H177" s="140">
        <v>0.23035193100000001</v>
      </c>
      <c r="I177" s="140">
        <v>8.9913482000000003E-2</v>
      </c>
      <c r="J177" s="140">
        <v>2.12566E-2</v>
      </c>
      <c r="K177" s="140">
        <v>2.4965299999999999E-2</v>
      </c>
      <c r="L177" s="141">
        <f t="shared" si="80"/>
        <v>2.9951801464270296</v>
      </c>
      <c r="M177" s="3"/>
    </row>
    <row r="178" spans="1:13" ht="15" customHeight="1" x14ac:dyDescent="0.2">
      <c r="A178" s="11"/>
      <c r="C178" s="139">
        <v>2014</v>
      </c>
      <c r="D178" s="139"/>
      <c r="E178" s="140">
        <v>0.13901239402003732</v>
      </c>
      <c r="F178" s="140">
        <v>6.8794813620077847E-2</v>
      </c>
      <c r="G178" s="140">
        <v>0.43681450935596516</v>
      </c>
      <c r="H178" s="140">
        <v>0.21684050267920105</v>
      </c>
      <c r="I178" s="140">
        <v>8.0980322283813341E-2</v>
      </c>
      <c r="J178" s="140">
        <v>1.5020623202876664E-2</v>
      </c>
      <c r="K178" s="140">
        <v>4.2536834838028538E-2</v>
      </c>
      <c r="L178" s="141">
        <f t="shared" si="80"/>
        <v>3.0339347431411503</v>
      </c>
      <c r="M178" s="3"/>
    </row>
    <row r="179" spans="1:13" ht="15" customHeight="1" x14ac:dyDescent="0.2">
      <c r="A179" s="11"/>
      <c r="C179" s="162" t="s">
        <v>67</v>
      </c>
      <c r="D179" s="162"/>
      <c r="E179" s="162"/>
      <c r="F179" s="162"/>
      <c r="G179" s="163"/>
      <c r="H179" s="163"/>
      <c r="I179" s="163"/>
      <c r="J179" s="163"/>
      <c r="K179" s="163"/>
      <c r="L179" s="168"/>
      <c r="M179" s="3"/>
    </row>
    <row r="180" spans="1:13" ht="15" customHeight="1" x14ac:dyDescent="0.2">
      <c r="A180" s="11"/>
      <c r="C180" s="178">
        <v>2024</v>
      </c>
      <c r="D180" s="178"/>
      <c r="E180" s="179">
        <f>AVERAGE(E185,E190,E195)</f>
        <v>0.16253262349646688</v>
      </c>
      <c r="F180" s="179">
        <f t="shared" ref="F180:K180" si="81">AVERAGE(F185,F190,F195)</f>
        <v>0.13010733715839837</v>
      </c>
      <c r="G180" s="179">
        <f t="shared" si="81"/>
        <v>0.39076521503219669</v>
      </c>
      <c r="H180" s="179">
        <f t="shared" si="81"/>
        <v>0.18583285421511464</v>
      </c>
      <c r="I180" s="179">
        <f t="shared" si="81"/>
        <v>7.7043770367707029E-2</v>
      </c>
      <c r="J180" s="179">
        <f t="shared" si="81"/>
        <v>2.3336785684145048E-2</v>
      </c>
      <c r="K180" s="179">
        <f t="shared" si="81"/>
        <v>3.0381414045971389E-2</v>
      </c>
      <c r="L180" s="180">
        <f t="shared" ref="L180:L183" si="82">(1*E180+2*F180+3*G180+4*H180+5*I180)/SUM(E180:I180)</f>
        <v>2.8782052141677745</v>
      </c>
      <c r="M180" s="3"/>
    </row>
    <row r="181" spans="1:13" ht="15" customHeight="1" x14ac:dyDescent="0.2">
      <c r="A181" s="11"/>
      <c r="C181" s="139">
        <v>2021</v>
      </c>
      <c r="D181" s="139"/>
      <c r="E181" s="140">
        <f t="shared" ref="E181:K181" si="83">AVERAGE(E186,E191,E196)</f>
        <v>0.15727522966666665</v>
      </c>
      <c r="F181" s="140">
        <f t="shared" si="83"/>
        <v>0.15141266100000003</v>
      </c>
      <c r="G181" s="140">
        <f t="shared" si="83"/>
        <v>0.40125505533333333</v>
      </c>
      <c r="H181" s="140">
        <f t="shared" si="83"/>
        <v>0.16896201399999999</v>
      </c>
      <c r="I181" s="140">
        <f t="shared" si="83"/>
        <v>6.1955944666666672E-2</v>
      </c>
      <c r="J181" s="140">
        <f t="shared" si="83"/>
        <v>2.1000033333333334E-2</v>
      </c>
      <c r="K181" s="140">
        <f t="shared" si="83"/>
        <v>3.8138999999999999E-2</v>
      </c>
      <c r="L181" s="141">
        <f t="shared" si="82"/>
        <v>2.8160310242019007</v>
      </c>
      <c r="M181" s="3"/>
    </row>
    <row r="182" spans="1:13" ht="15" customHeight="1" x14ac:dyDescent="0.2">
      <c r="A182" s="11"/>
      <c r="C182" s="139">
        <v>2017</v>
      </c>
      <c r="D182" s="139"/>
      <c r="E182" s="140">
        <f t="shared" ref="E182:K182" si="84">AVERAGE(E187,E192,E197)</f>
        <v>0.16117178966666668</v>
      </c>
      <c r="F182" s="140">
        <f t="shared" si="84"/>
        <v>0.13961292766666666</v>
      </c>
      <c r="G182" s="140">
        <f t="shared" si="84"/>
        <v>0.37575734099999997</v>
      </c>
      <c r="H182" s="140">
        <f t="shared" si="84"/>
        <v>0.18296106733333331</v>
      </c>
      <c r="I182" s="140">
        <f t="shared" si="84"/>
        <v>6.9843204666666672E-2</v>
      </c>
      <c r="J182" s="140">
        <f t="shared" si="84"/>
        <v>2.98467E-2</v>
      </c>
      <c r="K182" s="140">
        <f t="shared" si="84"/>
        <v>4.08069E-2</v>
      </c>
      <c r="L182" s="141">
        <f t="shared" si="82"/>
        <v>2.8500999834116021</v>
      </c>
      <c r="M182" s="3"/>
    </row>
    <row r="183" spans="1:13" ht="15" customHeight="1" x14ac:dyDescent="0.2">
      <c r="A183" s="11"/>
      <c r="C183" s="139">
        <v>2014</v>
      </c>
      <c r="D183" s="139"/>
      <c r="E183" s="140">
        <f t="shared" ref="E183:K183" si="85">AVERAGE(E188,E193,E198)</f>
        <v>0.14829298945220373</v>
      </c>
      <c r="F183" s="140">
        <f t="shared" si="85"/>
        <v>0.12403484324374787</v>
      </c>
      <c r="G183" s="140">
        <f t="shared" si="85"/>
        <v>0.37256771874999139</v>
      </c>
      <c r="H183" s="140">
        <f t="shared" si="85"/>
        <v>0.1702149335840748</v>
      </c>
      <c r="I183" s="140">
        <f t="shared" si="85"/>
        <v>0.10225107249986502</v>
      </c>
      <c r="J183" s="140">
        <f t="shared" si="85"/>
        <v>2.0332538627024856E-2</v>
      </c>
      <c r="K183" s="140">
        <f t="shared" si="85"/>
        <v>6.2305903843092487E-2</v>
      </c>
      <c r="L183" s="141">
        <f t="shared" si="82"/>
        <v>2.9499611214492654</v>
      </c>
      <c r="M183" s="3"/>
    </row>
    <row r="184" spans="1:13" ht="15" customHeight="1" x14ac:dyDescent="0.2">
      <c r="A184" s="11"/>
      <c r="C184" s="170" t="s">
        <v>94</v>
      </c>
      <c r="D184" s="171"/>
      <c r="E184" s="172"/>
      <c r="F184" s="172"/>
      <c r="G184" s="173"/>
      <c r="H184" s="173"/>
      <c r="I184" s="173"/>
      <c r="J184" s="173"/>
      <c r="K184" s="173"/>
      <c r="L184" s="174"/>
      <c r="M184" s="3"/>
    </row>
    <row r="185" spans="1:13" ht="15" customHeight="1" x14ac:dyDescent="0.2">
      <c r="A185" s="11"/>
      <c r="C185" s="178">
        <v>2024</v>
      </c>
      <c r="D185" s="178"/>
      <c r="E185" s="179">
        <v>0.13172934924668175</v>
      </c>
      <c r="F185" s="179">
        <v>0.10885485933495244</v>
      </c>
      <c r="G185" s="179">
        <v>0.34263584541173309</v>
      </c>
      <c r="H185" s="179">
        <v>0.2391149354018296</v>
      </c>
      <c r="I185" s="179">
        <v>0.11737112912645098</v>
      </c>
      <c r="J185" s="179">
        <v>2.9912467432380796E-2</v>
      </c>
      <c r="K185" s="179">
        <v>3.0381414045971389E-2</v>
      </c>
      <c r="L185" s="180">
        <f t="shared" ref="L185:L188" si="86">(1*E185+2*F185+3*G185+4*H185+5*I185)/SUM(E185:I185)</f>
        <v>3.1080589280254602</v>
      </c>
      <c r="M185" s="3"/>
    </row>
    <row r="186" spans="1:13" ht="15" customHeight="1" x14ac:dyDescent="0.2">
      <c r="A186" s="11"/>
      <c r="C186" s="139">
        <v>2021</v>
      </c>
      <c r="D186" s="139"/>
      <c r="E186" s="140">
        <v>0.123674309</v>
      </c>
      <c r="F186" s="140">
        <v>0.115296864</v>
      </c>
      <c r="G186" s="140">
        <v>0.37457283899999999</v>
      </c>
      <c r="H186" s="140">
        <v>0.24015386499999999</v>
      </c>
      <c r="I186" s="140">
        <v>8.7065433999999997E-2</v>
      </c>
      <c r="J186" s="140">
        <v>2.1097600000000001E-2</v>
      </c>
      <c r="K186" s="140">
        <v>3.8138999999999999E-2</v>
      </c>
      <c r="L186" s="141">
        <f t="shared" si="86"/>
        <v>3.0548908002642121</v>
      </c>
      <c r="M186" s="3"/>
    </row>
    <row r="187" spans="1:13" ht="15" customHeight="1" x14ac:dyDescent="0.2">
      <c r="A187" s="11"/>
      <c r="C187" s="139">
        <v>2017</v>
      </c>
      <c r="D187" s="139"/>
      <c r="E187" s="140">
        <v>0.13235296799999999</v>
      </c>
      <c r="F187" s="140">
        <v>0.13177171400000001</v>
      </c>
      <c r="G187" s="140">
        <v>0.34532472199999997</v>
      </c>
      <c r="H187" s="140">
        <v>0.23266213499999999</v>
      </c>
      <c r="I187" s="140">
        <v>8.5112315999999993E-2</v>
      </c>
      <c r="J187" s="140">
        <v>3.3735500000000002E-2</v>
      </c>
      <c r="K187" s="140">
        <v>3.9040600000000002E-2</v>
      </c>
      <c r="L187" s="141">
        <f t="shared" si="86"/>
        <v>3.0069121571510902</v>
      </c>
      <c r="M187" s="3"/>
    </row>
    <row r="188" spans="1:13" ht="15" customHeight="1" x14ac:dyDescent="0.2">
      <c r="A188" s="11"/>
      <c r="C188" s="139">
        <v>2014</v>
      </c>
      <c r="D188" s="139"/>
      <c r="E188" s="140">
        <v>0.1138142605045159</v>
      </c>
      <c r="F188" s="140">
        <v>0.12643407110843635</v>
      </c>
      <c r="G188" s="140">
        <v>0.3239734126330619</v>
      </c>
      <c r="H188" s="140">
        <v>0.20721011272734716</v>
      </c>
      <c r="I188" s="140">
        <v>0.14702974286658307</v>
      </c>
      <c r="J188" s="140">
        <v>2.018485827834442E-2</v>
      </c>
      <c r="K188" s="140">
        <v>6.1353541881711438E-2</v>
      </c>
      <c r="L188" s="141">
        <f t="shared" si="86"/>
        <v>3.1602756243360615</v>
      </c>
      <c r="M188" s="3"/>
    </row>
    <row r="189" spans="1:13" ht="15" customHeight="1" x14ac:dyDescent="0.2">
      <c r="A189" s="11"/>
      <c r="C189" s="170" t="s">
        <v>95</v>
      </c>
      <c r="D189" s="171"/>
      <c r="E189" s="172"/>
      <c r="F189" s="172"/>
      <c r="G189" s="173"/>
      <c r="H189" s="173"/>
      <c r="I189" s="173"/>
      <c r="J189" s="173"/>
      <c r="K189" s="173"/>
      <c r="L189" s="174"/>
      <c r="M189" s="3"/>
    </row>
    <row r="190" spans="1:13" ht="15" customHeight="1" x14ac:dyDescent="0.2">
      <c r="A190" s="11"/>
      <c r="C190" s="178">
        <v>2024</v>
      </c>
      <c r="D190" s="178"/>
      <c r="E190" s="179">
        <v>0.18488279101781677</v>
      </c>
      <c r="F190" s="179">
        <v>0.12699263499060837</v>
      </c>
      <c r="G190" s="179">
        <v>0.42516867435627897</v>
      </c>
      <c r="H190" s="179">
        <v>0.16892204231463734</v>
      </c>
      <c r="I190" s="179">
        <v>4.4884066165224994E-2</v>
      </c>
      <c r="J190" s="179">
        <v>1.8768377109462067E-2</v>
      </c>
      <c r="K190" s="179">
        <v>3.0381414045971385E-2</v>
      </c>
      <c r="L190" s="180">
        <f t="shared" ref="L190:L193" si="87">(1*E190+2*F190+3*G190+4*H190+5*I190)/SUM(E190:I190)</f>
        <v>2.7496261344145414</v>
      </c>
      <c r="M190" s="3"/>
    </row>
    <row r="191" spans="1:13" ht="15" customHeight="1" x14ac:dyDescent="0.2">
      <c r="A191" s="11"/>
      <c r="C191" s="139">
        <v>2021</v>
      </c>
      <c r="D191" s="139"/>
      <c r="E191" s="140">
        <v>0.18065508499999999</v>
      </c>
      <c r="F191" s="140">
        <v>0.163566605</v>
      </c>
      <c r="G191" s="140">
        <v>0.40599636099999997</v>
      </c>
      <c r="H191" s="140">
        <v>0.15314871199999999</v>
      </c>
      <c r="I191" s="140">
        <v>3.6421000000000002E-2</v>
      </c>
      <c r="J191" s="140">
        <v>2.2073200000000001E-2</v>
      </c>
      <c r="K191" s="140">
        <v>3.8138999999999999E-2</v>
      </c>
      <c r="L191" s="141">
        <f t="shared" si="87"/>
        <v>2.6819642958045198</v>
      </c>
      <c r="M191" s="3"/>
    </row>
    <row r="192" spans="1:13" ht="15" customHeight="1" x14ac:dyDescent="0.2">
      <c r="A192" s="11"/>
      <c r="C192" s="139">
        <v>2017</v>
      </c>
      <c r="D192" s="139"/>
      <c r="E192" s="140">
        <v>0.18028561000000001</v>
      </c>
      <c r="F192" s="140">
        <v>0.156700015</v>
      </c>
      <c r="G192" s="140">
        <v>0.36862213700000002</v>
      </c>
      <c r="H192" s="140">
        <v>0.17586012600000001</v>
      </c>
      <c r="I192" s="140">
        <v>4.6022800000000003E-2</v>
      </c>
      <c r="J192" s="140">
        <v>3.2182099999999998E-2</v>
      </c>
      <c r="K192" s="140">
        <v>4.0327099999999998E-2</v>
      </c>
      <c r="L192" s="141">
        <f t="shared" si="87"/>
        <v>2.7311396090264575</v>
      </c>
      <c r="M192" s="3"/>
    </row>
    <row r="193" spans="1:13" ht="15" customHeight="1" x14ac:dyDescent="0.2">
      <c r="A193" s="11"/>
      <c r="C193" s="139">
        <v>2014</v>
      </c>
      <c r="D193" s="139"/>
      <c r="E193" s="140">
        <v>0.17370712178954051</v>
      </c>
      <c r="F193" s="140">
        <v>0.11639389373093353</v>
      </c>
      <c r="G193" s="140">
        <v>0.40054243922221061</v>
      </c>
      <c r="H193" s="140">
        <v>0.198339100515802</v>
      </c>
      <c r="I193" s="140">
        <v>2.7614399961623095E-2</v>
      </c>
      <c r="J193" s="140">
        <v>2.144922267530083E-2</v>
      </c>
      <c r="K193" s="140">
        <v>6.1953822104589606E-2</v>
      </c>
      <c r="L193" s="141">
        <f t="shared" si="87"/>
        <v>2.770629570965049</v>
      </c>
      <c r="M193" s="3"/>
    </row>
    <row r="194" spans="1:13" ht="15" customHeight="1" x14ac:dyDescent="0.2">
      <c r="A194" s="11"/>
      <c r="C194" s="170" t="s">
        <v>96</v>
      </c>
      <c r="D194" s="171"/>
      <c r="E194" s="172"/>
      <c r="F194" s="172"/>
      <c r="G194" s="173"/>
      <c r="H194" s="173"/>
      <c r="I194" s="173"/>
      <c r="J194" s="173"/>
      <c r="K194" s="173"/>
      <c r="L194" s="174"/>
      <c r="M194" s="3"/>
    </row>
    <row r="195" spans="1:13" ht="15" customHeight="1" x14ac:dyDescent="0.2">
      <c r="A195" s="11"/>
      <c r="C195" s="178">
        <v>2024</v>
      </c>
      <c r="D195" s="178"/>
      <c r="E195" s="179">
        <v>0.17098573022490207</v>
      </c>
      <c r="F195" s="179">
        <v>0.15447451714963426</v>
      </c>
      <c r="G195" s="179">
        <v>0.40449112532857801</v>
      </c>
      <c r="H195" s="179">
        <v>0.14946158492887698</v>
      </c>
      <c r="I195" s="179">
        <v>6.8876115811445107E-2</v>
      </c>
      <c r="J195" s="179">
        <v>2.1329512510592289E-2</v>
      </c>
      <c r="K195" s="179">
        <v>3.0381414045971389E-2</v>
      </c>
      <c r="L195" s="180">
        <f t="shared" ref="L195:L198" si="88">(1*E195+2*F195+3*G195+4*H195+5*I195)/SUM(E195:I195)</f>
        <v>2.779358249602196</v>
      </c>
      <c r="M195" s="3"/>
    </row>
    <row r="196" spans="1:13" ht="15" customHeight="1" x14ac:dyDescent="0.2">
      <c r="A196" s="11"/>
      <c r="C196" s="139">
        <v>2021</v>
      </c>
      <c r="D196" s="139"/>
      <c r="E196" s="140">
        <v>0.16749629499999999</v>
      </c>
      <c r="F196" s="140">
        <v>0.17537451400000001</v>
      </c>
      <c r="G196" s="140">
        <v>0.42319596599999998</v>
      </c>
      <c r="H196" s="140">
        <v>0.11358346499999999</v>
      </c>
      <c r="I196" s="140">
        <v>6.2381399999999997E-2</v>
      </c>
      <c r="J196" s="140">
        <v>1.9829300000000001E-2</v>
      </c>
      <c r="K196" s="140">
        <v>3.8138999999999999E-2</v>
      </c>
      <c r="L196" s="141">
        <f t="shared" si="88"/>
        <v>2.7112402307421437</v>
      </c>
      <c r="M196" s="3"/>
    </row>
    <row r="197" spans="1:13" ht="15" customHeight="1" x14ac:dyDescent="0.2">
      <c r="A197" s="11"/>
      <c r="C197" s="139">
        <v>2017</v>
      </c>
      <c r="D197" s="139"/>
      <c r="E197" s="140">
        <v>0.170876791</v>
      </c>
      <c r="F197" s="140">
        <v>0.13036705400000001</v>
      </c>
      <c r="G197" s="140">
        <v>0.41332516400000002</v>
      </c>
      <c r="H197" s="140">
        <v>0.14036094099999999</v>
      </c>
      <c r="I197" s="140">
        <v>7.8394498000000007E-2</v>
      </c>
      <c r="J197" s="140">
        <v>2.3622500000000001E-2</v>
      </c>
      <c r="K197" s="140">
        <v>4.3053000000000001E-2</v>
      </c>
      <c r="L197" s="141">
        <f t="shared" si="88"/>
        <v>2.8125296092104515</v>
      </c>
      <c r="M197" s="3"/>
    </row>
    <row r="198" spans="1:13" ht="15" customHeight="1" x14ac:dyDescent="0.2">
      <c r="A198" s="11"/>
      <c r="C198" s="139">
        <v>2014</v>
      </c>
      <c r="D198" s="139"/>
      <c r="E198" s="140">
        <v>0.15735758606255476</v>
      </c>
      <c r="F198" s="140">
        <v>0.12927656489187378</v>
      </c>
      <c r="G198" s="140">
        <v>0.39318730439470162</v>
      </c>
      <c r="H198" s="140">
        <v>0.10509558750907519</v>
      </c>
      <c r="I198" s="140">
        <v>0.13210907467138888</v>
      </c>
      <c r="J198" s="140">
        <v>1.9363534927429312E-2</v>
      </c>
      <c r="K198" s="140">
        <v>6.3610347542976425E-2</v>
      </c>
      <c r="L198" s="141">
        <f t="shared" si="88"/>
        <v>2.9185650236807783</v>
      </c>
      <c r="M198" s="3"/>
    </row>
    <row r="199" spans="1:13" ht="15" customHeight="1" x14ac:dyDescent="0.2">
      <c r="A199" s="11"/>
      <c r="C199" s="162" t="s">
        <v>94</v>
      </c>
      <c r="D199" s="162"/>
      <c r="E199" s="162"/>
      <c r="F199" s="162"/>
      <c r="G199" s="163"/>
      <c r="H199" s="163"/>
      <c r="I199" s="163"/>
      <c r="J199" s="163"/>
      <c r="K199" s="163"/>
      <c r="L199" s="168"/>
      <c r="M199" s="3"/>
    </row>
    <row r="200" spans="1:13" ht="15" customHeight="1" x14ac:dyDescent="0.2">
      <c r="A200" s="11"/>
      <c r="C200" s="178">
        <v>2024</v>
      </c>
      <c r="D200" s="178"/>
      <c r="E200" s="179">
        <f>AVERAGE(E125,E145,E165,E185)</f>
        <v>0.11502710240804037</v>
      </c>
      <c r="F200" s="179">
        <f t="shared" ref="F200:K200" si="89">AVERAGE(F125,F145,F165,F185)</f>
        <v>7.3638305351066483E-2</v>
      </c>
      <c r="G200" s="179">
        <f t="shared" si="89"/>
        <v>0.26305268335342191</v>
      </c>
      <c r="H200" s="179">
        <f t="shared" si="89"/>
        <v>0.3175840461464659</v>
      </c>
      <c r="I200" s="179">
        <f t="shared" si="89"/>
        <v>0.19018658489940302</v>
      </c>
      <c r="J200" s="179">
        <f t="shared" si="89"/>
        <v>2.7683293349426347E-2</v>
      </c>
      <c r="K200" s="179">
        <f t="shared" si="89"/>
        <v>1.2827984492176009E-2</v>
      </c>
      <c r="L200" s="180">
        <f t="shared" ref="L200:L203" si="90">(1*E200+2*F200+3*G200+4*H200+5*I200)/SUM(E200:I200)</f>
        <v>3.410911245409133</v>
      </c>
      <c r="M200" s="3"/>
    </row>
    <row r="201" spans="1:13" ht="15" customHeight="1" x14ac:dyDescent="0.2">
      <c r="A201" s="11"/>
      <c r="C201" s="139">
        <v>2021</v>
      </c>
      <c r="D201" s="139"/>
      <c r="E201" s="140">
        <f t="shared" ref="E201:K201" si="91">AVERAGE(E126,E146,E166,E186)</f>
        <v>0.10444583924999999</v>
      </c>
      <c r="F201" s="140">
        <f t="shared" si="91"/>
        <v>7.4640835000000003E-2</v>
      </c>
      <c r="G201" s="140">
        <f t="shared" si="91"/>
        <v>0.28102007925</v>
      </c>
      <c r="H201" s="140">
        <f t="shared" si="91"/>
        <v>0.33427307774999998</v>
      </c>
      <c r="I201" s="140">
        <f t="shared" si="91"/>
        <v>0.16281399299999999</v>
      </c>
      <c r="J201" s="140">
        <f t="shared" si="91"/>
        <v>2.0469225000000001E-2</v>
      </c>
      <c r="K201" s="140">
        <f t="shared" si="91"/>
        <v>2.2336975000000002E-2</v>
      </c>
      <c r="L201" s="141">
        <f t="shared" si="90"/>
        <v>3.3931999358070453</v>
      </c>
      <c r="M201" s="3"/>
    </row>
    <row r="202" spans="1:13" ht="15" customHeight="1" x14ac:dyDescent="0.2">
      <c r="A202" s="11"/>
      <c r="C202" s="139">
        <v>2017</v>
      </c>
      <c r="D202" s="139"/>
      <c r="E202" s="140">
        <f t="shared" ref="E202:K202" si="92">AVERAGE(E127,E147,E167,E187)</f>
        <v>0.12426601225</v>
      </c>
      <c r="F202" s="140">
        <f t="shared" si="92"/>
        <v>8.4575409500000004E-2</v>
      </c>
      <c r="G202" s="140">
        <f t="shared" si="92"/>
        <v>0.27210754599999998</v>
      </c>
      <c r="H202" s="140">
        <f t="shared" si="92"/>
        <v>0.33855723825</v>
      </c>
      <c r="I202" s="140">
        <f t="shared" si="92"/>
        <v>0.13266702575</v>
      </c>
      <c r="J202" s="140">
        <f t="shared" si="92"/>
        <v>2.5732575000000001E-2</v>
      </c>
      <c r="K202" s="140">
        <f t="shared" si="92"/>
        <v>2.2094200000000001E-2</v>
      </c>
      <c r="L202" s="141">
        <f t="shared" si="90"/>
        <v>3.2843850748170329</v>
      </c>
      <c r="M202" s="3"/>
    </row>
    <row r="203" spans="1:13" ht="15" customHeight="1" x14ac:dyDescent="0.2">
      <c r="A203" s="11"/>
      <c r="C203" s="139">
        <v>2014</v>
      </c>
      <c r="D203" s="139"/>
      <c r="E203" s="140">
        <f t="shared" ref="E203:K203" si="93">AVERAGE(E128,E148,E168,E188)</f>
        <v>0.13163105873218292</v>
      </c>
      <c r="F203" s="140">
        <f t="shared" si="93"/>
        <v>7.3992097429893655E-2</v>
      </c>
      <c r="G203" s="140">
        <f t="shared" si="93"/>
        <v>0.2508215434304622</v>
      </c>
      <c r="H203" s="140">
        <f t="shared" si="93"/>
        <v>0.29521468449361377</v>
      </c>
      <c r="I203" s="140">
        <f t="shared" si="93"/>
        <v>0.18563308192473513</v>
      </c>
      <c r="J203" s="140">
        <f t="shared" si="93"/>
        <v>1.6503436738326174E-2</v>
      </c>
      <c r="K203" s="140">
        <f t="shared" si="93"/>
        <v>4.6204097250786204E-2</v>
      </c>
      <c r="L203" s="141">
        <f t="shared" si="90"/>
        <v>3.3512528323736683</v>
      </c>
      <c r="M203" s="3"/>
    </row>
    <row r="204" spans="1:13" ht="15" customHeight="1" x14ac:dyDescent="0.2">
      <c r="A204" s="11"/>
      <c r="C204" s="162" t="s">
        <v>95</v>
      </c>
      <c r="D204" s="162"/>
      <c r="E204" s="162"/>
      <c r="F204" s="162"/>
      <c r="G204" s="163"/>
      <c r="H204" s="163"/>
      <c r="I204" s="163"/>
      <c r="J204" s="163"/>
      <c r="K204" s="163"/>
      <c r="L204" s="168"/>
      <c r="M204" s="3"/>
    </row>
    <row r="205" spans="1:13" ht="15" customHeight="1" x14ac:dyDescent="0.2">
      <c r="A205" s="11"/>
      <c r="C205" s="178">
        <v>2024</v>
      </c>
      <c r="D205" s="178"/>
      <c r="E205" s="179">
        <f>AVERAGE(E130,E150,E170,E190)</f>
        <v>0.16293070379614738</v>
      </c>
      <c r="F205" s="179">
        <f t="shared" ref="F205:K205" si="94">AVERAGE(F130,F150,F170,F190)</f>
        <v>8.9118415621552233E-2</v>
      </c>
      <c r="G205" s="179">
        <f t="shared" si="94"/>
        <v>0.37719896343125353</v>
      </c>
      <c r="H205" s="179">
        <f t="shared" si="94"/>
        <v>0.25668882342936439</v>
      </c>
      <c r="I205" s="179">
        <f t="shared" si="94"/>
        <v>8.5386332737256584E-2</v>
      </c>
      <c r="J205" s="179">
        <f t="shared" si="94"/>
        <v>1.5848776492249854E-2</v>
      </c>
      <c r="K205" s="179">
        <f t="shared" si="94"/>
        <v>1.2827984492176009E-2</v>
      </c>
      <c r="L205" s="180">
        <f t="shared" ref="L205:L208" si="95">(1*E205+2*F205+3*G205+4*H205+5*I205)/SUM(E205:I205)</f>
        <v>3.0128501668534988</v>
      </c>
      <c r="M205" s="3"/>
    </row>
    <row r="206" spans="1:13" ht="15" customHeight="1" x14ac:dyDescent="0.2">
      <c r="A206" s="11"/>
      <c r="C206" s="139">
        <v>2021</v>
      </c>
      <c r="D206" s="139"/>
      <c r="E206" s="140">
        <f t="shared" ref="E206:K206" si="96">AVERAGE(E131,E151,E171,E191)</f>
        <v>0.15348192625000001</v>
      </c>
      <c r="F206" s="140">
        <f t="shared" si="96"/>
        <v>0.10336496475000001</v>
      </c>
      <c r="G206" s="140">
        <f t="shared" si="96"/>
        <v>0.38915362349999999</v>
      </c>
      <c r="H206" s="140">
        <f t="shared" si="96"/>
        <v>0.23195205049999998</v>
      </c>
      <c r="I206" s="140">
        <f t="shared" si="96"/>
        <v>8.0417275249999989E-2</v>
      </c>
      <c r="J206" s="140">
        <f t="shared" si="96"/>
        <v>1.9293225000000001E-2</v>
      </c>
      <c r="K206" s="140">
        <f t="shared" si="96"/>
        <v>2.2336975000000002E-2</v>
      </c>
      <c r="L206" s="141">
        <f t="shared" si="95"/>
        <v>2.981695775979945</v>
      </c>
      <c r="M206" s="3"/>
    </row>
    <row r="207" spans="1:13" ht="15" customHeight="1" x14ac:dyDescent="0.2">
      <c r="A207" s="11"/>
      <c r="C207" s="139">
        <v>2017</v>
      </c>
      <c r="D207" s="139"/>
      <c r="E207" s="140">
        <f t="shared" ref="E207:K207" si="97">AVERAGE(E132,E152,E172,E192)</f>
        <v>0.15685731924999999</v>
      </c>
      <c r="F207" s="140">
        <f t="shared" si="97"/>
        <v>0.10133842474999999</v>
      </c>
      <c r="G207" s="140">
        <f t="shared" si="97"/>
        <v>0.33806277974999999</v>
      </c>
      <c r="H207" s="140">
        <f t="shared" si="97"/>
        <v>0.267184482</v>
      </c>
      <c r="I207" s="140">
        <f t="shared" si="97"/>
        <v>8.7084785249999991E-2</v>
      </c>
      <c r="J207" s="140">
        <f t="shared" si="97"/>
        <v>2.6232499999999999E-2</v>
      </c>
      <c r="K207" s="140">
        <f t="shared" si="97"/>
        <v>2.3239700000000002E-2</v>
      </c>
      <c r="L207" s="141">
        <f t="shared" si="95"/>
        <v>3.0276698793018251</v>
      </c>
      <c r="M207" s="3"/>
    </row>
    <row r="208" spans="1:13" ht="15" customHeight="1" x14ac:dyDescent="0.2">
      <c r="A208" s="11"/>
      <c r="C208" s="139">
        <v>2014</v>
      </c>
      <c r="D208" s="139"/>
      <c r="E208" s="140">
        <f t="shared" ref="E208:K208" si="98">AVERAGE(E133,E153,E173,E193)</f>
        <v>0.14485166445002326</v>
      </c>
      <c r="F208" s="140">
        <f t="shared" si="98"/>
        <v>7.6411559761831421E-2</v>
      </c>
      <c r="G208" s="140">
        <f t="shared" si="98"/>
        <v>0.35958010495086062</v>
      </c>
      <c r="H208" s="140">
        <f t="shared" si="98"/>
        <v>0.28271835712347698</v>
      </c>
      <c r="I208" s="140">
        <f t="shared" si="98"/>
        <v>7.2001839650997962E-2</v>
      </c>
      <c r="J208" s="140">
        <f t="shared" si="98"/>
        <v>1.7759617244375431E-2</v>
      </c>
      <c r="K208" s="140">
        <f t="shared" si="98"/>
        <v>4.6676856818434261E-2</v>
      </c>
      <c r="L208" s="141">
        <f t="shared" si="95"/>
        <v>3.0647814350210827</v>
      </c>
      <c r="M208" s="3"/>
    </row>
    <row r="209" spans="1:13" ht="15" customHeight="1" x14ac:dyDescent="0.2">
      <c r="A209" s="11"/>
      <c r="C209" s="162" t="s">
        <v>96</v>
      </c>
      <c r="D209" s="162"/>
      <c r="E209" s="162"/>
      <c r="F209" s="162"/>
      <c r="G209" s="163"/>
      <c r="H209" s="163"/>
      <c r="I209" s="163"/>
      <c r="J209" s="163"/>
      <c r="K209" s="163"/>
      <c r="L209" s="168"/>
      <c r="M209" s="3"/>
    </row>
    <row r="210" spans="1:13" ht="15" customHeight="1" x14ac:dyDescent="0.2">
      <c r="A210" s="11"/>
      <c r="C210" s="178">
        <v>2024</v>
      </c>
      <c r="D210" s="178"/>
      <c r="E210" s="179">
        <f>AVERAGE(E135,E155,E175,E195)</f>
        <v>0.14032037289860108</v>
      </c>
      <c r="F210" s="179">
        <f t="shared" ref="F210:K210" si="99">AVERAGE(F135,F155,F175,F195)</f>
        <v>8.7830055317683675E-2</v>
      </c>
      <c r="G210" s="179">
        <f t="shared" si="99"/>
        <v>0.3515290378366277</v>
      </c>
      <c r="H210" s="179">
        <f t="shared" si="99"/>
        <v>0.25036540559064396</v>
      </c>
      <c r="I210" s="179">
        <f t="shared" si="99"/>
        <v>0.13675693494967137</v>
      </c>
      <c r="J210" s="179">
        <f t="shared" si="99"/>
        <v>2.0370208914596306E-2</v>
      </c>
      <c r="K210" s="179">
        <f t="shared" si="99"/>
        <v>1.2827984492176009E-2</v>
      </c>
      <c r="L210" s="180">
        <f t="shared" ref="L210:L213" si="100">(1*E210+2*F210+3*G210+4*H210+5*I210)/SUM(E210:I210)</f>
        <v>3.1607449151576605</v>
      </c>
      <c r="M210" s="3"/>
    </row>
    <row r="211" spans="1:13" ht="15" customHeight="1" x14ac:dyDescent="0.2">
      <c r="A211" s="11"/>
      <c r="C211" s="139">
        <v>2021</v>
      </c>
      <c r="D211" s="139"/>
      <c r="E211" s="140">
        <f t="shared" ref="E211:K211" si="101">AVERAGE(E136,E156,E176,E196)</f>
        <v>0.13702418724999998</v>
      </c>
      <c r="F211" s="140">
        <f t="shared" si="101"/>
        <v>9.5072089750000005E-2</v>
      </c>
      <c r="G211" s="140">
        <f t="shared" si="101"/>
        <v>0.36170740800000001</v>
      </c>
      <c r="H211" s="140">
        <f t="shared" si="101"/>
        <v>0.23551343125000002</v>
      </c>
      <c r="I211" s="140">
        <f t="shared" si="101"/>
        <v>0.129322091</v>
      </c>
      <c r="J211" s="140">
        <f t="shared" si="101"/>
        <v>1.9023850000000002E-2</v>
      </c>
      <c r="K211" s="140">
        <f t="shared" si="101"/>
        <v>2.2336975000000002E-2</v>
      </c>
      <c r="L211" s="141">
        <f t="shared" si="100"/>
        <v>3.1304319164648895</v>
      </c>
      <c r="M211" s="3"/>
    </row>
    <row r="212" spans="1:13" ht="15" customHeight="1" x14ac:dyDescent="0.2">
      <c r="A212" s="11"/>
      <c r="C212" s="139">
        <v>2017</v>
      </c>
      <c r="D212" s="139"/>
      <c r="E212" s="140">
        <f t="shared" ref="E212:K212" si="102">AVERAGE(E137,E157,E177,E197)</f>
        <v>0.13910966475</v>
      </c>
      <c r="F212" s="140">
        <f t="shared" si="102"/>
        <v>9.4846543000000005E-2</v>
      </c>
      <c r="G212" s="140">
        <f t="shared" si="102"/>
        <v>0.32552032575000001</v>
      </c>
      <c r="H212" s="140">
        <f t="shared" si="102"/>
        <v>0.25797635525000001</v>
      </c>
      <c r="I212" s="140">
        <f t="shared" si="102"/>
        <v>0.13794207724999999</v>
      </c>
      <c r="J212" s="140">
        <f t="shared" si="102"/>
        <v>2.1625175E-2</v>
      </c>
      <c r="K212" s="140">
        <f t="shared" si="102"/>
        <v>2.2979850000000003E-2</v>
      </c>
      <c r="L212" s="141">
        <f t="shared" si="100"/>
        <v>3.1683017421823001</v>
      </c>
      <c r="M212" s="3"/>
    </row>
    <row r="213" spans="1:13" ht="15" customHeight="1" x14ac:dyDescent="0.2">
      <c r="A213" s="11"/>
      <c r="C213" s="139">
        <v>2014</v>
      </c>
      <c r="D213" s="139"/>
      <c r="E213" s="140">
        <f t="shared" ref="E213:K213" si="103">AVERAGE(E138,E158,E178,E198)</f>
        <v>0.13156681064929157</v>
      </c>
      <c r="F213" s="140">
        <f t="shared" si="103"/>
        <v>7.742945392210461E-2</v>
      </c>
      <c r="G213" s="140">
        <f t="shared" si="103"/>
        <v>0.32134216685372263</v>
      </c>
      <c r="H213" s="140">
        <f t="shared" si="103"/>
        <v>0.23663180145991533</v>
      </c>
      <c r="I213" s="140">
        <f t="shared" si="103"/>
        <v>0.1710319936178204</v>
      </c>
      <c r="J213" s="140">
        <f t="shared" si="103"/>
        <v>1.5707769877456805E-2</v>
      </c>
      <c r="K213" s="140">
        <f t="shared" si="103"/>
        <v>4.6290003619688644E-2</v>
      </c>
      <c r="L213" s="141">
        <f t="shared" si="100"/>
        <v>3.2538722262554711</v>
      </c>
      <c r="M213" s="3"/>
    </row>
    <row r="214" spans="1:13" ht="15" customHeight="1" x14ac:dyDescent="0.2">
      <c r="A214" s="11"/>
      <c r="C214" s="100" t="s">
        <v>17</v>
      </c>
      <c r="D214" s="100"/>
      <c r="E214" s="100"/>
      <c r="F214" s="99"/>
      <c r="G214" s="99"/>
      <c r="H214" s="99"/>
      <c r="I214" s="99"/>
      <c r="J214" s="99"/>
      <c r="K214" s="99"/>
      <c r="L214" s="99"/>
      <c r="M214" s="3"/>
    </row>
    <row r="215" spans="1:13" ht="15" customHeight="1" x14ac:dyDescent="0.2">
      <c r="A215" s="11"/>
      <c r="C215" s="160" t="s">
        <v>165</v>
      </c>
      <c r="D215" s="160"/>
      <c r="E215" s="160"/>
      <c r="F215" s="161"/>
      <c r="G215" s="161"/>
      <c r="H215" s="161"/>
      <c r="I215" s="161"/>
      <c r="J215" s="161"/>
      <c r="K215" s="161"/>
      <c r="L215" s="161"/>
      <c r="M215" s="3"/>
    </row>
    <row r="216" spans="1:13" s="3" customFormat="1" ht="15" customHeight="1" x14ac:dyDescent="0.2">
      <c r="A216" s="11"/>
      <c r="C216" s="178">
        <v>2024</v>
      </c>
      <c r="D216" s="178"/>
      <c r="E216" s="179">
        <f>AVERAGE(E226,E231,E236,E246,E251,E256,E266,E271,E276,E286,E291,E296)</f>
        <v>0.1057408923258938</v>
      </c>
      <c r="F216" s="179">
        <f t="shared" ref="F216:K216" si="104">AVERAGE(F226,F231,F236,F246,F251,F256,F266,F271,F276,F286,F291,F296)</f>
        <v>8.5985729461559066E-2</v>
      </c>
      <c r="G216" s="179">
        <f t="shared" si="104"/>
        <v>0.27138977374070816</v>
      </c>
      <c r="H216" s="179">
        <f t="shared" si="104"/>
        <v>0.30264132575601183</v>
      </c>
      <c r="I216" s="179">
        <f t="shared" si="104"/>
        <v>0.17911326996551105</v>
      </c>
      <c r="J216" s="179">
        <f t="shared" si="104"/>
        <v>2.9291429102999072E-2</v>
      </c>
      <c r="K216" s="179">
        <f t="shared" si="104"/>
        <v>2.5837579647317036E-2</v>
      </c>
      <c r="L216" s="180">
        <f t="shared" ref="L216:L219" si="105">(1*E216+2*F216+3*G216+4*H216+5*I216)/SUM(E216:I216)</f>
        <v>3.3846031415284057</v>
      </c>
    </row>
    <row r="217" spans="1:13" s="3" customFormat="1" ht="15" customHeight="1" x14ac:dyDescent="0.2">
      <c r="A217" s="11"/>
      <c r="C217" s="139">
        <v>2021</v>
      </c>
      <c r="D217" s="139"/>
      <c r="E217" s="140">
        <f t="shared" ref="E217:K217" si="106">AVERAGE(E227,E232,E237,E247,E252,E257,E267,E272,E277,E287,E292,E297)</f>
        <v>0.11032271541666668</v>
      </c>
      <c r="F217" s="140">
        <f t="shared" si="106"/>
        <v>6.8415676333333342E-2</v>
      </c>
      <c r="G217" s="140">
        <f t="shared" si="106"/>
        <v>0.30184328033333335</v>
      </c>
      <c r="H217" s="140">
        <f t="shared" si="106"/>
        <v>0.29501062258333338</v>
      </c>
      <c r="I217" s="140">
        <f t="shared" si="106"/>
        <v>0.17417084491666668</v>
      </c>
      <c r="J217" s="140">
        <f t="shared" si="106"/>
        <v>2.8849025E-2</v>
      </c>
      <c r="K217" s="140">
        <f t="shared" si="106"/>
        <v>2.1387824999999999E-2</v>
      </c>
      <c r="L217" s="141">
        <f t="shared" si="105"/>
        <v>3.3730311174272671</v>
      </c>
    </row>
    <row r="218" spans="1:13" s="3" customFormat="1" ht="15" customHeight="1" x14ac:dyDescent="0.2">
      <c r="A218" s="11"/>
      <c r="C218" s="139">
        <v>2017</v>
      </c>
      <c r="D218" s="139"/>
      <c r="E218" s="140">
        <f t="shared" ref="E218:K218" si="107">AVERAGE(E228,E233,E238,E248,E253,E258,E268,E273,E278,E288,E293,E298)</f>
        <v>0.11846122275</v>
      </c>
      <c r="F218" s="140">
        <f t="shared" si="107"/>
        <v>6.8547637416666682E-2</v>
      </c>
      <c r="G218" s="140">
        <f t="shared" si="107"/>
        <v>0.27703592800000004</v>
      </c>
      <c r="H218" s="140">
        <f t="shared" si="107"/>
        <v>0.31889397600000002</v>
      </c>
      <c r="I218" s="140">
        <f t="shared" si="107"/>
        <v>0.14722633825000003</v>
      </c>
      <c r="J218" s="140">
        <f t="shared" si="107"/>
        <v>3.3333099999999997E-2</v>
      </c>
      <c r="K218" s="140">
        <f t="shared" si="107"/>
        <v>3.6501787500000001E-2</v>
      </c>
      <c r="L218" s="141">
        <f t="shared" si="105"/>
        <v>3.330991314104816</v>
      </c>
    </row>
    <row r="219" spans="1:13" s="3" customFormat="1" ht="15" customHeight="1" x14ac:dyDescent="0.2">
      <c r="A219" s="11"/>
      <c r="C219" s="139">
        <v>2014</v>
      </c>
      <c r="D219" s="139"/>
      <c r="E219" s="140">
        <f t="shared" ref="E219:K219" si="108">AVERAGE(E229,E234,E239,E249,E254,E259,E269,E274,E279,E289,E294,E299)</f>
        <v>0.12101968292299713</v>
      </c>
      <c r="F219" s="140">
        <f t="shared" si="108"/>
        <v>7.0606124727507241E-2</v>
      </c>
      <c r="G219" s="140">
        <f t="shared" si="108"/>
        <v>0.26889853375745526</v>
      </c>
      <c r="H219" s="140">
        <f t="shared" si="108"/>
        <v>0.32228907433164872</v>
      </c>
      <c r="I219" s="140">
        <f t="shared" si="108"/>
        <v>0.15532753540660163</v>
      </c>
      <c r="J219" s="140">
        <f t="shared" si="108"/>
        <v>2.8803474843517186E-2</v>
      </c>
      <c r="K219" s="140">
        <f t="shared" si="108"/>
        <v>3.3055574010272933E-2</v>
      </c>
      <c r="L219" s="141">
        <f t="shared" si="105"/>
        <v>3.3414184768077906</v>
      </c>
    </row>
    <row r="220" spans="1:13" s="3" customFormat="1" ht="15" customHeight="1" x14ac:dyDescent="0.2">
      <c r="A220" s="11"/>
      <c r="C220" s="162" t="s">
        <v>64</v>
      </c>
      <c r="D220" s="162"/>
      <c r="E220" s="162"/>
      <c r="F220" s="162"/>
      <c r="G220" s="163"/>
      <c r="H220" s="163"/>
      <c r="I220" s="163"/>
      <c r="J220" s="163"/>
      <c r="K220" s="163"/>
      <c r="L220" s="168"/>
    </row>
    <row r="221" spans="1:13" ht="15" customHeight="1" x14ac:dyDescent="0.2">
      <c r="A221" s="11"/>
      <c r="C221" s="178">
        <v>2024</v>
      </c>
      <c r="D221" s="178"/>
      <c r="E221" s="179">
        <f>AVERAGE(E226,E231,E236)</f>
        <v>9.920477865503334E-2</v>
      </c>
      <c r="F221" s="179">
        <f t="shared" ref="F221:K221" si="109">AVERAGE(F226,F231,F236)</f>
        <v>7.505543256535159E-2</v>
      </c>
      <c r="G221" s="179">
        <f t="shared" si="109"/>
        <v>0.25140778245424555</v>
      </c>
      <c r="H221" s="179">
        <f t="shared" si="109"/>
        <v>0.3351409615115481</v>
      </c>
      <c r="I221" s="179">
        <f t="shared" si="109"/>
        <v>0.19540406215716757</v>
      </c>
      <c r="J221" s="179">
        <f t="shared" si="109"/>
        <v>2.711240431512504E-2</v>
      </c>
      <c r="K221" s="179">
        <f t="shared" si="109"/>
        <v>1.6674578341528822E-2</v>
      </c>
      <c r="L221" s="180">
        <f t="shared" ref="L221:L224" si="110">(1*E221+2*F221+3*G221+4*H221+5*I221)/SUM(E221:I221)</f>
        <v>3.4732042837145274</v>
      </c>
      <c r="M221" s="3"/>
    </row>
    <row r="222" spans="1:13" ht="15" customHeight="1" x14ac:dyDescent="0.2">
      <c r="A222" s="11"/>
      <c r="C222" s="139">
        <v>2021</v>
      </c>
      <c r="D222" s="139"/>
      <c r="E222" s="140">
        <f t="shared" ref="E222:K222" si="111">AVERAGE(E227,E232,E237)</f>
        <v>0.10064203333333333</v>
      </c>
      <c r="F222" s="140">
        <f t="shared" si="111"/>
        <v>5.8810913666666666E-2</v>
      </c>
      <c r="G222" s="140">
        <f t="shared" si="111"/>
        <v>0.28448170333333334</v>
      </c>
      <c r="H222" s="140">
        <f t="shared" si="111"/>
        <v>0.330443555</v>
      </c>
      <c r="I222" s="140">
        <f t="shared" si="111"/>
        <v>0.18717665666666669</v>
      </c>
      <c r="J222" s="140">
        <f t="shared" si="111"/>
        <v>2.8672400000000001E-2</v>
      </c>
      <c r="K222" s="140">
        <f t="shared" si="111"/>
        <v>9.7727000000000005E-3</v>
      </c>
      <c r="L222" s="141">
        <f t="shared" si="110"/>
        <v>3.462482075203734</v>
      </c>
      <c r="M222" s="3"/>
    </row>
    <row r="223" spans="1:13" ht="15" customHeight="1" x14ac:dyDescent="0.2">
      <c r="A223" s="11"/>
      <c r="C223" s="139">
        <v>2017</v>
      </c>
      <c r="D223" s="139"/>
      <c r="E223" s="140">
        <f t="shared" ref="E223:K223" si="112">AVERAGE(E228,E233,E238)</f>
        <v>0.10891356133333334</v>
      </c>
      <c r="F223" s="140">
        <f t="shared" si="112"/>
        <v>6.2403453666666664E-2</v>
      </c>
      <c r="G223" s="140">
        <f t="shared" si="112"/>
        <v>0.26728326466666669</v>
      </c>
      <c r="H223" s="140">
        <f t="shared" si="112"/>
        <v>0.35668776199999996</v>
      </c>
      <c r="I223" s="140">
        <f t="shared" si="112"/>
        <v>0.15368911266666666</v>
      </c>
      <c r="J223" s="140">
        <f t="shared" si="112"/>
        <v>3.0011266666666665E-2</v>
      </c>
      <c r="K223" s="140">
        <f t="shared" si="112"/>
        <v>2.1011600000000002E-2</v>
      </c>
      <c r="L223" s="141">
        <f t="shared" si="110"/>
        <v>3.4044727623286661</v>
      </c>
      <c r="M223" s="3"/>
    </row>
    <row r="224" spans="1:13" ht="15" customHeight="1" x14ac:dyDescent="0.2">
      <c r="A224" s="11"/>
      <c r="C224" s="139">
        <v>2014</v>
      </c>
      <c r="D224" s="139"/>
      <c r="E224" s="140">
        <f t="shared" ref="E224:K224" si="113">AVERAGE(E229,E234,E239)</f>
        <v>0.11094912002286283</v>
      </c>
      <c r="F224" s="140">
        <f t="shared" si="113"/>
        <v>6.3816228585523646E-2</v>
      </c>
      <c r="G224" s="140">
        <f t="shared" si="113"/>
        <v>0.25475853380596064</v>
      </c>
      <c r="H224" s="140">
        <f t="shared" si="113"/>
        <v>0.3634323172459033</v>
      </c>
      <c r="I224" s="140">
        <f t="shared" si="113"/>
        <v>0.157053674544993</v>
      </c>
      <c r="J224" s="140">
        <f t="shared" si="113"/>
        <v>2.9559806627740774E-2</v>
      </c>
      <c r="K224" s="140">
        <f t="shared" si="113"/>
        <v>2.0430319167015806E-2</v>
      </c>
      <c r="L224" s="141">
        <f t="shared" si="110"/>
        <v>3.4124432896367862</v>
      </c>
      <c r="M224" s="3"/>
    </row>
    <row r="225" spans="1:13" ht="15" customHeight="1" x14ac:dyDescent="0.2">
      <c r="A225" s="11"/>
      <c r="C225" s="170" t="s">
        <v>94</v>
      </c>
      <c r="D225" s="171"/>
      <c r="E225" s="172"/>
      <c r="F225" s="172"/>
      <c r="G225" s="173"/>
      <c r="H225" s="173"/>
      <c r="I225" s="173"/>
      <c r="J225" s="173"/>
      <c r="K225" s="173"/>
      <c r="L225" s="174"/>
      <c r="M225" s="3"/>
    </row>
    <row r="226" spans="1:13" ht="15" customHeight="1" x14ac:dyDescent="0.2">
      <c r="A226" s="11"/>
      <c r="C226" s="178">
        <v>2024</v>
      </c>
      <c r="D226" s="178"/>
      <c r="E226" s="179">
        <v>5.698613977638245E-2</v>
      </c>
      <c r="F226" s="179">
        <v>3.8931431259100389E-2</v>
      </c>
      <c r="G226" s="179">
        <v>0.16473142919214837</v>
      </c>
      <c r="H226" s="179">
        <v>0.41771638579907816</v>
      </c>
      <c r="I226" s="179">
        <v>0.28204193496865448</v>
      </c>
      <c r="J226" s="179">
        <v>2.2918100663107462E-2</v>
      </c>
      <c r="K226" s="179">
        <v>1.6674578341528822E-2</v>
      </c>
      <c r="L226" s="180">
        <f t="shared" ref="L226:L229" si="114">(1*E226+2*F226+3*G226+4*H226+5*I226)/SUM(E226:I226)</f>
        <v>3.863067707632065</v>
      </c>
      <c r="M226" s="3"/>
    </row>
    <row r="227" spans="1:13" ht="15" customHeight="1" x14ac:dyDescent="0.2">
      <c r="A227" s="11"/>
      <c r="C227" s="139">
        <v>2021</v>
      </c>
      <c r="D227" s="139"/>
      <c r="E227" s="140">
        <v>6.3170519999999994E-2</v>
      </c>
      <c r="F227" s="140">
        <v>2.7604799999999999E-2</v>
      </c>
      <c r="G227" s="140">
        <v>0.20521730799999999</v>
      </c>
      <c r="H227" s="140">
        <v>0.40269967899999998</v>
      </c>
      <c r="I227" s="140">
        <v>0.26546566999999999</v>
      </c>
      <c r="J227" s="140">
        <v>2.60693E-2</v>
      </c>
      <c r="K227" s="140">
        <v>9.7727000000000005E-3</v>
      </c>
      <c r="L227" s="141">
        <f t="shared" si="114"/>
        <v>3.8086695309268808</v>
      </c>
      <c r="M227" s="3"/>
    </row>
    <row r="228" spans="1:13" ht="15" customHeight="1" x14ac:dyDescent="0.2">
      <c r="A228" s="11"/>
      <c r="C228" s="139">
        <v>2017</v>
      </c>
      <c r="D228" s="139"/>
      <c r="E228" s="140">
        <v>7.0735881E-2</v>
      </c>
      <c r="F228" s="140">
        <v>4.4650700000000001E-2</v>
      </c>
      <c r="G228" s="140">
        <v>0.208037585</v>
      </c>
      <c r="H228" s="140">
        <v>0.43232146999999999</v>
      </c>
      <c r="I228" s="140">
        <v>0.202388544</v>
      </c>
      <c r="J228" s="140">
        <v>2.7100699999999998E-2</v>
      </c>
      <c r="K228" s="140">
        <v>1.47651E-2</v>
      </c>
      <c r="L228" s="141">
        <f t="shared" si="114"/>
        <v>3.6794205963928763</v>
      </c>
      <c r="M228" s="3"/>
    </row>
    <row r="229" spans="1:13" ht="15" customHeight="1" x14ac:dyDescent="0.2">
      <c r="A229" s="11"/>
      <c r="C229" s="139">
        <v>2014</v>
      </c>
      <c r="D229" s="139"/>
      <c r="E229" s="140">
        <v>7.3584978056288997E-2</v>
      </c>
      <c r="F229" s="140">
        <v>4.2477939766718799E-2</v>
      </c>
      <c r="G229" s="140">
        <v>0.20379860706739628</v>
      </c>
      <c r="H229" s="140">
        <v>0.44534627611701921</v>
      </c>
      <c r="I229" s="140">
        <v>0.18992210310924815</v>
      </c>
      <c r="J229" s="140">
        <v>2.5671734452722507E-2</v>
      </c>
      <c r="K229" s="140">
        <v>1.9198361430606194E-2</v>
      </c>
      <c r="L229" s="141">
        <f t="shared" si="114"/>
        <v>3.6653991082437991</v>
      </c>
      <c r="M229" s="3"/>
    </row>
    <row r="230" spans="1:13" ht="15" customHeight="1" x14ac:dyDescent="0.2">
      <c r="A230" s="11"/>
      <c r="C230" s="170" t="s">
        <v>95</v>
      </c>
      <c r="D230" s="171"/>
      <c r="E230" s="172"/>
      <c r="F230" s="172"/>
      <c r="G230" s="173"/>
      <c r="H230" s="173"/>
      <c r="I230" s="173"/>
      <c r="J230" s="173"/>
      <c r="K230" s="173"/>
      <c r="L230" s="174"/>
      <c r="M230" s="3"/>
    </row>
    <row r="231" spans="1:13" ht="15" customHeight="1" x14ac:dyDescent="0.2">
      <c r="A231" s="11"/>
      <c r="C231" s="178">
        <v>2024</v>
      </c>
      <c r="D231" s="178"/>
      <c r="E231" s="179">
        <v>0.1240581169404671</v>
      </c>
      <c r="F231" s="179">
        <v>9.8029673379819382E-2</v>
      </c>
      <c r="G231" s="179">
        <v>0.32680937912608987</v>
      </c>
      <c r="H231" s="179">
        <v>0.26906413942961643</v>
      </c>
      <c r="I231" s="179">
        <v>0.13694841510436723</v>
      </c>
      <c r="J231" s="179">
        <v>2.8415697678111064E-2</v>
      </c>
      <c r="K231" s="179">
        <v>1.6674578341528818E-2</v>
      </c>
      <c r="L231" s="180">
        <f t="shared" ref="L231:L234" si="115">(1*E231+2*F231+3*G231+4*H231+5*I231)/SUM(E231:I231)</f>
        <v>3.20610855396593</v>
      </c>
      <c r="M231" s="3"/>
    </row>
    <row r="232" spans="1:13" ht="15" customHeight="1" x14ac:dyDescent="0.2">
      <c r="A232" s="11"/>
      <c r="C232" s="139">
        <v>2021</v>
      </c>
      <c r="D232" s="139"/>
      <c r="E232" s="140">
        <v>0.12544565199999999</v>
      </c>
      <c r="F232" s="140">
        <v>7.8143832999999996E-2</v>
      </c>
      <c r="G232" s="140">
        <v>0.348635378</v>
      </c>
      <c r="H232" s="140">
        <v>0.27149214500000002</v>
      </c>
      <c r="I232" s="140">
        <v>0.13680073500000001</v>
      </c>
      <c r="J232" s="140">
        <v>2.97095E-2</v>
      </c>
      <c r="K232" s="140">
        <v>9.7727000000000005E-3</v>
      </c>
      <c r="L232" s="141">
        <f t="shared" si="115"/>
        <v>3.2249396011417564</v>
      </c>
      <c r="M232" s="3"/>
    </row>
    <row r="233" spans="1:13" ht="15" customHeight="1" x14ac:dyDescent="0.2">
      <c r="A233" s="11"/>
      <c r="C233" s="139">
        <v>2017</v>
      </c>
      <c r="D233" s="139"/>
      <c r="E233" s="140">
        <v>0.13707782600000001</v>
      </c>
      <c r="F233" s="140">
        <v>6.6623608000000001E-2</v>
      </c>
      <c r="G233" s="140">
        <v>0.31744693099999999</v>
      </c>
      <c r="H233" s="140">
        <v>0.30339672200000001</v>
      </c>
      <c r="I233" s="140">
        <v>0.124877031</v>
      </c>
      <c r="J233" s="140">
        <v>2.95131E-2</v>
      </c>
      <c r="K233" s="140">
        <v>2.1064800000000002E-2</v>
      </c>
      <c r="L233" s="141">
        <f t="shared" si="115"/>
        <v>3.2236850395347543</v>
      </c>
      <c r="M233" s="3"/>
    </row>
    <row r="234" spans="1:13" ht="15" customHeight="1" x14ac:dyDescent="0.2">
      <c r="A234" s="11"/>
      <c r="C234" s="139">
        <v>2014</v>
      </c>
      <c r="D234" s="139"/>
      <c r="E234" s="140">
        <v>0.13406794953411322</v>
      </c>
      <c r="F234" s="140">
        <v>6.4975801687635754E-2</v>
      </c>
      <c r="G234" s="140">
        <v>0.30052131559099809</v>
      </c>
      <c r="H234" s="140">
        <v>0.30494367744316553</v>
      </c>
      <c r="I234" s="140">
        <v>0.14459115035501841</v>
      </c>
      <c r="J234" s="140">
        <v>2.9540477880271483E-2</v>
      </c>
      <c r="K234" s="140">
        <v>2.1359627508797625E-2</v>
      </c>
      <c r="L234" s="141">
        <f t="shared" si="115"/>
        <v>3.2750124395539402</v>
      </c>
      <c r="M234" s="3"/>
    </row>
    <row r="235" spans="1:13" ht="15" customHeight="1" x14ac:dyDescent="0.2">
      <c r="A235" s="11"/>
      <c r="C235" s="170" t="s">
        <v>96</v>
      </c>
      <c r="D235" s="171"/>
      <c r="E235" s="172"/>
      <c r="F235" s="172"/>
      <c r="G235" s="173"/>
      <c r="H235" s="173"/>
      <c r="I235" s="173"/>
      <c r="J235" s="173"/>
      <c r="K235" s="173"/>
      <c r="L235" s="174"/>
      <c r="M235" s="3"/>
    </row>
    <row r="236" spans="1:13" ht="15" customHeight="1" x14ac:dyDescent="0.2">
      <c r="A236" s="11"/>
      <c r="C236" s="178">
        <v>2024</v>
      </c>
      <c r="D236" s="178"/>
      <c r="E236" s="179">
        <v>0.11657007924825045</v>
      </c>
      <c r="F236" s="179">
        <v>8.8205193057134992E-2</v>
      </c>
      <c r="G236" s="179">
        <v>0.26268253904449845</v>
      </c>
      <c r="H236" s="179">
        <v>0.31864235930594959</v>
      </c>
      <c r="I236" s="179">
        <v>0.16722183639848107</v>
      </c>
      <c r="J236" s="179">
        <v>3.0003414604156588E-2</v>
      </c>
      <c r="K236" s="179">
        <v>1.6674578341528822E-2</v>
      </c>
      <c r="L236" s="180">
        <f t="shared" ref="L236:L239" si="116">(1*E236+2*F236+3*G236+4*H236+5*I236)/SUM(E236:I236)</f>
        <v>3.3479838691381176</v>
      </c>
      <c r="M236" s="3"/>
    </row>
    <row r="237" spans="1:13" ht="15" customHeight="1" x14ac:dyDescent="0.2">
      <c r="A237" s="11"/>
      <c r="C237" s="139">
        <v>2021</v>
      </c>
      <c r="D237" s="139"/>
      <c r="E237" s="140">
        <v>0.113309928</v>
      </c>
      <c r="F237" s="140">
        <v>7.0684107999999995E-2</v>
      </c>
      <c r="G237" s="140">
        <v>0.29959242400000002</v>
      </c>
      <c r="H237" s="140">
        <v>0.317138841</v>
      </c>
      <c r="I237" s="140">
        <v>0.159263565</v>
      </c>
      <c r="J237" s="140">
        <v>3.0238399999999999E-2</v>
      </c>
      <c r="K237" s="140">
        <v>9.7727000000000005E-3</v>
      </c>
      <c r="L237" s="141">
        <f t="shared" si="116"/>
        <v>3.3524645118123693</v>
      </c>
      <c r="M237" s="3"/>
    </row>
    <row r="238" spans="1:13" ht="15" customHeight="1" x14ac:dyDescent="0.2">
      <c r="A238" s="11"/>
      <c r="C238" s="139">
        <v>2017</v>
      </c>
      <c r="D238" s="139"/>
      <c r="E238" s="140">
        <v>0.118926977</v>
      </c>
      <c r="F238" s="140">
        <v>7.5936053000000003E-2</v>
      </c>
      <c r="G238" s="140">
        <v>0.27636527799999999</v>
      </c>
      <c r="H238" s="140">
        <v>0.33434509400000001</v>
      </c>
      <c r="I238" s="140">
        <v>0.13380176299999999</v>
      </c>
      <c r="J238" s="140">
        <v>3.3419999999999998E-2</v>
      </c>
      <c r="K238" s="140">
        <v>2.7204900000000001E-2</v>
      </c>
      <c r="L238" s="141">
        <f t="shared" si="116"/>
        <v>3.306755621967076</v>
      </c>
      <c r="M238" s="3"/>
    </row>
    <row r="239" spans="1:13" ht="15" customHeight="1" x14ac:dyDescent="0.2">
      <c r="A239" s="11"/>
      <c r="C239" s="139">
        <v>2014</v>
      </c>
      <c r="D239" s="139"/>
      <c r="E239" s="140">
        <v>0.12519443247818632</v>
      </c>
      <c r="F239" s="140">
        <v>8.3994944302216393E-2</v>
      </c>
      <c r="G239" s="140">
        <v>0.25995567875948761</v>
      </c>
      <c r="H239" s="140">
        <v>0.34000699817752517</v>
      </c>
      <c r="I239" s="140">
        <v>0.1366477701707125</v>
      </c>
      <c r="J239" s="140">
        <v>3.3467207550228334E-2</v>
      </c>
      <c r="K239" s="140">
        <v>2.0732968561643597E-2</v>
      </c>
      <c r="L239" s="141">
        <f t="shared" si="116"/>
        <v>3.2949024965068636</v>
      </c>
      <c r="M239" s="3"/>
    </row>
    <row r="240" spans="1:13" ht="15" customHeight="1" x14ac:dyDescent="0.2">
      <c r="A240" s="11"/>
      <c r="C240" s="162" t="s">
        <v>65</v>
      </c>
      <c r="D240" s="162"/>
      <c r="E240" s="162"/>
      <c r="F240" s="162"/>
      <c r="G240" s="163"/>
      <c r="H240" s="163"/>
      <c r="I240" s="163"/>
      <c r="J240" s="163"/>
      <c r="K240" s="163"/>
      <c r="L240" s="168"/>
      <c r="M240" s="3"/>
    </row>
    <row r="241" spans="1:13" ht="15" customHeight="1" x14ac:dyDescent="0.2">
      <c r="A241" s="11"/>
      <c r="C241" s="178">
        <v>2024</v>
      </c>
      <c r="D241" s="178"/>
      <c r="E241" s="179">
        <f>AVERAGE(E246,E251,E256)</f>
        <v>0.10588726960945492</v>
      </c>
      <c r="F241" s="179">
        <f t="shared" ref="F241:K241" si="117">AVERAGE(F246,F251,F256)</f>
        <v>7.3405056312236275E-2</v>
      </c>
      <c r="G241" s="179">
        <f t="shared" si="117"/>
        <v>0.24949097161775921</v>
      </c>
      <c r="H241" s="179">
        <f t="shared" si="117"/>
        <v>0.326572162448451</v>
      </c>
      <c r="I241" s="179">
        <f t="shared" si="117"/>
        <v>0.19725210006371122</v>
      </c>
      <c r="J241" s="179">
        <f t="shared" si="117"/>
        <v>2.7902139536120061E-2</v>
      </c>
      <c r="K241" s="179">
        <f t="shared" si="117"/>
        <v>1.9490300412267365E-2</v>
      </c>
      <c r="L241" s="180">
        <f t="shared" ref="L241:L244" si="118">(1*E241+2*F241+3*G241+4*H241+5*I241)/SUM(E241:I241)</f>
        <v>3.4575827290527803</v>
      </c>
      <c r="M241" s="3"/>
    </row>
    <row r="242" spans="1:13" ht="15" customHeight="1" x14ac:dyDescent="0.2">
      <c r="A242" s="11"/>
      <c r="C242" s="139">
        <v>2021</v>
      </c>
      <c r="D242" s="139"/>
      <c r="E242" s="140">
        <f t="shared" ref="E242:K242" si="119">AVERAGE(E247,E252,E257)</f>
        <v>0.10894572566666666</v>
      </c>
      <c r="F242" s="140">
        <f t="shared" si="119"/>
        <v>5.6572941999999994E-2</v>
      </c>
      <c r="G242" s="140">
        <f t="shared" si="119"/>
        <v>0.27925999666666668</v>
      </c>
      <c r="H242" s="140">
        <f t="shared" si="119"/>
        <v>0.32223988400000003</v>
      </c>
      <c r="I242" s="140">
        <f t="shared" si="119"/>
        <v>0.18882510699999999</v>
      </c>
      <c r="J242" s="140">
        <f t="shared" si="119"/>
        <v>2.731196666666667E-2</v>
      </c>
      <c r="K242" s="140">
        <f t="shared" si="119"/>
        <v>1.68443E-2</v>
      </c>
      <c r="L242" s="141">
        <f t="shared" si="118"/>
        <v>3.4450787556028786</v>
      </c>
      <c r="M242" s="3"/>
    </row>
    <row r="243" spans="1:13" ht="15" customHeight="1" x14ac:dyDescent="0.2">
      <c r="A243" s="11"/>
      <c r="C243" s="139">
        <v>2017</v>
      </c>
      <c r="D243" s="139"/>
      <c r="E243" s="140">
        <f t="shared" ref="E243:K243" si="120">AVERAGE(E248,E253,E258)</f>
        <v>0.12024099866666667</v>
      </c>
      <c r="F243" s="140">
        <f t="shared" si="120"/>
        <v>6.0966482666666676E-2</v>
      </c>
      <c r="G243" s="140">
        <f t="shared" si="120"/>
        <v>0.256960943</v>
      </c>
      <c r="H243" s="140">
        <f t="shared" si="120"/>
        <v>0.34076255966666663</v>
      </c>
      <c r="I243" s="140">
        <f t="shared" si="120"/>
        <v>0.16347560733333333</v>
      </c>
      <c r="J243" s="140">
        <f t="shared" si="120"/>
        <v>2.9264099999999998E-2</v>
      </c>
      <c r="K243" s="140">
        <f t="shared" si="120"/>
        <v>2.8329300000000002E-2</v>
      </c>
      <c r="L243" s="141">
        <f t="shared" si="118"/>
        <v>3.388648909824723</v>
      </c>
      <c r="M243" s="3"/>
    </row>
    <row r="244" spans="1:13" ht="15" customHeight="1" x14ac:dyDescent="0.2">
      <c r="A244" s="11"/>
      <c r="C244" s="139">
        <v>2014</v>
      </c>
      <c r="D244" s="139"/>
      <c r="E244" s="140">
        <f t="shared" ref="E244:K244" si="121">AVERAGE(E249,E254,E259)</f>
        <v>0.12101052702617786</v>
      </c>
      <c r="F244" s="140">
        <f t="shared" si="121"/>
        <v>6.0318363879939746E-2</v>
      </c>
      <c r="G244" s="140">
        <f t="shared" si="121"/>
        <v>0.23598184014144619</v>
      </c>
      <c r="H244" s="140">
        <f t="shared" si="121"/>
        <v>0.3458218561985727</v>
      </c>
      <c r="I244" s="140">
        <f t="shared" si="121"/>
        <v>0.18781748713344845</v>
      </c>
      <c r="J244" s="140">
        <f t="shared" si="121"/>
        <v>2.8277894481484975E-2</v>
      </c>
      <c r="K244" s="140">
        <f t="shared" si="121"/>
        <v>2.0772031138930187E-2</v>
      </c>
      <c r="L244" s="141">
        <f t="shared" si="118"/>
        <v>3.4407354537582986</v>
      </c>
      <c r="M244" s="3"/>
    </row>
    <row r="245" spans="1:13" ht="15" customHeight="1" x14ac:dyDescent="0.2">
      <c r="A245" s="11"/>
      <c r="C245" s="170" t="s">
        <v>94</v>
      </c>
      <c r="D245" s="171"/>
      <c r="E245" s="172"/>
      <c r="F245" s="172"/>
      <c r="G245" s="173"/>
      <c r="H245" s="173"/>
      <c r="I245" s="173"/>
      <c r="J245" s="173"/>
      <c r="K245" s="173"/>
      <c r="L245" s="174"/>
      <c r="M245" s="3"/>
    </row>
    <row r="246" spans="1:13" ht="15" customHeight="1" x14ac:dyDescent="0.2">
      <c r="A246" s="11"/>
      <c r="C246" s="178">
        <v>2024</v>
      </c>
      <c r="D246" s="178"/>
      <c r="E246" s="179">
        <v>8.0498332917603221E-2</v>
      </c>
      <c r="F246" s="179">
        <v>5.1613841754095849E-2</v>
      </c>
      <c r="G246" s="179">
        <v>0.20197165280838722</v>
      </c>
      <c r="H246" s="179">
        <v>0.3680175943898123</v>
      </c>
      <c r="I246" s="179">
        <v>0.2536952556361825</v>
      </c>
      <c r="J246" s="179">
        <v>2.4713022081651576E-2</v>
      </c>
      <c r="K246" s="179">
        <v>1.9490300412267361E-2</v>
      </c>
      <c r="L246" s="180">
        <f t="shared" ref="L246:L249" si="122">(1*E246+2*F246+3*G246+4*H246+5*I246)/SUM(E246:I246)</f>
        <v>3.6934504101879537</v>
      </c>
      <c r="M246" s="3"/>
    </row>
    <row r="247" spans="1:13" ht="15" customHeight="1" x14ac:dyDescent="0.2">
      <c r="A247" s="11"/>
      <c r="C247" s="139">
        <v>2021</v>
      </c>
      <c r="D247" s="139"/>
      <c r="E247" s="140">
        <v>8.6003947999999997E-2</v>
      </c>
      <c r="F247" s="140">
        <v>4.4553799999999998E-2</v>
      </c>
      <c r="G247" s="140">
        <v>0.22756103699999999</v>
      </c>
      <c r="H247" s="140">
        <v>0.36106660200000001</v>
      </c>
      <c r="I247" s="140">
        <v>0.238659544</v>
      </c>
      <c r="J247" s="140">
        <v>2.5310699999999998E-2</v>
      </c>
      <c r="K247" s="140">
        <v>1.68443E-2</v>
      </c>
      <c r="L247" s="141">
        <f t="shared" si="122"/>
        <v>3.6491906715534941</v>
      </c>
      <c r="M247" s="3"/>
    </row>
    <row r="248" spans="1:13" ht="15" customHeight="1" x14ac:dyDescent="0.2">
      <c r="A248" s="11"/>
      <c r="C248" s="139">
        <v>2017</v>
      </c>
      <c r="D248" s="139"/>
      <c r="E248" s="140">
        <v>0.103220432</v>
      </c>
      <c r="F248" s="140">
        <v>5.3695300000000001E-2</v>
      </c>
      <c r="G248" s="140">
        <v>0.221894334</v>
      </c>
      <c r="H248" s="140">
        <v>0.374258849</v>
      </c>
      <c r="I248" s="140">
        <v>0.195361969</v>
      </c>
      <c r="J248" s="140">
        <v>2.6171799999999999E-2</v>
      </c>
      <c r="K248" s="140">
        <v>2.5397300000000001E-2</v>
      </c>
      <c r="L248" s="141">
        <f t="shared" si="122"/>
        <v>3.5322966929027162</v>
      </c>
      <c r="M248" s="3"/>
    </row>
    <row r="249" spans="1:13" ht="15" customHeight="1" x14ac:dyDescent="0.2">
      <c r="A249" s="11"/>
      <c r="C249" s="139">
        <v>2014</v>
      </c>
      <c r="D249" s="139"/>
      <c r="E249" s="140">
        <v>0.10084133946071303</v>
      </c>
      <c r="F249" s="140">
        <v>4.4394582479779905E-2</v>
      </c>
      <c r="G249" s="140">
        <v>0.20342275990362091</v>
      </c>
      <c r="H249" s="140">
        <v>0.38035914182524194</v>
      </c>
      <c r="I249" s="140">
        <v>0.22584644299822709</v>
      </c>
      <c r="J249" s="140">
        <v>2.4991520825645517E-2</v>
      </c>
      <c r="K249" s="140">
        <v>2.0144212506771689E-2</v>
      </c>
      <c r="L249" s="141">
        <f t="shared" si="122"/>
        <v>3.6136733637184952</v>
      </c>
      <c r="M249" s="3"/>
    </row>
    <row r="250" spans="1:13" ht="15" customHeight="1" x14ac:dyDescent="0.2">
      <c r="A250" s="11"/>
      <c r="C250" s="170" t="s">
        <v>95</v>
      </c>
      <c r="D250" s="171"/>
      <c r="E250" s="172"/>
      <c r="F250" s="172"/>
      <c r="G250" s="173"/>
      <c r="H250" s="173"/>
      <c r="I250" s="173"/>
      <c r="J250" s="173"/>
      <c r="K250" s="173"/>
      <c r="L250" s="174"/>
      <c r="M250" s="3"/>
    </row>
    <row r="251" spans="1:13" ht="15" customHeight="1" x14ac:dyDescent="0.2">
      <c r="A251" s="11"/>
      <c r="C251" s="178">
        <v>2024</v>
      </c>
      <c r="D251" s="178"/>
      <c r="E251" s="179">
        <v>0.11965987269980803</v>
      </c>
      <c r="F251" s="179">
        <v>7.5348147554304107E-2</v>
      </c>
      <c r="G251" s="179">
        <v>0.26459019214048629</v>
      </c>
      <c r="H251" s="179">
        <v>0.32066661003441338</v>
      </c>
      <c r="I251" s="179">
        <v>0.17174527531291808</v>
      </c>
      <c r="J251" s="179">
        <v>2.8499601845802677E-2</v>
      </c>
      <c r="K251" s="179">
        <v>1.9490300412267361E-2</v>
      </c>
      <c r="L251" s="180">
        <f t="shared" ref="L251:L254" si="123">(1*E251+2*F251+3*G251+4*H251+5*I251)/SUM(E251:I251)</f>
        <v>3.3671066814682766</v>
      </c>
      <c r="M251" s="3"/>
    </row>
    <row r="252" spans="1:13" ht="15" customHeight="1" x14ac:dyDescent="0.2">
      <c r="A252" s="11"/>
      <c r="C252" s="139">
        <v>2021</v>
      </c>
      <c r="D252" s="139"/>
      <c r="E252" s="140">
        <v>0.121352101</v>
      </c>
      <c r="F252" s="140">
        <v>5.7120200000000003E-2</v>
      </c>
      <c r="G252" s="140">
        <v>0.292919402</v>
      </c>
      <c r="H252" s="140">
        <v>0.30813613400000001</v>
      </c>
      <c r="I252" s="140">
        <v>0.175412069</v>
      </c>
      <c r="J252" s="140">
        <v>2.82157E-2</v>
      </c>
      <c r="K252" s="140">
        <v>1.68443E-2</v>
      </c>
      <c r="L252" s="141">
        <f t="shared" si="123"/>
        <v>3.3760821678343387</v>
      </c>
      <c r="M252" s="3"/>
    </row>
    <row r="253" spans="1:13" ht="15" customHeight="1" x14ac:dyDescent="0.2">
      <c r="A253" s="11"/>
      <c r="C253" s="139">
        <v>2017</v>
      </c>
      <c r="D253" s="139"/>
      <c r="E253" s="140">
        <v>0.131569359</v>
      </c>
      <c r="F253" s="140">
        <v>5.7718600000000002E-2</v>
      </c>
      <c r="G253" s="140">
        <v>0.25922963399999999</v>
      </c>
      <c r="H253" s="140">
        <v>0.33709993999999999</v>
      </c>
      <c r="I253" s="140">
        <v>0.15773486</v>
      </c>
      <c r="J253" s="140">
        <v>2.86001E-2</v>
      </c>
      <c r="K253" s="140">
        <v>2.80475E-2</v>
      </c>
      <c r="L253" s="141">
        <f t="shared" si="123"/>
        <v>3.3516314205183768</v>
      </c>
      <c r="M253" s="3"/>
    </row>
    <row r="254" spans="1:13" ht="15" customHeight="1" x14ac:dyDescent="0.2">
      <c r="A254" s="11"/>
      <c r="C254" s="139">
        <v>2014</v>
      </c>
      <c r="D254" s="139"/>
      <c r="E254" s="140">
        <v>0.12292201229519206</v>
      </c>
      <c r="F254" s="140">
        <v>5.6007641893007151E-2</v>
      </c>
      <c r="G254" s="140">
        <v>0.2369794240815464</v>
      </c>
      <c r="H254" s="140">
        <v>0.34732998739642934</v>
      </c>
      <c r="I254" s="140">
        <v>0.1852329074639518</v>
      </c>
      <c r="J254" s="140">
        <v>2.8239726033943383E-2</v>
      </c>
      <c r="K254" s="140">
        <v>2.328830083592991E-2</v>
      </c>
      <c r="L254" s="141">
        <f t="shared" si="123"/>
        <v>3.4385413039335804</v>
      </c>
      <c r="M254" s="3"/>
    </row>
    <row r="255" spans="1:13" ht="15" customHeight="1" x14ac:dyDescent="0.2">
      <c r="A255" s="11"/>
      <c r="C255" s="170" t="s">
        <v>96</v>
      </c>
      <c r="D255" s="171"/>
      <c r="E255" s="172"/>
      <c r="F255" s="172"/>
      <c r="G255" s="173"/>
      <c r="H255" s="173"/>
      <c r="I255" s="173"/>
      <c r="J255" s="173"/>
      <c r="K255" s="173"/>
      <c r="L255" s="174"/>
      <c r="M255" s="3"/>
    </row>
    <row r="256" spans="1:13" ht="15" customHeight="1" x14ac:dyDescent="0.2">
      <c r="A256" s="11"/>
      <c r="C256" s="178">
        <v>2024</v>
      </c>
      <c r="D256" s="178"/>
      <c r="E256" s="179">
        <v>0.11750360321095349</v>
      </c>
      <c r="F256" s="179">
        <v>9.3253179628308869E-2</v>
      </c>
      <c r="G256" s="179">
        <v>0.28191106990440401</v>
      </c>
      <c r="H256" s="179">
        <v>0.29103228292112737</v>
      </c>
      <c r="I256" s="179">
        <v>0.16631576924203301</v>
      </c>
      <c r="J256" s="179">
        <v>3.0493794680905937E-2</v>
      </c>
      <c r="K256" s="179">
        <v>1.9490300412267368E-2</v>
      </c>
      <c r="L256" s="180">
        <f t="shared" ref="L256:L259" si="124">(1*E256+2*F256+3*G256+4*H256+5*I256)/SUM(E256:I256)</f>
        <v>3.3109457787277252</v>
      </c>
      <c r="M256" s="3"/>
    </row>
    <row r="257" spans="1:13" ht="15" customHeight="1" x14ac:dyDescent="0.2">
      <c r="A257" s="11"/>
      <c r="C257" s="139">
        <v>2021</v>
      </c>
      <c r="D257" s="139"/>
      <c r="E257" s="140">
        <v>0.11948112800000001</v>
      </c>
      <c r="F257" s="140">
        <v>6.8044826000000003E-2</v>
      </c>
      <c r="G257" s="140">
        <v>0.31729955100000001</v>
      </c>
      <c r="H257" s="140">
        <v>0.29751691600000002</v>
      </c>
      <c r="I257" s="140">
        <v>0.152403708</v>
      </c>
      <c r="J257" s="140">
        <v>2.8409500000000001E-2</v>
      </c>
      <c r="K257" s="140">
        <v>1.68443E-2</v>
      </c>
      <c r="L257" s="141">
        <f t="shared" si="124"/>
        <v>3.309314948790957</v>
      </c>
      <c r="M257" s="3"/>
    </row>
    <row r="258" spans="1:13" ht="15" customHeight="1" x14ac:dyDescent="0.2">
      <c r="A258" s="11"/>
      <c r="C258" s="139">
        <v>2017</v>
      </c>
      <c r="D258" s="139"/>
      <c r="E258" s="140">
        <v>0.12593320499999999</v>
      </c>
      <c r="F258" s="140">
        <v>7.1485547999999996E-2</v>
      </c>
      <c r="G258" s="140">
        <v>0.28975886099999998</v>
      </c>
      <c r="H258" s="140">
        <v>0.31092889000000001</v>
      </c>
      <c r="I258" s="140">
        <v>0.13732999300000001</v>
      </c>
      <c r="J258" s="140">
        <v>3.3020399999999998E-2</v>
      </c>
      <c r="K258" s="140">
        <v>3.1543099999999998E-2</v>
      </c>
      <c r="L258" s="141">
        <f t="shared" si="124"/>
        <v>3.2803364192449296</v>
      </c>
      <c r="M258" s="3"/>
    </row>
    <row r="259" spans="1:13" ht="15" customHeight="1" x14ac:dyDescent="0.2">
      <c r="A259" s="11"/>
      <c r="C259" s="139">
        <v>2014</v>
      </c>
      <c r="D259" s="139"/>
      <c r="E259" s="140">
        <v>0.13926822932262847</v>
      </c>
      <c r="F259" s="140">
        <v>8.0552867267032174E-2</v>
      </c>
      <c r="G259" s="140">
        <v>0.26754333643917122</v>
      </c>
      <c r="H259" s="140">
        <v>0.30977643937404681</v>
      </c>
      <c r="I259" s="140">
        <v>0.15237311093816636</v>
      </c>
      <c r="J259" s="140">
        <v>3.1602436584866028E-2</v>
      </c>
      <c r="K259" s="140">
        <v>1.8883580074088961E-2</v>
      </c>
      <c r="L259" s="141">
        <f t="shared" si="124"/>
        <v>3.2690148221296322</v>
      </c>
      <c r="M259" s="3"/>
    </row>
    <row r="260" spans="1:13" ht="15" customHeight="1" x14ac:dyDescent="0.2">
      <c r="A260" s="11"/>
      <c r="C260" s="162" t="s">
        <v>66</v>
      </c>
      <c r="D260" s="162"/>
      <c r="E260" s="162"/>
      <c r="F260" s="162"/>
      <c r="G260" s="163"/>
      <c r="H260" s="163"/>
      <c r="I260" s="163"/>
      <c r="J260" s="163"/>
      <c r="K260" s="163"/>
      <c r="L260" s="168"/>
      <c r="M260" s="3"/>
    </row>
    <row r="261" spans="1:13" ht="15" customHeight="1" x14ac:dyDescent="0.2">
      <c r="A261" s="11"/>
      <c r="C261" s="178">
        <v>2024</v>
      </c>
      <c r="D261" s="178"/>
      <c r="E261" s="179">
        <f>AVERAGE(E266,E271,E276)</f>
        <v>9.3697682814844266E-2</v>
      </c>
      <c r="F261" s="179">
        <f t="shared" ref="F261:K261" si="125">AVERAGE(F266,F271,F276)</f>
        <v>6.9208182044195474E-2</v>
      </c>
      <c r="G261" s="179">
        <f t="shared" si="125"/>
        <v>0.23643386478427963</v>
      </c>
      <c r="H261" s="179">
        <f t="shared" si="125"/>
        <v>0.32575550181404261</v>
      </c>
      <c r="I261" s="179">
        <f t="shared" si="125"/>
        <v>0.22077908383908831</v>
      </c>
      <c r="J261" s="179">
        <f t="shared" si="125"/>
        <v>2.7511756558694766E-2</v>
      </c>
      <c r="K261" s="179">
        <f t="shared" si="125"/>
        <v>2.661392814485489E-2</v>
      </c>
      <c r="L261" s="180">
        <f t="shared" ref="L261:L264" si="126">(1*E261+2*F261+3*G261+4*H261+5*I261)/SUM(E261:I261)</f>
        <v>3.5399344432545155</v>
      </c>
      <c r="M261" s="3"/>
    </row>
    <row r="262" spans="1:13" ht="15" customHeight="1" x14ac:dyDescent="0.2">
      <c r="A262" s="11"/>
      <c r="C262" s="139">
        <v>2021</v>
      </c>
      <c r="D262" s="139"/>
      <c r="E262" s="140">
        <f t="shared" ref="E262:K262" si="127">AVERAGE(E267,E272,E277)</f>
        <v>9.9872980666666666E-2</v>
      </c>
      <c r="F262" s="140">
        <f t="shared" si="127"/>
        <v>5.3205758333333332E-2</v>
      </c>
      <c r="G262" s="140">
        <f t="shared" si="127"/>
        <v>0.26863740033333333</v>
      </c>
      <c r="H262" s="140">
        <f t="shared" si="127"/>
        <v>0.31447556033333335</v>
      </c>
      <c r="I262" s="140">
        <f t="shared" si="127"/>
        <v>0.21507801366666665</v>
      </c>
      <c r="J262" s="140">
        <f t="shared" si="127"/>
        <v>2.8204833333333332E-2</v>
      </c>
      <c r="K262" s="140">
        <f t="shared" si="127"/>
        <v>2.0525499999999999E-2</v>
      </c>
      <c r="L262" s="141">
        <f t="shared" si="126"/>
        <v>3.5168669422651018</v>
      </c>
      <c r="M262" s="3"/>
    </row>
    <row r="263" spans="1:13" ht="15" customHeight="1" x14ac:dyDescent="0.2">
      <c r="A263" s="11"/>
      <c r="C263" s="139">
        <v>2017</v>
      </c>
      <c r="D263" s="139"/>
      <c r="E263" s="140">
        <f t="shared" ref="E263:K263" si="128">AVERAGE(E268,E273,E278)</f>
        <v>0.10697740900000001</v>
      </c>
      <c r="F263" s="140">
        <f t="shared" si="128"/>
        <v>6.0141741999999998E-2</v>
      </c>
      <c r="G263" s="140">
        <f t="shared" si="128"/>
        <v>0.24148051966666664</v>
      </c>
      <c r="H263" s="140">
        <f t="shared" si="128"/>
        <v>0.34783809366666668</v>
      </c>
      <c r="I263" s="140">
        <f t="shared" si="128"/>
        <v>0.18312597166666666</v>
      </c>
      <c r="J263" s="140">
        <f t="shared" si="128"/>
        <v>2.9756333333333333E-2</v>
      </c>
      <c r="K263" s="140">
        <f t="shared" si="128"/>
        <v>3.06799E-2</v>
      </c>
      <c r="L263" s="141">
        <f t="shared" si="126"/>
        <v>3.4682955079483824</v>
      </c>
      <c r="M263" s="3"/>
    </row>
    <row r="264" spans="1:13" ht="15" customHeight="1" x14ac:dyDescent="0.2">
      <c r="A264" s="11"/>
      <c r="C264" s="139">
        <v>2014</v>
      </c>
      <c r="D264" s="139"/>
      <c r="E264" s="140">
        <f t="shared" ref="E264:K264" si="129">AVERAGE(E269,E274,E279)</f>
        <v>9.8393742340252222E-2</v>
      </c>
      <c r="F264" s="140">
        <f t="shared" si="129"/>
        <v>6.2031097978945939E-2</v>
      </c>
      <c r="G264" s="140">
        <f t="shared" si="129"/>
        <v>0.23108748706648466</v>
      </c>
      <c r="H264" s="140">
        <f t="shared" si="129"/>
        <v>0.35936789935251556</v>
      </c>
      <c r="I264" s="140">
        <f t="shared" si="129"/>
        <v>0.19400988567071309</v>
      </c>
      <c r="J264" s="140">
        <f t="shared" si="129"/>
        <v>2.5211597556080562E-2</v>
      </c>
      <c r="K264" s="140">
        <f t="shared" si="129"/>
        <v>2.9898290035008074E-2</v>
      </c>
      <c r="L264" s="141">
        <f t="shared" si="126"/>
        <v>3.5170644518534848</v>
      </c>
      <c r="M264" s="3"/>
    </row>
    <row r="265" spans="1:13" ht="15" customHeight="1" x14ac:dyDescent="0.2">
      <c r="A265" s="11"/>
      <c r="C265" s="170" t="s">
        <v>94</v>
      </c>
      <c r="D265" s="171"/>
      <c r="E265" s="172"/>
      <c r="F265" s="172"/>
      <c r="G265" s="173"/>
      <c r="H265" s="173"/>
      <c r="I265" s="173"/>
      <c r="J265" s="173"/>
      <c r="K265" s="173"/>
      <c r="L265" s="174"/>
      <c r="M265" s="3"/>
    </row>
    <row r="266" spans="1:13" ht="15" customHeight="1" x14ac:dyDescent="0.2">
      <c r="A266" s="11"/>
      <c r="C266" s="178">
        <v>2024</v>
      </c>
      <c r="D266" s="178"/>
      <c r="E266" s="179">
        <v>5.1272346616584995E-2</v>
      </c>
      <c r="F266" s="179">
        <v>2.9388366635052059E-2</v>
      </c>
      <c r="G266" s="179">
        <v>0.14019709099968228</v>
      </c>
      <c r="H266" s="179">
        <v>0.38365350894702188</v>
      </c>
      <c r="I266" s="179">
        <v>0.34570982299583508</v>
      </c>
      <c r="J266" s="179">
        <v>2.3164935660968892E-2</v>
      </c>
      <c r="K266" s="179">
        <v>2.661392814485489E-2</v>
      </c>
      <c r="L266" s="180">
        <f t="shared" ref="L266:L269" si="130">(1*E266+2*F266+3*G266+4*H266+5*I266)/SUM(E266:I266)</f>
        <v>3.9925480071385619</v>
      </c>
      <c r="M266" s="3"/>
    </row>
    <row r="267" spans="1:13" ht="15" customHeight="1" x14ac:dyDescent="0.2">
      <c r="A267" s="11"/>
      <c r="C267" s="139">
        <v>2021</v>
      </c>
      <c r="D267" s="139"/>
      <c r="E267" s="140">
        <v>6.3735787000000002E-2</v>
      </c>
      <c r="F267" s="140">
        <v>2.7009700000000001E-2</v>
      </c>
      <c r="G267" s="140">
        <v>0.17495894000000001</v>
      </c>
      <c r="H267" s="140">
        <v>0.36435200600000001</v>
      </c>
      <c r="I267" s="140">
        <v>0.32425369999999998</v>
      </c>
      <c r="J267" s="140">
        <v>2.51644E-2</v>
      </c>
      <c r="K267" s="140">
        <v>2.0525499999999999E-2</v>
      </c>
      <c r="L267" s="141">
        <f t="shared" si="130"/>
        <v>3.899475026322496</v>
      </c>
      <c r="M267" s="3"/>
    </row>
    <row r="268" spans="1:13" ht="15" customHeight="1" x14ac:dyDescent="0.2">
      <c r="A268" s="11"/>
      <c r="C268" s="139">
        <v>2017</v>
      </c>
      <c r="D268" s="139"/>
      <c r="E268" s="140">
        <v>7.4066418999999994E-2</v>
      </c>
      <c r="F268" s="140">
        <v>3.5580899999999999E-2</v>
      </c>
      <c r="G268" s="140">
        <v>0.16497704399999999</v>
      </c>
      <c r="H268" s="140">
        <v>0.41943867499999998</v>
      </c>
      <c r="I268" s="140">
        <v>0.25624516200000003</v>
      </c>
      <c r="J268" s="140">
        <v>2.6171799999999999E-2</v>
      </c>
      <c r="K268" s="140">
        <v>2.35199E-2</v>
      </c>
      <c r="L268" s="141">
        <f t="shared" si="130"/>
        <v>3.7873395820429625</v>
      </c>
      <c r="M268" s="3"/>
    </row>
    <row r="269" spans="1:13" ht="15" customHeight="1" x14ac:dyDescent="0.2">
      <c r="A269" s="11"/>
      <c r="C269" s="139">
        <v>2014</v>
      </c>
      <c r="D269" s="139"/>
      <c r="E269" s="140">
        <v>6.3650101029959993E-2</v>
      </c>
      <c r="F269" s="140">
        <v>3.5109622648294751E-2</v>
      </c>
      <c r="G269" s="140">
        <v>0.1483805052509419</v>
      </c>
      <c r="H269" s="140">
        <v>0.44672346081335335</v>
      </c>
      <c r="I269" s="140">
        <v>0.25654247052476131</v>
      </c>
      <c r="J269" s="140">
        <v>2.1326290594563143E-2</v>
      </c>
      <c r="K269" s="140">
        <v>2.826754913812568E-2</v>
      </c>
      <c r="L269" s="141">
        <f t="shared" si="130"/>
        <v>3.8390082161613779</v>
      </c>
      <c r="M269" s="3"/>
    </row>
    <row r="270" spans="1:13" ht="15" customHeight="1" x14ac:dyDescent="0.2">
      <c r="A270" s="11"/>
      <c r="C270" s="170" t="s">
        <v>95</v>
      </c>
      <c r="D270" s="171"/>
      <c r="E270" s="172"/>
      <c r="F270" s="172"/>
      <c r="G270" s="173"/>
      <c r="H270" s="173"/>
      <c r="I270" s="173"/>
      <c r="J270" s="173"/>
      <c r="K270" s="173"/>
      <c r="L270" s="174"/>
      <c r="M270" s="3"/>
    </row>
    <row r="271" spans="1:13" ht="15" customHeight="1" x14ac:dyDescent="0.2">
      <c r="A271" s="11"/>
      <c r="C271" s="178">
        <v>2024</v>
      </c>
      <c r="D271" s="178"/>
      <c r="E271" s="179">
        <v>0.10584377131123264</v>
      </c>
      <c r="F271" s="179">
        <v>7.4379379911439419E-2</v>
      </c>
      <c r="G271" s="179">
        <v>0.26449019334812246</v>
      </c>
      <c r="H271" s="179">
        <v>0.32073671903396439</v>
      </c>
      <c r="I271" s="179">
        <v>0.1793879363584493</v>
      </c>
      <c r="J271" s="179">
        <v>2.8548071891936835E-2</v>
      </c>
      <c r="K271" s="179">
        <v>2.661392814485489E-2</v>
      </c>
      <c r="L271" s="180">
        <f t="shared" ref="L271:L274" si="131">(1*E271+2*F271+3*G271+4*H271+5*I271)/SUM(E271:I271)</f>
        <v>3.4164160091277855</v>
      </c>
      <c r="M271" s="3"/>
    </row>
    <row r="272" spans="1:13" ht="15" customHeight="1" x14ac:dyDescent="0.2">
      <c r="A272" s="11"/>
      <c r="C272" s="139">
        <v>2021</v>
      </c>
      <c r="D272" s="139"/>
      <c r="E272" s="140">
        <v>0.112522023</v>
      </c>
      <c r="F272" s="140">
        <v>5.0412999999999999E-2</v>
      </c>
      <c r="G272" s="140">
        <v>0.284528738</v>
      </c>
      <c r="H272" s="140">
        <v>0.31543406400000001</v>
      </c>
      <c r="I272" s="140">
        <v>0.18725351200000001</v>
      </c>
      <c r="J272" s="140">
        <v>2.9323200000000001E-2</v>
      </c>
      <c r="K272" s="140">
        <v>2.0525499999999999E-2</v>
      </c>
      <c r="L272" s="141">
        <f t="shared" si="131"/>
        <v>3.43622949930133</v>
      </c>
      <c r="M272" s="3"/>
    </row>
    <row r="273" spans="1:13" ht="15" customHeight="1" x14ac:dyDescent="0.2">
      <c r="A273" s="11"/>
      <c r="C273" s="139">
        <v>2017</v>
      </c>
      <c r="D273" s="139"/>
      <c r="E273" s="140">
        <v>0.120174199</v>
      </c>
      <c r="F273" s="140">
        <v>5.9855800000000001E-2</v>
      </c>
      <c r="G273" s="140">
        <v>0.24246633100000001</v>
      </c>
      <c r="H273" s="140">
        <v>0.34904688900000003</v>
      </c>
      <c r="I273" s="140">
        <v>0.169174564</v>
      </c>
      <c r="J273" s="140">
        <v>2.8409500000000001E-2</v>
      </c>
      <c r="K273" s="140">
        <v>3.0872699999999999E-2</v>
      </c>
      <c r="L273" s="141">
        <f t="shared" si="131"/>
        <v>3.4115918992890988</v>
      </c>
      <c r="M273" s="3"/>
    </row>
    <row r="274" spans="1:13" ht="15" customHeight="1" x14ac:dyDescent="0.2">
      <c r="A274" s="11"/>
      <c r="C274" s="139">
        <v>2014</v>
      </c>
      <c r="D274" s="139"/>
      <c r="E274" s="140">
        <v>0.10406837394340755</v>
      </c>
      <c r="F274" s="140">
        <v>6.0111942851852986E-2</v>
      </c>
      <c r="G274" s="140">
        <v>0.23620184442211745</v>
      </c>
      <c r="H274" s="140">
        <v>0.35447981113856525</v>
      </c>
      <c r="I274" s="140">
        <v>0.19153661962815885</v>
      </c>
      <c r="J274" s="140">
        <v>2.4974837214253868E-2</v>
      </c>
      <c r="K274" s="140">
        <v>2.8626570801643964E-2</v>
      </c>
      <c r="L274" s="141">
        <f t="shared" si="131"/>
        <v>3.4958844652043801</v>
      </c>
      <c r="M274" s="3"/>
    </row>
    <row r="275" spans="1:13" ht="15" customHeight="1" x14ac:dyDescent="0.2">
      <c r="A275" s="11"/>
      <c r="C275" s="170" t="s">
        <v>96</v>
      </c>
      <c r="D275" s="171"/>
      <c r="E275" s="172"/>
      <c r="F275" s="172"/>
      <c r="G275" s="173"/>
      <c r="H275" s="173"/>
      <c r="I275" s="173"/>
      <c r="J275" s="173"/>
      <c r="K275" s="173"/>
      <c r="L275" s="174"/>
      <c r="M275" s="3"/>
    </row>
    <row r="276" spans="1:13" ht="15" customHeight="1" x14ac:dyDescent="0.2">
      <c r="A276" s="11"/>
      <c r="C276" s="178">
        <v>2024</v>
      </c>
      <c r="D276" s="178"/>
      <c r="E276" s="179">
        <v>0.12397693051671517</v>
      </c>
      <c r="F276" s="179">
        <v>0.10385679958609494</v>
      </c>
      <c r="G276" s="179">
        <v>0.30461431000503414</v>
      </c>
      <c r="H276" s="179">
        <v>0.27287627746114163</v>
      </c>
      <c r="I276" s="179">
        <v>0.13723949216298056</v>
      </c>
      <c r="J276" s="179">
        <v>3.0822262123178571E-2</v>
      </c>
      <c r="K276" s="179">
        <v>2.661392814485489E-2</v>
      </c>
      <c r="L276" s="180">
        <f t="shared" ref="L276:L279" si="132">(1*E276+2*F276+3*G276+4*H276+5*I276)/SUM(E276:I276)</f>
        <v>3.2074603322858151</v>
      </c>
      <c r="M276" s="3"/>
    </row>
    <row r="277" spans="1:13" ht="15" customHeight="1" x14ac:dyDescent="0.2">
      <c r="A277" s="11"/>
      <c r="C277" s="139">
        <v>2021</v>
      </c>
      <c r="D277" s="139"/>
      <c r="E277" s="140">
        <v>0.123361132</v>
      </c>
      <c r="F277" s="140">
        <v>8.2194575000000006E-2</v>
      </c>
      <c r="G277" s="140">
        <v>0.34642452299999998</v>
      </c>
      <c r="H277" s="140">
        <v>0.26364061100000002</v>
      </c>
      <c r="I277" s="140">
        <v>0.13372682899999999</v>
      </c>
      <c r="J277" s="140">
        <v>3.0126900000000002E-2</v>
      </c>
      <c r="K277" s="140">
        <v>2.0525499999999999E-2</v>
      </c>
      <c r="L277" s="141">
        <f t="shared" si="132"/>
        <v>3.2129645823010238</v>
      </c>
      <c r="M277" s="3"/>
    </row>
    <row r="278" spans="1:13" ht="15" customHeight="1" x14ac:dyDescent="0.2">
      <c r="A278" s="11"/>
      <c r="C278" s="139">
        <v>2017</v>
      </c>
      <c r="D278" s="139"/>
      <c r="E278" s="140">
        <v>0.12669160900000001</v>
      </c>
      <c r="F278" s="140">
        <v>8.4988525999999995E-2</v>
      </c>
      <c r="G278" s="140">
        <v>0.31699818400000002</v>
      </c>
      <c r="H278" s="140">
        <v>0.27502871699999998</v>
      </c>
      <c r="I278" s="140">
        <v>0.123958189</v>
      </c>
      <c r="J278" s="140">
        <v>3.4687700000000002E-2</v>
      </c>
      <c r="K278" s="140">
        <v>3.7647100000000003E-2</v>
      </c>
      <c r="L278" s="141">
        <f t="shared" si="132"/>
        <v>3.1989654737785393</v>
      </c>
      <c r="M278" s="3"/>
    </row>
    <row r="279" spans="1:13" ht="15" customHeight="1" x14ac:dyDescent="0.2">
      <c r="A279" s="11"/>
      <c r="C279" s="139">
        <v>2014</v>
      </c>
      <c r="D279" s="139"/>
      <c r="E279" s="140">
        <v>0.12746275204738908</v>
      </c>
      <c r="F279" s="140">
        <v>9.0871728436690086E-2</v>
      </c>
      <c r="G279" s="140">
        <v>0.30868011152639457</v>
      </c>
      <c r="H279" s="140">
        <v>0.27690042610562798</v>
      </c>
      <c r="I279" s="140">
        <v>0.13395056685921908</v>
      </c>
      <c r="J279" s="140">
        <v>2.9333664859424687E-2</v>
      </c>
      <c r="K279" s="140">
        <v>3.2800750165254584E-2</v>
      </c>
      <c r="L279" s="141">
        <f t="shared" si="132"/>
        <v>3.2121885379745909</v>
      </c>
      <c r="M279" s="3"/>
    </row>
    <row r="280" spans="1:13" ht="15" customHeight="1" x14ac:dyDescent="0.2">
      <c r="A280" s="11"/>
      <c r="C280" s="162" t="s">
        <v>67</v>
      </c>
      <c r="D280" s="162"/>
      <c r="E280" s="162"/>
      <c r="F280" s="162"/>
      <c r="G280" s="163"/>
      <c r="H280" s="163"/>
      <c r="I280" s="163"/>
      <c r="J280" s="163"/>
      <c r="K280" s="163"/>
      <c r="L280" s="168"/>
      <c r="M280" s="3"/>
    </row>
    <row r="281" spans="1:13" ht="15" customHeight="1" x14ac:dyDescent="0.2">
      <c r="A281" s="11"/>
      <c r="C281" s="178">
        <v>2024</v>
      </c>
      <c r="D281" s="178"/>
      <c r="E281" s="179">
        <f>AVERAGE(E286,E291,E296)</f>
        <v>0.12417383822424273</v>
      </c>
      <c r="F281" s="179">
        <f t="shared" ref="F281:K281" si="133">AVERAGE(F286,F291,F296)</f>
        <v>0.12627424692445288</v>
      </c>
      <c r="G281" s="179">
        <f t="shared" si="133"/>
        <v>0.34822647610654817</v>
      </c>
      <c r="H281" s="179">
        <f t="shared" si="133"/>
        <v>0.22309667725000559</v>
      </c>
      <c r="I281" s="179">
        <f t="shared" si="133"/>
        <v>0.10301783380207712</v>
      </c>
      <c r="J281" s="179">
        <f t="shared" si="133"/>
        <v>3.4639416002056396E-2</v>
      </c>
      <c r="K281" s="179">
        <f t="shared" si="133"/>
        <v>4.0571511690617096E-2</v>
      </c>
      <c r="L281" s="180">
        <f t="shared" ref="L281:L284" si="134">(1*E281+2*F281+3*G281+4*H281+5*I281)/SUM(E281:I281)</f>
        <v>3.0589436262965557</v>
      </c>
      <c r="M281" s="3"/>
    </row>
    <row r="282" spans="1:13" ht="15" customHeight="1" x14ac:dyDescent="0.2">
      <c r="A282" s="11"/>
      <c r="C282" s="139">
        <v>2021</v>
      </c>
      <c r="D282" s="139"/>
      <c r="E282" s="140">
        <f t="shared" ref="E282:K282" si="135">AVERAGE(E287,E292,E297)</f>
        <v>0.13183012199999999</v>
      </c>
      <c r="F282" s="140">
        <f t="shared" si="135"/>
        <v>0.10507309133333333</v>
      </c>
      <c r="G282" s="140">
        <f t="shared" si="135"/>
        <v>0.37499402100000001</v>
      </c>
      <c r="H282" s="140">
        <f t="shared" si="135"/>
        <v>0.21288349100000001</v>
      </c>
      <c r="I282" s="140">
        <f t="shared" si="135"/>
        <v>0.10560360233333332</v>
      </c>
      <c r="J282" s="140">
        <f t="shared" si="135"/>
        <v>3.1206899999999999E-2</v>
      </c>
      <c r="K282" s="140">
        <f t="shared" si="135"/>
        <v>3.84088E-2</v>
      </c>
      <c r="L282" s="141">
        <f t="shared" si="134"/>
        <v>3.0594994548888903</v>
      </c>
      <c r="M282" s="3"/>
    </row>
    <row r="283" spans="1:13" ht="15" customHeight="1" x14ac:dyDescent="0.2">
      <c r="A283" s="11"/>
      <c r="C283" s="139">
        <v>2017</v>
      </c>
      <c r="D283" s="139"/>
      <c r="E283" s="140">
        <f t="shared" ref="E283:K283" si="136">AVERAGE(E288,E293,E298)</f>
        <v>0.13771292199999999</v>
      </c>
      <c r="F283" s="140">
        <f t="shared" si="136"/>
        <v>9.0678871333333341E-2</v>
      </c>
      <c r="G283" s="140">
        <f t="shared" si="136"/>
        <v>0.3424189846666667</v>
      </c>
      <c r="H283" s="140">
        <f t="shared" si="136"/>
        <v>0.23028748866666668</v>
      </c>
      <c r="I283" s="140">
        <f t="shared" si="136"/>
        <v>8.8614661333333331E-2</v>
      </c>
      <c r="J283" s="140">
        <f t="shared" si="136"/>
        <v>4.4300700000000005E-2</v>
      </c>
      <c r="K283" s="140">
        <f t="shared" si="136"/>
        <v>6.5986349999999999E-2</v>
      </c>
      <c r="L283" s="141">
        <f t="shared" si="134"/>
        <v>3.0465454583121447</v>
      </c>
      <c r="M283" s="3"/>
    </row>
    <row r="284" spans="1:13" ht="15" customHeight="1" x14ac:dyDescent="0.2">
      <c r="A284" s="11"/>
      <c r="C284" s="139">
        <v>2014</v>
      </c>
      <c r="D284" s="139"/>
      <c r="E284" s="140">
        <f t="shared" ref="E284:K284" si="137">AVERAGE(E289,E294,E299)</f>
        <v>0.15372534230269555</v>
      </c>
      <c r="F284" s="140">
        <f t="shared" si="137"/>
        <v>9.6258808465619627E-2</v>
      </c>
      <c r="G284" s="140">
        <f t="shared" si="137"/>
        <v>0.35376627401592947</v>
      </c>
      <c r="H284" s="140">
        <f t="shared" si="137"/>
        <v>0.22053422452960336</v>
      </c>
      <c r="I284" s="140">
        <f t="shared" si="137"/>
        <v>8.242909427725191E-2</v>
      </c>
      <c r="J284" s="140">
        <f t="shared" si="137"/>
        <v>3.2164600708762446E-2</v>
      </c>
      <c r="K284" s="140">
        <f t="shared" si="137"/>
        <v>6.1121655700137667E-2</v>
      </c>
      <c r="L284" s="141">
        <f t="shared" si="134"/>
        <v>2.9797983871796654</v>
      </c>
      <c r="M284" s="3"/>
    </row>
    <row r="285" spans="1:13" ht="15" customHeight="1" x14ac:dyDescent="0.2">
      <c r="A285" s="11"/>
      <c r="C285" s="170" t="s">
        <v>94</v>
      </c>
      <c r="D285" s="171"/>
      <c r="E285" s="172"/>
      <c r="F285" s="172"/>
      <c r="G285" s="173"/>
      <c r="H285" s="173"/>
      <c r="I285" s="173"/>
      <c r="J285" s="173"/>
      <c r="K285" s="173"/>
      <c r="L285" s="174"/>
      <c r="M285" s="3"/>
    </row>
    <row r="286" spans="1:13" ht="15" customHeight="1" x14ac:dyDescent="0.2">
      <c r="A286" s="11"/>
      <c r="C286" s="178">
        <v>2024</v>
      </c>
      <c r="D286" s="178"/>
      <c r="E286" s="179">
        <v>7.9925949649518074E-2</v>
      </c>
      <c r="F286" s="179">
        <v>9.7538166323184128E-2</v>
      </c>
      <c r="G286" s="179">
        <v>0.3276829052347856</v>
      </c>
      <c r="H286" s="179">
        <v>0.27452332580251954</v>
      </c>
      <c r="I286" s="179">
        <v>0.14986211436383104</v>
      </c>
      <c r="J286" s="179">
        <v>2.9896026935544613E-2</v>
      </c>
      <c r="K286" s="179">
        <v>4.0571511690617096E-2</v>
      </c>
      <c r="L286" s="180">
        <f t="shared" ref="L286:L289" si="138">(1*E286+2*F286+3*G286+4*H286+5*I286)/SUM(E286:I286)</f>
        <v>3.3408783469914001</v>
      </c>
      <c r="M286" s="3"/>
    </row>
    <row r="287" spans="1:13" ht="15" customHeight="1" x14ac:dyDescent="0.2">
      <c r="A287" s="11"/>
      <c r="C287" s="139">
        <v>2021</v>
      </c>
      <c r="D287" s="139"/>
      <c r="E287" s="140">
        <v>8.9829127999999994E-2</v>
      </c>
      <c r="F287" s="140">
        <v>8.0711379999999999E-2</v>
      </c>
      <c r="G287" s="140">
        <v>0.35304681300000001</v>
      </c>
      <c r="H287" s="140">
        <v>0.26105911500000001</v>
      </c>
      <c r="I287" s="140">
        <v>0.14816059600000001</v>
      </c>
      <c r="J287" s="140">
        <v>2.8784199999999999E-2</v>
      </c>
      <c r="K287" s="140">
        <v>3.84088E-2</v>
      </c>
      <c r="L287" s="141">
        <f t="shared" si="138"/>
        <v>3.3184052658385195</v>
      </c>
      <c r="M287" s="3"/>
    </row>
    <row r="288" spans="1:13" ht="15" customHeight="1" x14ac:dyDescent="0.2">
      <c r="A288" s="11"/>
      <c r="C288" s="139">
        <v>2017</v>
      </c>
      <c r="D288" s="139"/>
      <c r="E288" s="140">
        <v>0.10124364399999999</v>
      </c>
      <c r="F288" s="140">
        <v>7.3680864999999998E-2</v>
      </c>
      <c r="G288" s="140">
        <v>0.32849387699999999</v>
      </c>
      <c r="H288" s="140">
        <v>0.283714252</v>
      </c>
      <c r="I288" s="140">
        <v>0.113613533</v>
      </c>
      <c r="J288" s="140">
        <v>3.92652E-2</v>
      </c>
      <c r="K288" s="140">
        <v>5.9988600000000003E-2</v>
      </c>
      <c r="L288" s="141">
        <f t="shared" si="138"/>
        <v>3.2606429786311022</v>
      </c>
      <c r="M288" s="3"/>
    </row>
    <row r="289" spans="1:13" ht="15" customHeight="1" x14ac:dyDescent="0.2">
      <c r="A289" s="11"/>
      <c r="C289" s="139">
        <v>2014</v>
      </c>
      <c r="D289" s="139"/>
      <c r="E289" s="140">
        <v>0.10861783933157687</v>
      </c>
      <c r="F289" s="140">
        <v>8.5728471923826766E-2</v>
      </c>
      <c r="G289" s="140">
        <v>0.33540607569106656</v>
      </c>
      <c r="H289" s="140">
        <v>0.28279786301790999</v>
      </c>
      <c r="I289" s="140">
        <v>0.10208616734650761</v>
      </c>
      <c r="J289" s="140">
        <v>2.9845758431222041E-2</v>
      </c>
      <c r="K289" s="140">
        <v>5.5517824257890314E-2</v>
      </c>
      <c r="L289" s="141">
        <f t="shared" si="138"/>
        <v>3.2011794453417228</v>
      </c>
      <c r="M289" s="3"/>
    </row>
    <row r="290" spans="1:13" ht="15" customHeight="1" x14ac:dyDescent="0.2">
      <c r="A290" s="11"/>
      <c r="C290" s="170" t="s">
        <v>95</v>
      </c>
      <c r="D290" s="171"/>
      <c r="E290" s="172"/>
      <c r="F290" s="172"/>
      <c r="G290" s="173"/>
      <c r="H290" s="173"/>
      <c r="I290" s="173"/>
      <c r="J290" s="173"/>
      <c r="K290" s="173"/>
      <c r="L290" s="174"/>
      <c r="M290" s="3"/>
    </row>
    <row r="291" spans="1:13" ht="15" customHeight="1" x14ac:dyDescent="0.2">
      <c r="A291" s="11"/>
      <c r="C291" s="178">
        <v>2024</v>
      </c>
      <c r="D291" s="178"/>
      <c r="E291" s="179">
        <v>0.13788149150756207</v>
      </c>
      <c r="F291" s="179">
        <v>0.14278511823991735</v>
      </c>
      <c r="G291" s="179">
        <v>0.36006650276676438</v>
      </c>
      <c r="H291" s="179">
        <v>0.20258732944819968</v>
      </c>
      <c r="I291" s="179">
        <v>8.0417469814859865E-2</v>
      </c>
      <c r="J291" s="179">
        <v>3.5690576532079521E-2</v>
      </c>
      <c r="K291" s="179">
        <v>4.0571511690617089E-2</v>
      </c>
      <c r="L291" s="180">
        <f t="shared" ref="L291:L294" si="139">(1*E291+2*F291+3*G291+4*H291+5*I291)/SUM(E291:I291)</f>
        <v>2.9403230813910648</v>
      </c>
      <c r="M291" s="3"/>
    </row>
    <row r="292" spans="1:13" ht="15" customHeight="1" x14ac:dyDescent="0.2">
      <c r="A292" s="11"/>
      <c r="C292" s="139">
        <v>2021</v>
      </c>
      <c r="D292" s="139"/>
      <c r="E292" s="140">
        <v>0.14871040999999999</v>
      </c>
      <c r="F292" s="140">
        <v>0.112291025</v>
      </c>
      <c r="G292" s="140">
        <v>0.37912919299999998</v>
      </c>
      <c r="H292" s="140">
        <v>0.2064531</v>
      </c>
      <c r="I292" s="140">
        <v>8.2849704999999996E-2</v>
      </c>
      <c r="J292" s="140">
        <v>3.21578E-2</v>
      </c>
      <c r="K292" s="140">
        <v>3.84088E-2</v>
      </c>
      <c r="L292" s="141">
        <f t="shared" si="139"/>
        <v>2.9595889994200371</v>
      </c>
      <c r="M292" s="3"/>
    </row>
    <row r="293" spans="1:13" ht="15" customHeight="1" x14ac:dyDescent="0.2">
      <c r="A293" s="11"/>
      <c r="C293" s="139">
        <v>2017</v>
      </c>
      <c r="D293" s="139"/>
      <c r="E293" s="140">
        <v>0.15708090799999999</v>
      </c>
      <c r="F293" s="140">
        <v>8.7466341000000003E-2</v>
      </c>
      <c r="G293" s="140">
        <v>0.352593041</v>
      </c>
      <c r="H293" s="140">
        <v>0.207084145</v>
      </c>
      <c r="I293" s="140">
        <v>8.3061116000000004E-2</v>
      </c>
      <c r="J293" s="140">
        <v>4.58241E-2</v>
      </c>
      <c r="K293" s="140">
        <v>6.6890342000000005E-2</v>
      </c>
      <c r="L293" s="141">
        <f t="shared" si="139"/>
        <v>2.9679677191091773</v>
      </c>
      <c r="M293" s="3"/>
    </row>
    <row r="294" spans="1:13" ht="15" customHeight="1" x14ac:dyDescent="0.2">
      <c r="A294" s="11"/>
      <c r="C294" s="139">
        <v>2014</v>
      </c>
      <c r="D294" s="139"/>
      <c r="E294" s="140">
        <v>0.16778843914796807</v>
      </c>
      <c r="F294" s="140">
        <v>9.1450898909176251E-2</v>
      </c>
      <c r="G294" s="140">
        <v>0.36655030918271414</v>
      </c>
      <c r="H294" s="140">
        <v>0.20113421985389002</v>
      </c>
      <c r="I294" s="140">
        <v>7.9298190567897733E-2</v>
      </c>
      <c r="J294" s="140">
        <v>3.2220294809437389E-2</v>
      </c>
      <c r="K294" s="140">
        <v>6.1557647528916307E-2</v>
      </c>
      <c r="L294" s="141">
        <f t="shared" si="139"/>
        <v>2.9257387572433666</v>
      </c>
      <c r="M294" s="3"/>
    </row>
    <row r="295" spans="1:13" ht="15" customHeight="1" x14ac:dyDescent="0.2">
      <c r="A295" s="11"/>
      <c r="C295" s="170" t="s">
        <v>96</v>
      </c>
      <c r="D295" s="171"/>
      <c r="E295" s="172"/>
      <c r="F295" s="172"/>
      <c r="G295" s="173"/>
      <c r="H295" s="173"/>
      <c r="I295" s="173"/>
      <c r="J295" s="173"/>
      <c r="K295" s="173"/>
      <c r="L295" s="174"/>
      <c r="M295" s="3"/>
    </row>
    <row r="296" spans="1:13" ht="15" customHeight="1" x14ac:dyDescent="0.2">
      <c r="A296" s="11"/>
      <c r="C296" s="178">
        <v>2024</v>
      </c>
      <c r="D296" s="178"/>
      <c r="E296" s="179">
        <v>0.15471407351564809</v>
      </c>
      <c r="F296" s="179">
        <v>0.13849945621025717</v>
      </c>
      <c r="G296" s="179">
        <v>0.35693002031809445</v>
      </c>
      <c r="H296" s="179">
        <v>0.19217937649929759</v>
      </c>
      <c r="I296" s="179">
        <v>7.8773917227540458E-2</v>
      </c>
      <c r="J296" s="179">
        <v>3.8331644538545068E-2</v>
      </c>
      <c r="K296" s="179">
        <v>4.0571511690617089E-2</v>
      </c>
      <c r="L296" s="180">
        <f t="shared" ref="L296:L299" si="140">(1*E296+2*F296+3*G296+4*H296+5*I296)/SUM(E296:I296)</f>
        <v>2.8933875488215155</v>
      </c>
      <c r="M296" s="3"/>
    </row>
    <row r="297" spans="1:13" ht="15" customHeight="1" x14ac:dyDescent="0.2">
      <c r="A297" s="11"/>
      <c r="C297" s="139">
        <v>2021</v>
      </c>
      <c r="D297" s="139"/>
      <c r="E297" s="140">
        <v>0.15695082799999999</v>
      </c>
      <c r="F297" s="140">
        <v>0.12221686900000001</v>
      </c>
      <c r="G297" s="140">
        <v>0.39280605699999999</v>
      </c>
      <c r="H297" s="140">
        <v>0.17113825799999999</v>
      </c>
      <c r="I297" s="140">
        <v>8.5800505999999999E-2</v>
      </c>
      <c r="J297" s="140">
        <v>3.2678699999999998E-2</v>
      </c>
      <c r="K297" s="140">
        <v>3.84088E-2</v>
      </c>
      <c r="L297" s="141">
        <f t="shared" si="140"/>
        <v>2.8994746510671954</v>
      </c>
      <c r="M297" s="3"/>
    </row>
    <row r="298" spans="1:13" ht="15" customHeight="1" x14ac:dyDescent="0.2">
      <c r="A298" s="11"/>
      <c r="C298" s="139">
        <v>2017</v>
      </c>
      <c r="D298" s="139"/>
      <c r="E298" s="140">
        <v>0.15481421400000001</v>
      </c>
      <c r="F298" s="140">
        <v>0.11088940799999999</v>
      </c>
      <c r="G298" s="140">
        <v>0.34617003600000001</v>
      </c>
      <c r="H298" s="140">
        <v>0.20006406900000001</v>
      </c>
      <c r="I298" s="140">
        <v>6.9169334999999998E-2</v>
      </c>
      <c r="J298" s="140">
        <v>4.7812800000000003E-2</v>
      </c>
      <c r="K298" s="140">
        <v>7.1080108000000003E-2</v>
      </c>
      <c r="L298" s="141">
        <f t="shared" si="140"/>
        <v>2.9068046318757119</v>
      </c>
      <c r="M298" s="3"/>
    </row>
    <row r="299" spans="1:13" ht="15" customHeight="1" x14ac:dyDescent="0.2">
      <c r="A299" s="11"/>
      <c r="C299" s="139">
        <v>2014</v>
      </c>
      <c r="D299" s="139"/>
      <c r="E299" s="140">
        <v>0.1847697484285418</v>
      </c>
      <c r="F299" s="140">
        <v>0.11159705456385591</v>
      </c>
      <c r="G299" s="140">
        <v>0.3593424371740076</v>
      </c>
      <c r="H299" s="140">
        <v>0.17767059071701002</v>
      </c>
      <c r="I299" s="140">
        <v>6.5902924917350406E-2</v>
      </c>
      <c r="J299" s="140">
        <v>3.4427748885627905E-2</v>
      </c>
      <c r="K299" s="140">
        <v>6.6289495313606381E-2</v>
      </c>
      <c r="L299" s="141">
        <f t="shared" si="140"/>
        <v>2.8091144195060505</v>
      </c>
      <c r="M299" s="3"/>
    </row>
    <row r="300" spans="1:13" ht="15" customHeight="1" x14ac:dyDescent="0.2">
      <c r="A300" s="11"/>
      <c r="C300" s="162" t="s">
        <v>94</v>
      </c>
      <c r="D300" s="162"/>
      <c r="E300" s="162"/>
      <c r="F300" s="162"/>
      <c r="G300" s="163"/>
      <c r="H300" s="163"/>
      <c r="I300" s="163"/>
      <c r="J300" s="163"/>
      <c r="K300" s="163"/>
      <c r="L300" s="168"/>
      <c r="M300" s="3"/>
    </row>
    <row r="301" spans="1:13" ht="15" customHeight="1" x14ac:dyDescent="0.2">
      <c r="A301" s="11"/>
      <c r="C301" s="178">
        <v>2024</v>
      </c>
      <c r="D301" s="178"/>
      <c r="E301" s="179">
        <f>AVERAGE(E226,E246,E266,E286)</f>
        <v>6.7170692240022187E-2</v>
      </c>
      <c r="F301" s="179">
        <f t="shared" ref="F301:K301" si="141">AVERAGE(F226,F246,F266,F286)</f>
        <v>5.4367951492858106E-2</v>
      </c>
      <c r="G301" s="179">
        <f t="shared" si="141"/>
        <v>0.20864576955875086</v>
      </c>
      <c r="H301" s="179">
        <f t="shared" si="141"/>
        <v>0.36097770373460797</v>
      </c>
      <c r="I301" s="179">
        <f t="shared" si="141"/>
        <v>0.25782728199112576</v>
      </c>
      <c r="J301" s="179">
        <f t="shared" si="141"/>
        <v>2.5173021335318138E-2</v>
      </c>
      <c r="K301" s="179">
        <f t="shared" si="141"/>
        <v>2.5837579647317043E-2</v>
      </c>
      <c r="L301" s="180">
        <f t="shared" ref="L301:L304" si="142">(1*E301+2*F301+3*G301+4*H301+5*I301)/SUM(E301:I301)</f>
        <v>3.7249005441538849</v>
      </c>
      <c r="M301" s="3"/>
    </row>
    <row r="302" spans="1:13" ht="15" customHeight="1" x14ac:dyDescent="0.2">
      <c r="A302" s="11"/>
      <c r="C302" s="139">
        <v>2021</v>
      </c>
      <c r="D302" s="139"/>
      <c r="E302" s="140">
        <f t="shared" ref="E302:K302" si="143">AVERAGE(E227,E247,E267,E287)</f>
        <v>7.5684845749999993E-2</v>
      </c>
      <c r="F302" s="140">
        <f t="shared" si="143"/>
        <v>4.4969919999999997E-2</v>
      </c>
      <c r="G302" s="140">
        <f t="shared" si="143"/>
        <v>0.24019602449999999</v>
      </c>
      <c r="H302" s="140">
        <f t="shared" si="143"/>
        <v>0.34729435050000002</v>
      </c>
      <c r="I302" s="140">
        <f t="shared" si="143"/>
        <v>0.24413487749999999</v>
      </c>
      <c r="J302" s="140">
        <f t="shared" si="143"/>
        <v>2.6332149999999999E-2</v>
      </c>
      <c r="K302" s="140">
        <f t="shared" si="143"/>
        <v>2.1387824999999999E-2</v>
      </c>
      <c r="L302" s="141">
        <f t="shared" si="142"/>
        <v>3.6712568590641013</v>
      </c>
      <c r="M302" s="3"/>
    </row>
    <row r="303" spans="1:13" ht="15" customHeight="1" x14ac:dyDescent="0.2">
      <c r="A303" s="11"/>
      <c r="C303" s="139">
        <v>2017</v>
      </c>
      <c r="D303" s="139"/>
      <c r="E303" s="140">
        <f t="shared" ref="E303:K303" si="144">AVERAGE(E228,E248,E268,E288)</f>
        <v>8.7316593999999997E-2</v>
      </c>
      <c r="F303" s="140">
        <f t="shared" si="144"/>
        <v>5.190194125E-2</v>
      </c>
      <c r="G303" s="140">
        <f t="shared" si="144"/>
        <v>0.23085070999999999</v>
      </c>
      <c r="H303" s="140">
        <f t="shared" si="144"/>
        <v>0.37743331149999998</v>
      </c>
      <c r="I303" s="140">
        <f t="shared" si="144"/>
        <v>0.191902302</v>
      </c>
      <c r="J303" s="140">
        <f t="shared" si="144"/>
        <v>2.9677374999999999E-2</v>
      </c>
      <c r="K303" s="140">
        <f t="shared" si="144"/>
        <v>3.0917725E-2</v>
      </c>
      <c r="L303" s="141">
        <f t="shared" si="142"/>
        <v>3.5691931239971351</v>
      </c>
      <c r="M303" s="3"/>
    </row>
    <row r="304" spans="1:13" ht="15" customHeight="1" x14ac:dyDescent="0.2">
      <c r="A304" s="11"/>
      <c r="C304" s="139">
        <v>2014</v>
      </c>
      <c r="D304" s="139"/>
      <c r="E304" s="140">
        <f t="shared" ref="E304:K304" si="145">AVERAGE(E229,E249,E269,E289)</f>
        <v>8.6673564469634728E-2</v>
      </c>
      <c r="F304" s="140">
        <f t="shared" si="145"/>
        <v>5.1927654204655053E-2</v>
      </c>
      <c r="G304" s="140">
        <f t="shared" si="145"/>
        <v>0.22275198697825643</v>
      </c>
      <c r="H304" s="140">
        <f t="shared" si="145"/>
        <v>0.38880668544338115</v>
      </c>
      <c r="I304" s="140">
        <f t="shared" si="145"/>
        <v>0.19359929599468606</v>
      </c>
      <c r="J304" s="140">
        <f t="shared" si="145"/>
        <v>2.5458826076038304E-2</v>
      </c>
      <c r="K304" s="140">
        <f t="shared" si="145"/>
        <v>3.0781986833348471E-2</v>
      </c>
      <c r="L304" s="141">
        <f t="shared" si="142"/>
        <v>3.583549809974937</v>
      </c>
      <c r="M304" s="3"/>
    </row>
    <row r="305" spans="1:13" ht="15" customHeight="1" x14ac:dyDescent="0.2">
      <c r="A305" s="11"/>
      <c r="C305" s="162" t="s">
        <v>95</v>
      </c>
      <c r="D305" s="162"/>
      <c r="E305" s="162"/>
      <c r="F305" s="162"/>
      <c r="G305" s="163"/>
      <c r="H305" s="163"/>
      <c r="I305" s="163"/>
      <c r="J305" s="163"/>
      <c r="K305" s="163"/>
      <c r="L305" s="168"/>
      <c r="M305" s="3"/>
    </row>
    <row r="306" spans="1:13" ht="15" customHeight="1" x14ac:dyDescent="0.2">
      <c r="A306" s="11"/>
      <c r="C306" s="178">
        <v>2024</v>
      </c>
      <c r="D306" s="178"/>
      <c r="E306" s="179">
        <f>AVERAGE(E231,E251,E271,E291)</f>
        <v>0.12186081311476746</v>
      </c>
      <c r="F306" s="179">
        <f t="shared" ref="F306:K306" si="146">AVERAGE(F231,F251,F271,F291)</f>
        <v>9.7635579771370065E-2</v>
      </c>
      <c r="G306" s="179">
        <f t="shared" si="146"/>
        <v>0.30398906684536575</v>
      </c>
      <c r="H306" s="179">
        <f t="shared" si="146"/>
        <v>0.2782636994865485</v>
      </c>
      <c r="I306" s="179">
        <f t="shared" si="146"/>
        <v>0.14212477414764862</v>
      </c>
      <c r="J306" s="179">
        <f t="shared" si="146"/>
        <v>3.0288486986982523E-2</v>
      </c>
      <c r="K306" s="179">
        <f t="shared" si="146"/>
        <v>2.583757964731704E-2</v>
      </c>
      <c r="L306" s="180">
        <f t="shared" ref="L306:L309" si="147">(1*E306+2*F306+3*G306+4*H306+5*I306)/SUM(E306:I306)</f>
        <v>3.2343067585226493</v>
      </c>
      <c r="M306" s="3"/>
    </row>
    <row r="307" spans="1:13" ht="15" customHeight="1" x14ac:dyDescent="0.2">
      <c r="A307" s="11"/>
      <c r="C307" s="139">
        <v>2021</v>
      </c>
      <c r="D307" s="139"/>
      <c r="E307" s="140">
        <f t="shared" ref="E307:K307" si="148">AVERAGE(E232,E252,E272,E292)</f>
        <v>0.12700754649999998</v>
      </c>
      <c r="F307" s="140">
        <f t="shared" si="148"/>
        <v>7.4492014499999995E-2</v>
      </c>
      <c r="G307" s="140">
        <f t="shared" si="148"/>
        <v>0.32630317775000001</v>
      </c>
      <c r="H307" s="140">
        <f t="shared" si="148"/>
        <v>0.27537886075000001</v>
      </c>
      <c r="I307" s="140">
        <f t="shared" si="148"/>
        <v>0.14557900525</v>
      </c>
      <c r="J307" s="140">
        <f t="shared" si="148"/>
        <v>2.9851550000000001E-2</v>
      </c>
      <c r="K307" s="140">
        <f t="shared" si="148"/>
        <v>2.1387824999999999E-2</v>
      </c>
      <c r="L307" s="141">
        <f t="shared" si="147"/>
        <v>3.2508849572360998</v>
      </c>
      <c r="M307" s="3"/>
    </row>
    <row r="308" spans="1:13" ht="15" customHeight="1" x14ac:dyDescent="0.2">
      <c r="A308" s="11"/>
      <c r="C308" s="139">
        <v>2017</v>
      </c>
      <c r="D308" s="139"/>
      <c r="E308" s="140">
        <f t="shared" ref="E308:K308" si="149">AVERAGE(E233,E253,E273,E293)</f>
        <v>0.13647557299999999</v>
      </c>
      <c r="F308" s="140">
        <f t="shared" si="149"/>
        <v>6.7916087250000007E-2</v>
      </c>
      <c r="G308" s="140">
        <f t="shared" si="149"/>
        <v>0.29293398425</v>
      </c>
      <c r="H308" s="140">
        <f t="shared" si="149"/>
        <v>0.29915692399999999</v>
      </c>
      <c r="I308" s="140">
        <f t="shared" si="149"/>
        <v>0.13371189275000001</v>
      </c>
      <c r="J308" s="140">
        <f t="shared" si="149"/>
        <v>3.3086700000000004E-2</v>
      </c>
      <c r="K308" s="140">
        <f t="shared" si="149"/>
        <v>3.6718835500000005E-2</v>
      </c>
      <c r="L308" s="141">
        <f t="shared" si="147"/>
        <v>3.2426519245735834</v>
      </c>
      <c r="M308" s="3"/>
    </row>
    <row r="309" spans="1:13" ht="15" customHeight="1" x14ac:dyDescent="0.2">
      <c r="A309" s="11"/>
      <c r="C309" s="139">
        <v>2014</v>
      </c>
      <c r="D309" s="139"/>
      <c r="E309" s="140">
        <f t="shared" ref="E309:K309" si="150">AVERAGE(E234,E254,E274,E294)</f>
        <v>0.13221169373017022</v>
      </c>
      <c r="F309" s="140">
        <f t="shared" si="150"/>
        <v>6.8136571335418034E-2</v>
      </c>
      <c r="G309" s="140">
        <f t="shared" si="150"/>
        <v>0.28506322331934403</v>
      </c>
      <c r="H309" s="140">
        <f t="shared" si="150"/>
        <v>0.30197192395801253</v>
      </c>
      <c r="I309" s="140">
        <f t="shared" si="150"/>
        <v>0.15016471700375669</v>
      </c>
      <c r="J309" s="140">
        <f t="shared" si="150"/>
        <v>2.8743833984476531E-2</v>
      </c>
      <c r="K309" s="140">
        <f t="shared" si="150"/>
        <v>3.3708036668821953E-2</v>
      </c>
      <c r="L309" s="141">
        <f t="shared" si="147"/>
        <v>3.2877093886985058</v>
      </c>
      <c r="M309" s="3"/>
    </row>
    <row r="310" spans="1:13" ht="15" customHeight="1" x14ac:dyDescent="0.2">
      <c r="A310" s="11"/>
      <c r="C310" s="162" t="s">
        <v>96</v>
      </c>
      <c r="D310" s="162"/>
      <c r="E310" s="162"/>
      <c r="F310" s="162"/>
      <c r="G310" s="163"/>
      <c r="H310" s="163"/>
      <c r="I310" s="163"/>
      <c r="J310" s="163"/>
      <c r="K310" s="163"/>
      <c r="L310" s="168"/>
      <c r="M310" s="3"/>
    </row>
    <row r="311" spans="1:13" ht="15" customHeight="1" x14ac:dyDescent="0.2">
      <c r="A311" s="11"/>
      <c r="C311" s="178">
        <v>2024</v>
      </c>
      <c r="D311" s="178"/>
      <c r="E311" s="179">
        <f>AVERAGE(E236,E256,E276,E296)</f>
        <v>0.12819117162289179</v>
      </c>
      <c r="F311" s="179">
        <f t="shared" ref="F311:K311" si="151">AVERAGE(F236,F256,F276,F296)</f>
        <v>0.10595365712044899</v>
      </c>
      <c r="G311" s="179">
        <f t="shared" si="151"/>
        <v>0.30153448481800776</v>
      </c>
      <c r="H311" s="179">
        <f t="shared" si="151"/>
        <v>0.26868257404687901</v>
      </c>
      <c r="I311" s="179">
        <f t="shared" si="151"/>
        <v>0.13738775375775877</v>
      </c>
      <c r="J311" s="179">
        <f t="shared" si="151"/>
        <v>3.241277898669654E-2</v>
      </c>
      <c r="K311" s="179">
        <f t="shared" si="151"/>
        <v>2.583757964731704E-2</v>
      </c>
      <c r="L311" s="180">
        <f t="shared" ref="L311:L314" si="152">(1*E311+2*F311+3*G311+4*H311+5*I311)/SUM(E311:I311)</f>
        <v>3.1923250864565773</v>
      </c>
      <c r="M311" s="3"/>
    </row>
    <row r="312" spans="1:13" ht="15" customHeight="1" x14ac:dyDescent="0.2">
      <c r="A312" s="11"/>
      <c r="C312" s="139">
        <v>2021</v>
      </c>
      <c r="D312" s="139"/>
      <c r="E312" s="140">
        <f t="shared" ref="E312:K312" si="153">AVERAGE(E237,E257,E277,E297)</f>
        <v>0.12827575399999999</v>
      </c>
      <c r="F312" s="140">
        <f t="shared" si="153"/>
        <v>8.5785094500000006E-2</v>
      </c>
      <c r="G312" s="140">
        <f t="shared" si="153"/>
        <v>0.33903063875</v>
      </c>
      <c r="H312" s="140">
        <f t="shared" si="153"/>
        <v>0.26235865650000001</v>
      </c>
      <c r="I312" s="140">
        <f t="shared" si="153"/>
        <v>0.13279865199999999</v>
      </c>
      <c r="J312" s="140">
        <f t="shared" si="153"/>
        <v>3.0363374999999998E-2</v>
      </c>
      <c r="K312" s="140">
        <f t="shared" si="153"/>
        <v>2.1387824999999999E-2</v>
      </c>
      <c r="L312" s="141">
        <f t="shared" si="152"/>
        <v>3.1957496374706049</v>
      </c>
      <c r="M312" s="3"/>
    </row>
    <row r="313" spans="1:13" ht="15" customHeight="1" x14ac:dyDescent="0.2">
      <c r="A313" s="11"/>
      <c r="C313" s="139">
        <v>2017</v>
      </c>
      <c r="D313" s="139"/>
      <c r="E313" s="140">
        <f t="shared" ref="E313:K313" si="154">AVERAGE(E238,E258,E278,E298)</f>
        <v>0.13159150125000002</v>
      </c>
      <c r="F313" s="140">
        <f t="shared" si="154"/>
        <v>8.5824883749999997E-2</v>
      </c>
      <c r="G313" s="140">
        <f t="shared" si="154"/>
        <v>0.30732308975</v>
      </c>
      <c r="H313" s="140">
        <f t="shared" si="154"/>
        <v>0.28009169249999999</v>
      </c>
      <c r="I313" s="140">
        <f t="shared" si="154"/>
        <v>0.11606482</v>
      </c>
      <c r="J313" s="140">
        <f t="shared" si="154"/>
        <v>3.7235224999999997E-2</v>
      </c>
      <c r="K313" s="140">
        <f t="shared" si="154"/>
        <v>4.1868801999999997E-2</v>
      </c>
      <c r="L313" s="141">
        <f t="shared" si="152"/>
        <v>3.1772333124584371</v>
      </c>
      <c r="M313" s="3"/>
    </row>
    <row r="314" spans="1:13" ht="15" customHeight="1" x14ac:dyDescent="0.2">
      <c r="A314" s="11"/>
      <c r="C314" s="139">
        <v>2014</v>
      </c>
      <c r="D314" s="139"/>
      <c r="E314" s="140">
        <f t="shared" ref="E314:K314" si="155">AVERAGE(E239,E259,E279,E299)</f>
        <v>0.14417379056918642</v>
      </c>
      <c r="F314" s="140">
        <f t="shared" si="155"/>
        <v>9.1754148642448657E-2</v>
      </c>
      <c r="G314" s="140">
        <f t="shared" si="155"/>
        <v>0.29888039097476526</v>
      </c>
      <c r="H314" s="140">
        <f t="shared" si="155"/>
        <v>0.27608861359355247</v>
      </c>
      <c r="I314" s="140">
        <f t="shared" si="155"/>
        <v>0.12221859322136208</v>
      </c>
      <c r="J314" s="140">
        <f t="shared" si="155"/>
        <v>3.2207764470036739E-2</v>
      </c>
      <c r="K314" s="140">
        <f t="shared" si="155"/>
        <v>3.4676698528648381E-2</v>
      </c>
      <c r="L314" s="141">
        <f t="shared" si="152"/>
        <v>3.1504894781912274</v>
      </c>
      <c r="M314" s="3"/>
    </row>
    <row r="315" spans="1:13" ht="15" customHeight="1" x14ac:dyDescent="0.2">
      <c r="A315" s="11"/>
      <c r="C315" s="100" t="s">
        <v>16</v>
      </c>
      <c r="D315" s="100"/>
      <c r="E315" s="100"/>
      <c r="F315" s="99"/>
      <c r="G315" s="99"/>
      <c r="H315" s="99"/>
      <c r="I315" s="99"/>
      <c r="J315" s="99"/>
      <c r="K315" s="99"/>
      <c r="L315" s="99"/>
      <c r="M315" s="3"/>
    </row>
    <row r="316" spans="1:13" ht="15" customHeight="1" x14ac:dyDescent="0.2">
      <c r="A316" s="11"/>
      <c r="C316" s="160" t="s">
        <v>165</v>
      </c>
      <c r="D316" s="160"/>
      <c r="E316" s="160"/>
      <c r="F316" s="161"/>
      <c r="G316" s="161"/>
      <c r="H316" s="161"/>
      <c r="I316" s="161"/>
      <c r="J316" s="161"/>
      <c r="K316" s="161"/>
      <c r="L316" s="161"/>
      <c r="M316" s="3"/>
    </row>
    <row r="317" spans="1:13" s="3" customFormat="1" ht="15" customHeight="1" x14ac:dyDescent="0.2">
      <c r="A317" s="11"/>
      <c r="C317" s="178">
        <v>2024</v>
      </c>
      <c r="D317" s="178"/>
      <c r="E317" s="179">
        <f>AVERAGE(E327,E332,E337,E347,E352,E357,E367,E372,E377,E387,E392,E397)</f>
        <v>0.14219838061769424</v>
      </c>
      <c r="F317" s="179">
        <f t="shared" ref="F317:K317" si="156">AVERAGE(F327,F332,F337,F347,F352,F357,F367,F372,F377,F387,F392,F397)</f>
        <v>8.0495774360302655E-2</v>
      </c>
      <c r="G317" s="179">
        <f t="shared" si="156"/>
        <v>0.23942992637022928</v>
      </c>
      <c r="H317" s="179">
        <f t="shared" si="156"/>
        <v>0.25978295265588369</v>
      </c>
      <c r="I317" s="179">
        <f t="shared" si="156"/>
        <v>0.18375264581106651</v>
      </c>
      <c r="J317" s="179">
        <f t="shared" si="156"/>
        <v>3.34841024757873E-2</v>
      </c>
      <c r="K317" s="179">
        <f t="shared" si="156"/>
        <v>6.0856217709036341E-2</v>
      </c>
      <c r="L317" s="180">
        <f t="shared" ref="L317:L320" si="157">(1*E317+2*F317+3*G317+4*H317+5*I317)/SUM(E317:I317)</f>
        <v>3.2897288181537179</v>
      </c>
    </row>
    <row r="318" spans="1:13" s="3" customFormat="1" ht="15" customHeight="1" x14ac:dyDescent="0.2">
      <c r="A318" s="11"/>
      <c r="C318" s="139">
        <v>2021</v>
      </c>
      <c r="D318" s="139"/>
      <c r="E318" s="140">
        <f t="shared" ref="E318:K318" si="158">AVERAGE(E328,E333,E338,E348,E353,E358,E368,E373,E378,E388,E393,E398)</f>
        <v>0.13660018375000002</v>
      </c>
      <c r="F318" s="140">
        <f t="shared" si="158"/>
        <v>7.3596320333333312E-2</v>
      </c>
      <c r="G318" s="140">
        <f t="shared" si="158"/>
        <v>0.25000974674999998</v>
      </c>
      <c r="H318" s="140">
        <f t="shared" si="158"/>
        <v>0.26125238616666663</v>
      </c>
      <c r="I318" s="140">
        <f t="shared" si="158"/>
        <v>0.17180358616666666</v>
      </c>
      <c r="J318" s="140">
        <f t="shared" si="158"/>
        <v>3.3562033333333338E-2</v>
      </c>
      <c r="K318" s="140">
        <f t="shared" si="158"/>
        <v>7.3175751250000018E-2</v>
      </c>
      <c r="L318" s="141">
        <f t="shared" si="157"/>
        <v>3.2888993444185051</v>
      </c>
    </row>
    <row r="319" spans="1:13" s="3" customFormat="1" ht="15" customHeight="1" x14ac:dyDescent="0.2">
      <c r="A319" s="11"/>
      <c r="C319" s="139">
        <v>2017</v>
      </c>
      <c r="D319" s="139"/>
      <c r="E319" s="140">
        <f t="shared" ref="E319:K319" si="159">AVERAGE(E329,E334,E339,E349,E354,E359,E369,E374,E379,E389,E394,E399)</f>
        <v>0.11722255050000001</v>
      </c>
      <c r="F319" s="140">
        <f t="shared" si="159"/>
        <v>5.7195971083333332E-2</v>
      </c>
      <c r="G319" s="140">
        <f t="shared" si="159"/>
        <v>0.249949897</v>
      </c>
      <c r="H319" s="140">
        <f t="shared" si="159"/>
        <v>0.31350863391666667</v>
      </c>
      <c r="I319" s="140">
        <f t="shared" si="159"/>
        <v>0.14477603083333332</v>
      </c>
      <c r="J319" s="140">
        <f t="shared" si="159"/>
        <v>4.8182799999999998E-2</v>
      </c>
      <c r="K319" s="140">
        <f t="shared" si="159"/>
        <v>6.9164108416666675E-2</v>
      </c>
      <c r="L319" s="141">
        <f t="shared" si="157"/>
        <v>3.3528222235670726</v>
      </c>
    </row>
    <row r="320" spans="1:13" s="3" customFormat="1" ht="15" customHeight="1" x14ac:dyDescent="0.2">
      <c r="A320" s="11"/>
      <c r="C320" s="139">
        <v>2014</v>
      </c>
      <c r="D320" s="139"/>
      <c r="E320" s="140">
        <f t="shared" ref="E320:K320" si="160">AVERAGE(E330,E335,E340,E350,E355,E360,E370,E375,E380,E390,E395,E400)</f>
        <v>9.1852458628567293E-2</v>
      </c>
      <c r="F320" s="140">
        <f t="shared" si="160"/>
        <v>6.3262807420642234E-2</v>
      </c>
      <c r="G320" s="140">
        <f t="shared" si="160"/>
        <v>0.22972160386316134</v>
      </c>
      <c r="H320" s="140">
        <f t="shared" si="160"/>
        <v>0.3162130769271258</v>
      </c>
      <c r="I320" s="140">
        <f t="shared" si="160"/>
        <v>0.18324585441110772</v>
      </c>
      <c r="J320" s="140">
        <f t="shared" si="160"/>
        <v>5.5878459235623075E-2</v>
      </c>
      <c r="K320" s="140">
        <f t="shared" si="160"/>
        <v>5.9825739513772659E-2</v>
      </c>
      <c r="L320" s="141">
        <f t="shared" si="157"/>
        <v>3.4927503449132389</v>
      </c>
    </row>
    <row r="321" spans="1:13" s="3" customFormat="1" ht="15" customHeight="1" x14ac:dyDescent="0.2">
      <c r="A321" s="11"/>
      <c r="C321" s="162" t="s">
        <v>64</v>
      </c>
      <c r="D321" s="162"/>
      <c r="E321" s="162"/>
      <c r="F321" s="162"/>
      <c r="G321" s="163"/>
      <c r="H321" s="163"/>
      <c r="I321" s="163"/>
      <c r="J321" s="163"/>
      <c r="K321" s="163"/>
      <c r="L321" s="168"/>
    </row>
    <row r="322" spans="1:13" ht="15" customHeight="1" x14ac:dyDescent="0.2">
      <c r="A322" s="11"/>
      <c r="C322" s="178">
        <v>2024</v>
      </c>
      <c r="D322" s="178"/>
      <c r="E322" s="179">
        <f>AVERAGE(E327,E332,E337)</f>
        <v>0.13413615947388594</v>
      </c>
      <c r="F322" s="179">
        <f t="shared" ref="F322:K322" si="161">AVERAGE(F327,F332,F337)</f>
        <v>7.8274801155429605E-2</v>
      </c>
      <c r="G322" s="179">
        <f t="shared" si="161"/>
        <v>0.25372634563049573</v>
      </c>
      <c r="H322" s="179">
        <f t="shared" si="161"/>
        <v>0.29553277519168558</v>
      </c>
      <c r="I322" s="179">
        <f t="shared" si="161"/>
        <v>0.1834274254010754</v>
      </c>
      <c r="J322" s="179">
        <f t="shared" si="161"/>
        <v>2.9339749241940466E-2</v>
      </c>
      <c r="K322" s="179">
        <f t="shared" si="161"/>
        <v>2.5562743905487195E-2</v>
      </c>
      <c r="L322" s="180">
        <f t="shared" ref="L322:L325" si="162">(1*E322+2*F322+3*G322+4*H322+5*I322)/SUM(E322:I322)</f>
        <v>3.3341882753901961</v>
      </c>
      <c r="M322" s="3"/>
    </row>
    <row r="323" spans="1:13" ht="15" customHeight="1" x14ac:dyDescent="0.2">
      <c r="A323" s="11"/>
      <c r="C323" s="139">
        <v>2021</v>
      </c>
      <c r="D323" s="139"/>
      <c r="E323" s="140">
        <f t="shared" ref="E323:K323" si="163">AVERAGE(E328,E333,E338)</f>
        <v>0.12542582266666666</v>
      </c>
      <c r="F323" s="140">
        <f t="shared" si="163"/>
        <v>7.0093843666666669E-2</v>
      </c>
      <c r="G323" s="140">
        <f t="shared" si="163"/>
        <v>0.26120019300000002</v>
      </c>
      <c r="H323" s="140">
        <f t="shared" si="163"/>
        <v>0.30578998000000002</v>
      </c>
      <c r="I323" s="140">
        <f t="shared" si="163"/>
        <v>0.17889561666666667</v>
      </c>
      <c r="J323" s="140">
        <f t="shared" si="163"/>
        <v>2.8388833333333335E-2</v>
      </c>
      <c r="K323" s="140">
        <f t="shared" si="163"/>
        <v>3.0205699999999999E-2</v>
      </c>
      <c r="L323" s="141">
        <f t="shared" si="162"/>
        <v>3.3639619062642581</v>
      </c>
      <c r="M323" s="3"/>
    </row>
    <row r="324" spans="1:13" ht="15" customHeight="1" x14ac:dyDescent="0.2">
      <c r="A324" s="11"/>
      <c r="C324" s="139">
        <v>2017</v>
      </c>
      <c r="D324" s="139"/>
      <c r="E324" s="140">
        <f t="shared" ref="E324:K324" si="164">AVERAGE(E329,E334,E339)</f>
        <v>0.10925624166666666</v>
      </c>
      <c r="F324" s="140">
        <f t="shared" si="164"/>
        <v>5.6638526999999994E-2</v>
      </c>
      <c r="G324" s="140">
        <f t="shared" si="164"/>
        <v>0.245510751</v>
      </c>
      <c r="H324" s="140">
        <f t="shared" si="164"/>
        <v>0.3722077113333333</v>
      </c>
      <c r="I324" s="140">
        <f t="shared" si="164"/>
        <v>0.14323769533333333</v>
      </c>
      <c r="J324" s="140">
        <f t="shared" si="164"/>
        <v>4.4114000000000007E-2</v>
      </c>
      <c r="K324" s="140">
        <f t="shared" si="164"/>
        <v>2.9035066666666668E-2</v>
      </c>
      <c r="L324" s="141">
        <f t="shared" si="162"/>
        <v>3.4138012713478512</v>
      </c>
      <c r="M324" s="3"/>
    </row>
    <row r="325" spans="1:13" ht="15" customHeight="1" x14ac:dyDescent="0.2">
      <c r="A325" s="11"/>
      <c r="C325" s="139">
        <v>2014</v>
      </c>
      <c r="D325" s="139"/>
      <c r="E325" s="140">
        <f t="shared" ref="E325:K325" si="165">AVERAGE(E330,E335,E340)</f>
        <v>8.2065857497066935E-2</v>
      </c>
      <c r="F325" s="140">
        <f t="shared" si="165"/>
        <v>5.6154781052658531E-2</v>
      </c>
      <c r="G325" s="140">
        <f t="shared" si="165"/>
        <v>0.23974175757022884</v>
      </c>
      <c r="H325" s="140">
        <f t="shared" si="165"/>
        <v>0.36644995977647188</v>
      </c>
      <c r="I325" s="140">
        <f t="shared" si="165"/>
        <v>0.19082976224388504</v>
      </c>
      <c r="J325" s="140">
        <f t="shared" si="165"/>
        <v>4.9849862993220695E-2</v>
      </c>
      <c r="K325" s="140">
        <f t="shared" si="165"/>
        <v>1.4908018866468127E-2</v>
      </c>
      <c r="L325" s="141">
        <f t="shared" si="162"/>
        <v>3.5643704212840657</v>
      </c>
    </row>
    <row r="326" spans="1:13" ht="15" customHeight="1" x14ac:dyDescent="0.2">
      <c r="A326" s="11"/>
      <c r="C326" s="170" t="s">
        <v>94</v>
      </c>
      <c r="D326" s="171"/>
      <c r="E326" s="172"/>
      <c r="F326" s="172"/>
      <c r="G326" s="173"/>
      <c r="H326" s="173"/>
      <c r="I326" s="173"/>
      <c r="J326" s="173"/>
      <c r="K326" s="173"/>
      <c r="L326" s="174"/>
      <c r="M326" s="3"/>
    </row>
    <row r="327" spans="1:13" ht="15" customHeight="1" x14ac:dyDescent="0.2">
      <c r="A327" s="11"/>
      <c r="C327" s="178">
        <v>2024</v>
      </c>
      <c r="D327" s="178"/>
      <c r="E327" s="179">
        <v>8.1121751611388834E-2</v>
      </c>
      <c r="F327" s="179">
        <v>6.0592818574503764E-2</v>
      </c>
      <c r="G327" s="179">
        <v>0.2189755803801354</v>
      </c>
      <c r="H327" s="179">
        <v>0.37173753141509019</v>
      </c>
      <c r="I327" s="179">
        <v>0.22255517744412767</v>
      </c>
      <c r="J327" s="179">
        <v>1.9454396669266974E-2</v>
      </c>
      <c r="K327" s="179">
        <v>2.5562743905487195E-2</v>
      </c>
      <c r="L327" s="180">
        <f t="shared" ref="L327:L330" si="166">(1*E327+2*F327+3*G327+4*H327+5*I327)/SUM(E327:I327)</f>
        <v>3.6220128022649209</v>
      </c>
    </row>
    <row r="328" spans="1:13" ht="15" customHeight="1" x14ac:dyDescent="0.2">
      <c r="A328" s="11"/>
      <c r="C328" s="139">
        <v>2021</v>
      </c>
      <c r="D328" s="139"/>
      <c r="E328" s="140">
        <v>8.2012207000000004E-2</v>
      </c>
      <c r="F328" s="140">
        <v>4.1563799999999998E-2</v>
      </c>
      <c r="G328" s="140">
        <v>0.21490198999999999</v>
      </c>
      <c r="H328" s="140">
        <v>0.36868315099999999</v>
      </c>
      <c r="I328" s="140">
        <v>0.23832773500000001</v>
      </c>
      <c r="J328" s="140">
        <v>2.4305400000000001E-2</v>
      </c>
      <c r="K328" s="140">
        <v>3.0205699999999999E-2</v>
      </c>
      <c r="L328" s="141">
        <f t="shared" si="166"/>
        <v>3.6766345099374371</v>
      </c>
      <c r="M328" s="3"/>
    </row>
    <row r="329" spans="1:13" ht="15" customHeight="1" x14ac:dyDescent="0.2">
      <c r="A329" s="11"/>
      <c r="C329" s="139">
        <v>2017</v>
      </c>
      <c r="D329" s="139"/>
      <c r="E329" s="140">
        <v>8.5109533000000001E-2</v>
      </c>
      <c r="F329" s="140">
        <v>2.8175599999999999E-2</v>
      </c>
      <c r="G329" s="140">
        <v>0.20725829200000001</v>
      </c>
      <c r="H329" s="140">
        <v>0.43273402599999999</v>
      </c>
      <c r="I329" s="140">
        <v>0.176216229</v>
      </c>
      <c r="J329" s="140">
        <v>4.40732E-2</v>
      </c>
      <c r="K329" s="140">
        <v>2.6433100000000001E-2</v>
      </c>
      <c r="L329" s="141">
        <f t="shared" si="166"/>
        <v>3.6312811271616177</v>
      </c>
      <c r="M329" s="3"/>
    </row>
    <row r="330" spans="1:13" ht="15" customHeight="1" x14ac:dyDescent="0.2">
      <c r="A330" s="11"/>
      <c r="C330" s="139">
        <v>2014</v>
      </c>
      <c r="D330" s="139"/>
      <c r="E330" s="140">
        <v>5.3174602402686524E-2</v>
      </c>
      <c r="F330" s="140">
        <v>3.8416989686940552E-2</v>
      </c>
      <c r="G330" s="140">
        <v>0.19740589075891699</v>
      </c>
      <c r="H330" s="140">
        <v>0.4264439189325292</v>
      </c>
      <c r="I330" s="140">
        <v>0.22665272816122728</v>
      </c>
      <c r="J330" s="140">
        <v>4.2001850496311936E-2</v>
      </c>
      <c r="K330" s="140">
        <v>1.5904019561387539E-2</v>
      </c>
      <c r="L330" s="141">
        <f t="shared" si="166"/>
        <v>3.7801589643783098</v>
      </c>
      <c r="M330" s="3"/>
    </row>
    <row r="331" spans="1:13" ht="15" customHeight="1" x14ac:dyDescent="0.2">
      <c r="A331" s="11"/>
      <c r="C331" s="170" t="s">
        <v>95</v>
      </c>
      <c r="D331" s="171"/>
      <c r="E331" s="172"/>
      <c r="F331" s="172"/>
      <c r="G331" s="173"/>
      <c r="H331" s="173"/>
      <c r="I331" s="173"/>
      <c r="J331" s="173"/>
      <c r="K331" s="173"/>
      <c r="L331" s="174"/>
      <c r="M331" s="3"/>
    </row>
    <row r="332" spans="1:13" ht="15" customHeight="1" x14ac:dyDescent="0.2">
      <c r="A332" s="11"/>
      <c r="C332" s="178">
        <v>2024</v>
      </c>
      <c r="D332" s="178"/>
      <c r="E332" s="179">
        <v>0.1589418910793251</v>
      </c>
      <c r="F332" s="179">
        <v>8.7075073952315452E-2</v>
      </c>
      <c r="G332" s="179">
        <v>0.28290428906059256</v>
      </c>
      <c r="H332" s="179">
        <v>0.25116994652206742</v>
      </c>
      <c r="I332" s="179">
        <v>0.16430533763028812</v>
      </c>
      <c r="J332" s="179">
        <v>3.0040717849924157E-2</v>
      </c>
      <c r="K332" s="179">
        <v>2.5562743905487195E-2</v>
      </c>
      <c r="L332" s="180">
        <f t="shared" ref="L332:L335" si="167">(1*E332+2*F332+3*G332+4*H332+5*I332)/SUM(E332:I332)</f>
        <v>3.1851147887481996</v>
      </c>
      <c r="M332" s="3"/>
    </row>
    <row r="333" spans="1:13" ht="15" customHeight="1" x14ac:dyDescent="0.2">
      <c r="A333" s="11"/>
      <c r="C333" s="139">
        <v>2021</v>
      </c>
      <c r="D333" s="139"/>
      <c r="E333" s="140">
        <v>0.13642926499999999</v>
      </c>
      <c r="F333" s="140">
        <v>8.2534674000000002E-2</v>
      </c>
      <c r="G333" s="140">
        <v>0.29590613799999999</v>
      </c>
      <c r="H333" s="140">
        <v>0.27755806599999999</v>
      </c>
      <c r="I333" s="140">
        <v>0.14890235600000001</v>
      </c>
      <c r="J333" s="140">
        <v>2.8463800000000001E-2</v>
      </c>
      <c r="K333" s="140">
        <v>3.0205699999999999E-2</v>
      </c>
      <c r="L333" s="141">
        <f t="shared" si="167"/>
        <v>3.2336794295241464</v>
      </c>
    </row>
    <row r="334" spans="1:13" ht="15" customHeight="1" x14ac:dyDescent="0.2">
      <c r="A334" s="11"/>
      <c r="C334" s="139">
        <v>2017</v>
      </c>
      <c r="D334" s="139"/>
      <c r="E334" s="140">
        <v>0.11231192700000001</v>
      </c>
      <c r="F334" s="140">
        <v>6.2740156000000005E-2</v>
      </c>
      <c r="G334" s="140">
        <v>0.26187001700000001</v>
      </c>
      <c r="H334" s="140">
        <v>0.35476001099999999</v>
      </c>
      <c r="I334" s="140">
        <v>0.133084338</v>
      </c>
      <c r="J334" s="140">
        <v>4.2905100000000002E-2</v>
      </c>
      <c r="K334" s="140">
        <v>3.2328500000000003E-2</v>
      </c>
      <c r="L334" s="141">
        <f t="shared" si="167"/>
        <v>3.3607015342746283</v>
      </c>
    </row>
    <row r="335" spans="1:13" ht="15" customHeight="1" x14ac:dyDescent="0.2">
      <c r="A335" s="11"/>
      <c r="C335" s="139">
        <v>2014</v>
      </c>
      <c r="D335" s="139"/>
      <c r="E335" s="140">
        <v>9.1408507727587643E-2</v>
      </c>
      <c r="F335" s="140">
        <v>5.176228373142211E-2</v>
      </c>
      <c r="G335" s="140">
        <v>0.26152148136924208</v>
      </c>
      <c r="H335" s="140">
        <v>0.35933840368304681</v>
      </c>
      <c r="I335" s="140">
        <v>0.17554096797326385</v>
      </c>
      <c r="J335" s="140">
        <v>4.7381267182097737E-2</v>
      </c>
      <c r="K335" s="140">
        <v>1.3047088333339844E-2</v>
      </c>
      <c r="L335" s="141">
        <f t="shared" si="167"/>
        <v>3.5064446583038564</v>
      </c>
    </row>
    <row r="336" spans="1:13" ht="15" customHeight="1" x14ac:dyDescent="0.2">
      <c r="A336" s="11"/>
      <c r="C336" s="170" t="s">
        <v>96</v>
      </c>
      <c r="D336" s="171"/>
      <c r="E336" s="172"/>
      <c r="F336" s="172"/>
      <c r="G336" s="173"/>
      <c r="H336" s="173"/>
      <c r="I336" s="173"/>
      <c r="J336" s="173"/>
      <c r="K336" s="173"/>
      <c r="L336" s="174"/>
    </row>
    <row r="337" spans="1:13" ht="15" customHeight="1" x14ac:dyDescent="0.2">
      <c r="A337" s="11"/>
      <c r="C337" s="178">
        <v>2024</v>
      </c>
      <c r="D337" s="178"/>
      <c r="E337" s="179">
        <v>0.16234483573094391</v>
      </c>
      <c r="F337" s="179">
        <v>8.7156510939469606E-2</v>
      </c>
      <c r="G337" s="179">
        <v>0.25929916745075937</v>
      </c>
      <c r="H337" s="179">
        <v>0.26369084763789918</v>
      </c>
      <c r="I337" s="179">
        <v>0.16342176112881049</v>
      </c>
      <c r="J337" s="179">
        <v>3.8524133206630277E-2</v>
      </c>
      <c r="K337" s="179">
        <v>2.5562743905487198E-2</v>
      </c>
      <c r="L337" s="180">
        <f t="shared" ref="L337:L340" si="168">(1*E337+2*F337+3*G337+4*H337+5*I337)/SUM(E337:I337)</f>
        <v>3.1909239042858988</v>
      </c>
    </row>
    <row r="338" spans="1:13" ht="15" customHeight="1" x14ac:dyDescent="0.2">
      <c r="A338" s="11"/>
      <c r="C338" s="139">
        <v>2021</v>
      </c>
      <c r="D338" s="139"/>
      <c r="E338" s="140">
        <v>0.15783599600000001</v>
      </c>
      <c r="F338" s="140">
        <v>8.6183056999999993E-2</v>
      </c>
      <c r="G338" s="140">
        <v>0.27279245099999999</v>
      </c>
      <c r="H338" s="140">
        <v>0.27112872300000002</v>
      </c>
      <c r="I338" s="140">
        <v>0.14945675899999999</v>
      </c>
      <c r="J338" s="140">
        <v>3.2397299999999997E-2</v>
      </c>
      <c r="K338" s="140">
        <v>3.0205699999999999E-2</v>
      </c>
      <c r="L338" s="141">
        <f t="shared" si="168"/>
        <v>3.1794193863559106</v>
      </c>
    </row>
    <row r="339" spans="1:13" ht="15" customHeight="1" x14ac:dyDescent="0.2">
      <c r="A339" s="11"/>
      <c r="C339" s="139">
        <v>2017</v>
      </c>
      <c r="D339" s="139"/>
      <c r="E339" s="140">
        <v>0.13034726499999999</v>
      </c>
      <c r="F339" s="140">
        <v>7.8999824999999996E-2</v>
      </c>
      <c r="G339" s="140">
        <v>0.267403944</v>
      </c>
      <c r="H339" s="140">
        <v>0.32912909699999998</v>
      </c>
      <c r="I339" s="140">
        <v>0.120412519</v>
      </c>
      <c r="J339" s="140">
        <v>4.53637E-2</v>
      </c>
      <c r="K339" s="140">
        <v>2.83436E-2</v>
      </c>
      <c r="L339" s="141">
        <f t="shared" si="168"/>
        <v>3.248582108472954</v>
      </c>
    </row>
    <row r="340" spans="1:13" ht="15" customHeight="1" x14ac:dyDescent="0.2">
      <c r="A340" s="11"/>
      <c r="C340" s="139">
        <v>2014</v>
      </c>
      <c r="D340" s="139"/>
      <c r="E340" s="140">
        <v>0.10161446236092664</v>
      </c>
      <c r="F340" s="140">
        <v>7.8285069739612953E-2</v>
      </c>
      <c r="G340" s="140">
        <v>0.2602979005825275</v>
      </c>
      <c r="H340" s="140">
        <v>0.31356755671383962</v>
      </c>
      <c r="I340" s="140">
        <v>0.17029559059716395</v>
      </c>
      <c r="J340" s="140">
        <v>6.0166471301252411E-2</v>
      </c>
      <c r="K340" s="140">
        <v>1.5772948704676996E-2</v>
      </c>
      <c r="L340" s="141">
        <f t="shared" si="168"/>
        <v>3.403268737477247</v>
      </c>
    </row>
    <row r="341" spans="1:13" ht="15" customHeight="1" x14ac:dyDescent="0.2">
      <c r="A341" s="11"/>
      <c r="C341" s="162" t="s">
        <v>65</v>
      </c>
      <c r="D341" s="162"/>
      <c r="E341" s="162"/>
      <c r="F341" s="162"/>
      <c r="G341" s="163"/>
      <c r="H341" s="163"/>
      <c r="I341" s="163"/>
      <c r="J341" s="163"/>
      <c r="K341" s="163"/>
      <c r="L341" s="168"/>
    </row>
    <row r="342" spans="1:13" ht="15" customHeight="1" x14ac:dyDescent="0.2">
      <c r="A342" s="11"/>
      <c r="C342" s="178">
        <v>2024</v>
      </c>
      <c r="D342" s="178"/>
      <c r="E342" s="179">
        <f>AVERAGE(E347,E352,E357)</f>
        <v>0.13959805556528193</v>
      </c>
      <c r="F342" s="179">
        <f t="shared" ref="F342:K342" si="169">AVERAGE(F347,F352,F357)</f>
        <v>7.5299345528353975E-2</v>
      </c>
      <c r="G342" s="179">
        <f t="shared" si="169"/>
        <v>0.23199224931617146</v>
      </c>
      <c r="H342" s="179">
        <f t="shared" si="169"/>
        <v>0.26744844150539399</v>
      </c>
      <c r="I342" s="179">
        <f t="shared" si="169"/>
        <v>0.19857652276333812</v>
      </c>
      <c r="J342" s="179">
        <f t="shared" si="169"/>
        <v>3.0552225956090712E-2</v>
      </c>
      <c r="K342" s="179">
        <f t="shared" si="169"/>
        <v>5.6533159365369783E-2</v>
      </c>
      <c r="L342" s="180">
        <f t="shared" ref="L342:L345" si="170">(1*E342+2*F342+3*G342+4*H342+5*I342)/SUM(E342:I342)</f>
        <v>3.3396878803198353</v>
      </c>
    </row>
    <row r="343" spans="1:13" ht="15" customHeight="1" x14ac:dyDescent="0.2">
      <c r="A343" s="11"/>
      <c r="C343" s="139">
        <v>2021</v>
      </c>
      <c r="D343" s="139"/>
      <c r="E343" s="140">
        <f t="shared" ref="E343:K343" si="171">AVERAGE(E348,E353,E358)</f>
        <v>0.14212614733333334</v>
      </c>
      <c r="F343" s="140">
        <f t="shared" si="171"/>
        <v>7.139004933333333E-2</v>
      </c>
      <c r="G343" s="140">
        <f t="shared" si="171"/>
        <v>0.24359730499999999</v>
      </c>
      <c r="H343" s="140">
        <f t="shared" si="171"/>
        <v>0.2645721066666667</v>
      </c>
      <c r="I343" s="140">
        <f t="shared" si="171"/>
        <v>0.18834897033333334</v>
      </c>
      <c r="J343" s="140">
        <f t="shared" si="171"/>
        <v>2.6729066666666666E-2</v>
      </c>
      <c r="K343" s="140">
        <f t="shared" si="171"/>
        <v>6.3236388000000004E-2</v>
      </c>
      <c r="L343" s="141">
        <f t="shared" si="170"/>
        <v>3.313864670671987</v>
      </c>
    </row>
    <row r="344" spans="1:13" ht="15" customHeight="1" x14ac:dyDescent="0.2">
      <c r="A344" s="11"/>
      <c r="C344" s="139">
        <v>2017</v>
      </c>
      <c r="D344" s="139"/>
      <c r="E344" s="140">
        <f t="shared" ref="E344:K344" si="172">AVERAGE(E349,E354,E359)</f>
        <v>0.12042281366666667</v>
      </c>
      <c r="F344" s="140">
        <f t="shared" si="172"/>
        <v>5.2082308000000001E-2</v>
      </c>
      <c r="G344" s="140">
        <f t="shared" si="172"/>
        <v>0.23430809333333333</v>
      </c>
      <c r="H344" s="140">
        <f t="shared" si="172"/>
        <v>0.33052351233333338</v>
      </c>
      <c r="I344" s="140">
        <f t="shared" si="172"/>
        <v>0.16191706</v>
      </c>
      <c r="J344" s="140">
        <f t="shared" si="172"/>
        <v>4.2012133333333333E-2</v>
      </c>
      <c r="K344" s="140">
        <f t="shared" si="172"/>
        <v>5.8734060666666671E-2</v>
      </c>
      <c r="L344" s="141">
        <f t="shared" si="170"/>
        <v>3.4019217957055163</v>
      </c>
    </row>
    <row r="345" spans="1:13" ht="15" customHeight="1" x14ac:dyDescent="0.2">
      <c r="A345" s="11"/>
      <c r="C345" s="139">
        <v>2014</v>
      </c>
      <c r="D345" s="139"/>
      <c r="E345" s="140">
        <f t="shared" ref="E345:K345" si="173">AVERAGE(E350,E355,E360)</f>
        <v>8.9386297867099271E-2</v>
      </c>
      <c r="F345" s="140">
        <f t="shared" si="173"/>
        <v>5.3320798914788393E-2</v>
      </c>
      <c r="G345" s="140">
        <f t="shared" si="173"/>
        <v>0.19911340491480212</v>
      </c>
      <c r="H345" s="140">
        <f t="shared" si="173"/>
        <v>0.3374113086627597</v>
      </c>
      <c r="I345" s="140">
        <f t="shared" si="173"/>
        <v>0.21381619944898436</v>
      </c>
      <c r="J345" s="140">
        <f t="shared" si="173"/>
        <v>4.6719611104775315E-2</v>
      </c>
      <c r="K345" s="140">
        <f t="shared" si="173"/>
        <v>6.0232379086790917E-2</v>
      </c>
      <c r="L345" s="141">
        <f t="shared" si="170"/>
        <v>3.5967767769014607</v>
      </c>
    </row>
    <row r="346" spans="1:13" ht="15" customHeight="1" x14ac:dyDescent="0.2">
      <c r="A346" s="11"/>
      <c r="C346" s="170" t="s">
        <v>94</v>
      </c>
      <c r="D346" s="171"/>
      <c r="E346" s="172"/>
      <c r="F346" s="172"/>
      <c r="G346" s="173"/>
      <c r="H346" s="173"/>
      <c r="I346" s="173"/>
      <c r="J346" s="173"/>
      <c r="K346" s="173"/>
      <c r="L346" s="174"/>
    </row>
    <row r="347" spans="1:13" ht="15" customHeight="1" x14ac:dyDescent="0.2">
      <c r="A347" s="11"/>
      <c r="C347" s="178">
        <v>2024</v>
      </c>
      <c r="D347" s="178"/>
      <c r="E347" s="179">
        <v>0.11285611314967701</v>
      </c>
      <c r="F347" s="179">
        <v>6.569815485852798E-2</v>
      </c>
      <c r="G347" s="179">
        <v>0.20475493988600482</v>
      </c>
      <c r="H347" s="179">
        <v>0.28835307715247993</v>
      </c>
      <c r="I347" s="179">
        <v>0.25410205209902464</v>
      </c>
      <c r="J347" s="179">
        <v>1.7702503488915784E-2</v>
      </c>
      <c r="K347" s="179">
        <v>5.6533159365369776E-2</v>
      </c>
      <c r="L347" s="180">
        <f t="shared" ref="L347:L350" si="174">(1*E347+2*F347+3*G347+4*H347+5*I347)/SUM(E347:I347)</f>
        <v>3.5456537694572448</v>
      </c>
    </row>
    <row r="348" spans="1:13" ht="15" customHeight="1" x14ac:dyDescent="0.2">
      <c r="A348" s="11"/>
      <c r="C348" s="139">
        <v>2021</v>
      </c>
      <c r="D348" s="139"/>
      <c r="E348" s="140">
        <v>0.120402049</v>
      </c>
      <c r="F348" s="140">
        <v>5.25517E-2</v>
      </c>
      <c r="G348" s="140">
        <v>0.19928905199999999</v>
      </c>
      <c r="H348" s="140">
        <v>0.28390881099999998</v>
      </c>
      <c r="I348" s="140">
        <v>0.257920237</v>
      </c>
      <c r="J348" s="140">
        <v>2.2691800000000002E-2</v>
      </c>
      <c r="K348" s="140">
        <v>6.3236388000000004E-2</v>
      </c>
      <c r="L348" s="141">
        <f t="shared" si="174"/>
        <v>3.5539974648097932</v>
      </c>
    </row>
    <row r="349" spans="1:13" ht="15" customHeight="1" x14ac:dyDescent="0.2">
      <c r="A349" s="11"/>
      <c r="C349" s="139">
        <v>2017</v>
      </c>
      <c r="D349" s="139"/>
      <c r="E349" s="140">
        <v>0.101007981</v>
      </c>
      <c r="F349" s="140">
        <v>2.80842E-2</v>
      </c>
      <c r="G349" s="140">
        <v>0.21246700900000001</v>
      </c>
      <c r="H349" s="140">
        <v>0.35392048100000001</v>
      </c>
      <c r="I349" s="140">
        <v>0.20638062400000001</v>
      </c>
      <c r="J349" s="140">
        <v>4.1085099999999999E-2</v>
      </c>
      <c r="K349" s="140">
        <v>5.7054500000000001E-2</v>
      </c>
      <c r="L349" s="141">
        <f t="shared" si="174"/>
        <v>3.5949719374218598</v>
      </c>
    </row>
    <row r="350" spans="1:13" ht="15" customHeight="1" x14ac:dyDescent="0.2">
      <c r="A350" s="11"/>
      <c r="C350" s="139">
        <v>2014</v>
      </c>
      <c r="D350" s="139"/>
      <c r="E350" s="140">
        <v>6.5930340069579985E-2</v>
      </c>
      <c r="F350" s="140">
        <v>4.0391834281645264E-2</v>
      </c>
      <c r="G350" s="140">
        <v>0.15660637841214842</v>
      </c>
      <c r="H350" s="140">
        <v>0.36218968050386063</v>
      </c>
      <c r="I350" s="140">
        <v>0.27303437161780991</v>
      </c>
      <c r="J350" s="140">
        <v>3.8517215410886776E-2</v>
      </c>
      <c r="K350" s="140">
        <v>6.3330179704069081E-2</v>
      </c>
      <c r="L350" s="141">
        <f t="shared" si="174"/>
        <v>3.8194664306661759</v>
      </c>
    </row>
    <row r="351" spans="1:13" ht="15" customHeight="1" x14ac:dyDescent="0.2">
      <c r="A351" s="11"/>
      <c r="C351" s="170" t="s">
        <v>95</v>
      </c>
      <c r="D351" s="171"/>
      <c r="E351" s="172"/>
      <c r="F351" s="172"/>
      <c r="G351" s="173"/>
      <c r="H351" s="173"/>
      <c r="I351" s="173"/>
      <c r="J351" s="173"/>
      <c r="K351" s="173"/>
      <c r="L351" s="174"/>
    </row>
    <row r="352" spans="1:13" ht="15" customHeight="1" x14ac:dyDescent="0.2">
      <c r="A352" s="11"/>
      <c r="C352" s="178">
        <v>2024</v>
      </c>
      <c r="D352" s="178"/>
      <c r="E352" s="179">
        <v>0.14027232580012619</v>
      </c>
      <c r="F352" s="179">
        <v>7.3316542586621666E-2</v>
      </c>
      <c r="G352" s="179">
        <v>0.2521530138264711</v>
      </c>
      <c r="H352" s="179">
        <v>0.26787797819827763</v>
      </c>
      <c r="I352" s="179">
        <v>0.17766286082964503</v>
      </c>
      <c r="J352" s="179">
        <v>3.2184119393488558E-2</v>
      </c>
      <c r="K352" s="179">
        <v>5.6533159365369783E-2</v>
      </c>
      <c r="L352" s="180">
        <f t="shared" ref="L352:L355" si="175">(1*E352+2*F352+3*G352+4*H352+5*I352)/SUM(E352:I352)</f>
        <v>3.2955641530258104</v>
      </c>
      <c r="M352" s="3"/>
    </row>
    <row r="353" spans="1:13" ht="15" customHeight="1" x14ac:dyDescent="0.2">
      <c r="A353" s="11"/>
      <c r="C353" s="139">
        <v>2021</v>
      </c>
      <c r="D353" s="139"/>
      <c r="E353" s="140">
        <v>0.13910209800000001</v>
      </c>
      <c r="F353" s="140">
        <v>7.4490320999999998E-2</v>
      </c>
      <c r="G353" s="140">
        <v>0.25575250999999999</v>
      </c>
      <c r="H353" s="140">
        <v>0.27788775100000002</v>
      </c>
      <c r="I353" s="140">
        <v>0.162210253</v>
      </c>
      <c r="J353" s="140">
        <v>2.73207E-2</v>
      </c>
      <c r="K353" s="140">
        <v>6.3236388000000004E-2</v>
      </c>
      <c r="L353" s="141">
        <f t="shared" si="175"/>
        <v>3.2744688324495455</v>
      </c>
    </row>
    <row r="354" spans="1:13" ht="15" customHeight="1" x14ac:dyDescent="0.2">
      <c r="A354" s="11"/>
      <c r="C354" s="139">
        <v>2017</v>
      </c>
      <c r="D354" s="139"/>
      <c r="E354" s="140">
        <v>0.120614314</v>
      </c>
      <c r="F354" s="140">
        <v>4.9907800000000002E-2</v>
      </c>
      <c r="G354" s="140">
        <v>0.238227042</v>
      </c>
      <c r="H354" s="140">
        <v>0.33302319499999999</v>
      </c>
      <c r="I354" s="140">
        <v>0.15574381200000001</v>
      </c>
      <c r="J354" s="140">
        <v>3.9892400000000001E-2</v>
      </c>
      <c r="K354" s="140">
        <v>6.2591482000000004E-2</v>
      </c>
      <c r="L354" s="141">
        <f t="shared" si="175"/>
        <v>3.3937248214214053</v>
      </c>
      <c r="M354" s="3"/>
    </row>
    <row r="355" spans="1:13" ht="15" customHeight="1" x14ac:dyDescent="0.2">
      <c r="A355" s="11"/>
      <c r="C355" s="139">
        <v>2014</v>
      </c>
      <c r="D355" s="139"/>
      <c r="E355" s="140">
        <v>9.3876157667095436E-2</v>
      </c>
      <c r="F355" s="140">
        <v>4.7060647018803622E-2</v>
      </c>
      <c r="G355" s="140">
        <v>0.19132916504425795</v>
      </c>
      <c r="H355" s="140">
        <v>0.36235854232862219</v>
      </c>
      <c r="I355" s="140">
        <v>0.20131428244773783</v>
      </c>
      <c r="J355" s="140">
        <v>4.517012727393626E-2</v>
      </c>
      <c r="K355" s="140">
        <v>5.8891078219546797E-2</v>
      </c>
      <c r="L355" s="141">
        <f t="shared" si="175"/>
        <v>3.5917526377045919</v>
      </c>
      <c r="M355" s="3"/>
    </row>
    <row r="356" spans="1:13" ht="15" customHeight="1" x14ac:dyDescent="0.2">
      <c r="A356" s="11"/>
      <c r="C356" s="170" t="s">
        <v>96</v>
      </c>
      <c r="D356" s="171"/>
      <c r="E356" s="172"/>
      <c r="F356" s="172"/>
      <c r="G356" s="173"/>
      <c r="H356" s="173"/>
      <c r="I356" s="173"/>
      <c r="J356" s="173"/>
      <c r="K356" s="173"/>
      <c r="L356" s="174"/>
      <c r="M356" s="3"/>
    </row>
    <row r="357" spans="1:13" ht="15" customHeight="1" x14ac:dyDescent="0.2">
      <c r="A357" s="11"/>
      <c r="C357" s="178">
        <v>2024</v>
      </c>
      <c r="D357" s="178"/>
      <c r="E357" s="179">
        <v>0.16566572774604263</v>
      </c>
      <c r="F357" s="179">
        <v>8.6883339139912238E-2</v>
      </c>
      <c r="G357" s="179">
        <v>0.23906879423603847</v>
      </c>
      <c r="H357" s="179">
        <v>0.2461142691654245</v>
      </c>
      <c r="I357" s="179">
        <v>0.16396465536134458</v>
      </c>
      <c r="J357" s="179">
        <v>4.1770054985867791E-2</v>
      </c>
      <c r="K357" s="179">
        <v>5.6533159365369783E-2</v>
      </c>
      <c r="L357" s="180">
        <f t="shared" ref="L357:L360" si="176">(1*E357+2*F357+3*G357+4*H357+5*I357)/SUM(E357:I357)</f>
        <v>3.1728172793074774</v>
      </c>
      <c r="M357" s="3"/>
    </row>
    <row r="358" spans="1:13" ht="15" customHeight="1" x14ac:dyDescent="0.2">
      <c r="A358" s="11"/>
      <c r="C358" s="139">
        <v>2021</v>
      </c>
      <c r="D358" s="139"/>
      <c r="E358" s="140">
        <v>0.16687429500000001</v>
      </c>
      <c r="F358" s="140">
        <v>8.7128127E-2</v>
      </c>
      <c r="G358" s="140">
        <v>0.275750353</v>
      </c>
      <c r="H358" s="140">
        <v>0.231919758</v>
      </c>
      <c r="I358" s="140">
        <v>0.14491642099999999</v>
      </c>
      <c r="J358" s="140">
        <v>3.0174699999999999E-2</v>
      </c>
      <c r="K358" s="140">
        <v>6.3236388000000004E-2</v>
      </c>
      <c r="L358" s="141">
        <f t="shared" si="176"/>
        <v>3.1112697022778861</v>
      </c>
      <c r="M358" s="3"/>
    </row>
    <row r="359" spans="1:13" ht="15" customHeight="1" x14ac:dyDescent="0.2">
      <c r="A359" s="11"/>
      <c r="C359" s="139">
        <v>2017</v>
      </c>
      <c r="D359" s="139"/>
      <c r="E359" s="140">
        <v>0.139646146</v>
      </c>
      <c r="F359" s="140">
        <v>7.8254924000000003E-2</v>
      </c>
      <c r="G359" s="140">
        <v>0.25223022899999997</v>
      </c>
      <c r="H359" s="140">
        <v>0.30462686100000003</v>
      </c>
      <c r="I359" s="140">
        <v>0.123626744</v>
      </c>
      <c r="J359" s="140">
        <v>4.5058899999999999E-2</v>
      </c>
      <c r="K359" s="140">
        <v>5.6556200000000001E-2</v>
      </c>
      <c r="L359" s="141">
        <f t="shared" si="176"/>
        <v>3.2163138896643795</v>
      </c>
    </row>
    <row r="360" spans="1:13" ht="15" customHeight="1" x14ac:dyDescent="0.2">
      <c r="A360" s="11"/>
      <c r="C360" s="139">
        <v>2014</v>
      </c>
      <c r="D360" s="139"/>
      <c r="E360" s="140">
        <v>0.10835239586462235</v>
      </c>
      <c r="F360" s="140">
        <v>7.2509915443916315E-2</v>
      </c>
      <c r="G360" s="140">
        <v>0.24940467128799998</v>
      </c>
      <c r="H360" s="140">
        <v>0.28768570315579622</v>
      </c>
      <c r="I360" s="140">
        <v>0.1670999442814054</v>
      </c>
      <c r="J360" s="140">
        <v>5.6471490629502921E-2</v>
      </c>
      <c r="K360" s="140">
        <v>5.8475879336756881E-2</v>
      </c>
      <c r="L360" s="141">
        <f t="shared" si="176"/>
        <v>3.3758769515579701</v>
      </c>
    </row>
    <row r="361" spans="1:13" ht="15" customHeight="1" x14ac:dyDescent="0.2">
      <c r="A361" s="11"/>
      <c r="C361" s="162" t="s">
        <v>66</v>
      </c>
      <c r="D361" s="162"/>
      <c r="E361" s="162"/>
      <c r="F361" s="162"/>
      <c r="G361" s="163"/>
      <c r="H361" s="163"/>
      <c r="I361" s="163"/>
      <c r="J361" s="163"/>
      <c r="K361" s="163"/>
      <c r="L361" s="168"/>
    </row>
    <row r="362" spans="1:13" ht="15" customHeight="1" x14ac:dyDescent="0.2">
      <c r="A362" s="11"/>
      <c r="C362" s="178">
        <v>2024</v>
      </c>
      <c r="D362" s="178"/>
      <c r="E362" s="179">
        <f>AVERAGE(E367,E372,E377)</f>
        <v>0.12832598761398126</v>
      </c>
      <c r="F362" s="179">
        <f t="shared" ref="F362:K362" si="177">AVERAGE(F367,F372,F377)</f>
        <v>6.9286787302043296E-2</v>
      </c>
      <c r="G362" s="179">
        <f t="shared" si="177"/>
        <v>0.20530369528856218</v>
      </c>
      <c r="H362" s="179">
        <f t="shared" si="177"/>
        <v>0.27987995845402996</v>
      </c>
      <c r="I362" s="179">
        <f t="shared" si="177"/>
        <v>0.22238015012217263</v>
      </c>
      <c r="J362" s="179">
        <f t="shared" si="177"/>
        <v>2.9429426008541388E-2</v>
      </c>
      <c r="K362" s="179">
        <f t="shared" si="177"/>
        <v>6.539399521066927E-2</v>
      </c>
      <c r="L362" s="180">
        <f t="shared" ref="L362:L365" si="178">(1*E362+2*F362+3*G362+4*H362+5*I362)/SUM(E362:I362)</f>
        <v>3.4404681976033813</v>
      </c>
    </row>
    <row r="363" spans="1:13" ht="15" customHeight="1" x14ac:dyDescent="0.2">
      <c r="A363" s="11"/>
      <c r="C363" s="139">
        <v>2021</v>
      </c>
      <c r="D363" s="139"/>
      <c r="E363" s="140">
        <f t="shared" ref="E363:K363" si="179">AVERAGE(E368,E373,E378)</f>
        <v>0.12630265433333335</v>
      </c>
      <c r="F363" s="140">
        <f t="shared" si="179"/>
        <v>5.5837609666666656E-2</v>
      </c>
      <c r="G363" s="140">
        <f t="shared" si="179"/>
        <v>0.22873052500000002</v>
      </c>
      <c r="H363" s="140">
        <f t="shared" si="179"/>
        <v>0.268855699</v>
      </c>
      <c r="I363" s="140">
        <f t="shared" si="179"/>
        <v>0.20975405966666663</v>
      </c>
      <c r="J363" s="140">
        <f t="shared" si="179"/>
        <v>2.5955633333333335E-2</v>
      </c>
      <c r="K363" s="140">
        <f t="shared" si="179"/>
        <v>8.4563815000000001E-2</v>
      </c>
      <c r="L363" s="141">
        <f t="shared" si="178"/>
        <v>3.4271267100743561</v>
      </c>
    </row>
    <row r="364" spans="1:13" ht="15" customHeight="1" x14ac:dyDescent="0.2">
      <c r="A364" s="11"/>
      <c r="C364" s="139">
        <v>2017</v>
      </c>
      <c r="D364" s="139"/>
      <c r="E364" s="140">
        <f t="shared" ref="E364:K364" si="180">AVERAGE(E369,E374,E379)</f>
        <v>0.10980331733333333</v>
      </c>
      <c r="F364" s="140">
        <f t="shared" si="180"/>
        <v>4.8392670999999998E-2</v>
      </c>
      <c r="G364" s="140">
        <f t="shared" si="180"/>
        <v>0.21117944833333332</v>
      </c>
      <c r="H364" s="140">
        <f t="shared" si="180"/>
        <v>0.33384458300000003</v>
      </c>
      <c r="I364" s="140">
        <f t="shared" si="180"/>
        <v>0.17793853533333334</v>
      </c>
      <c r="J364" s="140">
        <f t="shared" si="180"/>
        <v>4.6110533333333335E-2</v>
      </c>
      <c r="K364" s="140">
        <f t="shared" si="180"/>
        <v>7.2730904333333332E-2</v>
      </c>
      <c r="L364" s="141">
        <f t="shared" si="178"/>
        <v>3.4785998451776936</v>
      </c>
    </row>
    <row r="365" spans="1:13" ht="15" customHeight="1" x14ac:dyDescent="0.2">
      <c r="A365" s="11"/>
      <c r="C365" s="139">
        <v>2014</v>
      </c>
      <c r="D365" s="139"/>
      <c r="E365" s="140">
        <f t="shared" ref="E365:K365" si="181">AVERAGE(E370,E375,E380)</f>
        <v>8.1578550952116538E-2</v>
      </c>
      <c r="F365" s="140">
        <f t="shared" si="181"/>
        <v>4.4554887112123354E-2</v>
      </c>
      <c r="G365" s="140">
        <f t="shared" si="181"/>
        <v>0.18276705659383263</v>
      </c>
      <c r="H365" s="140">
        <f t="shared" si="181"/>
        <v>0.36238836394381835</v>
      </c>
      <c r="I365" s="140">
        <f t="shared" si="181"/>
        <v>0.2134882089405564</v>
      </c>
      <c r="J365" s="140">
        <f t="shared" si="181"/>
        <v>4.8392769970752265E-2</v>
      </c>
      <c r="K365" s="140">
        <f t="shared" si="181"/>
        <v>6.6830162486800515E-2</v>
      </c>
      <c r="L365" s="141">
        <f t="shared" si="178"/>
        <v>3.6574003940045268</v>
      </c>
    </row>
    <row r="366" spans="1:13" ht="15" customHeight="1" x14ac:dyDescent="0.2">
      <c r="A366" s="11"/>
      <c r="C366" s="170" t="s">
        <v>94</v>
      </c>
      <c r="D366" s="171"/>
      <c r="E366" s="172"/>
      <c r="F366" s="172"/>
      <c r="G366" s="173"/>
      <c r="H366" s="173"/>
      <c r="I366" s="173"/>
      <c r="J366" s="173"/>
      <c r="K366" s="173"/>
      <c r="L366" s="174"/>
    </row>
    <row r="367" spans="1:13" ht="15" customHeight="1" x14ac:dyDescent="0.2">
      <c r="A367" s="11"/>
      <c r="C367" s="178">
        <v>2024</v>
      </c>
      <c r="D367" s="178"/>
      <c r="E367" s="179">
        <v>8.8280680910134246E-2</v>
      </c>
      <c r="F367" s="179">
        <v>5.0354536507736268E-2</v>
      </c>
      <c r="G367" s="179">
        <v>0.15465903335292769</v>
      </c>
      <c r="H367" s="179">
        <v>0.31200646020104</v>
      </c>
      <c r="I367" s="179">
        <v>0.30491242183892681</v>
      </c>
      <c r="J367" s="179">
        <v>2.4392871978565656E-2</v>
      </c>
      <c r="K367" s="179">
        <v>6.539399521066927E-2</v>
      </c>
      <c r="L367" s="180">
        <f t="shared" ref="L367:L370" si="182">(1*E367+2*F367+3*G367+4*H367+5*I367)/SUM(E367:I367)</f>
        <v>3.7634644903496062</v>
      </c>
    </row>
    <row r="368" spans="1:13" ht="15" customHeight="1" x14ac:dyDescent="0.2">
      <c r="A368" s="11"/>
      <c r="C368" s="139">
        <v>2021</v>
      </c>
      <c r="D368" s="139"/>
      <c r="E368" s="140">
        <v>8.1565327000000007E-2</v>
      </c>
      <c r="F368" s="140">
        <v>4.1002799999999999E-2</v>
      </c>
      <c r="G368" s="140">
        <v>0.159774259</v>
      </c>
      <c r="H368" s="140">
        <v>0.30475338699999999</v>
      </c>
      <c r="I368" s="140">
        <v>0.30487100299999997</v>
      </c>
      <c r="J368" s="140">
        <v>2.3469400000000001E-2</v>
      </c>
      <c r="K368" s="140">
        <v>8.4563815000000001E-2</v>
      </c>
      <c r="L368" s="141">
        <f t="shared" si="182"/>
        <v>3.7963995499760634</v>
      </c>
    </row>
    <row r="369" spans="1:13" ht="15" customHeight="1" x14ac:dyDescent="0.2">
      <c r="A369" s="11"/>
      <c r="C369" s="139">
        <v>2017</v>
      </c>
      <c r="D369" s="139"/>
      <c r="E369" s="140">
        <v>8.8132345000000001E-2</v>
      </c>
      <c r="F369" s="140">
        <v>2.2412399999999999E-2</v>
      </c>
      <c r="G369" s="140">
        <v>0.16034268199999999</v>
      </c>
      <c r="H369" s="140">
        <v>0.38117912799999998</v>
      </c>
      <c r="I369" s="140">
        <v>0.234457786</v>
      </c>
      <c r="J369" s="140">
        <v>4.4988399999999998E-2</v>
      </c>
      <c r="K369" s="140">
        <v>6.8487189000000004E-2</v>
      </c>
      <c r="L369" s="141">
        <f t="shared" si="182"/>
        <v>3.7347994633347579</v>
      </c>
    </row>
    <row r="370" spans="1:13" ht="15" customHeight="1" x14ac:dyDescent="0.2">
      <c r="A370" s="11"/>
      <c r="C370" s="139">
        <v>2014</v>
      </c>
      <c r="D370" s="139"/>
      <c r="E370" s="140">
        <v>5.6231122174677885E-2</v>
      </c>
      <c r="F370" s="140">
        <v>2.1660736230408147E-2</v>
      </c>
      <c r="G370" s="140">
        <v>0.13472754276549703</v>
      </c>
      <c r="H370" s="140">
        <v>0.41711962611786979</v>
      </c>
      <c r="I370" s="140">
        <v>0.26236012712549694</v>
      </c>
      <c r="J370" s="140">
        <v>3.7257385837004491E-2</v>
      </c>
      <c r="K370" s="140">
        <v>7.0643459749045845E-2</v>
      </c>
      <c r="L370" s="141">
        <f t="shared" si="182"/>
        <v>3.9054115742545639</v>
      </c>
    </row>
    <row r="371" spans="1:13" ht="15" customHeight="1" x14ac:dyDescent="0.2">
      <c r="A371" s="11"/>
      <c r="C371" s="170" t="s">
        <v>95</v>
      </c>
      <c r="D371" s="171"/>
      <c r="E371" s="172"/>
      <c r="F371" s="172"/>
      <c r="G371" s="173"/>
      <c r="H371" s="173"/>
      <c r="I371" s="173"/>
      <c r="J371" s="173"/>
      <c r="K371" s="173"/>
      <c r="L371" s="174"/>
    </row>
    <row r="372" spans="1:13" ht="15" customHeight="1" x14ac:dyDescent="0.2">
      <c r="A372" s="11"/>
      <c r="C372" s="178">
        <v>2024</v>
      </c>
      <c r="D372" s="178"/>
      <c r="E372" s="179">
        <v>0.13277537915955667</v>
      </c>
      <c r="F372" s="179">
        <v>6.7853071842124565E-2</v>
      </c>
      <c r="G372" s="179">
        <v>0.22498265553764485</v>
      </c>
      <c r="H372" s="179">
        <v>0.28342880326908521</v>
      </c>
      <c r="I372" s="179">
        <v>0.20108390514042018</v>
      </c>
      <c r="J372" s="179">
        <v>2.4482189840499161E-2</v>
      </c>
      <c r="K372" s="179">
        <v>6.539399521066927E-2</v>
      </c>
      <c r="L372" s="180">
        <f t="shared" ref="L372:L375" si="183">(1*E372+2*F372+3*G372+4*H372+5*I372)/SUM(E372:I372)</f>
        <v>3.386972385079813</v>
      </c>
    </row>
    <row r="373" spans="1:13" ht="15" customHeight="1" x14ac:dyDescent="0.2">
      <c r="A373" s="11"/>
      <c r="C373" s="139">
        <v>2021</v>
      </c>
      <c r="D373" s="139"/>
      <c r="E373" s="140">
        <v>0.12781751099999999</v>
      </c>
      <c r="F373" s="140">
        <v>5.7730299999999998E-2</v>
      </c>
      <c r="G373" s="140">
        <v>0.238327234</v>
      </c>
      <c r="H373" s="140">
        <v>0.278887204</v>
      </c>
      <c r="I373" s="140">
        <v>0.18897734899999999</v>
      </c>
      <c r="J373" s="140">
        <v>2.3696600000000002E-2</v>
      </c>
      <c r="K373" s="140">
        <v>8.4563815000000001E-2</v>
      </c>
      <c r="L373" s="141">
        <f t="shared" si="183"/>
        <v>3.3851758750764818</v>
      </c>
    </row>
    <row r="374" spans="1:13" ht="15" customHeight="1" x14ac:dyDescent="0.2">
      <c r="A374" s="11"/>
      <c r="C374" s="139">
        <v>2017</v>
      </c>
      <c r="D374" s="139"/>
      <c r="E374" s="140">
        <v>0.10739523600000001</v>
      </c>
      <c r="F374" s="140">
        <v>4.4935200000000002E-2</v>
      </c>
      <c r="G374" s="140">
        <v>0.20447261</v>
      </c>
      <c r="H374" s="140">
        <v>0.346551728</v>
      </c>
      <c r="I374" s="140">
        <v>0.17393635199999999</v>
      </c>
      <c r="J374" s="140">
        <v>4.4535499999999999E-2</v>
      </c>
      <c r="K374" s="140">
        <v>7.8173436999999998E-2</v>
      </c>
      <c r="L374" s="141">
        <f t="shared" si="183"/>
        <v>3.4955011479279454</v>
      </c>
    </row>
    <row r="375" spans="1:13" ht="15" customHeight="1" x14ac:dyDescent="0.2">
      <c r="A375" s="11"/>
      <c r="C375" s="139">
        <v>2014</v>
      </c>
      <c r="D375" s="139"/>
      <c r="E375" s="140">
        <v>8.6153363370654018E-2</v>
      </c>
      <c r="F375" s="140">
        <v>3.9227145644378229E-2</v>
      </c>
      <c r="G375" s="140">
        <v>0.17029021726879173</v>
      </c>
      <c r="H375" s="140">
        <v>0.3721456317316772</v>
      </c>
      <c r="I375" s="140">
        <v>0.22092916449676256</v>
      </c>
      <c r="J375" s="140">
        <v>4.7535004144949898E-2</v>
      </c>
      <c r="K375" s="140">
        <v>6.3719473342786367E-2</v>
      </c>
      <c r="L375" s="141">
        <f t="shared" si="183"/>
        <v>3.6778881840512478</v>
      </c>
    </row>
    <row r="376" spans="1:13" ht="15" customHeight="1" x14ac:dyDescent="0.2">
      <c r="A376" s="11"/>
      <c r="C376" s="170" t="s">
        <v>96</v>
      </c>
      <c r="D376" s="171"/>
      <c r="E376" s="172"/>
      <c r="F376" s="172"/>
      <c r="G376" s="173"/>
      <c r="H376" s="173"/>
      <c r="I376" s="173"/>
      <c r="J376" s="173"/>
      <c r="K376" s="173"/>
      <c r="L376" s="174"/>
    </row>
    <row r="377" spans="1:13" ht="15" customHeight="1" x14ac:dyDescent="0.2">
      <c r="A377" s="11"/>
      <c r="C377" s="178">
        <v>2024</v>
      </c>
      <c r="D377" s="178"/>
      <c r="E377" s="179">
        <v>0.16392190277225283</v>
      </c>
      <c r="F377" s="179">
        <v>8.965275355626906E-2</v>
      </c>
      <c r="G377" s="179">
        <v>0.23626939697511404</v>
      </c>
      <c r="H377" s="179">
        <v>0.2442046118919646</v>
      </c>
      <c r="I377" s="179">
        <v>0.16114412338717085</v>
      </c>
      <c r="J377" s="179">
        <v>3.9413216206559354E-2</v>
      </c>
      <c r="K377" s="179">
        <v>6.539399521066927E-2</v>
      </c>
      <c r="L377" s="180">
        <f t="shared" ref="L377:L380" si="184">(1*E377+2*F377+3*G377+4*H377+5*I377)/SUM(E377:I377)</f>
        <v>3.1664404600504161</v>
      </c>
    </row>
    <row r="378" spans="1:13" ht="15" customHeight="1" x14ac:dyDescent="0.2">
      <c r="A378" s="11"/>
      <c r="C378" s="139">
        <v>2021</v>
      </c>
      <c r="D378" s="139"/>
      <c r="E378" s="140">
        <v>0.169525125</v>
      </c>
      <c r="F378" s="140">
        <v>6.8779728999999998E-2</v>
      </c>
      <c r="G378" s="140">
        <v>0.28809008200000003</v>
      </c>
      <c r="H378" s="140">
        <v>0.222926506</v>
      </c>
      <c r="I378" s="140">
        <v>0.13541382699999999</v>
      </c>
      <c r="J378" s="140">
        <v>3.07009E-2</v>
      </c>
      <c r="K378" s="140">
        <v>8.4563815000000001E-2</v>
      </c>
      <c r="L378" s="141">
        <f t="shared" si="184"/>
        <v>3.0971185212240031</v>
      </c>
      <c r="M378" s="3"/>
    </row>
    <row r="379" spans="1:13" ht="15" customHeight="1" x14ac:dyDescent="0.2">
      <c r="A379" s="11"/>
      <c r="C379" s="139">
        <v>2017</v>
      </c>
      <c r="D379" s="139"/>
      <c r="E379" s="140">
        <v>0.133882371</v>
      </c>
      <c r="F379" s="140">
        <v>7.7830413000000001E-2</v>
      </c>
      <c r="G379" s="140">
        <v>0.26872305299999999</v>
      </c>
      <c r="H379" s="140">
        <v>0.27380289299999999</v>
      </c>
      <c r="I379" s="140">
        <v>0.12542146800000001</v>
      </c>
      <c r="J379" s="140">
        <v>4.8807700000000002E-2</v>
      </c>
      <c r="K379" s="140">
        <v>7.1532086999999994E-2</v>
      </c>
      <c r="L379" s="141">
        <f t="shared" si="184"/>
        <v>3.2035452716936508</v>
      </c>
    </row>
    <row r="380" spans="1:13" ht="15" customHeight="1" x14ac:dyDescent="0.2">
      <c r="A380" s="11"/>
      <c r="C380" s="139">
        <v>2014</v>
      </c>
      <c r="D380" s="139"/>
      <c r="E380" s="140">
        <v>0.10235116731101772</v>
      </c>
      <c r="F380" s="140">
        <v>7.2776779461583688E-2</v>
      </c>
      <c r="G380" s="140">
        <v>0.24328340974720916</v>
      </c>
      <c r="H380" s="140">
        <v>0.29789983398190817</v>
      </c>
      <c r="I380" s="140">
        <v>0.1571753351994096</v>
      </c>
      <c r="J380" s="140">
        <v>6.0385919930302422E-2</v>
      </c>
      <c r="K380" s="140">
        <v>6.6127554368569319E-2</v>
      </c>
      <c r="L380" s="141">
        <f t="shared" si="184"/>
        <v>3.3832587915748267</v>
      </c>
      <c r="M380" s="3"/>
    </row>
    <row r="381" spans="1:13" ht="15" customHeight="1" x14ac:dyDescent="0.2">
      <c r="A381" s="11"/>
      <c r="C381" s="162" t="s">
        <v>67</v>
      </c>
      <c r="D381" s="162"/>
      <c r="E381" s="162"/>
      <c r="F381" s="162"/>
      <c r="G381" s="163"/>
      <c r="H381" s="163"/>
      <c r="I381" s="163"/>
      <c r="J381" s="163"/>
      <c r="K381" s="163"/>
      <c r="L381" s="168"/>
      <c r="M381" s="3"/>
    </row>
    <row r="382" spans="1:13" ht="15" customHeight="1" x14ac:dyDescent="0.2">
      <c r="A382" s="11"/>
      <c r="C382" s="178">
        <v>2024</v>
      </c>
      <c r="D382" s="178"/>
      <c r="E382" s="179">
        <f>AVERAGE(E387,E392,E397)</f>
        <v>0.16673331981762787</v>
      </c>
      <c r="F382" s="179">
        <f t="shared" ref="F382:K382" si="185">AVERAGE(F387,F392,F397)</f>
        <v>9.9122163455383716E-2</v>
      </c>
      <c r="G382" s="179">
        <f t="shared" si="185"/>
        <v>0.26669741524568769</v>
      </c>
      <c r="H382" s="179">
        <f t="shared" si="185"/>
        <v>0.19627063547242521</v>
      </c>
      <c r="I382" s="179">
        <f t="shared" si="185"/>
        <v>0.13062648495767984</v>
      </c>
      <c r="J382" s="179">
        <f t="shared" si="185"/>
        <v>4.4615008696576634E-2</v>
      </c>
      <c r="K382" s="179">
        <f t="shared" si="185"/>
        <v>9.5934972354619105E-2</v>
      </c>
      <c r="L382" s="180">
        <f t="shared" ref="L382:L385" si="186">(1*E382+2*F382+3*G382+4*H382+5*I382)/SUM(E382:I382)</f>
        <v>3.0290125100324548</v>
      </c>
      <c r="M382" s="3"/>
    </row>
    <row r="383" spans="1:13" ht="15" customHeight="1" x14ac:dyDescent="0.2">
      <c r="A383" s="11"/>
      <c r="C383" s="139">
        <v>2021</v>
      </c>
      <c r="D383" s="139"/>
      <c r="E383" s="140">
        <f t="shared" ref="E383:K383" si="187">AVERAGE(E388,E393,E398)</f>
        <v>0.15254611066666668</v>
      </c>
      <c r="F383" s="140">
        <f t="shared" si="187"/>
        <v>9.7063778666666656E-2</v>
      </c>
      <c r="G383" s="140">
        <f t="shared" si="187"/>
        <v>0.26651096400000002</v>
      </c>
      <c r="H383" s="140">
        <f t="shared" si="187"/>
        <v>0.20579175899999999</v>
      </c>
      <c r="I383" s="140">
        <f t="shared" si="187"/>
        <v>0.11021569800000001</v>
      </c>
      <c r="J383" s="140">
        <f t="shared" si="187"/>
        <v>5.3174599999999995E-2</v>
      </c>
      <c r="K383" s="140">
        <f t="shared" si="187"/>
        <v>0.114697102</v>
      </c>
      <c r="L383" s="141">
        <f t="shared" si="186"/>
        <v>3.0289224086010957</v>
      </c>
      <c r="M383" s="3"/>
    </row>
    <row r="384" spans="1:13" ht="15" customHeight="1" x14ac:dyDescent="0.2">
      <c r="A384" s="11"/>
      <c r="C384" s="139">
        <v>2017</v>
      </c>
      <c r="D384" s="139"/>
      <c r="E384" s="140">
        <f t="shared" ref="E384:K384" si="188">AVERAGE(E389,E394,E399)</f>
        <v>0.12940782933333334</v>
      </c>
      <c r="F384" s="140">
        <f t="shared" si="188"/>
        <v>7.1670378333333326E-2</v>
      </c>
      <c r="G384" s="140">
        <f t="shared" si="188"/>
        <v>0.30880129533333339</v>
      </c>
      <c r="H384" s="140">
        <f t="shared" si="188"/>
        <v>0.21745872899999999</v>
      </c>
      <c r="I384" s="140">
        <f t="shared" si="188"/>
        <v>9.6010832666666657E-2</v>
      </c>
      <c r="J384" s="140">
        <f t="shared" si="188"/>
        <v>6.0494533333333329E-2</v>
      </c>
      <c r="K384" s="140">
        <f t="shared" si="188"/>
        <v>0.11615640200000001</v>
      </c>
      <c r="L384" s="141">
        <f t="shared" si="186"/>
        <v>3.0959427303962679</v>
      </c>
      <c r="M384" s="3"/>
    </row>
    <row r="385" spans="1:12" ht="15" customHeight="1" x14ac:dyDescent="0.2">
      <c r="A385" s="11"/>
      <c r="C385" s="139">
        <v>2014</v>
      </c>
      <c r="D385" s="139"/>
      <c r="E385" s="140">
        <f t="shared" ref="E385:K385" si="189">AVERAGE(E390,E395,E400)</f>
        <v>0.11437912819798647</v>
      </c>
      <c r="F385" s="140">
        <f t="shared" si="189"/>
        <v>9.9020762602998594E-2</v>
      </c>
      <c r="G385" s="140">
        <f t="shared" si="189"/>
        <v>0.29726419637378165</v>
      </c>
      <c r="H385" s="140">
        <f t="shared" si="189"/>
        <v>0.19860267532545298</v>
      </c>
      <c r="I385" s="140">
        <f t="shared" si="189"/>
        <v>0.11484924701100507</v>
      </c>
      <c r="J385" s="140">
        <f t="shared" si="189"/>
        <v>7.8551592873743983E-2</v>
      </c>
      <c r="K385" s="140">
        <f t="shared" si="189"/>
        <v>9.7332397615031138E-2</v>
      </c>
      <c r="L385" s="141">
        <f t="shared" si="186"/>
        <v>3.1219757281600566</v>
      </c>
    </row>
    <row r="386" spans="1:12" ht="15" customHeight="1" x14ac:dyDescent="0.2">
      <c r="A386" s="11"/>
      <c r="C386" s="170" t="s">
        <v>94</v>
      </c>
      <c r="D386" s="171"/>
      <c r="E386" s="172"/>
      <c r="F386" s="172"/>
      <c r="G386" s="173"/>
      <c r="H386" s="173"/>
      <c r="I386" s="173"/>
      <c r="J386" s="173"/>
      <c r="K386" s="173"/>
      <c r="L386" s="174"/>
    </row>
    <row r="387" spans="1:12" ht="15" customHeight="1" x14ac:dyDescent="0.2">
      <c r="A387" s="11"/>
      <c r="C387" s="178">
        <v>2024</v>
      </c>
      <c r="D387" s="178"/>
      <c r="E387" s="179">
        <v>0.12420109728530075</v>
      </c>
      <c r="F387" s="179">
        <v>9.9540097747299106E-2</v>
      </c>
      <c r="G387" s="179">
        <v>0.25855441976066501</v>
      </c>
      <c r="H387" s="179">
        <v>0.22075356669190463</v>
      </c>
      <c r="I387" s="179">
        <v>0.16010778022806427</v>
      </c>
      <c r="J387" s="179">
        <v>4.0908065932147228E-2</v>
      </c>
      <c r="K387" s="179">
        <v>9.5934972354619091E-2</v>
      </c>
      <c r="L387" s="180">
        <f t="shared" ref="L387:L390" si="190">(1*E387+2*F387+3*G387+4*H387+5*I387)/SUM(E387:I387)</f>
        <v>3.2236288918379388</v>
      </c>
    </row>
    <row r="388" spans="1:12" ht="15" customHeight="1" x14ac:dyDescent="0.2">
      <c r="A388" s="11"/>
      <c r="C388" s="139">
        <v>2021</v>
      </c>
      <c r="D388" s="139"/>
      <c r="E388" s="140">
        <v>0.117790749</v>
      </c>
      <c r="F388" s="140">
        <v>7.9683572999999994E-2</v>
      </c>
      <c r="G388" s="140">
        <v>0.24304728</v>
      </c>
      <c r="H388" s="140">
        <v>0.25928947899999999</v>
      </c>
      <c r="I388" s="140">
        <v>0.135439323</v>
      </c>
      <c r="J388" s="140">
        <v>5.00525E-2</v>
      </c>
      <c r="K388" s="140">
        <v>0.114697102</v>
      </c>
      <c r="L388" s="141">
        <f t="shared" si="190"/>
        <v>3.2572917689962586</v>
      </c>
    </row>
    <row r="389" spans="1:12" ht="15" customHeight="1" x14ac:dyDescent="0.2">
      <c r="A389" s="11"/>
      <c r="C389" s="139">
        <v>2017</v>
      </c>
      <c r="D389" s="139"/>
      <c r="E389" s="140">
        <v>0.10544123699999999</v>
      </c>
      <c r="F389" s="140">
        <v>5.2086300000000002E-2</v>
      </c>
      <c r="G389" s="140">
        <v>0.30159530699999998</v>
      </c>
      <c r="H389" s="140">
        <v>0.25670836600000002</v>
      </c>
      <c r="I389" s="140">
        <v>0.113073274</v>
      </c>
      <c r="J389" s="140">
        <v>5.9971200000000002E-2</v>
      </c>
      <c r="K389" s="140">
        <v>0.111124316</v>
      </c>
      <c r="L389" s="141">
        <f t="shared" si="190"/>
        <v>3.2652731940101321</v>
      </c>
    </row>
    <row r="390" spans="1:12" ht="15" customHeight="1" x14ac:dyDescent="0.2">
      <c r="A390" s="11"/>
      <c r="C390" s="139">
        <v>2014</v>
      </c>
      <c r="D390" s="139"/>
      <c r="E390" s="140">
        <v>8.2573301273547547E-2</v>
      </c>
      <c r="F390" s="140">
        <v>9.0453782292146775E-2</v>
      </c>
      <c r="G390" s="140">
        <v>0.29490705830478037</v>
      </c>
      <c r="H390" s="140">
        <v>0.22174257948868206</v>
      </c>
      <c r="I390" s="140">
        <v>0.14022907765722756</v>
      </c>
      <c r="J390" s="140">
        <v>7.2139777679310457E-2</v>
      </c>
      <c r="K390" s="140">
        <v>9.795442330430526E-2</v>
      </c>
      <c r="L390" s="141">
        <f t="shared" si="190"/>
        <v>3.2971425796230966</v>
      </c>
    </row>
    <row r="391" spans="1:12" ht="15" customHeight="1" x14ac:dyDescent="0.2">
      <c r="A391" s="11"/>
      <c r="C391" s="170" t="s">
        <v>95</v>
      </c>
      <c r="D391" s="171"/>
      <c r="E391" s="172"/>
      <c r="F391" s="172"/>
      <c r="G391" s="173"/>
      <c r="H391" s="173"/>
      <c r="I391" s="173"/>
      <c r="J391" s="173"/>
      <c r="K391" s="173"/>
      <c r="L391" s="174"/>
    </row>
    <row r="392" spans="1:12" ht="15" customHeight="1" x14ac:dyDescent="0.2">
      <c r="A392" s="11"/>
      <c r="C392" s="178">
        <v>2024</v>
      </c>
      <c r="D392" s="178"/>
      <c r="E392" s="179">
        <v>0.18363270453913516</v>
      </c>
      <c r="F392" s="179">
        <v>0.10177553434323269</v>
      </c>
      <c r="G392" s="179">
        <v>0.26699176574737932</v>
      </c>
      <c r="H392" s="179">
        <v>0.19151636818978188</v>
      </c>
      <c r="I392" s="179">
        <v>0.11372817551813183</v>
      </c>
      <c r="J392" s="179">
        <v>4.642047930772019E-2</v>
      </c>
      <c r="K392" s="179">
        <v>9.5934972354619119E-2</v>
      </c>
      <c r="L392" s="180">
        <f t="shared" ref="L392:L395" si="191">(1*E392+2*F392+3*G392+4*H392+5*I392)/SUM(E392:I392)</f>
        <v>2.9416212412327423</v>
      </c>
    </row>
    <row r="393" spans="1:12" ht="15" customHeight="1" x14ac:dyDescent="0.2">
      <c r="A393" s="11"/>
      <c r="C393" s="139">
        <v>2021</v>
      </c>
      <c r="D393" s="139"/>
      <c r="E393" s="140">
        <v>0.164230083</v>
      </c>
      <c r="F393" s="140">
        <v>0.103899133</v>
      </c>
      <c r="G393" s="140">
        <v>0.27043996199999998</v>
      </c>
      <c r="H393" s="140">
        <v>0.19765337199999999</v>
      </c>
      <c r="I393" s="140">
        <v>9.6241167000000002E-2</v>
      </c>
      <c r="J393" s="140">
        <v>5.2839200000000003E-2</v>
      </c>
      <c r="K393" s="140">
        <v>0.114697102</v>
      </c>
      <c r="L393" s="141">
        <f t="shared" si="191"/>
        <v>2.9492787587762219</v>
      </c>
    </row>
    <row r="394" spans="1:12" ht="15" customHeight="1" x14ac:dyDescent="0.2">
      <c r="A394" s="11"/>
      <c r="C394" s="139">
        <v>2017</v>
      </c>
      <c r="D394" s="139"/>
      <c r="E394" s="140">
        <v>0.130391016</v>
      </c>
      <c r="F394" s="140">
        <v>7.7244762999999994E-2</v>
      </c>
      <c r="G394" s="140">
        <v>0.301518587</v>
      </c>
      <c r="H394" s="140">
        <v>0.21347580499999999</v>
      </c>
      <c r="I394" s="140">
        <v>9.3636629999999998E-2</v>
      </c>
      <c r="J394" s="140">
        <v>5.9881200000000002E-2</v>
      </c>
      <c r="K394" s="140">
        <v>0.123852014</v>
      </c>
      <c r="L394" s="141">
        <f t="shared" si="191"/>
        <v>3.0768404030681631</v>
      </c>
    </row>
    <row r="395" spans="1:12" ht="15" customHeight="1" x14ac:dyDescent="0.2">
      <c r="A395" s="11"/>
      <c r="C395" s="139">
        <v>2014</v>
      </c>
      <c r="D395" s="139"/>
      <c r="E395" s="140">
        <v>0.11807063596761529</v>
      </c>
      <c r="F395" s="140">
        <v>0.11070813597783312</v>
      </c>
      <c r="G395" s="140">
        <v>0.29213972665339133</v>
      </c>
      <c r="H395" s="140">
        <v>0.19897172307531391</v>
      </c>
      <c r="I395" s="140">
        <v>0.10538243872044212</v>
      </c>
      <c r="J395" s="140">
        <v>7.7578658748516716E-2</v>
      </c>
      <c r="K395" s="140">
        <v>9.7148680856887382E-2</v>
      </c>
      <c r="L395" s="141">
        <f t="shared" si="191"/>
        <v>3.0762017156524557</v>
      </c>
    </row>
    <row r="396" spans="1:12" ht="15" customHeight="1" x14ac:dyDescent="0.2">
      <c r="A396" s="11"/>
      <c r="C396" s="170" t="s">
        <v>96</v>
      </c>
      <c r="D396" s="171"/>
      <c r="E396" s="172"/>
      <c r="F396" s="172"/>
      <c r="G396" s="173"/>
      <c r="H396" s="173"/>
      <c r="I396" s="173"/>
      <c r="J396" s="173"/>
      <c r="K396" s="173"/>
      <c r="L396" s="174"/>
    </row>
    <row r="397" spans="1:12" ht="15" customHeight="1" x14ac:dyDescent="0.2">
      <c r="A397" s="11"/>
      <c r="C397" s="178">
        <v>2024</v>
      </c>
      <c r="D397" s="178"/>
      <c r="E397" s="179">
        <v>0.19236615762844772</v>
      </c>
      <c r="F397" s="179">
        <v>9.6050858275619377E-2</v>
      </c>
      <c r="G397" s="179">
        <v>0.27454606022901873</v>
      </c>
      <c r="H397" s="179">
        <v>0.17654197153558915</v>
      </c>
      <c r="I397" s="179">
        <v>0.11804349912684339</v>
      </c>
      <c r="J397" s="179">
        <v>4.6516480849862485E-2</v>
      </c>
      <c r="K397" s="179">
        <v>9.5934972354619091E-2</v>
      </c>
      <c r="L397" s="180">
        <f t="shared" ref="L397:L400" si="192">(1*E397+2*F397+3*G397+4*H397+5*I397)/SUM(E397:I397)</f>
        <v>2.9205243784763937</v>
      </c>
    </row>
    <row r="398" spans="1:12" ht="15" customHeight="1" x14ac:dyDescent="0.2">
      <c r="A398" s="11"/>
      <c r="C398" s="139">
        <v>2021</v>
      </c>
      <c r="D398" s="139"/>
      <c r="E398" s="140">
        <v>0.17561750000000001</v>
      </c>
      <c r="F398" s="140">
        <v>0.10760863</v>
      </c>
      <c r="G398" s="140">
        <v>0.28604564999999998</v>
      </c>
      <c r="H398" s="140">
        <v>0.16043242599999999</v>
      </c>
      <c r="I398" s="140">
        <v>9.8966604E-2</v>
      </c>
      <c r="J398" s="140">
        <v>5.6632099999999998E-2</v>
      </c>
      <c r="K398" s="140">
        <v>0.114697102</v>
      </c>
      <c r="L398" s="141">
        <f t="shared" si="192"/>
        <v>2.8787479964450542</v>
      </c>
    </row>
    <row r="399" spans="1:12" ht="15" customHeight="1" x14ac:dyDescent="0.2">
      <c r="A399" s="11"/>
      <c r="C399" s="139">
        <v>2017</v>
      </c>
      <c r="D399" s="139"/>
      <c r="E399" s="140">
        <v>0.15239123500000001</v>
      </c>
      <c r="F399" s="140">
        <v>8.5680071999999996E-2</v>
      </c>
      <c r="G399" s="140">
        <v>0.32328999200000003</v>
      </c>
      <c r="H399" s="140">
        <v>0.18219201600000001</v>
      </c>
      <c r="I399" s="140">
        <v>8.1322593999999998E-2</v>
      </c>
      <c r="J399" s="140">
        <v>6.1631199999999997E-2</v>
      </c>
      <c r="K399" s="140">
        <v>0.11349287600000001</v>
      </c>
      <c r="L399" s="141">
        <f t="shared" si="192"/>
        <v>2.9446882403738619</v>
      </c>
    </row>
    <row r="400" spans="1:12" ht="15" customHeight="1" x14ac:dyDescent="0.2">
      <c r="A400" s="11"/>
      <c r="C400" s="139">
        <v>2014</v>
      </c>
      <c r="D400" s="139"/>
      <c r="E400" s="140">
        <v>0.14249344735279659</v>
      </c>
      <c r="F400" s="140">
        <v>9.5900369539015928E-2</v>
      </c>
      <c r="G400" s="140">
        <v>0.30474580416317326</v>
      </c>
      <c r="H400" s="140">
        <v>0.17509372341236298</v>
      </c>
      <c r="I400" s="140">
        <v>9.8936224655345573E-2</v>
      </c>
      <c r="J400" s="140">
        <v>8.5936342193404805E-2</v>
      </c>
      <c r="K400" s="140">
        <v>9.6894088683900745E-2</v>
      </c>
      <c r="L400" s="141">
        <f t="shared" si="192"/>
        <v>2.9903066733994277</v>
      </c>
    </row>
    <row r="401" spans="1:12" ht="15" customHeight="1" x14ac:dyDescent="0.2">
      <c r="A401" s="11"/>
      <c r="C401" s="162" t="s">
        <v>94</v>
      </c>
      <c r="D401" s="162"/>
      <c r="E401" s="162"/>
      <c r="F401" s="162"/>
      <c r="G401" s="163"/>
      <c r="H401" s="163"/>
      <c r="I401" s="163"/>
      <c r="J401" s="163"/>
      <c r="K401" s="163"/>
      <c r="L401" s="168"/>
    </row>
    <row r="402" spans="1:12" ht="15" customHeight="1" x14ac:dyDescent="0.2">
      <c r="A402" s="11"/>
      <c r="C402" s="178">
        <v>2024</v>
      </c>
      <c r="D402" s="178"/>
      <c r="E402" s="179">
        <f>AVERAGE(E327,E347,E367,E387)</f>
        <v>0.10161491073912522</v>
      </c>
      <c r="F402" s="179">
        <f t="shared" ref="F402:K402" si="193">AVERAGE(F327,F347,F367,F387)</f>
        <v>6.9046401922016776E-2</v>
      </c>
      <c r="G402" s="179">
        <f t="shared" si="193"/>
        <v>0.20923599334493326</v>
      </c>
      <c r="H402" s="179">
        <f t="shared" si="193"/>
        <v>0.29821265886512871</v>
      </c>
      <c r="I402" s="179">
        <f t="shared" si="193"/>
        <v>0.23541935790253585</v>
      </c>
      <c r="J402" s="179">
        <f t="shared" si="193"/>
        <v>2.5614459517223909E-2</v>
      </c>
      <c r="K402" s="179">
        <f t="shared" si="193"/>
        <v>6.0856217709036334E-2</v>
      </c>
      <c r="L402" s="180">
        <f t="shared" ref="L402:L405" si="194">(1*E402+2*F402+3*G402+4*H402+5*I402)/SUM(E402:I402)</f>
        <v>3.5437977072937077</v>
      </c>
    </row>
    <row r="403" spans="1:12" ht="15" customHeight="1" x14ac:dyDescent="0.2">
      <c r="A403" s="11"/>
      <c r="C403" s="139">
        <v>2021</v>
      </c>
      <c r="D403" s="139"/>
      <c r="E403" s="140">
        <f t="shared" ref="E403:K403" si="195">AVERAGE(E328,E348,E368,E388)</f>
        <v>0.100442583</v>
      </c>
      <c r="F403" s="140">
        <f t="shared" si="195"/>
        <v>5.3700468249999994E-2</v>
      </c>
      <c r="G403" s="140">
        <f t="shared" si="195"/>
        <v>0.20425314524999999</v>
      </c>
      <c r="H403" s="140">
        <f t="shared" si="195"/>
        <v>0.30415870700000003</v>
      </c>
      <c r="I403" s="140">
        <f t="shared" si="195"/>
        <v>0.2341395745</v>
      </c>
      <c r="J403" s="140">
        <f t="shared" si="195"/>
        <v>3.0129775000000001E-2</v>
      </c>
      <c r="K403" s="140">
        <f t="shared" si="195"/>
        <v>7.3175751250000004E-2</v>
      </c>
      <c r="L403" s="141">
        <f t="shared" si="194"/>
        <v>3.5775124464968546</v>
      </c>
    </row>
    <row r="404" spans="1:12" ht="15" customHeight="1" x14ac:dyDescent="0.2">
      <c r="A404" s="11"/>
      <c r="C404" s="139">
        <v>2017</v>
      </c>
      <c r="D404" s="139"/>
      <c r="E404" s="140">
        <f t="shared" ref="E404:K404" si="196">AVERAGE(E329,E349,E369,E389)</f>
        <v>9.4922773999999988E-2</v>
      </c>
      <c r="F404" s="140">
        <f t="shared" si="196"/>
        <v>3.2689625E-2</v>
      </c>
      <c r="G404" s="140">
        <f t="shared" si="196"/>
        <v>0.22041582250000002</v>
      </c>
      <c r="H404" s="140">
        <f t="shared" si="196"/>
        <v>0.35613550025000001</v>
      </c>
      <c r="I404" s="140">
        <f t="shared" si="196"/>
        <v>0.18253197825</v>
      </c>
      <c r="J404" s="140">
        <f t="shared" si="196"/>
        <v>4.7529475000000002E-2</v>
      </c>
      <c r="K404" s="140">
        <f t="shared" si="196"/>
        <v>6.577477625E-2</v>
      </c>
      <c r="L404" s="141">
        <f t="shared" si="194"/>
        <v>3.5623849126030498</v>
      </c>
    </row>
    <row r="405" spans="1:12" ht="15" customHeight="1" x14ac:dyDescent="0.2">
      <c r="A405" s="11"/>
      <c r="C405" s="139">
        <v>2014</v>
      </c>
      <c r="D405" s="139"/>
      <c r="E405" s="140">
        <f t="shared" ref="E405:K405" si="197">AVERAGE(E330,E350,E370,E390)</f>
        <v>6.447734148012299E-2</v>
      </c>
      <c r="F405" s="140">
        <f t="shared" si="197"/>
        <v>4.7730835622785184E-2</v>
      </c>
      <c r="G405" s="140">
        <f t="shared" si="197"/>
        <v>0.19591171756033571</v>
      </c>
      <c r="H405" s="140">
        <f t="shared" si="197"/>
        <v>0.3568739512607354</v>
      </c>
      <c r="I405" s="140">
        <f t="shared" si="197"/>
        <v>0.22556907614044044</v>
      </c>
      <c r="J405" s="140">
        <f t="shared" si="197"/>
        <v>4.7479057355878415E-2</v>
      </c>
      <c r="K405" s="140">
        <f t="shared" si="197"/>
        <v>6.1958020579701928E-2</v>
      </c>
      <c r="L405" s="141">
        <f t="shared" si="194"/>
        <v>3.7089073318874566</v>
      </c>
    </row>
    <row r="406" spans="1:12" ht="15" customHeight="1" x14ac:dyDescent="0.2">
      <c r="A406" s="11"/>
      <c r="C406" s="162" t="s">
        <v>95</v>
      </c>
      <c r="D406" s="162"/>
      <c r="E406" s="162"/>
      <c r="F406" s="162"/>
      <c r="G406" s="163"/>
      <c r="H406" s="163"/>
      <c r="I406" s="163"/>
      <c r="J406" s="163"/>
      <c r="K406" s="163"/>
      <c r="L406" s="168"/>
    </row>
    <row r="407" spans="1:12" ht="15" customHeight="1" x14ac:dyDescent="0.2">
      <c r="A407" s="11"/>
      <c r="C407" s="178">
        <v>2024</v>
      </c>
      <c r="D407" s="178"/>
      <c r="E407" s="179">
        <f>AVERAGE(E332,E352,E372,E392)</f>
        <v>0.15390557514453579</v>
      </c>
      <c r="F407" s="179">
        <f t="shared" ref="F407:K407" si="198">AVERAGE(F332,F352,F372,F392)</f>
        <v>8.2505055681073608E-2</v>
      </c>
      <c r="G407" s="179">
        <f t="shared" si="198"/>
        <v>0.25675793104302197</v>
      </c>
      <c r="H407" s="179">
        <f t="shared" si="198"/>
        <v>0.24849827404480304</v>
      </c>
      <c r="I407" s="179">
        <f t="shared" si="198"/>
        <v>0.16419506977962128</v>
      </c>
      <c r="J407" s="179">
        <f t="shared" si="198"/>
        <v>3.3281876597908017E-2</v>
      </c>
      <c r="K407" s="179">
        <f t="shared" si="198"/>
        <v>6.0856217709036341E-2</v>
      </c>
      <c r="L407" s="180">
        <f t="shared" ref="L407:L410" si="199">(1*E407+2*F407+3*G407+4*H407+5*I407)/SUM(E407:I407)</f>
        <v>3.2059609819789894</v>
      </c>
    </row>
    <row r="408" spans="1:12" ht="15" customHeight="1" x14ac:dyDescent="0.2">
      <c r="A408" s="11"/>
      <c r="C408" s="139">
        <v>2021</v>
      </c>
      <c r="D408" s="139"/>
      <c r="E408" s="140">
        <f t="shared" ref="E408:K408" si="200">AVERAGE(E333,E353,E373,E393)</f>
        <v>0.14189473925000001</v>
      </c>
      <c r="F408" s="140">
        <f t="shared" si="200"/>
        <v>7.9663606999999997E-2</v>
      </c>
      <c r="G408" s="140">
        <f t="shared" si="200"/>
        <v>0.26510646100000002</v>
      </c>
      <c r="H408" s="140">
        <f t="shared" si="200"/>
        <v>0.25799659824999999</v>
      </c>
      <c r="I408" s="140">
        <f t="shared" si="200"/>
        <v>0.14908278124999999</v>
      </c>
      <c r="J408" s="140">
        <f t="shared" si="200"/>
        <v>3.3080075E-2</v>
      </c>
      <c r="K408" s="140">
        <f t="shared" si="200"/>
        <v>7.3175751250000004E-2</v>
      </c>
      <c r="L408" s="141">
        <f t="shared" si="199"/>
        <v>3.2156199481987846</v>
      </c>
    </row>
    <row r="409" spans="1:12" ht="15" customHeight="1" x14ac:dyDescent="0.2">
      <c r="A409" s="11"/>
      <c r="C409" s="139">
        <v>2017</v>
      </c>
      <c r="D409" s="139"/>
      <c r="E409" s="140">
        <f t="shared" ref="E409:K409" si="201">AVERAGE(E334,E354,E374,E394)</f>
        <v>0.11767812325000002</v>
      </c>
      <c r="F409" s="140">
        <f t="shared" si="201"/>
        <v>5.8706979749999999E-2</v>
      </c>
      <c r="G409" s="140">
        <f t="shared" si="201"/>
        <v>0.25152206399999999</v>
      </c>
      <c r="H409" s="140">
        <f t="shared" si="201"/>
        <v>0.31195268474999999</v>
      </c>
      <c r="I409" s="140">
        <f t="shared" si="201"/>
        <v>0.13910028299999999</v>
      </c>
      <c r="J409" s="140">
        <f t="shared" si="201"/>
        <v>4.6803549999999999E-2</v>
      </c>
      <c r="K409" s="140">
        <f t="shared" si="201"/>
        <v>7.4236358250000009E-2</v>
      </c>
      <c r="L409" s="141">
        <f t="shared" si="199"/>
        <v>3.3368639973463829</v>
      </c>
    </row>
    <row r="410" spans="1:12" ht="15" customHeight="1" x14ac:dyDescent="0.2">
      <c r="A410" s="11"/>
      <c r="C410" s="139">
        <v>2014</v>
      </c>
      <c r="D410" s="139"/>
      <c r="E410" s="140">
        <f t="shared" ref="E410:K410" si="202">AVERAGE(E335,E355,E375,E395)</f>
        <v>9.7377166183238092E-2</v>
      </c>
      <c r="F410" s="140">
        <f t="shared" si="202"/>
        <v>6.2189553093109265E-2</v>
      </c>
      <c r="G410" s="140">
        <f t="shared" si="202"/>
        <v>0.22882014758392077</v>
      </c>
      <c r="H410" s="140">
        <f t="shared" si="202"/>
        <v>0.32320357520466503</v>
      </c>
      <c r="I410" s="140">
        <f t="shared" si="202"/>
        <v>0.17579171340955158</v>
      </c>
      <c r="J410" s="140">
        <f t="shared" si="202"/>
        <v>5.4416264337375155E-2</v>
      </c>
      <c r="K410" s="140">
        <f t="shared" si="202"/>
        <v>5.8201580188140097E-2</v>
      </c>
      <c r="L410" s="141">
        <f t="shared" si="199"/>
        <v>3.4708716689719341</v>
      </c>
    </row>
    <row r="411" spans="1:12" ht="15" customHeight="1" x14ac:dyDescent="0.2">
      <c r="A411" s="11"/>
      <c r="C411" s="162" t="s">
        <v>96</v>
      </c>
      <c r="D411" s="162"/>
      <c r="E411" s="162"/>
      <c r="F411" s="162"/>
      <c r="G411" s="163"/>
      <c r="H411" s="163"/>
      <c r="I411" s="163"/>
      <c r="J411" s="163"/>
      <c r="K411" s="163"/>
      <c r="L411" s="168"/>
    </row>
    <row r="412" spans="1:12" ht="15" customHeight="1" x14ac:dyDescent="0.2">
      <c r="A412" s="11"/>
      <c r="C412" s="178">
        <v>2024</v>
      </c>
      <c r="D412" s="178"/>
      <c r="E412" s="179">
        <f>AVERAGE(E337,E357,E377,E397)</f>
        <v>0.17107465596942178</v>
      </c>
      <c r="F412" s="179">
        <f t="shared" ref="F412:K412" si="203">AVERAGE(F337,F357,F377,F397)</f>
        <v>8.9935865477817567E-2</v>
      </c>
      <c r="G412" s="179">
        <f t="shared" si="203"/>
        <v>0.25229585472273264</v>
      </c>
      <c r="H412" s="179">
        <f t="shared" si="203"/>
        <v>0.23263792505771938</v>
      </c>
      <c r="I412" s="179">
        <f t="shared" si="203"/>
        <v>0.15164350975104235</v>
      </c>
      <c r="J412" s="179">
        <f t="shared" si="203"/>
        <v>4.1555971312229975E-2</v>
      </c>
      <c r="K412" s="179">
        <f t="shared" si="203"/>
        <v>6.0856217709036334E-2</v>
      </c>
      <c r="L412" s="180">
        <f t="shared" ref="L412:L415" si="204">(1*E412+2*F412+3*G412+4*H412+5*I412)/SUM(E412:I412)</f>
        <v>3.115687586075746</v>
      </c>
    </row>
    <row r="413" spans="1:12" ht="15" customHeight="1" x14ac:dyDescent="0.2">
      <c r="A413" s="11"/>
      <c r="C413" s="139">
        <v>2021</v>
      </c>
      <c r="D413" s="139"/>
      <c r="E413" s="140">
        <f t="shared" ref="E413:K413" si="205">AVERAGE(E338,E358,E378,E398)</f>
        <v>0.16746322900000002</v>
      </c>
      <c r="F413" s="140">
        <f t="shared" si="205"/>
        <v>8.742488575E-2</v>
      </c>
      <c r="G413" s="140">
        <f t="shared" si="205"/>
        <v>0.280669634</v>
      </c>
      <c r="H413" s="140">
        <f t="shared" si="205"/>
        <v>0.22160185324999998</v>
      </c>
      <c r="I413" s="140">
        <f t="shared" si="205"/>
        <v>0.13218840274999999</v>
      </c>
      <c r="J413" s="140">
        <f t="shared" si="205"/>
        <v>3.7476249999999996E-2</v>
      </c>
      <c r="K413" s="140">
        <f t="shared" si="205"/>
        <v>7.3175751250000004E-2</v>
      </c>
      <c r="L413" s="141">
        <f t="shared" si="204"/>
        <v>3.0715437766320579</v>
      </c>
    </row>
    <row r="414" spans="1:12" ht="15" customHeight="1" x14ac:dyDescent="0.2">
      <c r="A414" s="11"/>
      <c r="C414" s="139">
        <v>2017</v>
      </c>
      <c r="D414" s="139"/>
      <c r="E414" s="140">
        <f t="shared" ref="E414:K414" si="206">AVERAGE(E339,E359,E379,E399)</f>
        <v>0.13906675424999998</v>
      </c>
      <c r="F414" s="140">
        <f t="shared" si="206"/>
        <v>8.0191308500000003E-2</v>
      </c>
      <c r="G414" s="140">
        <f t="shared" si="206"/>
        <v>0.27791180450000003</v>
      </c>
      <c r="H414" s="140">
        <f t="shared" si="206"/>
        <v>0.27243771675000006</v>
      </c>
      <c r="I414" s="140">
        <f t="shared" si="206"/>
        <v>0.11269583124999999</v>
      </c>
      <c r="J414" s="140">
        <f t="shared" si="206"/>
        <v>5.0215375E-2</v>
      </c>
      <c r="K414" s="140">
        <f t="shared" si="206"/>
        <v>6.7481190750000003E-2</v>
      </c>
      <c r="L414" s="141">
        <f t="shared" si="204"/>
        <v>3.1581140453938641</v>
      </c>
    </row>
    <row r="415" spans="1:12" ht="15" customHeight="1" x14ac:dyDescent="0.2">
      <c r="A415" s="11"/>
      <c r="C415" s="139">
        <v>2014</v>
      </c>
      <c r="D415" s="139"/>
      <c r="E415" s="140">
        <f t="shared" ref="E415:K415" si="207">AVERAGE(E340,E360,E380,E400)</f>
        <v>0.11370286822234082</v>
      </c>
      <c r="F415" s="140">
        <f t="shared" si="207"/>
        <v>7.9868033546032224E-2</v>
      </c>
      <c r="G415" s="140">
        <f t="shared" si="207"/>
        <v>0.26443294644522747</v>
      </c>
      <c r="H415" s="140">
        <f t="shared" si="207"/>
        <v>0.26856170431597676</v>
      </c>
      <c r="I415" s="140">
        <f t="shared" si="207"/>
        <v>0.14837677368333113</v>
      </c>
      <c r="J415" s="140">
        <f t="shared" si="207"/>
        <v>6.5740056013615641E-2</v>
      </c>
      <c r="K415" s="140">
        <f t="shared" si="207"/>
        <v>5.9317617773475981E-2</v>
      </c>
      <c r="L415" s="141">
        <f t="shared" si="204"/>
        <v>3.2949239898003668</v>
      </c>
    </row>
    <row r="416" spans="1:12" ht="15" customHeight="1" x14ac:dyDescent="0.2">
      <c r="A416" s="11"/>
      <c r="C416" s="157" t="s">
        <v>170</v>
      </c>
      <c r="D416" s="157"/>
      <c r="E416" s="157"/>
      <c r="F416" s="158"/>
      <c r="G416" s="158"/>
      <c r="H416" s="158"/>
      <c r="I416" s="158"/>
      <c r="J416" s="158"/>
      <c r="K416" s="158"/>
      <c r="L416" s="158"/>
    </row>
    <row r="417" spans="1:13" ht="15" customHeight="1" x14ac:dyDescent="0.2">
      <c r="A417" s="11"/>
      <c r="C417" s="100" t="s">
        <v>18</v>
      </c>
      <c r="D417" s="100"/>
      <c r="E417" s="100"/>
      <c r="F417" s="99"/>
      <c r="G417" s="99"/>
      <c r="H417" s="99"/>
      <c r="I417" s="99"/>
      <c r="J417" s="99"/>
      <c r="K417" s="99"/>
      <c r="L417" s="99"/>
    </row>
    <row r="418" spans="1:13" ht="15" customHeight="1" x14ac:dyDescent="0.2">
      <c r="A418" s="11"/>
      <c r="C418" s="160" t="s">
        <v>165</v>
      </c>
      <c r="D418" s="160"/>
      <c r="E418" s="161"/>
      <c r="F418" s="161"/>
      <c r="G418" s="161"/>
      <c r="H418" s="161"/>
      <c r="I418" s="161"/>
      <c r="J418" s="161"/>
      <c r="K418" s="161"/>
      <c r="L418" s="161"/>
    </row>
    <row r="419" spans="1:13" s="3" customFormat="1" ht="15" customHeight="1" x14ac:dyDescent="0.2">
      <c r="A419" s="11"/>
      <c r="C419" s="178">
        <v>2024</v>
      </c>
      <c r="D419" s="178"/>
      <c r="E419" s="179">
        <f>AVERAGE(E429,E434,E439,E449,E454,E459,E469,E474,E479,E489,E494,E499)</f>
        <v>0.12996154731457488</v>
      </c>
      <c r="F419" s="179">
        <f t="shared" ref="F419:K419" si="208">AVERAGE(F429,F434,F439,F449,F454,F459,F469,F474,F479,F489,F494,F499)</f>
        <v>6.5934916412783928E-2</v>
      </c>
      <c r="G419" s="179">
        <f t="shared" si="208"/>
        <v>0.27059599961048159</v>
      </c>
      <c r="H419" s="179">
        <f t="shared" si="208"/>
        <v>0.25208547400631826</v>
      </c>
      <c r="I419" s="179">
        <f t="shared" si="208"/>
        <v>0.19130340435814433</v>
      </c>
      <c r="J419" s="179">
        <f t="shared" si="208"/>
        <v>5.6360905927663102E-2</v>
      </c>
      <c r="K419" s="179">
        <f t="shared" si="208"/>
        <v>3.3757752370034026E-2</v>
      </c>
      <c r="L419" s="180">
        <f t="shared" ref="L419:L422" si="209">(1*E419+2*F419+3*G419+4*H419+5*I419)/SUM(E419:I419)</f>
        <v>3.3394225791056154</v>
      </c>
      <c r="M419" s="2"/>
    </row>
    <row r="420" spans="1:13" s="3" customFormat="1" ht="15" customHeight="1" x14ac:dyDescent="0.2">
      <c r="A420" s="11"/>
      <c r="C420" s="139">
        <v>2021</v>
      </c>
      <c r="D420" s="139"/>
      <c r="E420" s="140">
        <f t="shared" ref="E420:K420" si="210">AVERAGE(E430,E435,E440,E450,E455,E460,E470,E475,E480,E490,E495,E500)</f>
        <v>0.11151273083333334</v>
      </c>
      <c r="F420" s="140">
        <f t="shared" si="210"/>
        <v>7.3824968916666678E-2</v>
      </c>
      <c r="G420" s="140">
        <f t="shared" si="210"/>
        <v>0.26812967841666668</v>
      </c>
      <c r="H420" s="140">
        <f t="shared" si="210"/>
        <v>0.27576737366666665</v>
      </c>
      <c r="I420" s="140">
        <f t="shared" si="210"/>
        <v>0.19274881825000001</v>
      </c>
      <c r="J420" s="140">
        <f t="shared" si="210"/>
        <v>4.8087233333333333E-2</v>
      </c>
      <c r="K420" s="140">
        <f t="shared" si="210"/>
        <v>2.99292E-2</v>
      </c>
      <c r="L420" s="141">
        <f t="shared" si="209"/>
        <v>3.3952506220370018</v>
      </c>
      <c r="M420" s="2"/>
    </row>
    <row r="421" spans="1:13" s="3" customFormat="1" ht="15" customHeight="1" x14ac:dyDescent="0.2">
      <c r="A421" s="11"/>
      <c r="C421" s="139">
        <v>2017</v>
      </c>
      <c r="D421" s="139"/>
      <c r="E421" s="140">
        <f t="shared" ref="E421:K421" si="211">AVERAGE(E431,E436,E441,E451,E456,E461,E471,E476,E481,E491,E496,E501)</f>
        <v>8.3019012083333329E-2</v>
      </c>
      <c r="F421" s="140">
        <f t="shared" si="211"/>
        <v>5.2627940583333331E-2</v>
      </c>
      <c r="G421" s="140">
        <f t="shared" si="211"/>
        <v>0.30899224766666666</v>
      </c>
      <c r="H421" s="140">
        <f t="shared" si="211"/>
        <v>0.30770886316666662</v>
      </c>
      <c r="I421" s="140">
        <f t="shared" si="211"/>
        <v>0.13990691516666667</v>
      </c>
      <c r="J421" s="140">
        <f t="shared" si="211"/>
        <v>4.5563630416666674E-2</v>
      </c>
      <c r="K421" s="140">
        <f t="shared" si="211"/>
        <v>6.2181407083333334E-2</v>
      </c>
      <c r="L421" s="141">
        <f t="shared" si="209"/>
        <v>3.4133983419192551</v>
      </c>
      <c r="M421" s="2"/>
    </row>
    <row r="422" spans="1:13" s="3" customFormat="1" ht="15" customHeight="1" x14ac:dyDescent="0.2">
      <c r="A422" s="11"/>
      <c r="C422" s="139">
        <v>2014</v>
      </c>
      <c r="D422" s="139"/>
      <c r="E422" s="140">
        <f t="shared" ref="E422:K422" si="212">AVERAGE(E432,E437,E442,E452,E457,E462,E472,E477,E482,E492,E497,E502)</f>
        <v>9.7174602250664696E-2</v>
      </c>
      <c r="F422" s="140">
        <f t="shared" si="212"/>
        <v>4.9904566805732381E-2</v>
      </c>
      <c r="G422" s="140">
        <f t="shared" si="212"/>
        <v>0.29065862459079134</v>
      </c>
      <c r="H422" s="140">
        <f t="shared" si="212"/>
        <v>0.30993461937960393</v>
      </c>
      <c r="I422" s="140">
        <f t="shared" si="212"/>
        <v>0.14497439098238532</v>
      </c>
      <c r="J422" s="140">
        <f t="shared" si="212"/>
        <v>6.1796637390206299E-2</v>
      </c>
      <c r="K422" s="140">
        <f t="shared" si="212"/>
        <v>4.5556558600616054E-2</v>
      </c>
      <c r="L422" s="141">
        <f t="shared" si="209"/>
        <v>3.398399040292376</v>
      </c>
      <c r="M422" s="2"/>
    </row>
    <row r="423" spans="1:13" s="3" customFormat="1" ht="15" customHeight="1" x14ac:dyDescent="0.2">
      <c r="A423" s="11"/>
      <c r="C423" s="162" t="s">
        <v>64</v>
      </c>
      <c r="D423" s="162"/>
      <c r="E423" s="162"/>
      <c r="F423" s="162"/>
      <c r="G423" s="163"/>
      <c r="H423" s="163"/>
      <c r="I423" s="163"/>
      <c r="J423" s="163"/>
      <c r="K423" s="163"/>
      <c r="L423" s="168"/>
      <c r="M423" s="2"/>
    </row>
    <row r="424" spans="1:13" s="3" customFormat="1" ht="15" customHeight="1" x14ac:dyDescent="0.2">
      <c r="A424" s="11"/>
      <c r="B424" s="2"/>
      <c r="C424" s="178">
        <v>2024</v>
      </c>
      <c r="D424" s="178"/>
      <c r="E424" s="179">
        <f>AVERAGE(E429,E434,E439)</f>
        <v>0.11924147649351069</v>
      </c>
      <c r="F424" s="179">
        <f t="shared" ref="F424:K424" si="213">AVERAGE(F429,F434,F439)</f>
        <v>5.6264714962763029E-2</v>
      </c>
      <c r="G424" s="179">
        <f t="shared" si="213"/>
        <v>0.25859067052348678</v>
      </c>
      <c r="H424" s="179">
        <f t="shared" si="213"/>
        <v>0.29188282695439566</v>
      </c>
      <c r="I424" s="179">
        <f t="shared" si="213"/>
        <v>0.21407705486965245</v>
      </c>
      <c r="J424" s="179">
        <f t="shared" si="213"/>
        <v>5.0010718481636129E-2</v>
      </c>
      <c r="K424" s="179">
        <f t="shared" si="213"/>
        <v>9.9325377145552396E-3</v>
      </c>
      <c r="L424" s="181">
        <f t="shared" ref="L424:L427" si="214">(1*E424+2*F424+3*G424+4*H424+5*I424)/SUM(E424:I424)</f>
        <v>3.4524080823281396</v>
      </c>
      <c r="M424" s="2"/>
    </row>
    <row r="425" spans="1:13" s="3" customFormat="1" ht="15" customHeight="1" x14ac:dyDescent="0.2">
      <c r="A425" s="11"/>
      <c r="B425" s="2"/>
      <c r="C425" s="139">
        <v>2021</v>
      </c>
      <c r="D425" s="139"/>
      <c r="E425" s="140">
        <f t="shared" ref="E425:K425" si="215">AVERAGE(E430,E435,E440)</f>
        <v>9.6285567333333322E-2</v>
      </c>
      <c r="F425" s="140">
        <f t="shared" si="215"/>
        <v>6.5017478333333337E-2</v>
      </c>
      <c r="G425" s="140">
        <f t="shared" si="215"/>
        <v>0.25867810166666666</v>
      </c>
      <c r="H425" s="140">
        <f t="shared" si="215"/>
        <v>0.30193498833333332</v>
      </c>
      <c r="I425" s="140">
        <f t="shared" si="215"/>
        <v>0.22037333066666664</v>
      </c>
      <c r="J425" s="140">
        <f t="shared" si="215"/>
        <v>4.8583599999999998E-2</v>
      </c>
      <c r="K425" s="140">
        <f t="shared" si="215"/>
        <v>9.1269000000000003E-3</v>
      </c>
      <c r="L425" s="141">
        <f t="shared" si="214"/>
        <v>3.5148025675743528</v>
      </c>
      <c r="M425" s="2"/>
    </row>
    <row r="426" spans="1:13" s="3" customFormat="1" ht="15" customHeight="1" x14ac:dyDescent="0.2">
      <c r="A426" s="11"/>
      <c r="B426" s="2"/>
      <c r="C426" s="139">
        <v>2017</v>
      </c>
      <c r="D426" s="139"/>
      <c r="E426" s="140">
        <f t="shared" ref="E426:K426" si="216">AVERAGE(E431,E436,E441)</f>
        <v>6.6025703000000005E-2</v>
      </c>
      <c r="F426" s="140">
        <f t="shared" si="216"/>
        <v>4.4487054333333331E-2</v>
      </c>
      <c r="G426" s="140">
        <f t="shared" si="216"/>
        <v>0.28958718</v>
      </c>
      <c r="H426" s="140">
        <f t="shared" si="216"/>
        <v>0.35484743466666674</v>
      </c>
      <c r="I426" s="140">
        <f t="shared" si="216"/>
        <v>0.16570917066666668</v>
      </c>
      <c r="J426" s="140">
        <f t="shared" si="216"/>
        <v>4.2346700000000008E-2</v>
      </c>
      <c r="K426" s="140">
        <f t="shared" si="216"/>
        <v>3.699676666666666E-2</v>
      </c>
      <c r="L426" s="141">
        <f t="shared" si="214"/>
        <v>3.5536563224655415</v>
      </c>
      <c r="M426" s="2"/>
    </row>
    <row r="427" spans="1:13" s="3" customFormat="1" ht="15" customHeight="1" x14ac:dyDescent="0.2">
      <c r="A427" s="11"/>
      <c r="B427" s="2"/>
      <c r="C427" s="139">
        <v>2014</v>
      </c>
      <c r="D427" s="139"/>
      <c r="E427" s="140">
        <f t="shared" ref="E427:K427" si="217">AVERAGE(E432,E437,E442)</f>
        <v>7.492041482519439E-2</v>
      </c>
      <c r="F427" s="140">
        <f t="shared" si="217"/>
        <v>3.7565671260185028E-2</v>
      </c>
      <c r="G427" s="140">
        <f t="shared" si="217"/>
        <v>0.28483612493299509</v>
      </c>
      <c r="H427" s="140">
        <f t="shared" si="217"/>
        <v>0.35287274242685068</v>
      </c>
      <c r="I427" s="140">
        <f t="shared" si="217"/>
        <v>0.16448673619517526</v>
      </c>
      <c r="J427" s="140">
        <f t="shared" si="217"/>
        <v>6.7202511803978265E-2</v>
      </c>
      <c r="K427" s="140">
        <f t="shared" si="217"/>
        <v>1.8115798555621215E-2</v>
      </c>
      <c r="L427" s="141">
        <f t="shared" si="214"/>
        <v>3.5405593219002904</v>
      </c>
      <c r="M427" s="2"/>
    </row>
    <row r="428" spans="1:13" s="3" customFormat="1" ht="15" customHeight="1" x14ac:dyDescent="0.2">
      <c r="A428" s="11"/>
      <c r="B428" s="2"/>
      <c r="C428" s="170" t="s">
        <v>94</v>
      </c>
      <c r="D428" s="171"/>
      <c r="E428" s="172"/>
      <c r="F428" s="172"/>
      <c r="G428" s="173"/>
      <c r="H428" s="173"/>
      <c r="I428" s="173"/>
      <c r="J428" s="173"/>
      <c r="K428" s="173"/>
      <c r="L428" s="174"/>
      <c r="M428" s="2"/>
    </row>
    <row r="429" spans="1:13" ht="15" customHeight="1" x14ac:dyDescent="0.2">
      <c r="A429" s="11"/>
      <c r="C429" s="178">
        <v>2024</v>
      </c>
      <c r="D429" s="178"/>
      <c r="E429" s="179">
        <v>8.5500921474607236E-2</v>
      </c>
      <c r="F429" s="179">
        <v>2.7895218100843947E-2</v>
      </c>
      <c r="G429" s="179">
        <v>0.20433720891710097</v>
      </c>
      <c r="H429" s="179">
        <v>0.34946259037979766</v>
      </c>
      <c r="I429" s="179">
        <v>0.2692041724499914</v>
      </c>
      <c r="J429" s="179">
        <v>5.3667350963103648E-2</v>
      </c>
      <c r="K429" s="179">
        <v>9.9325377145552396E-3</v>
      </c>
      <c r="L429" s="181">
        <f t="shared" ref="L429:L432" si="218">(1*E429+2*F429+3*G429+4*H429+5*I429)/SUM(E429:I429)</f>
        <v>3.7357686803953758</v>
      </c>
    </row>
    <row r="430" spans="1:13" ht="15" customHeight="1" x14ac:dyDescent="0.2">
      <c r="A430" s="11"/>
      <c r="C430" s="139">
        <v>2021</v>
      </c>
      <c r="D430" s="139"/>
      <c r="E430" s="140">
        <v>6.0869399999999997E-2</v>
      </c>
      <c r="F430" s="140">
        <v>4.2729999999999997E-2</v>
      </c>
      <c r="G430" s="140">
        <v>0.19608377099999999</v>
      </c>
      <c r="H430" s="140">
        <v>0.34394812899999999</v>
      </c>
      <c r="I430" s="140">
        <v>0.29670495699999999</v>
      </c>
      <c r="J430" s="140">
        <v>5.05368E-2</v>
      </c>
      <c r="K430" s="140">
        <v>9.1269000000000003E-3</v>
      </c>
      <c r="L430" s="141">
        <f t="shared" si="218"/>
        <v>3.8219285784702008</v>
      </c>
    </row>
    <row r="431" spans="1:13" ht="15" customHeight="1" x14ac:dyDescent="0.2">
      <c r="A431" s="11"/>
      <c r="C431" s="139">
        <v>2017</v>
      </c>
      <c r="D431" s="139"/>
      <c r="E431" s="140">
        <v>4.1410099999999998E-2</v>
      </c>
      <c r="F431" s="140">
        <v>2.7689100000000001E-2</v>
      </c>
      <c r="G431" s="140">
        <v>0.23660055399999999</v>
      </c>
      <c r="H431" s="140">
        <v>0.40158094500000002</v>
      </c>
      <c r="I431" s="140">
        <v>0.22830336400000001</v>
      </c>
      <c r="J431" s="140">
        <v>3.0521699999999999E-2</v>
      </c>
      <c r="K431" s="140">
        <v>3.3894199999999999E-2</v>
      </c>
      <c r="L431" s="141">
        <f t="shared" si="218"/>
        <v>3.7991568075695188</v>
      </c>
    </row>
    <row r="432" spans="1:13" ht="15" customHeight="1" x14ac:dyDescent="0.2">
      <c r="A432" s="11"/>
      <c r="C432" s="139">
        <v>2014</v>
      </c>
      <c r="D432" s="139"/>
      <c r="E432" s="140">
        <v>5.3502534844498371E-2</v>
      </c>
      <c r="F432" s="140">
        <v>1.132696710263679E-2</v>
      </c>
      <c r="G432" s="140">
        <v>0.27010372563039686</v>
      </c>
      <c r="H432" s="140">
        <v>0.37600131395357211</v>
      </c>
      <c r="I432" s="140">
        <v>0.2222457812077698</v>
      </c>
      <c r="J432" s="140">
        <v>5.606536740430209E-2</v>
      </c>
      <c r="K432" s="140">
        <v>1.0754309856823973E-2</v>
      </c>
      <c r="L432" s="141">
        <f t="shared" si="218"/>
        <v>3.7524385399776148</v>
      </c>
    </row>
    <row r="433" spans="1:12" ht="15" customHeight="1" x14ac:dyDescent="0.2">
      <c r="A433" s="11"/>
      <c r="C433" s="170" t="s">
        <v>95</v>
      </c>
      <c r="D433" s="171"/>
      <c r="E433" s="172"/>
      <c r="F433" s="172"/>
      <c r="G433" s="173"/>
      <c r="H433" s="173"/>
      <c r="I433" s="173"/>
      <c r="J433" s="173"/>
      <c r="K433" s="173"/>
      <c r="L433" s="174"/>
    </row>
    <row r="434" spans="1:12" ht="15" customHeight="1" x14ac:dyDescent="0.2">
      <c r="A434" s="11"/>
      <c r="C434" s="178">
        <v>2024</v>
      </c>
      <c r="D434" s="178"/>
      <c r="E434" s="179">
        <v>0.1527858254239538</v>
      </c>
      <c r="F434" s="179">
        <v>6.1946606958653505E-2</v>
      </c>
      <c r="G434" s="179">
        <v>0.30145448881511672</v>
      </c>
      <c r="H434" s="179">
        <v>0.24318949010367696</v>
      </c>
      <c r="I434" s="179">
        <v>0.1883086047435073</v>
      </c>
      <c r="J434" s="179">
        <v>4.2382446240536428E-2</v>
      </c>
      <c r="K434" s="179">
        <v>9.9325377145552396E-3</v>
      </c>
      <c r="L434" s="181">
        <f t="shared" ref="L434:L437" si="219">(1*E434+2*F434+3*G434+4*H434+5*I434)/SUM(E434:I434)</f>
        <v>3.266215501472248</v>
      </c>
    </row>
    <row r="435" spans="1:12" ht="15" customHeight="1" x14ac:dyDescent="0.2">
      <c r="A435" s="11"/>
      <c r="C435" s="139">
        <v>2021</v>
      </c>
      <c r="D435" s="139"/>
      <c r="E435" s="140">
        <v>0.11339421</v>
      </c>
      <c r="F435" s="140">
        <v>7.8969521000000001E-2</v>
      </c>
      <c r="G435" s="140">
        <v>0.28989334999999999</v>
      </c>
      <c r="H435" s="140">
        <v>0.27939089900000003</v>
      </c>
      <c r="I435" s="140">
        <v>0.18454789399999999</v>
      </c>
      <c r="J435" s="140">
        <v>4.46772E-2</v>
      </c>
      <c r="K435" s="140">
        <v>9.1269000000000003E-3</v>
      </c>
      <c r="L435" s="141">
        <f t="shared" si="219"/>
        <v>3.3622175443982121</v>
      </c>
    </row>
    <row r="436" spans="1:12" ht="15" customHeight="1" x14ac:dyDescent="0.2">
      <c r="A436" s="11"/>
      <c r="C436" s="139">
        <v>2017</v>
      </c>
      <c r="D436" s="139"/>
      <c r="E436" s="140">
        <v>7.7154914000000005E-2</v>
      </c>
      <c r="F436" s="140">
        <v>6.8505363E-2</v>
      </c>
      <c r="G436" s="140">
        <v>0.30373081499999999</v>
      </c>
      <c r="H436" s="140">
        <v>0.320989256</v>
      </c>
      <c r="I436" s="140">
        <v>0.140141718</v>
      </c>
      <c r="J436" s="140">
        <v>4.9378600000000002E-2</v>
      </c>
      <c r="K436" s="140">
        <v>4.0099299999999997E-2</v>
      </c>
      <c r="L436" s="141">
        <f t="shared" si="219"/>
        <v>3.4156489064154103</v>
      </c>
    </row>
    <row r="437" spans="1:12" ht="15" customHeight="1" x14ac:dyDescent="0.2">
      <c r="A437" s="11"/>
      <c r="C437" s="139">
        <v>2014</v>
      </c>
      <c r="D437" s="139"/>
      <c r="E437" s="140">
        <v>7.6422294352462491E-2</v>
      </c>
      <c r="F437" s="140">
        <v>4.4735211164734348E-2</v>
      </c>
      <c r="G437" s="140">
        <v>0.29503873703043221</v>
      </c>
      <c r="H437" s="140">
        <v>0.35051551712656992</v>
      </c>
      <c r="I437" s="140">
        <v>0.13843587936252391</v>
      </c>
      <c r="J437" s="140">
        <v>7.277108400381635E-2</v>
      </c>
      <c r="K437" s="140">
        <v>2.2081276959460765E-2</v>
      </c>
      <c r="L437" s="141">
        <f t="shared" si="219"/>
        <v>3.4748479225326916</v>
      </c>
    </row>
    <row r="438" spans="1:12" ht="15" customHeight="1" x14ac:dyDescent="0.2">
      <c r="A438" s="11"/>
      <c r="C438" s="170" t="s">
        <v>96</v>
      </c>
      <c r="D438" s="171"/>
      <c r="E438" s="172"/>
      <c r="F438" s="172"/>
      <c r="G438" s="173"/>
      <c r="H438" s="173"/>
      <c r="I438" s="173"/>
      <c r="J438" s="173"/>
      <c r="K438" s="173"/>
      <c r="L438" s="174"/>
    </row>
    <row r="439" spans="1:12" ht="15" customHeight="1" x14ac:dyDescent="0.2">
      <c r="A439" s="11"/>
      <c r="C439" s="178">
        <v>2024</v>
      </c>
      <c r="D439" s="178"/>
      <c r="E439" s="179">
        <v>0.11943768258197099</v>
      </c>
      <c r="F439" s="179">
        <v>7.8952319828791653E-2</v>
      </c>
      <c r="G439" s="179">
        <v>0.26998031383824272</v>
      </c>
      <c r="H439" s="179">
        <v>0.28299640037971241</v>
      </c>
      <c r="I439" s="179">
        <v>0.18471838741545871</v>
      </c>
      <c r="J439" s="179">
        <v>5.3982358241268319E-2</v>
      </c>
      <c r="K439" s="179">
        <v>9.9325377145552396E-3</v>
      </c>
      <c r="L439" s="181">
        <f t="shared" ref="L439:L442" si="220">(1*E439+2*F439+3*G439+4*H439+5*I439)/SUM(E439:I439)</f>
        <v>3.3574519974437123</v>
      </c>
    </row>
    <row r="440" spans="1:12" ht="15" customHeight="1" x14ac:dyDescent="0.2">
      <c r="A440" s="11"/>
      <c r="C440" s="139">
        <v>2021</v>
      </c>
      <c r="D440" s="139"/>
      <c r="E440" s="140">
        <v>0.11459309199999999</v>
      </c>
      <c r="F440" s="140">
        <v>7.3352914000000005E-2</v>
      </c>
      <c r="G440" s="140">
        <v>0.29005718400000002</v>
      </c>
      <c r="H440" s="140">
        <v>0.282465937</v>
      </c>
      <c r="I440" s="140">
        <v>0.17986714100000001</v>
      </c>
      <c r="J440" s="140">
        <v>5.05368E-2</v>
      </c>
      <c r="K440" s="140">
        <v>9.1269000000000003E-3</v>
      </c>
      <c r="L440" s="141">
        <f t="shared" si="220"/>
        <v>3.3612124008812558</v>
      </c>
    </row>
    <row r="441" spans="1:12" ht="15" customHeight="1" x14ac:dyDescent="0.2">
      <c r="A441" s="11"/>
      <c r="C441" s="139">
        <v>2017</v>
      </c>
      <c r="D441" s="139"/>
      <c r="E441" s="140">
        <v>7.9512095000000005E-2</v>
      </c>
      <c r="F441" s="140">
        <v>3.72667E-2</v>
      </c>
      <c r="G441" s="140">
        <v>0.32843017099999999</v>
      </c>
      <c r="H441" s="140">
        <v>0.34197210300000003</v>
      </c>
      <c r="I441" s="140">
        <v>0.12868242999999999</v>
      </c>
      <c r="J441" s="140">
        <v>4.7139800000000003E-2</v>
      </c>
      <c r="K441" s="140">
        <v>3.6996800000000003E-2</v>
      </c>
      <c r="L441" s="141">
        <f t="shared" si="220"/>
        <v>3.4400722088390596</v>
      </c>
    </row>
    <row r="442" spans="1:12" ht="15" customHeight="1" x14ac:dyDescent="0.2">
      <c r="A442" s="11"/>
      <c r="C442" s="139">
        <v>2014</v>
      </c>
      <c r="D442" s="139"/>
      <c r="E442" s="140">
        <v>9.4836415278622327E-2</v>
      </c>
      <c r="F442" s="140">
        <v>5.6634835513183948E-2</v>
      </c>
      <c r="G442" s="140">
        <v>0.28936591213815627</v>
      </c>
      <c r="H442" s="140">
        <v>0.33210139620041007</v>
      </c>
      <c r="I442" s="140">
        <v>0.13277854801523206</v>
      </c>
      <c r="J442" s="140">
        <v>7.277108400381635E-2</v>
      </c>
      <c r="K442" s="140">
        <v>2.1511808850578903E-2</v>
      </c>
      <c r="L442" s="141">
        <f t="shared" si="220"/>
        <v>3.387925571228017</v>
      </c>
    </row>
    <row r="443" spans="1:12" ht="15" customHeight="1" x14ac:dyDescent="0.2">
      <c r="A443" s="11"/>
      <c r="C443" s="162" t="s">
        <v>65</v>
      </c>
      <c r="D443" s="162"/>
      <c r="E443" s="162"/>
      <c r="F443" s="162"/>
      <c r="G443" s="163"/>
      <c r="H443" s="163"/>
      <c r="I443" s="163"/>
      <c r="J443" s="163"/>
      <c r="K443" s="163"/>
      <c r="L443" s="168"/>
    </row>
    <row r="444" spans="1:12" ht="15" customHeight="1" x14ac:dyDescent="0.2">
      <c r="A444" s="11"/>
      <c r="C444" s="178">
        <v>2024</v>
      </c>
      <c r="D444" s="178"/>
      <c r="E444" s="179">
        <f>AVERAGE(E449,E454,E459)</f>
        <v>0.13198730437945125</v>
      </c>
      <c r="F444" s="179">
        <f t="shared" ref="F444:K444" si="221">AVERAGE(F449,F454,F459)</f>
        <v>6.2315069174635251E-2</v>
      </c>
      <c r="G444" s="179">
        <f t="shared" si="221"/>
        <v>0.2904239622683758</v>
      </c>
      <c r="H444" s="179">
        <f t="shared" si="221"/>
        <v>0.26127079396159419</v>
      </c>
      <c r="I444" s="179">
        <f t="shared" si="221"/>
        <v>0.18706854407983664</v>
      </c>
      <c r="J444" s="179">
        <f t="shared" si="221"/>
        <v>5.4491956962727746E-2</v>
      </c>
      <c r="K444" s="179">
        <f t="shared" si="221"/>
        <v>1.2442369173379153E-2</v>
      </c>
      <c r="L444" s="181">
        <f t="shared" ref="L444:L447" si="222">(1*E444+2*F444+3*G444+4*H444+5*I444)/SUM(E444:I444)</f>
        <v>3.3312930834843053</v>
      </c>
    </row>
    <row r="445" spans="1:12" ht="15" customHeight="1" x14ac:dyDescent="0.2">
      <c r="A445" s="11"/>
      <c r="C445" s="139">
        <v>2021</v>
      </c>
      <c r="D445" s="139"/>
      <c r="E445" s="140">
        <f t="shared" ref="E445:K445" si="223">AVERAGE(E450,E455,E460)</f>
        <v>0.11337326366666667</v>
      </c>
      <c r="F445" s="140">
        <f t="shared" si="223"/>
        <v>7.8894079666666672E-2</v>
      </c>
      <c r="G445" s="140">
        <f t="shared" si="223"/>
        <v>0.28316048899999996</v>
      </c>
      <c r="H445" s="140">
        <f t="shared" si="223"/>
        <v>0.27870830500000005</v>
      </c>
      <c r="I445" s="140">
        <f t="shared" si="223"/>
        <v>0.18372099100000003</v>
      </c>
      <c r="J445" s="140">
        <f t="shared" si="223"/>
        <v>4.3203399999999996E-2</v>
      </c>
      <c r="K445" s="140">
        <f t="shared" si="223"/>
        <v>1.8939500000000001E-2</v>
      </c>
      <c r="L445" s="141">
        <f t="shared" si="222"/>
        <v>3.3630720178084275</v>
      </c>
    </row>
    <row r="446" spans="1:12" ht="15" customHeight="1" x14ac:dyDescent="0.2">
      <c r="A446" s="11"/>
      <c r="C446" s="139">
        <v>2017</v>
      </c>
      <c r="D446" s="139"/>
      <c r="E446" s="140">
        <f t="shared" ref="E446:K446" si="224">AVERAGE(E451,E456,E461)</f>
        <v>0.105349446</v>
      </c>
      <c r="F446" s="140">
        <f t="shared" si="224"/>
        <v>5.5677142666666672E-2</v>
      </c>
      <c r="G446" s="140">
        <f t="shared" si="224"/>
        <v>0.32759332066666663</v>
      </c>
      <c r="H446" s="140">
        <f t="shared" si="224"/>
        <v>0.30361533333333335</v>
      </c>
      <c r="I446" s="140">
        <f t="shared" si="224"/>
        <v>0.12162839399999999</v>
      </c>
      <c r="J446" s="140">
        <f t="shared" si="224"/>
        <v>4.2346700000000008E-2</v>
      </c>
      <c r="K446" s="140">
        <f t="shared" si="224"/>
        <v>4.3789666666666664E-2</v>
      </c>
      <c r="L446" s="141">
        <f t="shared" si="222"/>
        <v>3.3069342902074323</v>
      </c>
    </row>
    <row r="447" spans="1:12" ht="15" customHeight="1" x14ac:dyDescent="0.2">
      <c r="A447" s="11"/>
      <c r="C447" s="139">
        <v>2014</v>
      </c>
      <c r="D447" s="139"/>
      <c r="E447" s="140">
        <f t="shared" ref="E447:K447" si="225">AVERAGE(E452,E457,E462)</f>
        <v>0.13127773153360764</v>
      </c>
      <c r="F447" s="140">
        <f t="shared" si="225"/>
        <v>5.7193829086287284E-2</v>
      </c>
      <c r="G447" s="140">
        <f t="shared" si="225"/>
        <v>0.29784538277572575</v>
      </c>
      <c r="H447" s="140">
        <f t="shared" si="225"/>
        <v>0.30474257880536787</v>
      </c>
      <c r="I447" s="140">
        <f t="shared" si="225"/>
        <v>0.12163942823749217</v>
      </c>
      <c r="J447" s="140">
        <f t="shared" si="225"/>
        <v>5.5875544701341463E-2</v>
      </c>
      <c r="K447" s="140">
        <f t="shared" si="225"/>
        <v>3.1425504860177776E-2</v>
      </c>
      <c r="L447" s="141">
        <f t="shared" si="222"/>
        <v>3.2501067225038249</v>
      </c>
    </row>
    <row r="448" spans="1:12" ht="15" customHeight="1" x14ac:dyDescent="0.2">
      <c r="A448" s="11"/>
      <c r="C448" s="170" t="s">
        <v>94</v>
      </c>
      <c r="D448" s="171"/>
      <c r="E448" s="172"/>
      <c r="F448" s="172"/>
      <c r="G448" s="173"/>
      <c r="H448" s="173"/>
      <c r="I448" s="173"/>
      <c r="J448" s="173"/>
      <c r="K448" s="173"/>
      <c r="L448" s="174"/>
    </row>
    <row r="449" spans="1:12" ht="15" customHeight="1" x14ac:dyDescent="0.2">
      <c r="A449" s="11"/>
      <c r="C449" s="178">
        <v>2024</v>
      </c>
      <c r="D449" s="178"/>
      <c r="E449" s="179">
        <v>0.11431230388615607</v>
      </c>
      <c r="F449" s="179">
        <v>5.5467875345581272E-2</v>
      </c>
      <c r="G449" s="179">
        <v>0.25294314135110724</v>
      </c>
      <c r="H449" s="179">
        <v>0.29012805724814572</v>
      </c>
      <c r="I449" s="179">
        <v>0.21697908107528607</v>
      </c>
      <c r="J449" s="179">
        <v>5.7727171920344482E-2</v>
      </c>
      <c r="K449" s="179">
        <v>1.2442369173379155E-2</v>
      </c>
      <c r="L449" s="181">
        <f t="shared" ref="L449:L452" si="226">(1*E449+2*F449+3*G449+4*H449+5*I449)/SUM(E449:I449)</f>
        <v>3.4731978094139571</v>
      </c>
    </row>
    <row r="450" spans="1:12" ht="15" customHeight="1" x14ac:dyDescent="0.2">
      <c r="A450" s="11"/>
      <c r="C450" s="139">
        <v>2021</v>
      </c>
      <c r="D450" s="139"/>
      <c r="E450" s="140">
        <v>9.6651699999999993E-2</v>
      </c>
      <c r="F450" s="140">
        <v>9.0233638000000005E-2</v>
      </c>
      <c r="G450" s="140">
        <v>0.26205829899999999</v>
      </c>
      <c r="H450" s="140">
        <v>0.26775191599999998</v>
      </c>
      <c r="I450" s="140">
        <v>0.21920837300000001</v>
      </c>
      <c r="J450" s="140">
        <v>4.5156599999999998E-2</v>
      </c>
      <c r="K450" s="140">
        <v>1.8939500000000001E-2</v>
      </c>
      <c r="L450" s="141">
        <f t="shared" si="226"/>
        <v>3.4515758639952541</v>
      </c>
    </row>
    <row r="451" spans="1:12" ht="15" customHeight="1" x14ac:dyDescent="0.2">
      <c r="A451" s="11"/>
      <c r="C451" s="139">
        <v>2017</v>
      </c>
      <c r="D451" s="139"/>
      <c r="E451" s="140">
        <v>0.110390973</v>
      </c>
      <c r="F451" s="140">
        <v>5.2545500000000002E-2</v>
      </c>
      <c r="G451" s="140">
        <v>0.30020412000000002</v>
      </c>
      <c r="H451" s="140">
        <v>0.295909111</v>
      </c>
      <c r="I451" s="140">
        <v>0.15925820399999999</v>
      </c>
      <c r="J451" s="140">
        <v>3.0521699999999999E-2</v>
      </c>
      <c r="K451" s="140">
        <v>5.1170399999999998E-2</v>
      </c>
      <c r="L451" s="141">
        <f t="shared" si="226"/>
        <v>3.3714419423250788</v>
      </c>
    </row>
    <row r="452" spans="1:12" ht="15" customHeight="1" x14ac:dyDescent="0.2">
      <c r="A452" s="11"/>
      <c r="C452" s="139">
        <v>2014</v>
      </c>
      <c r="D452" s="139"/>
      <c r="E452" s="140">
        <v>0.12118256647297379</v>
      </c>
      <c r="F452" s="140">
        <v>4.8699631730364672E-2</v>
      </c>
      <c r="G452" s="140">
        <v>0.30122771898310507</v>
      </c>
      <c r="H452" s="140">
        <v>0.31230436995033867</v>
      </c>
      <c r="I452" s="140">
        <v>0.13843906849945486</v>
      </c>
      <c r="J452" s="140">
        <v>5.0117149798542759E-2</v>
      </c>
      <c r="K452" s="140">
        <v>2.8029494565220085E-2</v>
      </c>
      <c r="L452" s="141">
        <f t="shared" si="226"/>
        <v>3.3233895504640043</v>
      </c>
    </row>
    <row r="453" spans="1:12" ht="15" customHeight="1" x14ac:dyDescent="0.2">
      <c r="A453" s="11"/>
      <c r="C453" s="170" t="s">
        <v>95</v>
      </c>
      <c r="D453" s="171"/>
      <c r="E453" s="172"/>
      <c r="F453" s="172"/>
      <c r="G453" s="173"/>
      <c r="H453" s="173"/>
      <c r="I453" s="173"/>
      <c r="J453" s="173"/>
      <c r="K453" s="173"/>
      <c r="L453" s="174"/>
    </row>
    <row r="454" spans="1:12" ht="15" customHeight="1" x14ac:dyDescent="0.2">
      <c r="A454" s="11"/>
      <c r="C454" s="178">
        <v>2024</v>
      </c>
      <c r="D454" s="178"/>
      <c r="E454" s="179">
        <v>0.15097222886999051</v>
      </c>
      <c r="F454" s="179">
        <v>5.4568474556186908E-2</v>
      </c>
      <c r="G454" s="179">
        <v>0.30794113313881499</v>
      </c>
      <c r="H454" s="179">
        <v>0.24250268226386115</v>
      </c>
      <c r="I454" s="179">
        <v>0.18262101334116609</v>
      </c>
      <c r="J454" s="179">
        <v>4.8952098656601169E-2</v>
      </c>
      <c r="K454" s="179">
        <v>1.2442369173379153E-2</v>
      </c>
      <c r="L454" s="181">
        <f t="shared" ref="L454:L457" si="227">(1*E454+2*F454+3*G454+4*H454+5*I454)/SUM(E454:I454)</f>
        <v>3.2676649220990495</v>
      </c>
    </row>
    <row r="455" spans="1:12" ht="15" customHeight="1" x14ac:dyDescent="0.2">
      <c r="A455" s="11"/>
      <c r="C455" s="139">
        <v>2021</v>
      </c>
      <c r="D455" s="139"/>
      <c r="E455" s="140">
        <v>0.123283457</v>
      </c>
      <c r="F455" s="140">
        <v>7.1212616000000006E-2</v>
      </c>
      <c r="G455" s="140">
        <v>0.27894966100000002</v>
      </c>
      <c r="H455" s="140">
        <v>0.28852334899999998</v>
      </c>
      <c r="I455" s="140">
        <v>0.17979444999999999</v>
      </c>
      <c r="J455" s="140">
        <v>3.9296999999999999E-2</v>
      </c>
      <c r="K455" s="140">
        <v>1.8939500000000001E-2</v>
      </c>
      <c r="L455" s="141">
        <f t="shared" si="227"/>
        <v>3.350759726220998</v>
      </c>
    </row>
    <row r="456" spans="1:12" ht="15" customHeight="1" x14ac:dyDescent="0.2">
      <c r="A456" s="11"/>
      <c r="C456" s="139">
        <v>2017</v>
      </c>
      <c r="D456" s="139"/>
      <c r="E456" s="140">
        <v>0.101083277</v>
      </c>
      <c r="F456" s="140">
        <v>6.6536427999999995E-2</v>
      </c>
      <c r="G456" s="140">
        <v>0.32529454099999999</v>
      </c>
      <c r="H456" s="140">
        <v>0.30530672599999997</v>
      </c>
      <c r="I456" s="140">
        <v>0.112301094</v>
      </c>
      <c r="J456" s="140">
        <v>4.9378600000000002E-2</v>
      </c>
      <c r="K456" s="140">
        <v>4.0099299999999997E-2</v>
      </c>
      <c r="L456" s="141">
        <f t="shared" si="227"/>
        <v>3.2868749058960205</v>
      </c>
    </row>
    <row r="457" spans="1:12" ht="15" customHeight="1" x14ac:dyDescent="0.2">
      <c r="A457" s="11"/>
      <c r="C457" s="139">
        <v>2014</v>
      </c>
      <c r="D457" s="139"/>
      <c r="E457" s="140">
        <v>0.13277854801523206</v>
      </c>
      <c r="F457" s="140">
        <v>6.0868270518435783E-2</v>
      </c>
      <c r="G457" s="140">
        <v>0.29333033270378661</v>
      </c>
      <c r="H457" s="140">
        <v>0.29644032503625878</v>
      </c>
      <c r="I457" s="140">
        <v>0.11578194515725033</v>
      </c>
      <c r="J457" s="140">
        <v>6.1444116901179555E-2</v>
      </c>
      <c r="K457" s="140">
        <v>3.9356461667856883E-2</v>
      </c>
      <c r="L457" s="141">
        <f t="shared" si="227"/>
        <v>3.2241759102570064</v>
      </c>
    </row>
    <row r="458" spans="1:12" ht="15" customHeight="1" x14ac:dyDescent="0.2">
      <c r="A458" s="11"/>
      <c r="C458" s="170" t="s">
        <v>96</v>
      </c>
      <c r="D458" s="171"/>
      <c r="E458" s="172"/>
      <c r="F458" s="172"/>
      <c r="G458" s="173"/>
      <c r="H458" s="173"/>
      <c r="I458" s="173"/>
      <c r="J458" s="173"/>
      <c r="K458" s="173"/>
      <c r="L458" s="174"/>
    </row>
    <row r="459" spans="1:12" ht="15" customHeight="1" x14ac:dyDescent="0.2">
      <c r="A459" s="11"/>
      <c r="C459" s="178">
        <v>2024</v>
      </c>
      <c r="D459" s="178"/>
      <c r="E459" s="179">
        <v>0.13067738038220714</v>
      </c>
      <c r="F459" s="179">
        <v>7.6908857622137575E-2</v>
      </c>
      <c r="G459" s="179">
        <v>0.31038761231520506</v>
      </c>
      <c r="H459" s="179">
        <v>0.25118164237277568</v>
      </c>
      <c r="I459" s="179">
        <v>0.16160553782305778</v>
      </c>
      <c r="J459" s="179">
        <v>5.6796600311237587E-2</v>
      </c>
      <c r="K459" s="179">
        <v>1.2442369173379153E-2</v>
      </c>
      <c r="L459" s="181">
        <f t="shared" ref="L459:L462" si="228">(1*E459+2*F459+3*G459+4*H459+5*I459)/SUM(E459:I459)</f>
        <v>3.2536946561907403</v>
      </c>
    </row>
    <row r="460" spans="1:12" ht="15" customHeight="1" x14ac:dyDescent="0.2">
      <c r="A460" s="11"/>
      <c r="C460" s="139">
        <v>2021</v>
      </c>
      <c r="D460" s="139"/>
      <c r="E460" s="140">
        <v>0.120184634</v>
      </c>
      <c r="F460" s="140">
        <v>7.5235985000000005E-2</v>
      </c>
      <c r="G460" s="140">
        <v>0.30847350699999998</v>
      </c>
      <c r="H460" s="140">
        <v>0.27984965000000001</v>
      </c>
      <c r="I460" s="140">
        <v>0.15216014999999999</v>
      </c>
      <c r="J460" s="140">
        <v>4.5156599999999998E-2</v>
      </c>
      <c r="K460" s="140">
        <v>1.8939500000000001E-2</v>
      </c>
      <c r="L460" s="141">
        <f t="shared" si="228"/>
        <v>3.2869575493158036</v>
      </c>
    </row>
    <row r="461" spans="1:12" ht="15" customHeight="1" x14ac:dyDescent="0.2">
      <c r="A461" s="11"/>
      <c r="C461" s="139">
        <v>2017</v>
      </c>
      <c r="D461" s="139"/>
      <c r="E461" s="140">
        <v>0.104574088</v>
      </c>
      <c r="F461" s="140">
        <v>4.7949499999999999E-2</v>
      </c>
      <c r="G461" s="140">
        <v>0.357281301</v>
      </c>
      <c r="H461" s="140">
        <v>0.30963016300000001</v>
      </c>
      <c r="I461" s="140">
        <v>9.3325883999999998E-2</v>
      </c>
      <c r="J461" s="140">
        <v>4.7139800000000003E-2</v>
      </c>
      <c r="K461" s="140">
        <v>4.0099299999999997E-2</v>
      </c>
      <c r="L461" s="141">
        <f t="shared" si="228"/>
        <v>3.2620447978943745</v>
      </c>
    </row>
    <row r="462" spans="1:12" ht="15" customHeight="1" x14ac:dyDescent="0.2">
      <c r="A462" s="11"/>
      <c r="C462" s="139">
        <v>2014</v>
      </c>
      <c r="D462" s="139"/>
      <c r="E462" s="140">
        <v>0.13987208011261704</v>
      </c>
      <c r="F462" s="140">
        <v>6.201358501006142E-2</v>
      </c>
      <c r="G462" s="140">
        <v>0.29897809664028552</v>
      </c>
      <c r="H462" s="140">
        <v>0.30548304142950622</v>
      </c>
      <c r="I462" s="140">
        <v>0.11069727105577132</v>
      </c>
      <c r="J462" s="140">
        <v>5.606536740430209E-2</v>
      </c>
      <c r="K462" s="140">
        <v>2.6890558347456368E-2</v>
      </c>
      <c r="L462" s="141">
        <f t="shared" si="228"/>
        <v>3.2018658028595923</v>
      </c>
    </row>
    <row r="463" spans="1:12" ht="15" customHeight="1" x14ac:dyDescent="0.2">
      <c r="A463" s="11"/>
      <c r="C463" s="162" t="s">
        <v>66</v>
      </c>
      <c r="D463" s="162"/>
      <c r="E463" s="162"/>
      <c r="F463" s="162"/>
      <c r="G463" s="163"/>
      <c r="H463" s="163"/>
      <c r="I463" s="163"/>
      <c r="J463" s="163"/>
      <c r="K463" s="163"/>
      <c r="L463" s="168"/>
    </row>
    <row r="464" spans="1:12" ht="15" customHeight="1" x14ac:dyDescent="0.2">
      <c r="A464" s="11"/>
      <c r="C464" s="178">
        <v>2024</v>
      </c>
      <c r="D464" s="178"/>
      <c r="E464" s="179">
        <f>AVERAGE(E469,E474,E479)</f>
        <v>0.11467045656878959</v>
      </c>
      <c r="F464" s="179">
        <f t="shared" ref="F464:K464" si="229">AVERAGE(F469,F474,F479)</f>
        <v>5.7971284574378779E-2</v>
      </c>
      <c r="G464" s="179">
        <f t="shared" si="229"/>
        <v>0.22541713507477801</v>
      </c>
      <c r="H464" s="179">
        <f t="shared" si="229"/>
        <v>0.28057862957444007</v>
      </c>
      <c r="I464" s="179">
        <f t="shared" si="229"/>
        <v>0.23059132092899215</v>
      </c>
      <c r="J464" s="179">
        <f t="shared" si="229"/>
        <v>5.2114133037860673E-2</v>
      </c>
      <c r="K464" s="179">
        <f t="shared" si="229"/>
        <v>3.8657040240760734E-2</v>
      </c>
      <c r="L464" s="181">
        <f t="shared" ref="L464:L467" si="230">(1*E464+2*F464+3*G464+4*H464+5*I464)/SUM(E464:I464)</f>
        <v>3.4998181539835036</v>
      </c>
    </row>
    <row r="465" spans="1:12" ht="15" customHeight="1" x14ac:dyDescent="0.2">
      <c r="A465" s="11"/>
      <c r="C465" s="139">
        <v>2021</v>
      </c>
      <c r="D465" s="139"/>
      <c r="E465" s="140">
        <f t="shared" ref="E465:K465" si="231">AVERAGE(E470,E475,E480)</f>
        <v>9.6864993666666677E-2</v>
      </c>
      <c r="F465" s="140">
        <f t="shared" si="231"/>
        <v>6.1030642333333336E-2</v>
      </c>
      <c r="G465" s="140">
        <f t="shared" si="231"/>
        <v>0.21180761333333334</v>
      </c>
      <c r="H465" s="140">
        <f t="shared" si="231"/>
        <v>0.31325652633333334</v>
      </c>
      <c r="I465" s="140">
        <f t="shared" si="231"/>
        <v>0.23729417733333333</v>
      </c>
      <c r="J465" s="140">
        <f t="shared" si="231"/>
        <v>4.0287899999999995E-2</v>
      </c>
      <c r="K465" s="140">
        <f t="shared" si="231"/>
        <v>3.9458100000000003E-2</v>
      </c>
      <c r="L465" s="141">
        <f t="shared" si="230"/>
        <v>3.5792795017022145</v>
      </c>
    </row>
    <row r="466" spans="1:12" ht="15" customHeight="1" x14ac:dyDescent="0.2">
      <c r="A466" s="11"/>
      <c r="C466" s="139">
        <v>2017</v>
      </c>
      <c r="D466" s="139"/>
      <c r="E466" s="140">
        <f t="shared" ref="E466:K466" si="232">AVERAGE(E471,E476,E481)</f>
        <v>6.3031127666666673E-2</v>
      </c>
      <c r="F466" s="140">
        <f t="shared" si="232"/>
        <v>4.7143199999999996E-2</v>
      </c>
      <c r="G466" s="140">
        <f t="shared" si="232"/>
        <v>0.24080489699999999</v>
      </c>
      <c r="H466" s="140">
        <f t="shared" si="232"/>
        <v>0.35144302566666669</v>
      </c>
      <c r="I466" s="140">
        <f t="shared" si="232"/>
        <v>0.18862070366666669</v>
      </c>
      <c r="J466" s="140">
        <f t="shared" si="232"/>
        <v>3.4828966666666662E-2</v>
      </c>
      <c r="K466" s="140">
        <f t="shared" si="232"/>
        <v>7.4128108333333345E-2</v>
      </c>
      <c r="L466" s="141">
        <f t="shared" si="230"/>
        <v>3.6234031425455466</v>
      </c>
    </row>
    <row r="467" spans="1:12" ht="15" customHeight="1" x14ac:dyDescent="0.2">
      <c r="A467" s="11"/>
      <c r="C467" s="139">
        <v>2014</v>
      </c>
      <c r="D467" s="139"/>
      <c r="E467" s="140">
        <f t="shared" ref="E467:K467" si="233">AVERAGE(E472,E477,E482)</f>
        <v>7.2937675623274634E-2</v>
      </c>
      <c r="F467" s="140">
        <f t="shared" si="233"/>
        <v>3.9166638964896264E-2</v>
      </c>
      <c r="G467" s="140">
        <f t="shared" si="233"/>
        <v>0.22595165666212277</v>
      </c>
      <c r="H467" s="140">
        <f t="shared" si="233"/>
        <v>0.36326198288288297</v>
      </c>
      <c r="I467" s="140">
        <f t="shared" si="233"/>
        <v>0.20695136032322972</v>
      </c>
      <c r="J467" s="140">
        <f t="shared" si="233"/>
        <v>4.6721139503585078E-2</v>
      </c>
      <c r="K467" s="140">
        <f t="shared" si="233"/>
        <v>4.5009546040008543E-2</v>
      </c>
      <c r="L467" s="141">
        <f t="shared" si="230"/>
        <v>3.6519241637842605</v>
      </c>
    </row>
    <row r="468" spans="1:12" ht="15" customHeight="1" x14ac:dyDescent="0.2">
      <c r="A468" s="11"/>
      <c r="C468" s="170" t="s">
        <v>94</v>
      </c>
      <c r="D468" s="171"/>
      <c r="E468" s="172"/>
      <c r="F468" s="172"/>
      <c r="G468" s="173"/>
      <c r="H468" s="173"/>
      <c r="I468" s="173"/>
      <c r="J468" s="173"/>
      <c r="K468" s="173"/>
      <c r="L468" s="174"/>
    </row>
    <row r="469" spans="1:12" ht="15" customHeight="1" x14ac:dyDescent="0.2">
      <c r="A469" s="11"/>
      <c r="C469" s="178">
        <v>2024</v>
      </c>
      <c r="D469" s="178"/>
      <c r="E469" s="179">
        <v>8.0588807118715508E-2</v>
      </c>
      <c r="F469" s="179">
        <v>4.0305216739987888E-2</v>
      </c>
      <c r="G469" s="179">
        <v>0.12965222470558124</v>
      </c>
      <c r="H469" s="179">
        <v>0.32686224318401702</v>
      </c>
      <c r="I469" s="179">
        <v>0.32983692346415872</v>
      </c>
      <c r="J469" s="179">
        <v>5.4097544546778911E-2</v>
      </c>
      <c r="K469" s="179">
        <v>3.8657040240760734E-2</v>
      </c>
      <c r="L469" s="181">
        <f t="shared" ref="L469:L472" si="234">(1*E469+2*F469+3*G469+4*H469+5*I469)/SUM(E469:I469)</f>
        <v>3.8653152123684973</v>
      </c>
    </row>
    <row r="470" spans="1:12" ht="15" customHeight="1" x14ac:dyDescent="0.2">
      <c r="A470" s="11"/>
      <c r="C470" s="139">
        <v>2021</v>
      </c>
      <c r="D470" s="139"/>
      <c r="E470" s="140">
        <v>7.2369934999999996E-2</v>
      </c>
      <c r="F470" s="140">
        <v>4.7773500000000003E-2</v>
      </c>
      <c r="G470" s="140">
        <v>0.119540933</v>
      </c>
      <c r="H470" s="140">
        <v>0.34609572999999999</v>
      </c>
      <c r="I470" s="140">
        <v>0.332520657</v>
      </c>
      <c r="J470" s="140">
        <v>4.2241099999999997E-2</v>
      </c>
      <c r="K470" s="140">
        <v>3.9458100000000003E-2</v>
      </c>
      <c r="L470" s="141">
        <f t="shared" si="234"/>
        <v>3.8914548632816923</v>
      </c>
    </row>
    <row r="471" spans="1:12" ht="15" customHeight="1" x14ac:dyDescent="0.2">
      <c r="A471" s="11"/>
      <c r="C471" s="139">
        <v>2017</v>
      </c>
      <c r="D471" s="139"/>
      <c r="E471" s="140">
        <v>4.4512700000000002E-2</v>
      </c>
      <c r="F471" s="140">
        <v>3.5657500000000002E-2</v>
      </c>
      <c r="G471" s="140">
        <v>0.151477162</v>
      </c>
      <c r="H471" s="140">
        <v>0.37464471500000002</v>
      </c>
      <c r="I471" s="140">
        <v>0.29319479100000001</v>
      </c>
      <c r="J471" s="140">
        <v>2.7419200000000001E-2</v>
      </c>
      <c r="K471" s="140">
        <v>7.3093920000000007E-2</v>
      </c>
      <c r="L471" s="141">
        <f t="shared" si="234"/>
        <v>3.9298094577629787</v>
      </c>
    </row>
    <row r="472" spans="1:12" ht="15" customHeight="1" x14ac:dyDescent="0.2">
      <c r="A472" s="11"/>
      <c r="C472" s="139">
        <v>2014</v>
      </c>
      <c r="D472" s="139"/>
      <c r="E472" s="140">
        <v>4.2748224987674402E-2</v>
      </c>
      <c r="F472" s="140">
        <v>1.6705716599514257E-2</v>
      </c>
      <c r="G472" s="140">
        <v>0.16336768600332494</v>
      </c>
      <c r="H472" s="140">
        <v>0.43348693642331254</v>
      </c>
      <c r="I472" s="140">
        <v>0.26668372784017474</v>
      </c>
      <c r="J472" s="140">
        <v>3.9359650804787837E-2</v>
      </c>
      <c r="K472" s="140">
        <v>3.7648057341211301E-2</v>
      </c>
      <c r="L472" s="141">
        <f t="shared" si="234"/>
        <v>3.9367924663725895</v>
      </c>
    </row>
    <row r="473" spans="1:12" ht="15" customHeight="1" x14ac:dyDescent="0.2">
      <c r="A473" s="11"/>
      <c r="C473" s="170" t="s">
        <v>95</v>
      </c>
      <c r="D473" s="171"/>
      <c r="E473" s="172"/>
      <c r="F473" s="172"/>
      <c r="G473" s="173"/>
      <c r="H473" s="173"/>
      <c r="I473" s="173"/>
      <c r="J473" s="173"/>
      <c r="K473" s="173"/>
      <c r="L473" s="174"/>
    </row>
    <row r="474" spans="1:12" ht="15" customHeight="1" x14ac:dyDescent="0.2">
      <c r="A474" s="11"/>
      <c r="C474" s="178">
        <v>2024</v>
      </c>
      <c r="D474" s="178"/>
      <c r="E474" s="179">
        <v>0.13210842454046526</v>
      </c>
      <c r="F474" s="179">
        <v>5.2625189874591478E-2</v>
      </c>
      <c r="G474" s="179">
        <v>0.25624640646188995</v>
      </c>
      <c r="H474" s="179">
        <v>0.27054931915341629</v>
      </c>
      <c r="I474" s="179">
        <v>0.20449114844584074</v>
      </c>
      <c r="J474" s="179">
        <v>4.5322471283035612E-2</v>
      </c>
      <c r="K474" s="179">
        <v>3.8657040240760741E-2</v>
      </c>
      <c r="L474" s="181">
        <f t="shared" ref="L474:L477" si="235">(1*E474+2*F474+3*G474+4*H474+5*I474)/SUM(E474:I474)</f>
        <v>3.3959404638349397</v>
      </c>
    </row>
    <row r="475" spans="1:12" ht="15" customHeight="1" x14ac:dyDescent="0.2">
      <c r="A475" s="11"/>
      <c r="C475" s="139">
        <v>2021</v>
      </c>
      <c r="D475" s="139"/>
      <c r="E475" s="140">
        <v>0.103342539</v>
      </c>
      <c r="F475" s="140">
        <v>5.64109E-2</v>
      </c>
      <c r="G475" s="140">
        <v>0.22388483100000001</v>
      </c>
      <c r="H475" s="140">
        <v>0.33302824600000003</v>
      </c>
      <c r="I475" s="140">
        <v>0.20749384700000001</v>
      </c>
      <c r="J475" s="140">
        <v>3.6381499999999997E-2</v>
      </c>
      <c r="K475" s="140">
        <v>3.9458100000000003E-2</v>
      </c>
      <c r="L475" s="141">
        <f t="shared" si="235"/>
        <v>3.5247140879596448</v>
      </c>
    </row>
    <row r="476" spans="1:12" ht="15" customHeight="1" x14ac:dyDescent="0.2">
      <c r="A476" s="11"/>
      <c r="C476" s="139">
        <v>2017</v>
      </c>
      <c r="D476" s="139"/>
      <c r="E476" s="140">
        <v>6.3369551999999996E-2</v>
      </c>
      <c r="F476" s="140">
        <v>5.8092499999999998E-2</v>
      </c>
      <c r="G476" s="140">
        <v>0.23230004700000001</v>
      </c>
      <c r="H476" s="140">
        <v>0.361247598</v>
      </c>
      <c r="I476" s="140">
        <v>0.17069188399999999</v>
      </c>
      <c r="J476" s="140">
        <v>3.8101999999999997E-2</v>
      </c>
      <c r="K476" s="140">
        <v>7.6196484999999994E-2</v>
      </c>
      <c r="L476" s="141">
        <f t="shared" si="235"/>
        <v>3.5846210203389033</v>
      </c>
    </row>
    <row r="477" spans="1:12" ht="15" customHeight="1" x14ac:dyDescent="0.2">
      <c r="A477" s="11"/>
      <c r="C477" s="139">
        <v>2014</v>
      </c>
      <c r="D477" s="139"/>
      <c r="E477" s="140">
        <v>6.509532724982571E-2</v>
      </c>
      <c r="F477" s="140">
        <v>5.011077152468086E-2</v>
      </c>
      <c r="G477" s="140">
        <v>0.22936756339786271</v>
      </c>
      <c r="H477" s="140">
        <v>0.36240876320115767</v>
      </c>
      <c r="I477" s="140">
        <v>0.19930414988095971</v>
      </c>
      <c r="J477" s="140">
        <v>4.4738400301665308E-2</v>
      </c>
      <c r="K477" s="140">
        <v>4.8975024443848096E-2</v>
      </c>
      <c r="L477" s="141">
        <f t="shared" si="235"/>
        <v>3.6407638078227946</v>
      </c>
    </row>
    <row r="478" spans="1:12" ht="15" customHeight="1" x14ac:dyDescent="0.2">
      <c r="A478" s="11"/>
      <c r="C478" s="170" t="s">
        <v>96</v>
      </c>
      <c r="D478" s="171"/>
      <c r="E478" s="172"/>
      <c r="F478" s="172"/>
      <c r="G478" s="173"/>
      <c r="H478" s="173"/>
      <c r="I478" s="173"/>
      <c r="J478" s="173"/>
      <c r="K478" s="173"/>
      <c r="L478" s="174"/>
    </row>
    <row r="479" spans="1:12" ht="15" customHeight="1" x14ac:dyDescent="0.2">
      <c r="A479" s="11"/>
      <c r="C479" s="178">
        <v>2024</v>
      </c>
      <c r="D479" s="178"/>
      <c r="E479" s="179">
        <v>0.131314138047188</v>
      </c>
      <c r="F479" s="179">
        <v>8.0983447108556955E-2</v>
      </c>
      <c r="G479" s="179">
        <v>0.29035277405686283</v>
      </c>
      <c r="H479" s="179">
        <v>0.24432432638588694</v>
      </c>
      <c r="I479" s="179">
        <v>0.15744589087697705</v>
      </c>
      <c r="J479" s="179">
        <v>5.6922383283767503E-2</v>
      </c>
      <c r="K479" s="179">
        <v>3.8657040240760734E-2</v>
      </c>
      <c r="L479" s="181">
        <f t="shared" ref="L479:L482" si="236">(1*E479+2*F479+3*G479+4*H479+5*I479)/SUM(E479:I479)</f>
        <v>3.2383895176037663</v>
      </c>
    </row>
    <row r="480" spans="1:12" ht="15" customHeight="1" x14ac:dyDescent="0.2">
      <c r="A480" s="11"/>
      <c r="C480" s="139">
        <v>2021</v>
      </c>
      <c r="D480" s="139"/>
      <c r="E480" s="140">
        <v>0.11488250699999999</v>
      </c>
      <c r="F480" s="140">
        <v>7.8907527000000005E-2</v>
      </c>
      <c r="G480" s="140">
        <v>0.29199707600000002</v>
      </c>
      <c r="H480" s="140">
        <v>0.260645603</v>
      </c>
      <c r="I480" s="140">
        <v>0.17186802800000001</v>
      </c>
      <c r="J480" s="140">
        <v>4.2241099999999997E-2</v>
      </c>
      <c r="K480" s="140">
        <v>3.9458100000000003E-2</v>
      </c>
      <c r="L480" s="141">
        <f t="shared" si="236"/>
        <v>3.3220177277413305</v>
      </c>
    </row>
    <row r="481" spans="1:12" ht="15" customHeight="1" x14ac:dyDescent="0.2">
      <c r="A481" s="11"/>
      <c r="C481" s="139">
        <v>2017</v>
      </c>
      <c r="D481" s="139"/>
      <c r="E481" s="140">
        <v>8.1211131000000006E-2</v>
      </c>
      <c r="F481" s="140">
        <v>4.7679600000000003E-2</v>
      </c>
      <c r="G481" s="140">
        <v>0.33863748199999999</v>
      </c>
      <c r="H481" s="140">
        <v>0.31843676399999998</v>
      </c>
      <c r="I481" s="140">
        <v>0.101975436</v>
      </c>
      <c r="J481" s="140">
        <v>3.8965699999999999E-2</v>
      </c>
      <c r="K481" s="140">
        <v>7.3093920000000007E-2</v>
      </c>
      <c r="L481" s="141">
        <f t="shared" si="236"/>
        <v>3.3516967686434156</v>
      </c>
    </row>
    <row r="482" spans="1:12" ht="15" customHeight="1" x14ac:dyDescent="0.2">
      <c r="A482" s="11"/>
      <c r="C482" s="139">
        <v>2014</v>
      </c>
      <c r="D482" s="139"/>
      <c r="E482" s="140">
        <v>0.11096947463232378</v>
      </c>
      <c r="F482" s="140">
        <v>5.0683428770493671E-2</v>
      </c>
      <c r="G482" s="140">
        <v>0.28511972058518059</v>
      </c>
      <c r="H482" s="140">
        <v>0.29389024902417887</v>
      </c>
      <c r="I482" s="140">
        <v>0.15486620324855474</v>
      </c>
      <c r="J482" s="140">
        <v>5.606536740430209E-2</v>
      </c>
      <c r="K482" s="140">
        <v>4.8405556334966231E-2</v>
      </c>
      <c r="L482" s="141">
        <f t="shared" si="236"/>
        <v>3.3696142160656954</v>
      </c>
    </row>
    <row r="483" spans="1:12" ht="15" customHeight="1" x14ac:dyDescent="0.2">
      <c r="A483" s="11"/>
      <c r="C483" s="162" t="s">
        <v>67</v>
      </c>
      <c r="D483" s="162"/>
      <c r="E483" s="162"/>
      <c r="F483" s="162"/>
      <c r="G483" s="163"/>
      <c r="H483" s="163"/>
      <c r="I483" s="163"/>
      <c r="J483" s="163"/>
      <c r="K483" s="163"/>
      <c r="L483" s="168"/>
    </row>
    <row r="484" spans="1:12" ht="15" customHeight="1" x14ac:dyDescent="0.2">
      <c r="A484" s="11"/>
      <c r="C484" s="178">
        <v>2024</v>
      </c>
      <c r="D484" s="178"/>
      <c r="E484" s="179">
        <f>AVERAGE(E489,E494,E499)</f>
        <v>0.15394695181654805</v>
      </c>
      <c r="F484" s="179">
        <f t="shared" ref="F484:K484" si="237">AVERAGE(F489,F494,F499)</f>
        <v>8.7188596939358612E-2</v>
      </c>
      <c r="G484" s="179">
        <f t="shared" si="237"/>
        <v>0.30795223057528559</v>
      </c>
      <c r="H484" s="179">
        <f t="shared" si="237"/>
        <v>0.1746096455348429</v>
      </c>
      <c r="I484" s="179">
        <f t="shared" si="237"/>
        <v>0.13347669755409605</v>
      </c>
      <c r="J484" s="179">
        <f t="shared" si="237"/>
        <v>6.8826815228427859E-2</v>
      </c>
      <c r="K484" s="179">
        <f t="shared" si="237"/>
        <v>7.3999062351440992E-2</v>
      </c>
      <c r="L484" s="181">
        <f t="shared" ref="L484:L487" si="238">(1*E484+2*F484+3*G484+4*H484+5*I484)/SUM(E484:I484)</f>
        <v>3.0542253188177773</v>
      </c>
    </row>
    <row r="485" spans="1:12" ht="15" customHeight="1" x14ac:dyDescent="0.2">
      <c r="A485" s="11"/>
      <c r="C485" s="139">
        <v>2021</v>
      </c>
      <c r="D485" s="139"/>
      <c r="E485" s="140">
        <f t="shared" ref="E485:K485" si="239">AVERAGE(E490,E495,E500)</f>
        <v>0.13952709866666668</v>
      </c>
      <c r="F485" s="140">
        <f t="shared" si="239"/>
        <v>9.0357675333333332E-2</v>
      </c>
      <c r="G485" s="140">
        <f t="shared" si="239"/>
        <v>0.31887250966666669</v>
      </c>
      <c r="H485" s="140">
        <f t="shared" si="239"/>
        <v>0.20916967499999997</v>
      </c>
      <c r="I485" s="140">
        <f t="shared" si="239"/>
        <v>0.12960677400000001</v>
      </c>
      <c r="J485" s="140">
        <f t="shared" si="239"/>
        <v>6.0274033333333331E-2</v>
      </c>
      <c r="K485" s="140">
        <f t="shared" si="239"/>
        <v>5.2192299999999997E-2</v>
      </c>
      <c r="L485" s="141">
        <f t="shared" si="238"/>
        <v>3.1115127760113022</v>
      </c>
    </row>
    <row r="486" spans="1:12" ht="15" customHeight="1" x14ac:dyDescent="0.2">
      <c r="A486" s="11"/>
      <c r="C486" s="139">
        <v>2017</v>
      </c>
      <c r="D486" s="139"/>
      <c r="E486" s="140">
        <f t="shared" ref="E486:K486" si="240">AVERAGE(E491,E496,E501)</f>
        <v>9.7669771666666669E-2</v>
      </c>
      <c r="F486" s="140">
        <f t="shared" si="240"/>
        <v>6.3204365333333346E-2</v>
      </c>
      <c r="G486" s="140">
        <f t="shared" si="240"/>
        <v>0.37798359300000001</v>
      </c>
      <c r="H486" s="140">
        <f t="shared" si="240"/>
        <v>0.22092965900000003</v>
      </c>
      <c r="I486" s="140">
        <f t="shared" si="240"/>
        <v>8.3669392333333328E-2</v>
      </c>
      <c r="J486" s="140">
        <f t="shared" si="240"/>
        <v>6.2732154999999998E-2</v>
      </c>
      <c r="K486" s="140">
        <f t="shared" si="240"/>
        <v>9.3811086666666668E-2</v>
      </c>
      <c r="L486" s="141">
        <f t="shared" si="238"/>
        <v>3.153801045733406</v>
      </c>
    </row>
    <row r="487" spans="1:12" ht="15" customHeight="1" x14ac:dyDescent="0.2">
      <c r="A487" s="11"/>
      <c r="C487" s="139">
        <v>2014</v>
      </c>
      <c r="D487" s="139"/>
      <c r="E487" s="140">
        <f t="shared" ref="E487:K487" si="241">AVERAGE(E492,E497,E502)</f>
        <v>0.10956258702058219</v>
      </c>
      <c r="F487" s="140">
        <f t="shared" si="241"/>
        <v>6.5692127911560941E-2</v>
      </c>
      <c r="G487" s="140">
        <f t="shared" si="241"/>
        <v>0.35400133399232175</v>
      </c>
      <c r="H487" s="140">
        <f t="shared" si="241"/>
        <v>0.21886117340331404</v>
      </c>
      <c r="I487" s="140">
        <f t="shared" si="241"/>
        <v>8.6820039173644004E-2</v>
      </c>
      <c r="J487" s="140">
        <f t="shared" si="241"/>
        <v>7.7387353551920376E-2</v>
      </c>
      <c r="K487" s="140">
        <f t="shared" si="241"/>
        <v>8.7675384946656679E-2</v>
      </c>
      <c r="L487" s="141">
        <f t="shared" si="238"/>
        <v>3.1289725045978116</v>
      </c>
    </row>
    <row r="488" spans="1:12" ht="15" customHeight="1" x14ac:dyDescent="0.2">
      <c r="A488" s="11"/>
      <c r="C488" s="170" t="s">
        <v>94</v>
      </c>
      <c r="D488" s="171"/>
      <c r="E488" s="172"/>
      <c r="F488" s="172"/>
      <c r="G488" s="173"/>
      <c r="H488" s="173"/>
      <c r="I488" s="173"/>
      <c r="J488" s="173"/>
      <c r="K488" s="173"/>
      <c r="L488" s="174"/>
    </row>
    <row r="489" spans="1:12" ht="15" customHeight="1" x14ac:dyDescent="0.2">
      <c r="A489" s="11"/>
      <c r="C489" s="178">
        <v>2024</v>
      </c>
      <c r="D489" s="178"/>
      <c r="E489" s="179">
        <v>0.12159566639514588</v>
      </c>
      <c r="F489" s="179">
        <v>7.8391364869800459E-2</v>
      </c>
      <c r="G489" s="179">
        <v>0.28113931469551567</v>
      </c>
      <c r="H489" s="179">
        <v>0.21016187914442147</v>
      </c>
      <c r="I489" s="179">
        <v>0.16004288140952519</v>
      </c>
      <c r="J489" s="179">
        <v>7.4669831134150363E-2</v>
      </c>
      <c r="K489" s="179">
        <v>7.3999062351440978E-2</v>
      </c>
      <c r="L489" s="181">
        <f t="shared" ref="L489:L492" si="242">(1*E489+2*F489+3*G489+4*H489+5*I489)/SUM(E489:I489)</f>
        <v>3.2451043345023689</v>
      </c>
    </row>
    <row r="490" spans="1:12" ht="15" customHeight="1" x14ac:dyDescent="0.2">
      <c r="A490" s="11"/>
      <c r="C490" s="139">
        <v>2021</v>
      </c>
      <c r="D490" s="139"/>
      <c r="E490" s="140">
        <v>0.104893996</v>
      </c>
      <c r="F490" s="140">
        <v>7.7613114999999996E-2</v>
      </c>
      <c r="G490" s="140">
        <v>0.28172839700000002</v>
      </c>
      <c r="H490" s="140">
        <v>0.28007185699999998</v>
      </c>
      <c r="I490" s="140">
        <v>0.14127316600000001</v>
      </c>
      <c r="J490" s="140">
        <v>6.2227200000000003E-2</v>
      </c>
      <c r="K490" s="140">
        <v>5.2192299999999997E-2</v>
      </c>
      <c r="L490" s="141">
        <f t="shared" si="242"/>
        <v>3.310775894868899</v>
      </c>
    </row>
    <row r="491" spans="1:12" ht="15" customHeight="1" x14ac:dyDescent="0.2">
      <c r="A491" s="11"/>
      <c r="C491" s="139">
        <v>2017</v>
      </c>
      <c r="D491" s="139"/>
      <c r="E491" s="140">
        <v>6.9304782999999995E-2</v>
      </c>
      <c r="F491" s="140">
        <v>6.6924673000000004E-2</v>
      </c>
      <c r="G491" s="140">
        <v>0.36367386600000001</v>
      </c>
      <c r="H491" s="140">
        <v>0.25133211100000002</v>
      </c>
      <c r="I491" s="140">
        <v>0.111049117</v>
      </c>
      <c r="J491" s="140">
        <v>5.1941399999999999E-2</v>
      </c>
      <c r="K491" s="140">
        <v>8.5774080000000003E-2</v>
      </c>
      <c r="L491" s="141">
        <f t="shared" si="242"/>
        <v>3.3106817882797515</v>
      </c>
    </row>
    <row r="492" spans="1:12" ht="15" customHeight="1" x14ac:dyDescent="0.2">
      <c r="A492" s="11"/>
      <c r="C492" s="139">
        <v>2014</v>
      </c>
      <c r="D492" s="139"/>
      <c r="E492" s="140">
        <v>8.0962561300836594E-2</v>
      </c>
      <c r="F492" s="140">
        <v>6.2007206736199506E-2</v>
      </c>
      <c r="G492" s="140">
        <v>0.31823388925187968</v>
      </c>
      <c r="H492" s="140">
        <v>0.27492532704874895</v>
      </c>
      <c r="I492" s="140">
        <v>0.1047554317238739</v>
      </c>
      <c r="J492" s="140">
        <v>7.1628958649121666E-2</v>
      </c>
      <c r="K492" s="140">
        <v>8.7486625289339703E-2</v>
      </c>
      <c r="L492" s="141">
        <f t="shared" si="242"/>
        <v>3.3097974658381104</v>
      </c>
    </row>
    <row r="493" spans="1:12" ht="15" customHeight="1" x14ac:dyDescent="0.2">
      <c r="A493" s="11"/>
      <c r="C493" s="170" t="s">
        <v>95</v>
      </c>
      <c r="D493" s="171"/>
      <c r="E493" s="172"/>
      <c r="F493" s="172"/>
      <c r="G493" s="173"/>
      <c r="H493" s="173"/>
      <c r="I493" s="173"/>
      <c r="J493" s="173"/>
      <c r="K493" s="173"/>
      <c r="L493" s="174"/>
    </row>
    <row r="494" spans="1:12" ht="15" customHeight="1" x14ac:dyDescent="0.2">
      <c r="A494" s="11"/>
      <c r="C494" s="178">
        <v>2024</v>
      </c>
      <c r="D494" s="178"/>
      <c r="E494" s="179">
        <v>0.17569905875212416</v>
      </c>
      <c r="F494" s="179">
        <v>8.8318394026820485E-2</v>
      </c>
      <c r="G494" s="179">
        <v>0.32197282068481581</v>
      </c>
      <c r="H494" s="179">
        <v>0.15095221942932949</v>
      </c>
      <c r="I494" s="179">
        <v>0.12413316158135558</v>
      </c>
      <c r="J494" s="179">
        <v>6.4925283174113613E-2</v>
      </c>
      <c r="K494" s="179">
        <v>7.3999062351440992E-2</v>
      </c>
      <c r="L494" s="181">
        <f t="shared" ref="L494:L497" si="243">(1*E494+2*F494+3*G494+4*H494+5*I494)/SUM(E494:I494)</f>
        <v>2.9529681640299708</v>
      </c>
    </row>
    <row r="495" spans="1:12" ht="15" customHeight="1" x14ac:dyDescent="0.2">
      <c r="A495" s="11"/>
      <c r="C495" s="139">
        <v>2021</v>
      </c>
      <c r="D495" s="139"/>
      <c r="E495" s="140">
        <v>0.155409188</v>
      </c>
      <c r="F495" s="140">
        <v>9.8487580000000005E-2</v>
      </c>
      <c r="G495" s="140">
        <v>0.32571443500000002</v>
      </c>
      <c r="H495" s="140">
        <v>0.180034365</v>
      </c>
      <c r="I495" s="140">
        <v>0.12887911299999999</v>
      </c>
      <c r="J495" s="140">
        <v>5.9283099999999998E-2</v>
      </c>
      <c r="K495" s="140">
        <v>5.2192299999999997E-2</v>
      </c>
      <c r="L495" s="141">
        <f t="shared" si="243"/>
        <v>3.0320606006891553</v>
      </c>
    </row>
    <row r="496" spans="1:12" ht="15" customHeight="1" x14ac:dyDescent="0.2">
      <c r="A496" s="11"/>
      <c r="C496" s="139">
        <v>2017</v>
      </c>
      <c r="D496" s="139"/>
      <c r="E496" s="140">
        <v>0.103915944</v>
      </c>
      <c r="F496" s="140">
        <v>7.0772623000000007E-2</v>
      </c>
      <c r="G496" s="140">
        <v>0.37327706900000002</v>
      </c>
      <c r="H496" s="140">
        <v>0.21117396499999999</v>
      </c>
      <c r="I496" s="140">
        <v>7.3217044999999994E-2</v>
      </c>
      <c r="J496" s="140">
        <v>7.0798232000000003E-2</v>
      </c>
      <c r="K496" s="140">
        <v>9.6845123000000005E-2</v>
      </c>
      <c r="L496" s="141">
        <f t="shared" si="243"/>
        <v>3.0949154961153513</v>
      </c>
    </row>
    <row r="497" spans="1:12" ht="15" customHeight="1" x14ac:dyDescent="0.2">
      <c r="A497" s="11"/>
      <c r="C497" s="139">
        <v>2014</v>
      </c>
      <c r="D497" s="139"/>
      <c r="E497" s="140">
        <v>0.11494027347181603</v>
      </c>
      <c r="F497" s="140">
        <v>6.7382767096146018E-2</v>
      </c>
      <c r="G497" s="140">
        <v>0.37203687776563849</v>
      </c>
      <c r="H497" s="140">
        <v>0.20243920316920885</v>
      </c>
      <c r="I497" s="140">
        <v>7.7567608844088129E-2</v>
      </c>
      <c r="J497" s="140">
        <v>7.7577176254880989E-2</v>
      </c>
      <c r="K497" s="140">
        <v>8.8056093398221569E-2</v>
      </c>
      <c r="L497" s="141">
        <f t="shared" si="243"/>
        <v>3.072283690880786</v>
      </c>
    </row>
    <row r="498" spans="1:12" ht="15" customHeight="1" x14ac:dyDescent="0.2">
      <c r="A498" s="11"/>
      <c r="C498" s="170" t="s">
        <v>96</v>
      </c>
      <c r="D498" s="171"/>
      <c r="E498" s="172"/>
      <c r="F498" s="172"/>
      <c r="G498" s="173"/>
      <c r="H498" s="173"/>
      <c r="I498" s="173"/>
      <c r="J498" s="173"/>
      <c r="K498" s="173"/>
      <c r="L498" s="174"/>
    </row>
    <row r="499" spans="1:12" ht="15" customHeight="1" x14ac:dyDescent="0.2">
      <c r="A499" s="11"/>
      <c r="C499" s="178">
        <v>2024</v>
      </c>
      <c r="D499" s="178"/>
      <c r="E499" s="179">
        <v>0.16454613030237406</v>
      </c>
      <c r="F499" s="179">
        <v>9.4856031921454947E-2</v>
      </c>
      <c r="G499" s="179">
        <v>0.3207445563455254</v>
      </c>
      <c r="H499" s="179">
        <v>0.16271483803077769</v>
      </c>
      <c r="I499" s="179">
        <v>0.11625404967140739</v>
      </c>
      <c r="J499" s="179">
        <v>6.6885331377019575E-2</v>
      </c>
      <c r="K499" s="179">
        <v>7.3999062351440978E-2</v>
      </c>
      <c r="L499" s="181">
        <f t="shared" ref="L499:L502" si="244">(1*E499+2*F499+3*G499+4*H499+5*I499)/SUM(E499:I499)</f>
        <v>2.9665640398766877</v>
      </c>
    </row>
    <row r="500" spans="1:12" ht="15" customHeight="1" x14ac:dyDescent="0.2">
      <c r="A500" s="11"/>
      <c r="C500" s="139">
        <v>2021</v>
      </c>
      <c r="D500" s="139"/>
      <c r="E500" s="140">
        <v>0.158278112</v>
      </c>
      <c r="F500" s="140">
        <v>9.4972330999999993E-2</v>
      </c>
      <c r="G500" s="140">
        <v>0.34917469699999998</v>
      </c>
      <c r="H500" s="140">
        <v>0.16740280299999999</v>
      </c>
      <c r="I500" s="140">
        <v>0.118668043</v>
      </c>
      <c r="J500" s="140">
        <v>5.9311799999999998E-2</v>
      </c>
      <c r="K500" s="140">
        <v>5.2192299999999997E-2</v>
      </c>
      <c r="L500" s="141">
        <f t="shared" si="244"/>
        <v>2.9923582479752473</v>
      </c>
    </row>
    <row r="501" spans="1:12" ht="15" customHeight="1" x14ac:dyDescent="0.2">
      <c r="A501" s="11"/>
      <c r="C501" s="139">
        <v>2017</v>
      </c>
      <c r="D501" s="139"/>
      <c r="E501" s="140">
        <v>0.119788588</v>
      </c>
      <c r="F501" s="140">
        <v>5.1915799999999998E-2</v>
      </c>
      <c r="G501" s="140">
        <v>0.39699984399999999</v>
      </c>
      <c r="H501" s="140">
        <v>0.20028290100000001</v>
      </c>
      <c r="I501" s="140">
        <v>6.6742015000000002E-2</v>
      </c>
      <c r="J501" s="140">
        <v>6.5456833000000006E-2</v>
      </c>
      <c r="K501" s="140">
        <v>9.8814056999999997E-2</v>
      </c>
      <c r="L501" s="141">
        <f t="shared" si="244"/>
        <v>3.0505833200878141</v>
      </c>
    </row>
    <row r="502" spans="1:12" ht="15" customHeight="1" x14ac:dyDescent="0.2">
      <c r="A502" s="11"/>
      <c r="C502" s="139">
        <v>2014</v>
      </c>
      <c r="D502" s="139"/>
      <c r="E502" s="140">
        <v>0.13278492628909397</v>
      </c>
      <c r="F502" s="140">
        <v>6.7686409902337333E-2</v>
      </c>
      <c r="G502" s="140">
        <v>0.3717332349594471</v>
      </c>
      <c r="H502" s="140">
        <v>0.17921898999198438</v>
      </c>
      <c r="I502" s="140">
        <v>7.8137076952969994E-2</v>
      </c>
      <c r="J502" s="140">
        <v>8.2955925751758461E-2</v>
      </c>
      <c r="K502" s="140">
        <v>8.748343615240875E-2</v>
      </c>
      <c r="L502" s="141">
        <f t="shared" si="244"/>
        <v>3.00269646523072</v>
      </c>
    </row>
    <row r="503" spans="1:12" ht="15" customHeight="1" x14ac:dyDescent="0.2">
      <c r="A503" s="11"/>
      <c r="C503" s="162" t="s">
        <v>94</v>
      </c>
      <c r="D503" s="162"/>
      <c r="E503" s="162"/>
      <c r="F503" s="162"/>
      <c r="G503" s="163"/>
      <c r="H503" s="163"/>
      <c r="I503" s="163"/>
      <c r="J503" s="163"/>
      <c r="K503" s="163"/>
      <c r="L503" s="168"/>
    </row>
    <row r="504" spans="1:12" ht="15" customHeight="1" x14ac:dyDescent="0.2">
      <c r="A504" s="11"/>
      <c r="C504" s="178">
        <v>2024</v>
      </c>
      <c r="D504" s="178"/>
      <c r="E504" s="179">
        <f>AVERAGE(E429,E449,E469,E489)</f>
        <v>0.10049942471865617</v>
      </c>
      <c r="F504" s="179">
        <f t="shared" ref="F504:K504" si="245">AVERAGE(F429,F449,F469,F489)</f>
        <v>5.0514918764053396E-2</v>
      </c>
      <c r="G504" s="179">
        <f t="shared" si="245"/>
        <v>0.21701797241732629</v>
      </c>
      <c r="H504" s="179">
        <f t="shared" si="245"/>
        <v>0.29415369248909545</v>
      </c>
      <c r="I504" s="179">
        <f t="shared" si="245"/>
        <v>0.24401576459974034</v>
      </c>
      <c r="J504" s="179">
        <f t="shared" si="245"/>
        <v>6.0040474641094355E-2</v>
      </c>
      <c r="K504" s="179">
        <f t="shared" si="245"/>
        <v>3.3757752370034026E-2</v>
      </c>
      <c r="L504" s="181">
        <f t="shared" ref="L504:L507" si="246">(1*E504+2*F504+3*G504+4*H504+5*I504)/SUM(E504:I504)</f>
        <v>3.5855996636785741</v>
      </c>
    </row>
    <row r="505" spans="1:12" ht="15" customHeight="1" x14ac:dyDescent="0.2">
      <c r="A505" s="11"/>
      <c r="C505" s="139">
        <v>2021</v>
      </c>
      <c r="D505" s="139"/>
      <c r="E505" s="140">
        <f t="shared" ref="E505:K505" si="247">AVERAGE(E430,E450,E470,E490)</f>
        <v>8.3696257750000003E-2</v>
      </c>
      <c r="F505" s="140">
        <f t="shared" si="247"/>
        <v>6.4587563249999994E-2</v>
      </c>
      <c r="G505" s="140">
        <f t="shared" si="247"/>
        <v>0.21485284999999998</v>
      </c>
      <c r="H505" s="140">
        <f t="shared" si="247"/>
        <v>0.30946690799999999</v>
      </c>
      <c r="I505" s="140">
        <f t="shared" si="247"/>
        <v>0.24742678825000003</v>
      </c>
      <c r="J505" s="140">
        <f t="shared" si="247"/>
        <v>5.0040424999999999E-2</v>
      </c>
      <c r="K505" s="140">
        <f t="shared" si="247"/>
        <v>2.99292E-2</v>
      </c>
      <c r="L505" s="141">
        <f t="shared" si="246"/>
        <v>3.6220886028585593</v>
      </c>
    </row>
    <row r="506" spans="1:12" ht="15" customHeight="1" x14ac:dyDescent="0.2">
      <c r="A506" s="11"/>
      <c r="C506" s="139">
        <v>2017</v>
      </c>
      <c r="D506" s="139"/>
      <c r="E506" s="140">
        <f t="shared" ref="E506:K506" si="248">AVERAGE(E431,E451,E471,E491)</f>
        <v>6.6404639000000001E-2</v>
      </c>
      <c r="F506" s="140">
        <f t="shared" si="248"/>
        <v>4.5704193249999997E-2</v>
      </c>
      <c r="G506" s="140">
        <f t="shared" si="248"/>
        <v>0.26298892550000003</v>
      </c>
      <c r="H506" s="140">
        <f t="shared" si="248"/>
        <v>0.33086672049999999</v>
      </c>
      <c r="I506" s="140">
        <f t="shared" si="248"/>
        <v>0.19795136899999999</v>
      </c>
      <c r="J506" s="140">
        <f t="shared" si="248"/>
        <v>3.5101E-2</v>
      </c>
      <c r="K506" s="140">
        <f t="shared" si="248"/>
        <v>6.098315E-2</v>
      </c>
      <c r="L506" s="141">
        <f t="shared" si="246"/>
        <v>3.6065343238731451</v>
      </c>
    </row>
    <row r="507" spans="1:12" ht="15" customHeight="1" x14ac:dyDescent="0.2">
      <c r="A507" s="11"/>
      <c r="C507" s="139">
        <v>2014</v>
      </c>
      <c r="D507" s="139"/>
      <c r="E507" s="140">
        <f t="shared" ref="E507:K507" si="249">AVERAGE(E432,E452,E472,E492)</f>
        <v>7.4598971901495781E-2</v>
      </c>
      <c r="F507" s="140">
        <f t="shared" si="249"/>
        <v>3.4684880542178803E-2</v>
      </c>
      <c r="G507" s="140">
        <f t="shared" si="249"/>
        <v>0.26323325496717664</v>
      </c>
      <c r="H507" s="140">
        <f t="shared" si="249"/>
        <v>0.34917948684399303</v>
      </c>
      <c r="I507" s="140">
        <f t="shared" si="249"/>
        <v>0.18303100231781833</v>
      </c>
      <c r="J507" s="140">
        <f t="shared" si="249"/>
        <v>5.4292781664188591E-2</v>
      </c>
      <c r="K507" s="140">
        <f t="shared" si="249"/>
        <v>4.0979621763148767E-2</v>
      </c>
      <c r="L507" s="141">
        <f t="shared" si="246"/>
        <v>3.5873134290889106</v>
      </c>
    </row>
    <row r="508" spans="1:12" ht="15" customHeight="1" x14ac:dyDescent="0.2">
      <c r="A508" s="11"/>
      <c r="C508" s="162" t="s">
        <v>95</v>
      </c>
      <c r="D508" s="162"/>
      <c r="E508" s="162"/>
      <c r="F508" s="162"/>
      <c r="G508" s="163"/>
      <c r="H508" s="163"/>
      <c r="I508" s="163"/>
      <c r="J508" s="163"/>
      <c r="K508" s="163"/>
      <c r="L508" s="168"/>
    </row>
    <row r="509" spans="1:12" ht="15" customHeight="1" x14ac:dyDescent="0.2">
      <c r="A509" s="11"/>
      <c r="C509" s="178">
        <v>2024</v>
      </c>
      <c r="D509" s="178"/>
      <c r="E509" s="179">
        <f>AVERAGE(E434,E454,E474,E494)</f>
        <v>0.15289138439663341</v>
      </c>
      <c r="F509" s="179">
        <f t="shared" ref="F509:K509" si="250">AVERAGE(F434,F454,F474,F494)</f>
        <v>6.4364666354063099E-2</v>
      </c>
      <c r="G509" s="179">
        <f t="shared" si="250"/>
        <v>0.29690371227515938</v>
      </c>
      <c r="H509" s="179">
        <f t="shared" si="250"/>
        <v>0.22679842773757097</v>
      </c>
      <c r="I509" s="179">
        <f t="shared" si="250"/>
        <v>0.17488848202796742</v>
      </c>
      <c r="J509" s="179">
        <f t="shared" si="250"/>
        <v>5.0395574838571711E-2</v>
      </c>
      <c r="K509" s="179">
        <f t="shared" si="250"/>
        <v>3.3757752370034033E-2</v>
      </c>
      <c r="L509" s="181">
        <f t="shared" ref="L509:L512" si="251">(1*E509+2*F509+3*G509+4*H509+5*I509)/SUM(E509:I509)</f>
        <v>3.2253957597694893</v>
      </c>
    </row>
    <row r="510" spans="1:12" ht="15" customHeight="1" x14ac:dyDescent="0.2">
      <c r="A510" s="11"/>
      <c r="C510" s="139">
        <v>2021</v>
      </c>
      <c r="D510" s="139"/>
      <c r="E510" s="140">
        <f t="shared" ref="E510:K510" si="252">AVERAGE(E435,E455,E475,E495)</f>
        <v>0.12385734849999999</v>
      </c>
      <c r="F510" s="140">
        <f t="shared" si="252"/>
        <v>7.627015425E-2</v>
      </c>
      <c r="G510" s="140">
        <f t="shared" si="252"/>
        <v>0.27961056925</v>
      </c>
      <c r="H510" s="140">
        <f t="shared" si="252"/>
        <v>0.27024421474999999</v>
      </c>
      <c r="I510" s="140">
        <f t="shared" si="252"/>
        <v>0.17517882600000001</v>
      </c>
      <c r="J510" s="140">
        <f t="shared" si="252"/>
        <v>4.4909699999999997E-2</v>
      </c>
      <c r="K510" s="140">
        <f t="shared" si="252"/>
        <v>2.99292E-2</v>
      </c>
      <c r="L510" s="141">
        <f t="shared" si="251"/>
        <v>3.3206112010245645</v>
      </c>
    </row>
    <row r="511" spans="1:12" ht="15" customHeight="1" x14ac:dyDescent="0.2">
      <c r="A511" s="11"/>
      <c r="C511" s="139">
        <v>2017</v>
      </c>
      <c r="D511" s="139"/>
      <c r="E511" s="140">
        <f t="shared" ref="E511:K511" si="253">AVERAGE(E436,E456,E476,E496)</f>
        <v>8.6380921749999992E-2</v>
      </c>
      <c r="F511" s="140">
        <f t="shared" si="253"/>
        <v>6.5976728499999998E-2</v>
      </c>
      <c r="G511" s="140">
        <f t="shared" si="253"/>
        <v>0.30865061799999999</v>
      </c>
      <c r="H511" s="140">
        <f t="shared" si="253"/>
        <v>0.29967938625000001</v>
      </c>
      <c r="I511" s="140">
        <f t="shared" si="253"/>
        <v>0.12408793524999999</v>
      </c>
      <c r="J511" s="140">
        <f t="shared" si="253"/>
        <v>5.1914358000000008E-2</v>
      </c>
      <c r="K511" s="140">
        <f t="shared" si="253"/>
        <v>6.3310052000000006E-2</v>
      </c>
      <c r="L511" s="141">
        <f t="shared" si="251"/>
        <v>3.349372980370473</v>
      </c>
    </row>
    <row r="512" spans="1:12" ht="15" customHeight="1" x14ac:dyDescent="0.2">
      <c r="A512" s="11"/>
      <c r="C512" s="139">
        <v>2014</v>
      </c>
      <c r="D512" s="139"/>
      <c r="E512" s="140">
        <f t="shared" ref="E512:K512" si="254">AVERAGE(E437,E457,E477,E497)</f>
        <v>9.7309110772334062E-2</v>
      </c>
      <c r="F512" s="140">
        <f t="shared" si="254"/>
        <v>5.577425507599925E-2</v>
      </c>
      <c r="G512" s="140">
        <f t="shared" si="254"/>
        <v>0.29744337772442997</v>
      </c>
      <c r="H512" s="140">
        <f t="shared" si="254"/>
        <v>0.30295095213329881</v>
      </c>
      <c r="I512" s="140">
        <f t="shared" si="254"/>
        <v>0.13277239581120551</v>
      </c>
      <c r="J512" s="140">
        <f t="shared" si="254"/>
        <v>6.4132694365385545E-2</v>
      </c>
      <c r="K512" s="140">
        <f t="shared" si="254"/>
        <v>4.9617214117346826E-2</v>
      </c>
      <c r="L512" s="141">
        <f t="shared" si="251"/>
        <v>3.3589317171075801</v>
      </c>
    </row>
    <row r="513" spans="1:13" ht="15" customHeight="1" x14ac:dyDescent="0.2">
      <c r="A513" s="11"/>
      <c r="C513" s="162" t="s">
        <v>96</v>
      </c>
      <c r="D513" s="162"/>
      <c r="E513" s="162"/>
      <c r="F513" s="162"/>
      <c r="G513" s="163"/>
      <c r="H513" s="163"/>
      <c r="I513" s="163"/>
      <c r="J513" s="163"/>
      <c r="K513" s="163"/>
      <c r="L513" s="168"/>
    </row>
    <row r="514" spans="1:13" ht="15" customHeight="1" x14ac:dyDescent="0.2">
      <c r="A514" s="11"/>
      <c r="C514" s="178">
        <v>2024</v>
      </c>
      <c r="D514" s="178"/>
      <c r="E514" s="179">
        <f>AVERAGE(E439,E459,E479,E499)</f>
        <v>0.13649383282843505</v>
      </c>
      <c r="F514" s="179">
        <f t="shared" ref="F514:K514" si="255">AVERAGE(F439,F459,F479,F499)</f>
        <v>8.292516412023529E-2</v>
      </c>
      <c r="G514" s="179">
        <f t="shared" si="255"/>
        <v>0.29786631413895898</v>
      </c>
      <c r="H514" s="179">
        <f t="shared" si="255"/>
        <v>0.23530430179228817</v>
      </c>
      <c r="I514" s="179">
        <f t="shared" si="255"/>
        <v>0.15500596644672524</v>
      </c>
      <c r="J514" s="179">
        <f t="shared" si="255"/>
        <v>5.8646668303323247E-2</v>
      </c>
      <c r="K514" s="179">
        <f t="shared" si="255"/>
        <v>3.3757752370034026E-2</v>
      </c>
      <c r="L514" s="181">
        <f t="shared" ref="L514:L517" si="256">(1*E514+2*F514+3*G514+4*H514+5*I514)/SUM(E514:I514)</f>
        <v>3.2086870068815827</v>
      </c>
    </row>
    <row r="515" spans="1:13" ht="15" customHeight="1" x14ac:dyDescent="0.2">
      <c r="A515" s="11"/>
      <c r="C515" s="139">
        <v>2021</v>
      </c>
      <c r="D515" s="139"/>
      <c r="E515" s="140">
        <f t="shared" ref="E515:K515" si="257">AVERAGE(E440,E460,E480,E500)</f>
        <v>0.12698458625</v>
      </c>
      <c r="F515" s="140">
        <f t="shared" si="257"/>
        <v>8.0617189249999999E-2</v>
      </c>
      <c r="G515" s="140">
        <f t="shared" si="257"/>
        <v>0.30992561600000001</v>
      </c>
      <c r="H515" s="140">
        <f t="shared" si="257"/>
        <v>0.24759099825</v>
      </c>
      <c r="I515" s="140">
        <f t="shared" si="257"/>
        <v>0.15564084049999999</v>
      </c>
      <c r="J515" s="140">
        <f t="shared" si="257"/>
        <v>4.9311574999999996E-2</v>
      </c>
      <c r="K515" s="140">
        <f t="shared" si="257"/>
        <v>2.99292E-2</v>
      </c>
      <c r="L515" s="141">
        <f t="shared" si="256"/>
        <v>3.2435884541055349</v>
      </c>
    </row>
    <row r="516" spans="1:13" ht="15" customHeight="1" x14ac:dyDescent="0.2">
      <c r="A516" s="11"/>
      <c r="C516" s="139">
        <v>2017</v>
      </c>
      <c r="D516" s="139"/>
      <c r="E516" s="140">
        <f t="shared" ref="E516:K516" si="258">AVERAGE(E441,E461,E481,E501)</f>
        <v>9.6271475500000009E-2</v>
      </c>
      <c r="F516" s="140">
        <f t="shared" si="258"/>
        <v>4.6202900000000005E-2</v>
      </c>
      <c r="G516" s="140">
        <f t="shared" si="258"/>
        <v>0.35533719949999998</v>
      </c>
      <c r="H516" s="140">
        <f t="shared" si="258"/>
        <v>0.29258048275000004</v>
      </c>
      <c r="I516" s="140">
        <f t="shared" si="258"/>
        <v>9.7681441250000001E-2</v>
      </c>
      <c r="J516" s="140">
        <f t="shared" si="258"/>
        <v>4.9675533250000001E-2</v>
      </c>
      <c r="K516" s="140">
        <f t="shared" si="258"/>
        <v>6.2251019249999998E-2</v>
      </c>
      <c r="L516" s="141">
        <f t="shared" si="256"/>
        <v>3.2806046059595344</v>
      </c>
    </row>
    <row r="517" spans="1:13" ht="15" customHeight="1" x14ac:dyDescent="0.2">
      <c r="A517" s="11"/>
      <c r="C517" s="139">
        <v>2014</v>
      </c>
      <c r="D517" s="139"/>
      <c r="E517" s="140">
        <f t="shared" ref="E517:K517" si="259">AVERAGE(E442,E462,E482,E502)</f>
        <v>0.11961572407816429</v>
      </c>
      <c r="F517" s="140">
        <f t="shared" si="259"/>
        <v>5.9254564799019097E-2</v>
      </c>
      <c r="G517" s="140">
        <f t="shared" si="259"/>
        <v>0.31129924108076734</v>
      </c>
      <c r="H517" s="140">
        <f t="shared" si="259"/>
        <v>0.27767341916151989</v>
      </c>
      <c r="I517" s="140">
        <f t="shared" si="259"/>
        <v>0.11911977481813203</v>
      </c>
      <c r="J517" s="140">
        <f t="shared" si="259"/>
        <v>6.6964436141044748E-2</v>
      </c>
      <c r="K517" s="140">
        <f t="shared" si="259"/>
        <v>4.6072839921352561E-2</v>
      </c>
      <c r="L517" s="141">
        <f t="shared" si="256"/>
        <v>3.2451365203682814</v>
      </c>
    </row>
    <row r="518" spans="1:13" ht="15" customHeight="1" x14ac:dyDescent="0.2">
      <c r="A518" s="11"/>
      <c r="C518" s="100" t="s">
        <v>19</v>
      </c>
      <c r="D518" s="100"/>
      <c r="E518" s="100"/>
      <c r="F518" s="99"/>
      <c r="G518" s="99"/>
      <c r="H518" s="99"/>
      <c r="I518" s="99"/>
      <c r="J518" s="99"/>
      <c r="K518" s="99"/>
      <c r="L518" s="99"/>
    </row>
    <row r="519" spans="1:13" ht="15" customHeight="1" x14ac:dyDescent="0.2">
      <c r="A519" s="11"/>
      <c r="C519" s="160" t="s">
        <v>165</v>
      </c>
      <c r="D519" s="160"/>
      <c r="E519" s="160"/>
      <c r="F519" s="161"/>
      <c r="G519" s="161"/>
      <c r="H519" s="161"/>
      <c r="I519" s="161"/>
      <c r="J519" s="161"/>
      <c r="K519" s="161"/>
      <c r="L519" s="161"/>
    </row>
    <row r="520" spans="1:13" ht="15" customHeight="1" x14ac:dyDescent="0.2">
      <c r="A520" s="11"/>
      <c r="B520" s="3"/>
      <c r="C520" s="178">
        <v>2024</v>
      </c>
      <c r="D520" s="178"/>
      <c r="E520" s="179">
        <f>AVERAGE(E530,E535,E540,E550,E555,E560,E570,E575,E580,E590,E595,E600)</f>
        <v>9.2729918375673057E-2</v>
      </c>
      <c r="F520" s="179">
        <f t="shared" ref="F520:K520" si="260">AVERAGE(F530,F535,F540,F550,F555,F560,F570,F575,F580,F590,F595,F600)</f>
        <v>7.6022815863591262E-2</v>
      </c>
      <c r="G520" s="179">
        <f t="shared" si="260"/>
        <v>0.32042948998512361</v>
      </c>
      <c r="H520" s="179">
        <f t="shared" si="260"/>
        <v>0.30683682757136255</v>
      </c>
      <c r="I520" s="179">
        <f t="shared" si="260"/>
        <v>0.16269819595231624</v>
      </c>
      <c r="J520" s="179">
        <f t="shared" si="260"/>
        <v>2.5936247005863805E-2</v>
      </c>
      <c r="K520" s="179">
        <f t="shared" si="260"/>
        <v>1.5346505246069541E-2</v>
      </c>
      <c r="L520" s="181">
        <f t="shared" ref="L520:L523" si="261">(1*E520+2*F520+3*G520+4*H520+5*I520)/SUM(E520:I520)</f>
        <v>3.3867152361469599</v>
      </c>
    </row>
    <row r="521" spans="1:13" ht="15" customHeight="1" x14ac:dyDescent="0.2">
      <c r="A521" s="11"/>
      <c r="B521" s="3"/>
      <c r="C521" s="139">
        <v>2021</v>
      </c>
      <c r="D521" s="139"/>
      <c r="E521" s="140">
        <f t="shared" ref="E521:K521" si="262">AVERAGE(E531,E536,E541,E551,E556,E561,E571,E576,E581,E591,E596,E601)</f>
        <v>9.3717289166666662E-2</v>
      </c>
      <c r="F521" s="140">
        <f t="shared" si="262"/>
        <v>7.5392883833333327E-2</v>
      </c>
      <c r="G521" s="140">
        <f t="shared" si="262"/>
        <v>0.32481131158333337</v>
      </c>
      <c r="H521" s="140">
        <f t="shared" si="262"/>
        <v>0.29999867708333333</v>
      </c>
      <c r="I521" s="140">
        <f t="shared" si="262"/>
        <v>0.15938139941666665</v>
      </c>
      <c r="J521" s="140">
        <f t="shared" si="262"/>
        <v>3.0111941666666669E-2</v>
      </c>
      <c r="K521" s="140">
        <f t="shared" si="262"/>
        <v>1.6586475E-2</v>
      </c>
      <c r="L521" s="141">
        <f t="shared" si="261"/>
        <v>3.3733698005755031</v>
      </c>
    </row>
    <row r="522" spans="1:13" ht="15" customHeight="1" x14ac:dyDescent="0.2">
      <c r="A522" s="11"/>
      <c r="B522" s="3"/>
      <c r="C522" s="139">
        <v>2017</v>
      </c>
      <c r="D522" s="139"/>
      <c r="E522" s="140">
        <f t="shared" ref="E522:K522" si="263">AVERAGE(E532,E537,E542,E552,E557,E562,E572,E577,E582,E592,E597,E602)</f>
        <v>0.11766055883333333</v>
      </c>
      <c r="F522" s="140">
        <f t="shared" si="263"/>
        <v>6.651222258333335E-2</v>
      </c>
      <c r="G522" s="140">
        <f t="shared" si="263"/>
        <v>0.31727534975000005</v>
      </c>
      <c r="H522" s="140">
        <f t="shared" si="263"/>
        <v>0.30613140924999999</v>
      </c>
      <c r="I522" s="140">
        <f t="shared" si="263"/>
        <v>0.13437922616666667</v>
      </c>
      <c r="J522" s="140">
        <f t="shared" si="263"/>
        <v>3.9400316666666671E-2</v>
      </c>
      <c r="K522" s="140">
        <f t="shared" si="263"/>
        <v>1.8640891666666666E-2</v>
      </c>
      <c r="L522" s="141">
        <f t="shared" si="261"/>
        <v>3.2898816073698876</v>
      </c>
    </row>
    <row r="523" spans="1:13" ht="15" customHeight="1" x14ac:dyDescent="0.2">
      <c r="A523" s="11"/>
      <c r="B523" s="3"/>
      <c r="C523" s="139">
        <v>2014</v>
      </c>
      <c r="D523" s="139"/>
      <c r="E523" s="140">
        <f t="shared" ref="E523:K523" si="264">AVERAGE(E533,E538,E543,E553,E558,E563,E573,E578,E583,E593,E598,E603)</f>
        <v>0.12214553823645558</v>
      </c>
      <c r="F523" s="140">
        <f t="shared" si="264"/>
        <v>6.2215780793145679E-2</v>
      </c>
      <c r="G523" s="140">
        <f t="shared" si="264"/>
        <v>0.3032653824793145</v>
      </c>
      <c r="H523" s="140">
        <f t="shared" si="264"/>
        <v>0.29771239529970478</v>
      </c>
      <c r="I523" s="140">
        <f t="shared" si="264"/>
        <v>0.17672709971334311</v>
      </c>
      <c r="J523" s="140">
        <f t="shared" si="264"/>
        <v>2.9184420515039323E-2</v>
      </c>
      <c r="K523" s="140">
        <f t="shared" si="264"/>
        <v>8.7493829629970692E-3</v>
      </c>
      <c r="L523" s="141">
        <f t="shared" si="261"/>
        <v>3.3582495037309688</v>
      </c>
    </row>
    <row r="524" spans="1:13" ht="15" customHeight="1" x14ac:dyDescent="0.2">
      <c r="A524" s="11"/>
      <c r="B524" s="3"/>
      <c r="C524" s="162" t="s">
        <v>64</v>
      </c>
      <c r="D524" s="162"/>
      <c r="E524" s="162"/>
      <c r="F524" s="162"/>
      <c r="G524" s="163"/>
      <c r="H524" s="163"/>
      <c r="I524" s="163"/>
      <c r="J524" s="163"/>
      <c r="K524" s="163"/>
      <c r="L524" s="168"/>
    </row>
    <row r="525" spans="1:13" s="3" customFormat="1" ht="15" customHeight="1" x14ac:dyDescent="0.2">
      <c r="A525" s="11"/>
      <c r="B525" s="2"/>
      <c r="C525" s="178">
        <v>2024</v>
      </c>
      <c r="D525" s="178"/>
      <c r="E525" s="179">
        <f>AVERAGE(E530,E535,E540)</f>
        <v>8.7759521833826237E-2</v>
      </c>
      <c r="F525" s="179">
        <f t="shared" ref="F525:K525" si="265">AVERAGE(F530,F535,F540)</f>
        <v>6.0587795891577735E-2</v>
      </c>
      <c r="G525" s="179">
        <f t="shared" si="265"/>
        <v>0.25475976085391344</v>
      </c>
      <c r="H525" s="179">
        <f t="shared" si="265"/>
        <v>0.3627769826380029</v>
      </c>
      <c r="I525" s="179">
        <f t="shared" si="265"/>
        <v>0.19816139957551571</v>
      </c>
      <c r="J525" s="179">
        <f t="shared" si="265"/>
        <v>2.3700016733751276E-2</v>
      </c>
      <c r="K525" s="179">
        <f t="shared" si="265"/>
        <v>1.2254522473412639E-2</v>
      </c>
      <c r="L525" s="181">
        <f t="shared" ref="L525:L528" si="266">(1*E525+2*F525+3*G525+4*H525+5*I525)/SUM(E525:I525)</f>
        <v>3.5424982155921274</v>
      </c>
      <c r="M525" s="2"/>
    </row>
    <row r="526" spans="1:13" s="3" customFormat="1" ht="15" customHeight="1" x14ac:dyDescent="0.2">
      <c r="A526" s="11"/>
      <c r="B526" s="2"/>
      <c r="C526" s="139">
        <v>2021</v>
      </c>
      <c r="D526" s="139"/>
      <c r="E526" s="140">
        <f t="shared" ref="E526:K526" si="267">AVERAGE(E531,E536,E541)</f>
        <v>8.1276173333333326E-2</v>
      </c>
      <c r="F526" s="140">
        <f t="shared" si="267"/>
        <v>6.8744004666666664E-2</v>
      </c>
      <c r="G526" s="140">
        <f t="shared" si="267"/>
        <v>0.2677699546666667</v>
      </c>
      <c r="H526" s="140">
        <f t="shared" si="267"/>
        <v>0.35278414433333333</v>
      </c>
      <c r="I526" s="140">
        <f t="shared" si="267"/>
        <v>0.18479377166666666</v>
      </c>
      <c r="J526" s="140">
        <f t="shared" si="267"/>
        <v>3.061093333333333E-2</v>
      </c>
      <c r="K526" s="140">
        <f t="shared" si="267"/>
        <v>1.4021E-2</v>
      </c>
      <c r="L526" s="141">
        <f t="shared" si="266"/>
        <v>3.5140169142339319</v>
      </c>
      <c r="M526" s="2"/>
    </row>
    <row r="527" spans="1:13" s="3" customFormat="1" ht="15" customHeight="1" x14ac:dyDescent="0.2">
      <c r="A527" s="11"/>
      <c r="B527" s="2"/>
      <c r="C527" s="139">
        <v>2017</v>
      </c>
      <c r="D527" s="139"/>
      <c r="E527" s="140">
        <f t="shared" ref="E527:K527" si="268">AVERAGE(E532,E537,E542)</f>
        <v>9.9738686000000007E-2</v>
      </c>
      <c r="F527" s="140">
        <f t="shared" si="268"/>
        <v>4.8867747333333329E-2</v>
      </c>
      <c r="G527" s="140">
        <f t="shared" si="268"/>
        <v>0.30086342666666671</v>
      </c>
      <c r="H527" s="140">
        <f t="shared" si="268"/>
        <v>0.34082425266666666</v>
      </c>
      <c r="I527" s="140">
        <f t="shared" si="268"/>
        <v>0.15860599666666667</v>
      </c>
      <c r="J527" s="140">
        <f t="shared" si="268"/>
        <v>3.8121900000000007E-2</v>
      </c>
      <c r="K527" s="140">
        <f t="shared" si="268"/>
        <v>1.2977966666666667E-2</v>
      </c>
      <c r="L527" s="141">
        <f t="shared" si="266"/>
        <v>3.4317536931832606</v>
      </c>
      <c r="M527" s="2"/>
    </row>
    <row r="528" spans="1:13" s="3" customFormat="1" ht="15" customHeight="1" x14ac:dyDescent="0.2">
      <c r="A528" s="11"/>
      <c r="B528" s="2"/>
      <c r="C528" s="139">
        <v>2014</v>
      </c>
      <c r="D528" s="139"/>
      <c r="E528" s="140">
        <f t="shared" ref="E528:K528" si="269">AVERAGE(E533,E538,E543)</f>
        <v>0.10034732827013142</v>
      </c>
      <c r="F528" s="140">
        <f t="shared" si="269"/>
        <v>5.3084830885311442E-2</v>
      </c>
      <c r="G528" s="140">
        <f t="shared" si="269"/>
        <v>0.26240913987485087</v>
      </c>
      <c r="H528" s="140">
        <f t="shared" si="269"/>
        <v>0.35080737104113274</v>
      </c>
      <c r="I528" s="140">
        <f t="shared" si="269"/>
        <v>0.19969084026256612</v>
      </c>
      <c r="J528" s="140">
        <f t="shared" si="269"/>
        <v>2.8203284072434148E-2</v>
      </c>
      <c r="K528" s="140">
        <f t="shared" si="269"/>
        <v>5.4572055935732432E-3</v>
      </c>
      <c r="L528" s="141">
        <f t="shared" si="266"/>
        <v>3.5137009910410453</v>
      </c>
      <c r="M528" s="2"/>
    </row>
    <row r="529" spans="1:13" s="3" customFormat="1" ht="15" customHeight="1" x14ac:dyDescent="0.2">
      <c r="A529" s="11"/>
      <c r="B529" s="2"/>
      <c r="C529" s="170" t="s">
        <v>94</v>
      </c>
      <c r="D529" s="171"/>
      <c r="E529" s="172"/>
      <c r="F529" s="172"/>
      <c r="G529" s="173"/>
      <c r="H529" s="173"/>
      <c r="I529" s="173"/>
      <c r="J529" s="173"/>
      <c r="K529" s="173"/>
      <c r="L529" s="174"/>
      <c r="M529" s="2"/>
    </row>
    <row r="530" spans="1:13" ht="15" customHeight="1" x14ac:dyDescent="0.2">
      <c r="A530" s="11"/>
      <c r="C530" s="178">
        <v>2024</v>
      </c>
      <c r="D530" s="178"/>
      <c r="E530" s="179">
        <v>5.6851831874141022E-2</v>
      </c>
      <c r="F530" s="179">
        <v>3.2630124492368982E-2</v>
      </c>
      <c r="G530" s="179">
        <v>0.16629506416976983</v>
      </c>
      <c r="H530" s="179">
        <v>0.44908111367367998</v>
      </c>
      <c r="I530" s="179">
        <v>0.25507513744116328</v>
      </c>
      <c r="J530" s="179">
        <v>2.7812205875464135E-2</v>
      </c>
      <c r="K530" s="179">
        <v>1.2254522473412639E-2</v>
      </c>
      <c r="L530" s="181">
        <f t="shared" ref="L530:L533" si="270">(1*E530+2*F530+3*G530+4*H530+5*I530)/SUM(E530:I530)</f>
        <v>3.8468271955165592</v>
      </c>
    </row>
    <row r="531" spans="1:13" ht="15" customHeight="1" x14ac:dyDescent="0.2">
      <c r="A531" s="11"/>
      <c r="C531" s="139">
        <v>2021</v>
      </c>
      <c r="D531" s="139"/>
      <c r="E531" s="140">
        <v>4.1879E-2</v>
      </c>
      <c r="F531" s="140">
        <v>4.3178599999999998E-2</v>
      </c>
      <c r="G531" s="140">
        <v>0.19638586899999999</v>
      </c>
      <c r="H531" s="140">
        <v>0.42240114699999998</v>
      </c>
      <c r="I531" s="140">
        <v>0.25202416399999999</v>
      </c>
      <c r="J531" s="140">
        <v>3.01102E-2</v>
      </c>
      <c r="K531" s="140">
        <v>1.4021E-2</v>
      </c>
      <c r="L531" s="141">
        <f t="shared" si="270"/>
        <v>3.8364253459559583</v>
      </c>
    </row>
    <row r="532" spans="1:13" ht="15" customHeight="1" x14ac:dyDescent="0.2">
      <c r="A532" s="11"/>
      <c r="C532" s="139">
        <v>2017</v>
      </c>
      <c r="D532" s="139"/>
      <c r="E532" s="140">
        <v>7.4422622999999993E-2</v>
      </c>
      <c r="F532" s="140">
        <v>3.1365799999999999E-2</v>
      </c>
      <c r="G532" s="140">
        <v>0.26644351700000002</v>
      </c>
      <c r="H532" s="140">
        <v>0.40340147999999998</v>
      </c>
      <c r="I532" s="140">
        <v>0.178462537</v>
      </c>
      <c r="J532" s="140">
        <v>3.6641199999999999E-2</v>
      </c>
      <c r="K532" s="140">
        <v>9.2627999999999999E-3</v>
      </c>
      <c r="L532" s="141">
        <f t="shared" si="270"/>
        <v>3.6080263769527741</v>
      </c>
    </row>
    <row r="533" spans="1:13" ht="15" customHeight="1" x14ac:dyDescent="0.2">
      <c r="A533" s="11"/>
      <c r="C533" s="139">
        <v>2014</v>
      </c>
      <c r="D533" s="139"/>
      <c r="E533" s="140">
        <v>6.9341755167214775E-2</v>
      </c>
      <c r="F533" s="140">
        <v>4.2054205692944054E-2</v>
      </c>
      <c r="G533" s="140">
        <v>0.22080884287825636</v>
      </c>
      <c r="H533" s="140">
        <v>0.36921902082570901</v>
      </c>
      <c r="I533" s="140">
        <v>0.26533519199437455</v>
      </c>
      <c r="J533" s="140">
        <v>2.8140368023980657E-2</v>
      </c>
      <c r="K533" s="140">
        <v>5.1006154175206406E-3</v>
      </c>
      <c r="L533" s="141">
        <f t="shared" si="270"/>
        <v>3.7438789568750495</v>
      </c>
    </row>
    <row r="534" spans="1:13" ht="15" customHeight="1" x14ac:dyDescent="0.2">
      <c r="A534" s="11"/>
      <c r="C534" s="170" t="s">
        <v>95</v>
      </c>
      <c r="D534" s="171"/>
      <c r="E534" s="172"/>
      <c r="F534" s="172"/>
      <c r="G534" s="173"/>
      <c r="H534" s="173"/>
      <c r="I534" s="173"/>
      <c r="J534" s="173"/>
      <c r="K534" s="173"/>
      <c r="L534" s="174"/>
    </row>
    <row r="535" spans="1:13" ht="15" customHeight="1" x14ac:dyDescent="0.2">
      <c r="A535" s="11"/>
      <c r="C535" s="178">
        <v>2024</v>
      </c>
      <c r="D535" s="178"/>
      <c r="E535" s="179">
        <v>0.11761981439191461</v>
      </c>
      <c r="F535" s="179">
        <v>8.6878272875769963E-2</v>
      </c>
      <c r="G535" s="179">
        <v>0.35666986062914363</v>
      </c>
      <c r="H535" s="179">
        <v>0.32170071042464976</v>
      </c>
      <c r="I535" s="179">
        <v>8.4468057902104363E-2</v>
      </c>
      <c r="J535" s="179">
        <v>2.0408761303004855E-2</v>
      </c>
      <c r="K535" s="179">
        <v>1.2254522473412639E-2</v>
      </c>
      <c r="L535" s="181">
        <f t="shared" ref="L535:L538" si="271">(1*E535+2*F535+3*G535+4*H535+5*I535)/SUM(E535:I535)</f>
        <v>3.1742091680621263</v>
      </c>
    </row>
    <row r="536" spans="1:13" ht="15" customHeight="1" x14ac:dyDescent="0.2">
      <c r="A536" s="11"/>
      <c r="C536" s="139">
        <v>2021</v>
      </c>
      <c r="D536" s="139"/>
      <c r="E536" s="140">
        <v>0.116525085</v>
      </c>
      <c r="F536" s="140">
        <v>9.2990809999999993E-2</v>
      </c>
      <c r="G536" s="140">
        <v>0.36416293900000002</v>
      </c>
      <c r="H536" s="140">
        <v>0.29391847500000001</v>
      </c>
      <c r="I536" s="140">
        <v>8.8627987000000005E-2</v>
      </c>
      <c r="J536" s="140">
        <v>2.9753700000000001E-2</v>
      </c>
      <c r="K536" s="140">
        <v>1.4021E-2</v>
      </c>
      <c r="L536" s="141">
        <f t="shared" si="271"/>
        <v>3.1517774834101435</v>
      </c>
    </row>
    <row r="537" spans="1:13" ht="15" customHeight="1" x14ac:dyDescent="0.2">
      <c r="A537" s="11"/>
      <c r="C537" s="139">
        <v>2017</v>
      </c>
      <c r="D537" s="139"/>
      <c r="E537" s="140">
        <v>0.11985406799999999</v>
      </c>
      <c r="F537" s="140">
        <v>6.2739641999999998E-2</v>
      </c>
      <c r="G537" s="140">
        <v>0.38148405299999999</v>
      </c>
      <c r="H537" s="140">
        <v>0.28960348899999999</v>
      </c>
      <c r="I537" s="140">
        <v>9.3042074000000002E-2</v>
      </c>
      <c r="J537" s="140">
        <v>3.9063300000000002E-2</v>
      </c>
      <c r="K537" s="140">
        <v>1.4213399999999999E-2</v>
      </c>
      <c r="L537" s="141">
        <f t="shared" si="271"/>
        <v>3.1829888989130071</v>
      </c>
    </row>
    <row r="538" spans="1:13" ht="15" customHeight="1" x14ac:dyDescent="0.2">
      <c r="A538" s="11"/>
      <c r="C538" s="139">
        <v>2014</v>
      </c>
      <c r="D538" s="139"/>
      <c r="E538" s="140">
        <v>0.12379815532762152</v>
      </c>
      <c r="F538" s="140">
        <v>6.2424265499557895E-2</v>
      </c>
      <c r="G538" s="140">
        <v>0.3117916138998908</v>
      </c>
      <c r="H538" s="140">
        <v>0.38301623893867559</v>
      </c>
      <c r="I538" s="140">
        <v>8.4599512885810468E-2</v>
      </c>
      <c r="J538" s="140">
        <v>2.849699902837707E-2</v>
      </c>
      <c r="K538" s="140">
        <v>5.8732144200666567E-3</v>
      </c>
      <c r="L538" s="141">
        <f t="shared" si="271"/>
        <v>3.2508152626695761</v>
      </c>
    </row>
    <row r="539" spans="1:13" ht="15" customHeight="1" x14ac:dyDescent="0.2">
      <c r="A539" s="11"/>
      <c r="C539" s="170" t="s">
        <v>96</v>
      </c>
      <c r="D539" s="171"/>
      <c r="E539" s="172"/>
      <c r="F539" s="172"/>
      <c r="G539" s="173"/>
      <c r="H539" s="173"/>
      <c r="I539" s="173"/>
      <c r="J539" s="173"/>
      <c r="K539" s="173"/>
      <c r="L539" s="174"/>
    </row>
    <row r="540" spans="1:13" ht="15" customHeight="1" x14ac:dyDescent="0.2">
      <c r="A540" s="11"/>
      <c r="C540" s="178">
        <v>2024</v>
      </c>
      <c r="D540" s="178"/>
      <c r="E540" s="179">
        <v>8.8806919235423082E-2</v>
      </c>
      <c r="F540" s="179">
        <v>6.2254990306594253E-2</v>
      </c>
      <c r="G540" s="179">
        <v>0.24131435776282686</v>
      </c>
      <c r="H540" s="179">
        <v>0.3175491238156789</v>
      </c>
      <c r="I540" s="179">
        <v>0.25494100338327946</v>
      </c>
      <c r="J540" s="179">
        <v>2.2879083022784838E-2</v>
      </c>
      <c r="K540" s="179">
        <v>1.2254522473412641E-2</v>
      </c>
      <c r="L540" s="181">
        <f t="shared" ref="L540:L543" si="272">(1*E540+2*F540+3*G540+4*H540+5*I540)/SUM(E540:I540)</f>
        <v>3.6089571625167451</v>
      </c>
    </row>
    <row r="541" spans="1:13" ht="15" customHeight="1" x14ac:dyDescent="0.2">
      <c r="A541" s="11"/>
      <c r="C541" s="139">
        <v>2021</v>
      </c>
      <c r="D541" s="139"/>
      <c r="E541" s="140">
        <v>8.5424435000000007E-2</v>
      </c>
      <c r="F541" s="140">
        <v>7.0062604000000001E-2</v>
      </c>
      <c r="G541" s="140">
        <v>0.242761056</v>
      </c>
      <c r="H541" s="140">
        <v>0.34203281099999999</v>
      </c>
      <c r="I541" s="140">
        <v>0.213729164</v>
      </c>
      <c r="J541" s="140">
        <v>3.1968900000000001E-2</v>
      </c>
      <c r="K541" s="140">
        <v>1.4021E-2</v>
      </c>
      <c r="L541" s="141">
        <f t="shared" si="272"/>
        <v>3.5540608863803715</v>
      </c>
    </row>
    <row r="542" spans="1:13" ht="15" customHeight="1" x14ac:dyDescent="0.2">
      <c r="A542" s="11"/>
      <c r="C542" s="139">
        <v>2017</v>
      </c>
      <c r="D542" s="139"/>
      <c r="E542" s="140">
        <v>0.10493936700000001</v>
      </c>
      <c r="F542" s="140">
        <v>5.2497799999999997E-2</v>
      </c>
      <c r="G542" s="140">
        <v>0.25466271000000001</v>
      </c>
      <c r="H542" s="140">
        <v>0.32946778900000001</v>
      </c>
      <c r="I542" s="140">
        <v>0.20431337899999999</v>
      </c>
      <c r="J542" s="140">
        <v>3.86612E-2</v>
      </c>
      <c r="K542" s="140">
        <v>1.54577E-2</v>
      </c>
      <c r="L542" s="141">
        <f t="shared" si="272"/>
        <v>3.502936405708394</v>
      </c>
    </row>
    <row r="543" spans="1:13" ht="15" customHeight="1" x14ac:dyDescent="0.2">
      <c r="A543" s="11"/>
      <c r="C543" s="139">
        <v>2014</v>
      </c>
      <c r="D543" s="139"/>
      <c r="E543" s="140">
        <v>0.10790207431555796</v>
      </c>
      <c r="F543" s="140">
        <v>5.4776021463432384E-2</v>
      </c>
      <c r="G543" s="140">
        <v>0.25462696284640551</v>
      </c>
      <c r="H543" s="140">
        <v>0.30018685335901346</v>
      </c>
      <c r="I543" s="140">
        <v>0.24913781590751338</v>
      </c>
      <c r="J543" s="140">
        <v>2.7972485164944709E-2</v>
      </c>
      <c r="K543" s="140">
        <v>5.3977869431324323E-3</v>
      </c>
      <c r="L543" s="141">
        <f t="shared" si="272"/>
        <v>3.5461060216208384</v>
      </c>
    </row>
    <row r="544" spans="1:13" ht="15" customHeight="1" x14ac:dyDescent="0.2">
      <c r="A544" s="11"/>
      <c r="C544" s="162" t="s">
        <v>65</v>
      </c>
      <c r="D544" s="162"/>
      <c r="E544" s="162"/>
      <c r="F544" s="162"/>
      <c r="G544" s="163"/>
      <c r="H544" s="163"/>
      <c r="I544" s="163"/>
      <c r="J544" s="163"/>
      <c r="K544" s="163"/>
      <c r="L544" s="168"/>
    </row>
    <row r="545" spans="1:12" ht="15" customHeight="1" x14ac:dyDescent="0.2">
      <c r="A545" s="11"/>
      <c r="C545" s="178">
        <v>2024</v>
      </c>
      <c r="D545" s="178"/>
      <c r="E545" s="179">
        <f>AVERAGE(E550,E555,E560)</f>
        <v>8.9032948499981043E-2</v>
      </c>
      <c r="F545" s="179">
        <f t="shared" ref="F545:K545" si="273">AVERAGE(F550,F555,F560)</f>
        <v>5.7394035011873262E-2</v>
      </c>
      <c r="G545" s="179">
        <f t="shared" si="273"/>
        <v>0.2673208493824501</v>
      </c>
      <c r="H545" s="179">
        <f t="shared" si="273"/>
        <v>0.3533731847926776</v>
      </c>
      <c r="I545" s="179">
        <f t="shared" si="273"/>
        <v>0.19717644642999174</v>
      </c>
      <c r="J545" s="179">
        <f t="shared" si="273"/>
        <v>2.5299921604003548E-2</v>
      </c>
      <c r="K545" s="179">
        <f t="shared" si="273"/>
        <v>1.0402614279022672E-2</v>
      </c>
      <c r="L545" s="181">
        <f t="shared" ref="L545:L548" si="274">(1*E545+2*F545+3*G545+4*H545+5*I545)/SUM(E545:I545)</f>
        <v>3.5312324927764047</v>
      </c>
    </row>
    <row r="546" spans="1:12" ht="15" customHeight="1" x14ac:dyDescent="0.2">
      <c r="A546" s="11"/>
      <c r="C546" s="139">
        <v>2021</v>
      </c>
      <c r="D546" s="139"/>
      <c r="E546" s="140">
        <f t="shared" ref="E546:K546" si="275">AVERAGE(E551,E556,E561)</f>
        <v>9.0855275333333332E-2</v>
      </c>
      <c r="F546" s="140">
        <f t="shared" si="275"/>
        <v>5.966970533333333E-2</v>
      </c>
      <c r="G546" s="140">
        <f t="shared" si="275"/>
        <v>0.27492114966666664</v>
      </c>
      <c r="H546" s="140">
        <f t="shared" si="275"/>
        <v>0.3364069733333333</v>
      </c>
      <c r="I546" s="140">
        <f t="shared" si="275"/>
        <v>0.19488740100000002</v>
      </c>
      <c r="J546" s="140">
        <f t="shared" si="275"/>
        <v>3.0025866666666665E-2</v>
      </c>
      <c r="K546" s="140">
        <f t="shared" si="275"/>
        <v>1.32336E-2</v>
      </c>
      <c r="L546" s="141">
        <f t="shared" si="274"/>
        <v>3.5067220599197273</v>
      </c>
    </row>
    <row r="547" spans="1:12" ht="15" customHeight="1" x14ac:dyDescent="0.2">
      <c r="A547" s="11"/>
      <c r="C547" s="139">
        <v>2017</v>
      </c>
      <c r="D547" s="139"/>
      <c r="E547" s="140">
        <f t="shared" ref="E547:K547" si="276">AVERAGE(E552,E557,E562)</f>
        <v>0.107661428</v>
      </c>
      <c r="F547" s="140">
        <f t="shared" si="276"/>
        <v>6.1839907333333333E-2</v>
      </c>
      <c r="G547" s="140">
        <f t="shared" si="276"/>
        <v>0.26492502466666662</v>
      </c>
      <c r="H547" s="140">
        <f t="shared" si="276"/>
        <v>0.35179269066666663</v>
      </c>
      <c r="I547" s="140">
        <f t="shared" si="276"/>
        <v>0.16132292199999998</v>
      </c>
      <c r="J547" s="140">
        <f t="shared" si="276"/>
        <v>3.7666066666666664E-2</v>
      </c>
      <c r="K547" s="140">
        <f t="shared" si="276"/>
        <v>1.4791933333333333E-2</v>
      </c>
      <c r="L547" s="141">
        <f t="shared" si="274"/>
        <v>3.4192698400634227</v>
      </c>
    </row>
    <row r="548" spans="1:12" ht="15" customHeight="1" x14ac:dyDescent="0.2">
      <c r="A548" s="11"/>
      <c r="C548" s="139">
        <v>2014</v>
      </c>
      <c r="D548" s="139"/>
      <c r="E548" s="140">
        <f t="shared" ref="E548:K548" si="277">AVERAGE(E553,E558,E563)</f>
        <v>0.10977181792550868</v>
      </c>
      <c r="F548" s="140">
        <f t="shared" si="277"/>
        <v>5.2335251522675631E-2</v>
      </c>
      <c r="G548" s="140">
        <f t="shared" si="277"/>
        <v>0.23420265835670781</v>
      </c>
      <c r="H548" s="140">
        <f t="shared" si="277"/>
        <v>0.33584421842089524</v>
      </c>
      <c r="I548" s="140">
        <f t="shared" si="277"/>
        <v>0.23533295097547594</v>
      </c>
      <c r="J548" s="140">
        <f t="shared" si="277"/>
        <v>2.6903774091228082E-2</v>
      </c>
      <c r="K548" s="140">
        <f t="shared" si="277"/>
        <v>5.6093287075085624E-3</v>
      </c>
      <c r="L548" s="141">
        <f t="shared" si="274"/>
        <v>3.5525979055062455</v>
      </c>
    </row>
    <row r="549" spans="1:12" ht="15" customHeight="1" x14ac:dyDescent="0.2">
      <c r="A549" s="11"/>
      <c r="C549" s="170" t="s">
        <v>94</v>
      </c>
      <c r="D549" s="171"/>
      <c r="E549" s="172"/>
      <c r="F549" s="172"/>
      <c r="G549" s="173"/>
      <c r="H549" s="173"/>
      <c r="I549" s="173"/>
      <c r="J549" s="173"/>
      <c r="K549" s="173"/>
      <c r="L549" s="174"/>
    </row>
    <row r="550" spans="1:12" ht="15" customHeight="1" x14ac:dyDescent="0.2">
      <c r="A550" s="11"/>
      <c r="C550" s="178">
        <v>2024</v>
      </c>
      <c r="D550" s="178"/>
      <c r="E550" s="179">
        <v>7.455594771174226E-2</v>
      </c>
      <c r="F550" s="179">
        <v>5.4278541487221339E-2</v>
      </c>
      <c r="G550" s="179">
        <v>0.24498170416384513</v>
      </c>
      <c r="H550" s="179">
        <v>0.35953168912448619</v>
      </c>
      <c r="I550" s="179">
        <v>0.22572046772057794</v>
      </c>
      <c r="J550" s="179">
        <v>3.0529035513104475E-2</v>
      </c>
      <c r="K550" s="179">
        <v>1.0402614279022672E-2</v>
      </c>
      <c r="L550" s="181">
        <f t="shared" ref="L550:L553" si="278">(1*E550+2*F550+3*G550+4*H550+5*I550)/SUM(E550:I550)</f>
        <v>3.6335129164915578</v>
      </c>
    </row>
    <row r="551" spans="1:12" ht="15" customHeight="1" x14ac:dyDescent="0.2">
      <c r="A551" s="11"/>
      <c r="C551" s="139">
        <v>2021</v>
      </c>
      <c r="D551" s="139"/>
      <c r="E551" s="140">
        <v>7.0197256999999999E-2</v>
      </c>
      <c r="F551" s="140">
        <v>5.87769E-2</v>
      </c>
      <c r="G551" s="140">
        <v>0.26693072800000001</v>
      </c>
      <c r="H551" s="140">
        <v>0.33029757300000001</v>
      </c>
      <c r="I551" s="140">
        <v>0.229992787</v>
      </c>
      <c r="J551" s="140">
        <v>3.05711E-2</v>
      </c>
      <c r="K551" s="140">
        <v>1.32336E-2</v>
      </c>
      <c r="L551" s="141">
        <f t="shared" si="278"/>
        <v>3.6181914583773107</v>
      </c>
    </row>
    <row r="552" spans="1:12" ht="15" customHeight="1" x14ac:dyDescent="0.2">
      <c r="A552" s="11"/>
      <c r="C552" s="139">
        <v>2017</v>
      </c>
      <c r="D552" s="139"/>
      <c r="E552" s="140">
        <v>9.8511518000000006E-2</v>
      </c>
      <c r="F552" s="140">
        <v>5.41079E-2</v>
      </c>
      <c r="G552" s="140">
        <v>0.26046508699999998</v>
      </c>
      <c r="H552" s="140">
        <v>0.34972697400000002</v>
      </c>
      <c r="I552" s="140">
        <v>0.188251574</v>
      </c>
      <c r="J552" s="140">
        <v>3.6073000000000001E-2</v>
      </c>
      <c r="K552" s="140">
        <v>1.2863899999999999E-2</v>
      </c>
      <c r="L552" s="141">
        <f t="shared" si="278"/>
        <v>3.4995454134206594</v>
      </c>
    </row>
    <row r="553" spans="1:12" ht="15" customHeight="1" x14ac:dyDescent="0.2">
      <c r="A553" s="11"/>
      <c r="C553" s="139">
        <v>2014</v>
      </c>
      <c r="D553" s="139"/>
      <c r="E553" s="140">
        <v>0.1033060209439971</v>
      </c>
      <c r="F553" s="140">
        <v>4.9433325495564083E-2</v>
      </c>
      <c r="G553" s="140">
        <v>0.20344573892061865</v>
      </c>
      <c r="H553" s="140">
        <v>0.32159037513538974</v>
      </c>
      <c r="I553" s="140">
        <v>0.2887019003899754</v>
      </c>
      <c r="J553" s="140">
        <v>2.6663986488729936E-2</v>
      </c>
      <c r="K553" s="140">
        <v>6.8586526257251208E-3</v>
      </c>
      <c r="L553" s="141">
        <f t="shared" si="278"/>
        <v>3.6652497353302445</v>
      </c>
    </row>
    <row r="554" spans="1:12" ht="15" customHeight="1" x14ac:dyDescent="0.2">
      <c r="A554" s="11"/>
      <c r="C554" s="170" t="s">
        <v>95</v>
      </c>
      <c r="D554" s="171"/>
      <c r="E554" s="172"/>
      <c r="F554" s="172"/>
      <c r="G554" s="173"/>
      <c r="H554" s="173"/>
      <c r="I554" s="173"/>
      <c r="J554" s="173"/>
      <c r="K554" s="173"/>
      <c r="L554" s="174"/>
    </row>
    <row r="555" spans="1:12" ht="15" customHeight="1" x14ac:dyDescent="0.2">
      <c r="A555" s="11"/>
      <c r="C555" s="178">
        <v>2024</v>
      </c>
      <c r="D555" s="178"/>
      <c r="E555" s="179">
        <v>0.10006581316474968</v>
      </c>
      <c r="F555" s="179">
        <v>6.219557749405949E-2</v>
      </c>
      <c r="G555" s="179">
        <v>0.30066882017209895</v>
      </c>
      <c r="H555" s="179">
        <v>0.38128623622409735</v>
      </c>
      <c r="I555" s="179">
        <v>0.12345364426112898</v>
      </c>
      <c r="J555" s="179">
        <v>2.1927294404842659E-2</v>
      </c>
      <c r="K555" s="179">
        <v>1.0402614279022671E-2</v>
      </c>
      <c r="L555" s="181">
        <f t="shared" ref="L555:L558" si="279">(1*E555+2*F555+3*G555+4*H555+5*I555)/SUM(E555:I555)</f>
        <v>3.3780899339620793</v>
      </c>
    </row>
    <row r="556" spans="1:12" ht="15" customHeight="1" x14ac:dyDescent="0.2">
      <c r="A556" s="11"/>
      <c r="C556" s="139">
        <v>2021</v>
      </c>
      <c r="D556" s="139"/>
      <c r="E556" s="140">
        <v>0.111784835</v>
      </c>
      <c r="F556" s="140">
        <v>5.7350699999999998E-2</v>
      </c>
      <c r="G556" s="140">
        <v>0.29541506099999998</v>
      </c>
      <c r="H556" s="140">
        <v>0.35140408099999998</v>
      </c>
      <c r="I556" s="140">
        <v>0.14179598600000001</v>
      </c>
      <c r="J556" s="140">
        <v>2.9015699999999998E-2</v>
      </c>
      <c r="K556" s="140">
        <v>1.32336E-2</v>
      </c>
      <c r="L556" s="141">
        <f t="shared" si="279"/>
        <v>3.3696950539203128</v>
      </c>
    </row>
    <row r="557" spans="1:12" ht="15" customHeight="1" x14ac:dyDescent="0.2">
      <c r="A557" s="11"/>
      <c r="C557" s="139">
        <v>2017</v>
      </c>
      <c r="D557" s="139"/>
      <c r="E557" s="140">
        <v>0.112174312</v>
      </c>
      <c r="F557" s="140">
        <v>5.1890699999999998E-2</v>
      </c>
      <c r="G557" s="140">
        <v>0.27303170900000001</v>
      </c>
      <c r="H557" s="140">
        <v>0.37852398999999998</v>
      </c>
      <c r="I557" s="140">
        <v>0.13027839899999999</v>
      </c>
      <c r="J557" s="140">
        <v>3.8263999999999999E-2</v>
      </c>
      <c r="K557" s="140">
        <v>1.5836900000000001E-2</v>
      </c>
      <c r="L557" s="141">
        <f t="shared" si="279"/>
        <v>3.3835942545711877</v>
      </c>
    </row>
    <row r="558" spans="1:12" ht="15" customHeight="1" x14ac:dyDescent="0.2">
      <c r="A558" s="11"/>
      <c r="C558" s="139">
        <v>2014</v>
      </c>
      <c r="D558" s="139"/>
      <c r="E558" s="140">
        <v>0.11501152329673683</v>
      </c>
      <c r="F558" s="140">
        <v>5.2188865692097221E-2</v>
      </c>
      <c r="G558" s="140">
        <v>0.24567830732198476</v>
      </c>
      <c r="H558" s="140">
        <v>0.41658738503434645</v>
      </c>
      <c r="I558" s="140">
        <v>0.1374306942211774</v>
      </c>
      <c r="J558" s="140">
        <v>2.7244758223247754E-2</v>
      </c>
      <c r="K558" s="140">
        <v>5.8584662104096347E-3</v>
      </c>
      <c r="L558" s="141">
        <f t="shared" si="279"/>
        <v>3.4232477256441642</v>
      </c>
    </row>
    <row r="559" spans="1:12" ht="15" customHeight="1" x14ac:dyDescent="0.2">
      <c r="A559" s="11"/>
      <c r="C559" s="170" t="s">
        <v>96</v>
      </c>
      <c r="D559" s="171"/>
      <c r="E559" s="172"/>
      <c r="F559" s="172"/>
      <c r="G559" s="173"/>
      <c r="H559" s="173"/>
      <c r="I559" s="173"/>
      <c r="J559" s="173"/>
      <c r="K559" s="173"/>
      <c r="L559" s="174"/>
    </row>
    <row r="560" spans="1:12" ht="15" customHeight="1" x14ac:dyDescent="0.2">
      <c r="A560" s="11"/>
      <c r="C560" s="178">
        <v>2024</v>
      </c>
      <c r="D560" s="178"/>
      <c r="E560" s="179">
        <v>9.2477084623451181E-2</v>
      </c>
      <c r="F560" s="179">
        <v>5.5707986054338972E-2</v>
      </c>
      <c r="G560" s="179">
        <v>0.25631202381140611</v>
      </c>
      <c r="H560" s="179">
        <v>0.31930162902944931</v>
      </c>
      <c r="I560" s="179">
        <v>0.24235522730826833</v>
      </c>
      <c r="J560" s="179">
        <v>2.344343489406352E-2</v>
      </c>
      <c r="K560" s="179">
        <v>1.0402614279022674E-2</v>
      </c>
      <c r="L560" s="181">
        <f t="shared" ref="L560:L563" si="280">(1*E560+2*F560+3*G560+4*H560+5*I560)/SUM(E560:I560)</f>
        <v>3.5830850537459207</v>
      </c>
    </row>
    <row r="561" spans="1:12" ht="15" customHeight="1" x14ac:dyDescent="0.2">
      <c r="A561" s="11"/>
      <c r="C561" s="139">
        <v>2021</v>
      </c>
      <c r="D561" s="139"/>
      <c r="E561" s="140">
        <v>9.0583733999999999E-2</v>
      </c>
      <c r="F561" s="140">
        <v>6.2881515999999998E-2</v>
      </c>
      <c r="G561" s="140">
        <v>0.26241766</v>
      </c>
      <c r="H561" s="140">
        <v>0.32751926599999998</v>
      </c>
      <c r="I561" s="140">
        <v>0.21287343</v>
      </c>
      <c r="J561" s="140">
        <v>3.0490799999999998E-2</v>
      </c>
      <c r="K561" s="140">
        <v>1.32336E-2</v>
      </c>
      <c r="L561" s="141">
        <f t="shared" si="280"/>
        <v>3.5325003992625104</v>
      </c>
    </row>
    <row r="562" spans="1:12" ht="15" customHeight="1" x14ac:dyDescent="0.2">
      <c r="A562" s="11"/>
      <c r="C562" s="139">
        <v>2017</v>
      </c>
      <c r="D562" s="139"/>
      <c r="E562" s="140">
        <v>0.11229845400000001</v>
      </c>
      <c r="F562" s="140">
        <v>7.9521122E-2</v>
      </c>
      <c r="G562" s="140">
        <v>0.26127827799999997</v>
      </c>
      <c r="H562" s="140">
        <v>0.327127108</v>
      </c>
      <c r="I562" s="140">
        <v>0.165438793</v>
      </c>
      <c r="J562" s="140">
        <v>3.86612E-2</v>
      </c>
      <c r="K562" s="140">
        <v>1.5675000000000001E-2</v>
      </c>
      <c r="L562" s="141">
        <f t="shared" si="280"/>
        <v>3.3742203950705507</v>
      </c>
    </row>
    <row r="563" spans="1:12" ht="15" customHeight="1" x14ac:dyDescent="0.2">
      <c r="A563" s="11"/>
      <c r="C563" s="139">
        <v>2014</v>
      </c>
      <c r="D563" s="139"/>
      <c r="E563" s="140">
        <v>0.11099790953579208</v>
      </c>
      <c r="F563" s="140">
        <v>5.538356338036559E-2</v>
      </c>
      <c r="G563" s="140">
        <v>0.25348392882752002</v>
      </c>
      <c r="H563" s="140">
        <v>0.26935489509294974</v>
      </c>
      <c r="I563" s="140">
        <v>0.27986625831527495</v>
      </c>
      <c r="J563" s="140">
        <v>2.6802577561706554E-2</v>
      </c>
      <c r="K563" s="140">
        <v>4.1108672863909342E-3</v>
      </c>
      <c r="L563" s="141">
        <f t="shared" si="280"/>
        <v>3.5693072784247541</v>
      </c>
    </row>
    <row r="564" spans="1:12" ht="15" customHeight="1" x14ac:dyDescent="0.2">
      <c r="A564" s="11"/>
      <c r="C564" s="162" t="s">
        <v>66</v>
      </c>
      <c r="D564" s="162"/>
      <c r="E564" s="162"/>
      <c r="F564" s="162"/>
      <c r="G564" s="163"/>
      <c r="H564" s="163"/>
      <c r="I564" s="163"/>
      <c r="J564" s="163"/>
      <c r="K564" s="163"/>
      <c r="L564" s="168"/>
    </row>
    <row r="565" spans="1:12" ht="15" customHeight="1" x14ac:dyDescent="0.2">
      <c r="A565" s="11"/>
      <c r="C565" s="178">
        <v>2024</v>
      </c>
      <c r="D565" s="178"/>
      <c r="E565" s="179">
        <f>AVERAGE(E570,E575,E580)</f>
        <v>9.1156647714589353E-2</v>
      </c>
      <c r="F565" s="179">
        <f t="shared" ref="F565:K565" si="281">AVERAGE(F570,F575,F580)</f>
        <v>6.0869077133875266E-2</v>
      </c>
      <c r="G565" s="179">
        <f t="shared" si="281"/>
        <v>0.34115174818236871</v>
      </c>
      <c r="H565" s="179">
        <f t="shared" si="281"/>
        <v>0.31108386370126084</v>
      </c>
      <c r="I565" s="179">
        <f t="shared" si="281"/>
        <v>0.15355015722452334</v>
      </c>
      <c r="J565" s="179">
        <f t="shared" si="281"/>
        <v>2.5228041155298735E-2</v>
      </c>
      <c r="K565" s="179">
        <f t="shared" si="281"/>
        <v>1.6960464888083768E-2</v>
      </c>
      <c r="L565" s="181">
        <f t="shared" ref="L565:L568" si="282">(1*E565+2*F565+3*G565+4*H565+5*I565)/SUM(E565:I565)</f>
        <v>3.3915194252244363</v>
      </c>
    </row>
    <row r="566" spans="1:12" ht="15" customHeight="1" x14ac:dyDescent="0.2">
      <c r="A566" s="11"/>
      <c r="C566" s="139">
        <v>2021</v>
      </c>
      <c r="D566" s="139"/>
      <c r="E566" s="140">
        <f t="shared" ref="E566:K566" si="283">AVERAGE(E571,E576,E581)</f>
        <v>9.2494879666666655E-2</v>
      </c>
      <c r="F566" s="140">
        <f t="shared" si="283"/>
        <v>5.8953336666666661E-2</v>
      </c>
      <c r="G566" s="140">
        <f t="shared" si="283"/>
        <v>0.34087275900000003</v>
      </c>
      <c r="H566" s="140">
        <f t="shared" si="283"/>
        <v>0.30363335600000002</v>
      </c>
      <c r="I566" s="140">
        <f t="shared" si="283"/>
        <v>0.16158157533333334</v>
      </c>
      <c r="J566" s="140">
        <f t="shared" si="283"/>
        <v>2.964283333333333E-2</v>
      </c>
      <c r="K566" s="140">
        <f t="shared" si="283"/>
        <v>1.28212E-2</v>
      </c>
      <c r="L566" s="141">
        <f t="shared" si="282"/>
        <v>3.3998319102198886</v>
      </c>
    </row>
    <row r="567" spans="1:12" ht="15" customHeight="1" x14ac:dyDescent="0.2">
      <c r="A567" s="11"/>
      <c r="C567" s="139">
        <v>2017</v>
      </c>
      <c r="D567" s="139"/>
      <c r="E567" s="140">
        <f t="shared" ref="E567:K567" si="284">AVERAGE(E572,E577,E582)</f>
        <v>0.14568357200000001</v>
      </c>
      <c r="F567" s="140">
        <f t="shared" si="284"/>
        <v>5.0334866666666665E-2</v>
      </c>
      <c r="G567" s="140">
        <f t="shared" si="284"/>
        <v>0.30452569100000004</v>
      </c>
      <c r="H567" s="140">
        <f t="shared" si="284"/>
        <v>0.31718085266666668</v>
      </c>
      <c r="I567" s="140">
        <f t="shared" si="284"/>
        <v>0.129847187</v>
      </c>
      <c r="J567" s="140">
        <f t="shared" si="284"/>
        <v>3.7059133333333334E-2</v>
      </c>
      <c r="K567" s="140">
        <f t="shared" si="284"/>
        <v>1.5368633333333333E-2</v>
      </c>
      <c r="L567" s="141">
        <f t="shared" si="282"/>
        <v>3.2481850181031136</v>
      </c>
    </row>
    <row r="568" spans="1:12" ht="15" customHeight="1" x14ac:dyDescent="0.2">
      <c r="A568" s="11"/>
      <c r="C568" s="139">
        <v>2014</v>
      </c>
      <c r="D568" s="139"/>
      <c r="E568" s="140">
        <f t="shared" ref="E568:K568" si="285">AVERAGE(E573,E578,E583)</f>
        <v>0.14537877827816195</v>
      </c>
      <c r="F568" s="140">
        <f t="shared" si="285"/>
        <v>5.1745882144552814E-2</v>
      </c>
      <c r="G568" s="140">
        <f t="shared" si="285"/>
        <v>0.36067529015578326</v>
      </c>
      <c r="H568" s="140">
        <f t="shared" si="285"/>
        <v>0.28522866684519649</v>
      </c>
      <c r="I568" s="140">
        <f t="shared" si="285"/>
        <v>0.12409740887794135</v>
      </c>
      <c r="J568" s="140">
        <f t="shared" si="285"/>
        <v>2.8014283862880518E-2</v>
      </c>
      <c r="K568" s="140">
        <f t="shared" si="285"/>
        <v>4.8596898354836176E-3</v>
      </c>
      <c r="L568" s="141">
        <f t="shared" si="282"/>
        <v>3.1974096867502313</v>
      </c>
    </row>
    <row r="569" spans="1:12" ht="15" customHeight="1" x14ac:dyDescent="0.2">
      <c r="A569" s="11"/>
      <c r="C569" s="170" t="s">
        <v>94</v>
      </c>
      <c r="D569" s="171"/>
      <c r="E569" s="172"/>
      <c r="F569" s="172"/>
      <c r="G569" s="173"/>
      <c r="H569" s="173"/>
      <c r="I569" s="173"/>
      <c r="J569" s="173"/>
      <c r="K569" s="173"/>
      <c r="L569" s="174"/>
    </row>
    <row r="570" spans="1:12" ht="15" customHeight="1" x14ac:dyDescent="0.2">
      <c r="A570" s="11"/>
      <c r="C570" s="178">
        <v>2024</v>
      </c>
      <c r="D570" s="178"/>
      <c r="E570" s="179">
        <v>8.8809868486369417E-2</v>
      </c>
      <c r="F570" s="179">
        <v>3.3876101972231239E-2</v>
      </c>
      <c r="G570" s="179">
        <v>0.21904019717442863</v>
      </c>
      <c r="H570" s="179">
        <v>0.36217895380275461</v>
      </c>
      <c r="I570" s="179">
        <v>0.24962771995593508</v>
      </c>
      <c r="J570" s="179">
        <v>2.9506693720197208E-2</v>
      </c>
      <c r="K570" s="179">
        <v>1.6960464888083768E-2</v>
      </c>
      <c r="L570" s="181">
        <f t="shared" ref="L570:L573" si="286">(1*E570+2*F570+3*G570+4*H570+5*I570)/SUM(E570:I570)</f>
        <v>3.6816110851735782</v>
      </c>
    </row>
    <row r="571" spans="1:12" ht="15" customHeight="1" x14ac:dyDescent="0.2">
      <c r="A571" s="11"/>
      <c r="C571" s="139">
        <v>2021</v>
      </c>
      <c r="D571" s="139"/>
      <c r="E571" s="140">
        <v>7.2079430999999999E-2</v>
      </c>
      <c r="F571" s="140">
        <v>4.05171E-2</v>
      </c>
      <c r="G571" s="140">
        <v>0.224582534</v>
      </c>
      <c r="H571" s="140">
        <v>0.35810713100000002</v>
      </c>
      <c r="I571" s="140">
        <v>0.26253584800000002</v>
      </c>
      <c r="J571" s="140">
        <v>2.9356699999999999E-2</v>
      </c>
      <c r="K571" s="140">
        <v>1.28212E-2</v>
      </c>
      <c r="L571" s="141">
        <f t="shared" si="286"/>
        <v>3.7292616299401016</v>
      </c>
    </row>
    <row r="572" spans="1:12" ht="15" customHeight="1" x14ac:dyDescent="0.2">
      <c r="A572" s="11"/>
      <c r="C572" s="139">
        <v>2017</v>
      </c>
      <c r="D572" s="139"/>
      <c r="E572" s="140">
        <v>0.14486513300000001</v>
      </c>
      <c r="F572" s="140">
        <v>3.3822499999999998E-2</v>
      </c>
      <c r="G572" s="140">
        <v>0.21077357099999999</v>
      </c>
      <c r="H572" s="140">
        <v>0.39128267700000002</v>
      </c>
      <c r="I572" s="140">
        <v>0.17272357299999999</v>
      </c>
      <c r="J572" s="140">
        <v>3.4252199999999997E-2</v>
      </c>
      <c r="K572" s="140">
        <v>1.2280299999999999E-2</v>
      </c>
      <c r="L572" s="141">
        <f t="shared" si="286"/>
        <v>3.4333415422483835</v>
      </c>
    </row>
    <row r="573" spans="1:12" ht="15" customHeight="1" x14ac:dyDescent="0.2">
      <c r="A573" s="11"/>
      <c r="C573" s="139">
        <v>2014</v>
      </c>
      <c r="D573" s="139"/>
      <c r="E573" s="140">
        <v>0.21173111683785389</v>
      </c>
      <c r="F573" s="140">
        <v>2.8850408187640227E-2</v>
      </c>
      <c r="G573" s="140">
        <v>0.19255030487886801</v>
      </c>
      <c r="H573" s="140">
        <v>0.36308751166457282</v>
      </c>
      <c r="I573" s="140">
        <v>0.17373554284293061</v>
      </c>
      <c r="J573" s="140">
        <v>2.5515889104341275E-2</v>
      </c>
      <c r="K573" s="140">
        <v>4.5292264837931764E-3</v>
      </c>
      <c r="L573" s="141">
        <f t="shared" si="286"/>
        <v>3.2662453271150591</v>
      </c>
    </row>
    <row r="574" spans="1:12" ht="15" customHeight="1" x14ac:dyDescent="0.2">
      <c r="A574" s="11"/>
      <c r="C574" s="170" t="s">
        <v>95</v>
      </c>
      <c r="D574" s="171"/>
      <c r="E574" s="172"/>
      <c r="F574" s="172"/>
      <c r="G574" s="173"/>
      <c r="H574" s="173"/>
      <c r="I574" s="173"/>
      <c r="J574" s="173"/>
      <c r="K574" s="173"/>
      <c r="L574" s="174"/>
    </row>
    <row r="575" spans="1:12" ht="15" customHeight="1" x14ac:dyDescent="0.2">
      <c r="A575" s="11"/>
      <c r="C575" s="178">
        <v>2024</v>
      </c>
      <c r="D575" s="178"/>
      <c r="E575" s="179">
        <v>9.2465366901000809E-2</v>
      </c>
      <c r="F575" s="179">
        <v>6.6388246441514656E-2</v>
      </c>
      <c r="G575" s="179">
        <v>0.37437560002061432</v>
      </c>
      <c r="H575" s="179">
        <v>0.30910685740910898</v>
      </c>
      <c r="I575" s="179">
        <v>0.11860121657001851</v>
      </c>
      <c r="J575" s="179">
        <v>2.2102247769658964E-2</v>
      </c>
      <c r="K575" s="179">
        <v>1.6960464888083771E-2</v>
      </c>
      <c r="L575" s="181">
        <f t="shared" ref="L575:L578" si="287">(1*E575+2*F575+3*G575+4*H575+5*I575)/SUM(E575:I575)</f>
        <v>3.3069818542701253</v>
      </c>
    </row>
    <row r="576" spans="1:12" ht="15" customHeight="1" x14ac:dyDescent="0.2">
      <c r="A576" s="11"/>
      <c r="C576" s="139">
        <v>2021</v>
      </c>
      <c r="D576" s="139"/>
      <c r="E576" s="140">
        <v>0.105180949</v>
      </c>
      <c r="F576" s="140">
        <v>6.2328799999999997E-2</v>
      </c>
      <c r="G576" s="140">
        <v>0.365456909</v>
      </c>
      <c r="H576" s="140">
        <v>0.29534084100000002</v>
      </c>
      <c r="I576" s="140">
        <v>0.12985552</v>
      </c>
      <c r="J576" s="140">
        <v>2.9015699999999998E-2</v>
      </c>
      <c r="K576" s="140">
        <v>1.28212E-2</v>
      </c>
      <c r="L576" s="141">
        <f t="shared" si="287"/>
        <v>3.2946901282985128</v>
      </c>
    </row>
    <row r="577" spans="1:12" ht="15" customHeight="1" x14ac:dyDescent="0.2">
      <c r="A577" s="11"/>
      <c r="C577" s="139">
        <v>2017</v>
      </c>
      <c r="D577" s="139"/>
      <c r="E577" s="140">
        <v>0.144381755</v>
      </c>
      <c r="F577" s="140">
        <v>5.8920800000000002E-2</v>
      </c>
      <c r="G577" s="140">
        <v>0.33027463400000001</v>
      </c>
      <c r="H577" s="140">
        <v>0.29274215399999998</v>
      </c>
      <c r="I577" s="140">
        <v>0.118896443</v>
      </c>
      <c r="J577" s="140">
        <v>3.8263999999999999E-2</v>
      </c>
      <c r="K577" s="140">
        <v>1.6520099999999999E-2</v>
      </c>
      <c r="L577" s="141">
        <f t="shared" si="287"/>
        <v>3.1934486629490131</v>
      </c>
    </row>
    <row r="578" spans="1:12" ht="15" customHeight="1" x14ac:dyDescent="0.2">
      <c r="A578" s="11"/>
      <c r="C578" s="139">
        <v>2014</v>
      </c>
      <c r="D578" s="139"/>
      <c r="E578" s="140">
        <v>0.1060058028726699</v>
      </c>
      <c r="F578" s="140">
        <v>6.5762675909365895E-2</v>
      </c>
      <c r="G578" s="140">
        <v>0.40836646338842264</v>
      </c>
      <c r="H578" s="140">
        <v>0.27288827398003196</v>
      </c>
      <c r="I578" s="140">
        <v>0.11266175569526343</v>
      </c>
      <c r="J578" s="140">
        <v>2.9330702901123846E-2</v>
      </c>
      <c r="K578" s="140">
        <v>4.9843252531222917E-3</v>
      </c>
      <c r="L578" s="141">
        <f t="shared" si="287"/>
        <v>3.2282706163424306</v>
      </c>
    </row>
    <row r="579" spans="1:12" ht="15" customHeight="1" x14ac:dyDescent="0.2">
      <c r="A579" s="11"/>
      <c r="C579" s="170" t="s">
        <v>96</v>
      </c>
      <c r="D579" s="171"/>
      <c r="E579" s="172"/>
      <c r="F579" s="172"/>
      <c r="G579" s="173"/>
      <c r="H579" s="173"/>
      <c r="I579" s="173"/>
      <c r="J579" s="173"/>
      <c r="K579" s="173"/>
      <c r="L579" s="174"/>
    </row>
    <row r="580" spans="1:12" ht="15" customHeight="1" x14ac:dyDescent="0.2">
      <c r="A580" s="11"/>
      <c r="C580" s="178">
        <v>2024</v>
      </c>
      <c r="D580" s="178"/>
      <c r="E580" s="179">
        <v>9.219470775639782E-2</v>
      </c>
      <c r="F580" s="179">
        <v>8.2342882987879895E-2</v>
      </c>
      <c r="G580" s="179">
        <v>0.43003944735206318</v>
      </c>
      <c r="H580" s="179">
        <v>0.26196577989191894</v>
      </c>
      <c r="I580" s="179">
        <v>9.2421535147616432E-2</v>
      </c>
      <c r="J580" s="179">
        <v>2.4075181976040021E-2</v>
      </c>
      <c r="K580" s="179">
        <v>1.6960464888083771E-2</v>
      </c>
      <c r="L580" s="181">
        <f t="shared" ref="L580:L583" si="288">(1*E580+2*F580+3*G580+4*H580+5*I580)/SUM(E580:I580)</f>
        <v>3.1877823206854496</v>
      </c>
    </row>
    <row r="581" spans="1:12" ht="15" customHeight="1" x14ac:dyDescent="0.2">
      <c r="A581" s="11"/>
      <c r="C581" s="139">
        <v>2021</v>
      </c>
      <c r="D581" s="139"/>
      <c r="E581" s="140">
        <v>0.100224259</v>
      </c>
      <c r="F581" s="140">
        <v>7.4014109999999994E-2</v>
      </c>
      <c r="G581" s="140">
        <v>0.43257883400000002</v>
      </c>
      <c r="H581" s="140">
        <v>0.25745209600000002</v>
      </c>
      <c r="I581" s="140">
        <v>9.2353357999999997E-2</v>
      </c>
      <c r="J581" s="140">
        <v>3.0556099999999999E-2</v>
      </c>
      <c r="K581" s="140">
        <v>1.28212E-2</v>
      </c>
      <c r="L581" s="141">
        <f t="shared" si="288"/>
        <v>3.1753002427581012</v>
      </c>
    </row>
    <row r="582" spans="1:12" ht="15" customHeight="1" x14ac:dyDescent="0.2">
      <c r="A582" s="11"/>
      <c r="C582" s="139">
        <v>2017</v>
      </c>
      <c r="D582" s="139"/>
      <c r="E582" s="140">
        <v>0.147803828</v>
      </c>
      <c r="F582" s="140">
        <v>5.8261300000000002E-2</v>
      </c>
      <c r="G582" s="140">
        <v>0.37252886800000001</v>
      </c>
      <c r="H582" s="140">
        <v>0.26751772699999998</v>
      </c>
      <c r="I582" s="140">
        <v>9.7921544999999999E-2</v>
      </c>
      <c r="J582" s="140">
        <v>3.86612E-2</v>
      </c>
      <c r="K582" s="140">
        <v>1.7305500000000001E-2</v>
      </c>
      <c r="L582" s="141">
        <f t="shared" si="288"/>
        <v>3.115983053470103</v>
      </c>
    </row>
    <row r="583" spans="1:12" ht="15" customHeight="1" x14ac:dyDescent="0.2">
      <c r="A583" s="11"/>
      <c r="C583" s="139">
        <v>2014</v>
      </c>
      <c r="D583" s="139"/>
      <c r="E583" s="140">
        <v>0.11839941512396203</v>
      </c>
      <c r="F583" s="140">
        <v>6.062456233665231E-2</v>
      </c>
      <c r="G583" s="140">
        <v>0.48110910220005915</v>
      </c>
      <c r="H583" s="140">
        <v>0.2197102148909848</v>
      </c>
      <c r="I583" s="140">
        <v>8.5894928095629985E-2</v>
      </c>
      <c r="J583" s="140">
        <v>2.9196259583176429E-2</v>
      </c>
      <c r="K583" s="140">
        <v>5.0655177695353862E-3</v>
      </c>
      <c r="L583" s="141">
        <f t="shared" si="288"/>
        <v>3.0974142643332314</v>
      </c>
    </row>
    <row r="584" spans="1:12" ht="15" customHeight="1" x14ac:dyDescent="0.2">
      <c r="A584" s="11"/>
      <c r="C584" s="162" t="s">
        <v>67</v>
      </c>
      <c r="D584" s="162"/>
      <c r="E584" s="162"/>
      <c r="F584" s="162"/>
      <c r="G584" s="163"/>
      <c r="H584" s="163"/>
      <c r="I584" s="163"/>
      <c r="J584" s="163"/>
      <c r="K584" s="163"/>
      <c r="L584" s="168"/>
    </row>
    <row r="585" spans="1:12" ht="15" customHeight="1" x14ac:dyDescent="0.2">
      <c r="A585" s="11"/>
      <c r="C585" s="178">
        <v>2024</v>
      </c>
      <c r="D585" s="178"/>
      <c r="E585" s="179">
        <f>AVERAGE(E590,E595,E600)</f>
        <v>0.10297055545429556</v>
      </c>
      <c r="F585" s="179">
        <f t="shared" ref="F585:K585" si="289">AVERAGE(F590,F595,F600)</f>
        <v>0.12524035541703882</v>
      </c>
      <c r="G585" s="179">
        <f t="shared" si="289"/>
        <v>0.41848560152176201</v>
      </c>
      <c r="H585" s="179">
        <f t="shared" si="289"/>
        <v>0.20011327915350871</v>
      </c>
      <c r="I585" s="179">
        <f t="shared" si="289"/>
        <v>0.10190478057923409</v>
      </c>
      <c r="J585" s="179">
        <f t="shared" si="289"/>
        <v>2.9517008530401651E-2</v>
      </c>
      <c r="K585" s="179">
        <f t="shared" si="289"/>
        <v>2.1768419343759084E-2</v>
      </c>
      <c r="L585" s="181">
        <f t="shared" ref="L585:L588" si="290">(1*E585+2*F585+3*G585+4*H585+5*I585)/SUM(E585:I585)</f>
        <v>3.0766736130376402</v>
      </c>
    </row>
    <row r="586" spans="1:12" ht="15" customHeight="1" x14ac:dyDescent="0.2">
      <c r="A586" s="11"/>
      <c r="C586" s="139">
        <v>2021</v>
      </c>
      <c r="D586" s="139"/>
      <c r="E586" s="140">
        <f t="shared" ref="E586:K586" si="291">AVERAGE(E591,E596,E601)</f>
        <v>0.11024282833333332</v>
      </c>
      <c r="F586" s="140">
        <f t="shared" si="291"/>
        <v>0.11420448866666666</v>
      </c>
      <c r="G586" s="140">
        <f t="shared" si="291"/>
        <v>0.41568138299999996</v>
      </c>
      <c r="H586" s="140">
        <f t="shared" si="291"/>
        <v>0.2071702346666667</v>
      </c>
      <c r="I586" s="140">
        <f t="shared" si="291"/>
        <v>9.6262849666666664E-2</v>
      </c>
      <c r="J586" s="140">
        <f t="shared" si="291"/>
        <v>3.0168133333333333E-2</v>
      </c>
      <c r="K586" s="140">
        <f t="shared" si="291"/>
        <v>2.6270100000000001E-2</v>
      </c>
      <c r="L586" s="141">
        <f t="shared" si="290"/>
        <v>3.0688940456745986</v>
      </c>
    </row>
    <row r="587" spans="1:12" ht="15" customHeight="1" x14ac:dyDescent="0.2">
      <c r="A587" s="11"/>
      <c r="C587" s="139">
        <v>2017</v>
      </c>
      <c r="D587" s="139"/>
      <c r="E587" s="140">
        <f t="shared" ref="E587:K587" si="292">AVERAGE(E592,E597,E602)</f>
        <v>0.11755854933333333</v>
      </c>
      <c r="F587" s="140">
        <f t="shared" si="292"/>
        <v>0.105006369</v>
      </c>
      <c r="G587" s="140">
        <f t="shared" si="292"/>
        <v>0.39878725666666665</v>
      </c>
      <c r="H587" s="140">
        <f t="shared" si="292"/>
        <v>0.214727841</v>
      </c>
      <c r="I587" s="140">
        <f t="shared" si="292"/>
        <v>8.7740798999999994E-2</v>
      </c>
      <c r="J587" s="140">
        <f t="shared" si="292"/>
        <v>4.4754166666666671E-2</v>
      </c>
      <c r="K587" s="140">
        <f t="shared" si="292"/>
        <v>3.1425033333333331E-2</v>
      </c>
      <c r="L587" s="141">
        <f t="shared" si="290"/>
        <v>3.0542161104405663</v>
      </c>
    </row>
    <row r="588" spans="1:12" ht="15" customHeight="1" x14ac:dyDescent="0.2">
      <c r="A588" s="11"/>
      <c r="C588" s="139">
        <v>2014</v>
      </c>
      <c r="D588" s="139"/>
      <c r="E588" s="140">
        <f t="shared" ref="E588:K588" si="293">AVERAGE(E593,E598,E603)</f>
        <v>0.1330842284720202</v>
      </c>
      <c r="F588" s="140">
        <f t="shared" si="293"/>
        <v>9.169715862004281E-2</v>
      </c>
      <c r="G588" s="140">
        <f t="shared" si="293"/>
        <v>0.355774441529916</v>
      </c>
      <c r="H588" s="140">
        <f t="shared" si="293"/>
        <v>0.2189693248915946</v>
      </c>
      <c r="I588" s="140">
        <f t="shared" si="293"/>
        <v>0.14778719873738907</v>
      </c>
      <c r="J588" s="140">
        <f t="shared" si="293"/>
        <v>3.3616340033614557E-2</v>
      </c>
      <c r="K588" s="140">
        <f t="shared" si="293"/>
        <v>1.9071307715422852E-2</v>
      </c>
      <c r="L588" s="141">
        <f t="shared" si="290"/>
        <v>3.1653922345992824</v>
      </c>
    </row>
    <row r="589" spans="1:12" ht="15" customHeight="1" x14ac:dyDescent="0.2">
      <c r="A589" s="11"/>
      <c r="C589" s="170" t="s">
        <v>94</v>
      </c>
      <c r="D589" s="171"/>
      <c r="E589" s="172"/>
      <c r="F589" s="172"/>
      <c r="G589" s="173"/>
      <c r="H589" s="173"/>
      <c r="I589" s="173"/>
      <c r="J589" s="173"/>
      <c r="K589" s="173"/>
      <c r="L589" s="174"/>
    </row>
    <row r="590" spans="1:12" ht="15" customHeight="1" x14ac:dyDescent="0.2">
      <c r="A590" s="11"/>
      <c r="C590" s="178">
        <v>2024</v>
      </c>
      <c r="D590" s="178"/>
      <c r="E590" s="179">
        <v>6.7480197083752788E-2</v>
      </c>
      <c r="F590" s="179">
        <v>7.5912766790966868E-2</v>
      </c>
      <c r="G590" s="179">
        <v>0.38196295315719597</v>
      </c>
      <c r="H590" s="179">
        <v>0.2643671236016204</v>
      </c>
      <c r="I590" s="179">
        <v>0.15548261531052013</v>
      </c>
      <c r="J590" s="179">
        <v>3.3025924712184546E-2</v>
      </c>
      <c r="K590" s="179">
        <v>2.1768419343759081E-2</v>
      </c>
      <c r="L590" s="181">
        <f t="shared" ref="L590:L593" si="294">(1*E590+2*F590+3*G590+4*H590+5*I590)/SUM(E590:I590)</f>
        <v>3.3855871904407646</v>
      </c>
    </row>
    <row r="591" spans="1:12" ht="15" customHeight="1" x14ac:dyDescent="0.2">
      <c r="A591" s="11"/>
      <c r="C591" s="139">
        <v>2021</v>
      </c>
      <c r="D591" s="139"/>
      <c r="E591" s="140">
        <v>6.7434204999999997E-2</v>
      </c>
      <c r="F591" s="140">
        <v>7.6057327999999993E-2</v>
      </c>
      <c r="G591" s="140">
        <v>0.37948327900000001</v>
      </c>
      <c r="H591" s="140">
        <v>0.280995088</v>
      </c>
      <c r="I591" s="140">
        <v>0.13996760799999999</v>
      </c>
      <c r="J591" s="140">
        <v>2.97924E-2</v>
      </c>
      <c r="K591" s="140">
        <v>2.6270100000000001E-2</v>
      </c>
      <c r="L591" s="141">
        <f t="shared" si="294"/>
        <v>3.3707920948512622</v>
      </c>
    </row>
    <row r="592" spans="1:12" ht="15" customHeight="1" x14ac:dyDescent="0.2">
      <c r="A592" s="11"/>
      <c r="C592" s="139">
        <v>2017</v>
      </c>
      <c r="D592" s="139"/>
      <c r="E592" s="140">
        <v>8.3864674E-2</v>
      </c>
      <c r="F592" s="140">
        <v>0.10309950700000001</v>
      </c>
      <c r="G592" s="140">
        <v>0.36107627399999997</v>
      </c>
      <c r="H592" s="140">
        <v>0.26383872800000002</v>
      </c>
      <c r="I592" s="140">
        <v>0.113602969</v>
      </c>
      <c r="J592" s="140">
        <v>4.38401E-2</v>
      </c>
      <c r="K592" s="140">
        <v>3.0677800000000002E-2</v>
      </c>
      <c r="L592" s="141">
        <f t="shared" si="294"/>
        <v>3.2379471181849433</v>
      </c>
    </row>
    <row r="593" spans="1:12" ht="15" customHeight="1" x14ac:dyDescent="0.2">
      <c r="A593" s="11"/>
      <c r="C593" s="139">
        <v>2014</v>
      </c>
      <c r="D593" s="139"/>
      <c r="E593" s="140">
        <v>9.5476588280270516E-2</v>
      </c>
      <c r="F593" s="140">
        <v>7.5067006524837651E-2</v>
      </c>
      <c r="G593" s="140">
        <v>0.33771349988544108</v>
      </c>
      <c r="H593" s="140">
        <v>0.22839822854397199</v>
      </c>
      <c r="I593" s="140">
        <v>0.21196449016097726</v>
      </c>
      <c r="J593" s="140">
        <v>3.3938876772393031E-2</v>
      </c>
      <c r="K593" s="140">
        <v>1.7441309832108471E-2</v>
      </c>
      <c r="L593" s="141">
        <f t="shared" si="294"/>
        <v>3.4072306105412209</v>
      </c>
    </row>
    <row r="594" spans="1:12" ht="15" customHeight="1" x14ac:dyDescent="0.2">
      <c r="A594" s="11"/>
      <c r="C594" s="170" t="s">
        <v>95</v>
      </c>
      <c r="D594" s="171"/>
      <c r="E594" s="172"/>
      <c r="F594" s="172"/>
      <c r="G594" s="173"/>
      <c r="H594" s="173"/>
      <c r="I594" s="173"/>
      <c r="J594" s="173"/>
      <c r="K594" s="173"/>
      <c r="L594" s="174"/>
    </row>
    <row r="595" spans="1:12" ht="15" customHeight="1" x14ac:dyDescent="0.2">
      <c r="A595" s="11"/>
      <c r="C595" s="178">
        <v>2024</v>
      </c>
      <c r="D595" s="178"/>
      <c r="E595" s="179">
        <v>0.11951746206871651</v>
      </c>
      <c r="F595" s="179">
        <v>0.13030187290559236</v>
      </c>
      <c r="G595" s="179">
        <v>0.46067645999572232</v>
      </c>
      <c r="H595" s="179">
        <v>0.19026081457982003</v>
      </c>
      <c r="I595" s="179">
        <v>5.0807062306160326E-2</v>
      </c>
      <c r="J595" s="179">
        <v>2.6667908800229363E-2</v>
      </c>
      <c r="K595" s="179">
        <v>2.1768419343759081E-2</v>
      </c>
      <c r="L595" s="181">
        <f t="shared" ref="L595:L598" si="295">(1*E595+2*F595+3*G595+4*H595+5*I595)/SUM(E595:I595)</f>
        <v>2.9185951921642865</v>
      </c>
    </row>
    <row r="596" spans="1:12" ht="15" customHeight="1" x14ac:dyDescent="0.2">
      <c r="A596" s="11"/>
      <c r="C596" s="139">
        <v>2021</v>
      </c>
      <c r="D596" s="139"/>
      <c r="E596" s="140">
        <v>0.13541683299999999</v>
      </c>
      <c r="F596" s="140">
        <v>0.122742252</v>
      </c>
      <c r="G596" s="140">
        <v>0.45403723600000001</v>
      </c>
      <c r="H596" s="140">
        <v>0.17534355500000001</v>
      </c>
      <c r="I596" s="140">
        <v>5.6974200000000003E-2</v>
      </c>
      <c r="J596" s="140">
        <v>2.92158E-2</v>
      </c>
      <c r="K596" s="140">
        <v>2.6270100000000001E-2</v>
      </c>
      <c r="L596" s="141">
        <f t="shared" si="295"/>
        <v>2.8895898265046078</v>
      </c>
    </row>
    <row r="597" spans="1:12" ht="15" customHeight="1" x14ac:dyDescent="0.2">
      <c r="A597" s="11"/>
      <c r="C597" s="139">
        <v>2017</v>
      </c>
      <c r="D597" s="139"/>
      <c r="E597" s="140">
        <v>0.13628453700000001</v>
      </c>
      <c r="F597" s="140">
        <v>0.128318298</v>
      </c>
      <c r="G597" s="140">
        <v>0.39319305199999999</v>
      </c>
      <c r="H597" s="140">
        <v>0.20359924099999999</v>
      </c>
      <c r="I597" s="140">
        <v>5.8486099999999999E-2</v>
      </c>
      <c r="J597" s="140">
        <v>4.7682000000000002E-2</v>
      </c>
      <c r="K597" s="140">
        <v>3.2436800000000002E-2</v>
      </c>
      <c r="L597" s="141">
        <f t="shared" si="295"/>
        <v>2.9126888031244831</v>
      </c>
    </row>
    <row r="598" spans="1:12" ht="15" customHeight="1" x14ac:dyDescent="0.2">
      <c r="A598" s="11"/>
      <c r="C598" s="139">
        <v>2014</v>
      </c>
      <c r="D598" s="139"/>
      <c r="E598" s="140">
        <v>0.14831826203284956</v>
      </c>
      <c r="F598" s="140">
        <v>9.893677262215278E-2</v>
      </c>
      <c r="G598" s="140">
        <v>0.36423357739127071</v>
      </c>
      <c r="H598" s="140">
        <v>0.28940850646022598</v>
      </c>
      <c r="I598" s="140">
        <v>4.5413147249545295E-2</v>
      </c>
      <c r="J598" s="140">
        <v>3.3191281345212119E-2</v>
      </c>
      <c r="K598" s="140">
        <v>2.0498452898743677E-2</v>
      </c>
      <c r="L598" s="141">
        <f t="shared" si="295"/>
        <v>2.9837912614038054</v>
      </c>
    </row>
    <row r="599" spans="1:12" ht="15" customHeight="1" x14ac:dyDescent="0.2">
      <c r="A599" s="11"/>
      <c r="C599" s="170" t="s">
        <v>96</v>
      </c>
      <c r="D599" s="171"/>
      <c r="E599" s="172"/>
      <c r="F599" s="172"/>
      <c r="G599" s="173"/>
      <c r="H599" s="173"/>
      <c r="I599" s="173"/>
      <c r="J599" s="173"/>
      <c r="K599" s="173"/>
      <c r="L599" s="174"/>
    </row>
    <row r="600" spans="1:12" ht="15" customHeight="1" x14ac:dyDescent="0.2">
      <c r="A600" s="11"/>
      <c r="C600" s="178">
        <v>2024</v>
      </c>
      <c r="D600" s="178"/>
      <c r="E600" s="179">
        <v>0.12191400721041741</v>
      </c>
      <c r="F600" s="179">
        <v>0.16950642655455719</v>
      </c>
      <c r="G600" s="179">
        <v>0.41281739141236784</v>
      </c>
      <c r="H600" s="179">
        <v>0.1457118992790857</v>
      </c>
      <c r="I600" s="179">
        <v>9.9424664121021841E-2</v>
      </c>
      <c r="J600" s="179">
        <v>2.8857192078791054E-2</v>
      </c>
      <c r="K600" s="179">
        <v>2.1768419343759084E-2</v>
      </c>
      <c r="L600" s="181">
        <f t="shared" ref="L600:L603" si="296">(1*E600+2*F600+3*G600+4*H600+5*I600)/SUM(E600:I600)</f>
        <v>2.9275594388454982</v>
      </c>
    </row>
    <row r="601" spans="1:12" ht="15" customHeight="1" x14ac:dyDescent="0.2">
      <c r="A601" s="11"/>
      <c r="C601" s="139">
        <v>2021</v>
      </c>
      <c r="D601" s="139"/>
      <c r="E601" s="140">
        <v>0.12787744700000001</v>
      </c>
      <c r="F601" s="140">
        <v>0.143813886</v>
      </c>
      <c r="G601" s="140">
        <v>0.41352363399999997</v>
      </c>
      <c r="H601" s="140">
        <v>0.16517206100000001</v>
      </c>
      <c r="I601" s="140">
        <v>9.1846740999999996E-2</v>
      </c>
      <c r="J601" s="140">
        <v>3.1496200000000002E-2</v>
      </c>
      <c r="K601" s="140">
        <v>2.6270100000000001E-2</v>
      </c>
      <c r="L601" s="141">
        <f t="shared" si="296"/>
        <v>2.9461882616945347</v>
      </c>
    </row>
    <row r="602" spans="1:12" ht="15" customHeight="1" x14ac:dyDescent="0.2">
      <c r="A602" s="11"/>
      <c r="C602" s="139">
        <v>2017</v>
      </c>
      <c r="D602" s="139"/>
      <c r="E602" s="140">
        <v>0.132526437</v>
      </c>
      <c r="F602" s="140">
        <v>8.3601302000000002E-2</v>
      </c>
      <c r="G602" s="140">
        <v>0.44209244399999997</v>
      </c>
      <c r="H602" s="140">
        <v>0.176745554</v>
      </c>
      <c r="I602" s="140">
        <v>9.1133328E-2</v>
      </c>
      <c r="J602" s="140">
        <v>4.2740399999999998E-2</v>
      </c>
      <c r="K602" s="140">
        <v>3.1160500000000001E-2</v>
      </c>
      <c r="L602" s="141">
        <f t="shared" si="296"/>
        <v>3.0111845853121553</v>
      </c>
    </row>
    <row r="603" spans="1:12" ht="15" customHeight="1" x14ac:dyDescent="0.2">
      <c r="A603" s="11"/>
      <c r="C603" s="139">
        <v>2014</v>
      </c>
      <c r="D603" s="139"/>
      <c r="E603" s="140">
        <v>0.15545783510294048</v>
      </c>
      <c r="F603" s="140">
        <v>0.10108769671313798</v>
      </c>
      <c r="G603" s="140">
        <v>0.36537624731303614</v>
      </c>
      <c r="H603" s="140">
        <v>0.13910123967058588</v>
      </c>
      <c r="I603" s="140">
        <v>0.18598395880164464</v>
      </c>
      <c r="J603" s="140">
        <v>3.3718861983238528E-2</v>
      </c>
      <c r="K603" s="140">
        <v>1.9274160415416412E-2</v>
      </c>
      <c r="L603" s="141">
        <f t="shared" si="296"/>
        <v>3.1046093563172867</v>
      </c>
    </row>
    <row r="604" spans="1:12" ht="15" customHeight="1" x14ac:dyDescent="0.2">
      <c r="A604" s="11"/>
      <c r="C604" s="162" t="s">
        <v>94</v>
      </c>
      <c r="D604" s="162"/>
      <c r="E604" s="162"/>
      <c r="F604" s="162"/>
      <c r="G604" s="163"/>
      <c r="H604" s="163"/>
      <c r="I604" s="163"/>
      <c r="J604" s="163"/>
      <c r="K604" s="163"/>
      <c r="L604" s="168"/>
    </row>
    <row r="605" spans="1:12" ht="15" customHeight="1" x14ac:dyDescent="0.2">
      <c r="A605" s="11"/>
      <c r="C605" s="178">
        <v>2024</v>
      </c>
      <c r="D605" s="178"/>
      <c r="E605" s="179">
        <f>AVERAGE(E530,E550,E570,E590)</f>
        <v>7.1924461289001373E-2</v>
      </c>
      <c r="F605" s="179">
        <f t="shared" ref="F605:K605" si="297">AVERAGE(F530,F550,F570,F590)</f>
        <v>4.9174383685697105E-2</v>
      </c>
      <c r="G605" s="179">
        <f t="shared" si="297"/>
        <v>0.2530699796663099</v>
      </c>
      <c r="H605" s="179">
        <f t="shared" si="297"/>
        <v>0.35878972005063525</v>
      </c>
      <c r="I605" s="179">
        <f t="shared" si="297"/>
        <v>0.22147648510704912</v>
      </c>
      <c r="J605" s="179">
        <f t="shared" si="297"/>
        <v>3.0218464955237591E-2</v>
      </c>
      <c r="K605" s="179">
        <f t="shared" si="297"/>
        <v>1.534650524606954E-2</v>
      </c>
      <c r="L605" s="181">
        <f t="shared" ref="L605:L608" si="298">(1*E605+2*F605+3*G605+4*H605+5*I605)/SUM(E605:I605)</f>
        <v>3.637779801658604</v>
      </c>
    </row>
    <row r="606" spans="1:12" ht="15" customHeight="1" x14ac:dyDescent="0.2">
      <c r="A606" s="11"/>
      <c r="C606" s="139">
        <v>2021</v>
      </c>
      <c r="D606" s="139"/>
      <c r="E606" s="140">
        <f t="shared" ref="E606:K606" si="299">AVERAGE(E531,E551,E571,E591)</f>
        <v>6.2897473250000002E-2</v>
      </c>
      <c r="F606" s="140">
        <f t="shared" si="299"/>
        <v>5.4632481999999996E-2</v>
      </c>
      <c r="G606" s="140">
        <f t="shared" si="299"/>
        <v>0.2668456025</v>
      </c>
      <c r="H606" s="140">
        <f t="shared" si="299"/>
        <v>0.34795023474999998</v>
      </c>
      <c r="I606" s="140">
        <f t="shared" si="299"/>
        <v>0.22113010175</v>
      </c>
      <c r="J606" s="140">
        <f t="shared" si="299"/>
        <v>2.9957600000000001E-2</v>
      </c>
      <c r="K606" s="140">
        <f t="shared" si="299"/>
        <v>1.6586475E-2</v>
      </c>
      <c r="L606" s="141">
        <f t="shared" si="298"/>
        <v>3.6395503068651776</v>
      </c>
    </row>
    <row r="607" spans="1:12" ht="15" customHeight="1" x14ac:dyDescent="0.2">
      <c r="A607" s="11"/>
      <c r="C607" s="139">
        <v>2017</v>
      </c>
      <c r="D607" s="139"/>
      <c r="E607" s="140">
        <f t="shared" ref="E607:K607" si="300">AVERAGE(E532,E552,E572,E592)</f>
        <v>0.10041598699999998</v>
      </c>
      <c r="F607" s="140">
        <f t="shared" si="300"/>
        <v>5.559892675E-2</v>
      </c>
      <c r="G607" s="140">
        <f t="shared" si="300"/>
        <v>0.27468961224999999</v>
      </c>
      <c r="H607" s="140">
        <f t="shared" si="300"/>
        <v>0.35206246475000003</v>
      </c>
      <c r="I607" s="140">
        <f t="shared" si="300"/>
        <v>0.16326016325000001</v>
      </c>
      <c r="J607" s="140">
        <f t="shared" si="300"/>
        <v>3.7701625000000002E-2</v>
      </c>
      <c r="K607" s="140">
        <f t="shared" si="300"/>
        <v>1.62712E-2</v>
      </c>
      <c r="L607" s="141">
        <f t="shared" si="298"/>
        <v>3.4462365469268552</v>
      </c>
    </row>
    <row r="608" spans="1:12" ht="15" customHeight="1" x14ac:dyDescent="0.2">
      <c r="A608" s="11"/>
      <c r="C608" s="139">
        <v>2014</v>
      </c>
      <c r="D608" s="139"/>
      <c r="E608" s="140">
        <f t="shared" ref="E608:K608" si="301">AVERAGE(E533,E553,E573,E593)</f>
        <v>0.11996387030733408</v>
      </c>
      <c r="F608" s="140">
        <f t="shared" si="301"/>
        <v>4.8851236475246501E-2</v>
      </c>
      <c r="G608" s="140">
        <f t="shared" si="301"/>
        <v>0.23862959664079603</v>
      </c>
      <c r="H608" s="140">
        <f t="shared" si="301"/>
        <v>0.32057378404241094</v>
      </c>
      <c r="I608" s="140">
        <f t="shared" si="301"/>
        <v>0.23493428134706446</v>
      </c>
      <c r="J608" s="140">
        <f t="shared" si="301"/>
        <v>2.8564780097361225E-2</v>
      </c>
      <c r="K608" s="140">
        <f t="shared" si="301"/>
        <v>8.4824510897868535E-3</v>
      </c>
      <c r="L608" s="141">
        <f t="shared" si="298"/>
        <v>3.5209636296753017</v>
      </c>
    </row>
    <row r="609" spans="1:12" ht="15" customHeight="1" x14ac:dyDescent="0.2">
      <c r="A609" s="11"/>
      <c r="C609" s="162" t="s">
        <v>95</v>
      </c>
      <c r="D609" s="162"/>
      <c r="E609" s="162"/>
      <c r="F609" s="162"/>
      <c r="G609" s="163"/>
      <c r="H609" s="163"/>
      <c r="I609" s="163"/>
      <c r="J609" s="163"/>
      <c r="K609" s="163"/>
      <c r="L609" s="168"/>
    </row>
    <row r="610" spans="1:12" ht="15" customHeight="1" x14ac:dyDescent="0.2">
      <c r="A610" s="11"/>
      <c r="C610" s="139">
        <v>2024</v>
      </c>
      <c r="D610" s="139"/>
      <c r="E610" s="140">
        <f>AVERAGE(E535,E555,E575,E595)</f>
        <v>0.1074171141315954</v>
      </c>
      <c r="F610" s="140">
        <f t="shared" ref="F610:K610" si="302">AVERAGE(F535,F555,F575,F595)</f>
        <v>8.6440992429234115E-2</v>
      </c>
      <c r="G610" s="140">
        <f t="shared" si="302"/>
        <v>0.37309768520439479</v>
      </c>
      <c r="H610" s="140">
        <f t="shared" si="302"/>
        <v>0.30058865465941897</v>
      </c>
      <c r="I610" s="140">
        <f t="shared" si="302"/>
        <v>9.4332495259853058E-2</v>
      </c>
      <c r="J610" s="140">
        <f t="shared" si="302"/>
        <v>2.277655306943396E-2</v>
      </c>
      <c r="K610" s="140">
        <f t="shared" si="302"/>
        <v>1.5346505246069541E-2</v>
      </c>
      <c r="L610" s="141">
        <f t="shared" ref="L610:L613" si="303">(1*E610+2*F610+3*G610+4*H610+5*I610)/SUM(E610:I610)</f>
        <v>3.1954287667583552</v>
      </c>
    </row>
    <row r="611" spans="1:12" ht="15" customHeight="1" x14ac:dyDescent="0.2">
      <c r="A611" s="11"/>
      <c r="C611" s="139">
        <v>2021</v>
      </c>
      <c r="D611" s="139"/>
      <c r="E611" s="140">
        <f t="shared" ref="E611:K611" si="304">AVERAGE(E536,E556,E576,E596)</f>
        <v>0.1172269255</v>
      </c>
      <c r="F611" s="140">
        <f t="shared" si="304"/>
        <v>8.3853140499999992E-2</v>
      </c>
      <c r="G611" s="140">
        <f t="shared" si="304"/>
        <v>0.36976803624999999</v>
      </c>
      <c r="H611" s="140">
        <f t="shared" si="304"/>
        <v>0.279001738</v>
      </c>
      <c r="I611" s="140">
        <f t="shared" si="304"/>
        <v>0.10431342325000001</v>
      </c>
      <c r="J611" s="140">
        <f t="shared" si="304"/>
        <v>2.9250225000000001E-2</v>
      </c>
      <c r="K611" s="140">
        <f t="shared" si="304"/>
        <v>1.6586475E-2</v>
      </c>
      <c r="L611" s="141">
        <f t="shared" si="303"/>
        <v>3.1774555775485478</v>
      </c>
    </row>
    <row r="612" spans="1:12" ht="15" customHeight="1" x14ac:dyDescent="0.2">
      <c r="A612" s="11"/>
      <c r="C612" s="139">
        <v>2017</v>
      </c>
      <c r="D612" s="139"/>
      <c r="E612" s="140">
        <f t="shared" ref="E612:K612" si="305">AVERAGE(E537,E557,E577,E597)</f>
        <v>0.12817366799999999</v>
      </c>
      <c r="F612" s="140">
        <f t="shared" si="305"/>
        <v>7.5467359999999997E-2</v>
      </c>
      <c r="G612" s="140">
        <f t="shared" si="305"/>
        <v>0.34449586199999999</v>
      </c>
      <c r="H612" s="140">
        <f t="shared" si="305"/>
        <v>0.2911172185</v>
      </c>
      <c r="I612" s="140">
        <f t="shared" si="305"/>
        <v>0.10017575399999999</v>
      </c>
      <c r="J612" s="140">
        <f t="shared" si="305"/>
        <v>4.0818325000000003E-2</v>
      </c>
      <c r="K612" s="140">
        <f t="shared" si="305"/>
        <v>1.97518E-2</v>
      </c>
      <c r="L612" s="141">
        <f t="shared" si="303"/>
        <v>3.1699477916053573</v>
      </c>
    </row>
    <row r="613" spans="1:12" ht="15" customHeight="1" x14ac:dyDescent="0.2">
      <c r="A613" s="11"/>
      <c r="C613" s="139">
        <v>2014</v>
      </c>
      <c r="D613" s="139"/>
      <c r="E613" s="140">
        <f t="shared" ref="E613:K613" si="306">AVERAGE(E538,E558,E578,E598)</f>
        <v>0.12328343588246946</v>
      </c>
      <c r="F613" s="140">
        <f t="shared" si="306"/>
        <v>6.9828144930793451E-2</v>
      </c>
      <c r="G613" s="140">
        <f t="shared" si="306"/>
        <v>0.33251749050039225</v>
      </c>
      <c r="H613" s="140">
        <f t="shared" si="306"/>
        <v>0.34047510110332002</v>
      </c>
      <c r="I613" s="140">
        <f t="shared" si="306"/>
        <v>9.5026277512949162E-2</v>
      </c>
      <c r="J613" s="140">
        <f t="shared" si="306"/>
        <v>2.9565935374490197E-2</v>
      </c>
      <c r="K613" s="140">
        <f t="shared" si="306"/>
        <v>9.3036146955855648E-3</v>
      </c>
      <c r="L613" s="141">
        <f t="shared" si="303"/>
        <v>3.2227924830069621</v>
      </c>
    </row>
    <row r="614" spans="1:12" ht="15" customHeight="1" x14ac:dyDescent="0.2">
      <c r="A614" s="11"/>
      <c r="C614" s="162" t="s">
        <v>96</v>
      </c>
      <c r="D614" s="162"/>
      <c r="E614" s="162"/>
      <c r="F614" s="162"/>
      <c r="G614" s="163"/>
      <c r="H614" s="163"/>
      <c r="I614" s="163"/>
      <c r="J614" s="163"/>
      <c r="K614" s="163"/>
      <c r="L614" s="168"/>
    </row>
    <row r="615" spans="1:12" ht="15" customHeight="1" x14ac:dyDescent="0.2">
      <c r="A615" s="11"/>
      <c r="C615" s="178">
        <v>2024</v>
      </c>
      <c r="D615" s="178"/>
      <c r="E615" s="179">
        <f>AVERAGE(E540,E560,E580,E600)</f>
        <v>9.8848179706422373E-2</v>
      </c>
      <c r="F615" s="179">
        <f t="shared" ref="F615:K615" si="307">AVERAGE(F540,F560,F580,F600)</f>
        <v>9.2453071475842585E-2</v>
      </c>
      <c r="G615" s="179">
        <f t="shared" si="307"/>
        <v>0.33512080508466602</v>
      </c>
      <c r="H615" s="179">
        <f t="shared" si="307"/>
        <v>0.26113210800403319</v>
      </c>
      <c r="I615" s="179">
        <f t="shared" si="307"/>
        <v>0.17228560749004651</v>
      </c>
      <c r="J615" s="179">
        <f t="shared" si="307"/>
        <v>2.4813722992919861E-2</v>
      </c>
      <c r="K615" s="179">
        <f t="shared" si="307"/>
        <v>1.5346505246069543E-2</v>
      </c>
      <c r="L615" s="181">
        <f t="shared" ref="L615:L618" si="308">(1*E615+2*F615+3*G615+4*H615+5*I615)/SUM(E615:I615)</f>
        <v>3.3287568419013254</v>
      </c>
    </row>
    <row r="616" spans="1:12" ht="15" customHeight="1" x14ac:dyDescent="0.2">
      <c r="A616" s="11"/>
      <c r="C616" s="139">
        <v>2021</v>
      </c>
      <c r="D616" s="139"/>
      <c r="E616" s="140">
        <f t="shared" ref="E616:K616" si="309">AVERAGE(E541,E561,E581,E601)</f>
        <v>0.10102746874999999</v>
      </c>
      <c r="F616" s="140">
        <f t="shared" si="309"/>
        <v>8.7693029000000006E-2</v>
      </c>
      <c r="G616" s="140">
        <f t="shared" si="309"/>
        <v>0.33782029599999996</v>
      </c>
      <c r="H616" s="140">
        <f t="shared" si="309"/>
        <v>0.27304405850000002</v>
      </c>
      <c r="I616" s="140">
        <f t="shared" si="309"/>
        <v>0.15270067325</v>
      </c>
      <c r="J616" s="140">
        <f t="shared" si="309"/>
        <v>3.1127999999999999E-2</v>
      </c>
      <c r="K616" s="140">
        <f t="shared" si="309"/>
        <v>1.6586475E-2</v>
      </c>
      <c r="L616" s="141">
        <f t="shared" si="308"/>
        <v>3.3031626867881023</v>
      </c>
    </row>
    <row r="617" spans="1:12" ht="15" customHeight="1" x14ac:dyDescent="0.2">
      <c r="A617" s="11"/>
      <c r="C617" s="139">
        <v>2017</v>
      </c>
      <c r="D617" s="139"/>
      <c r="E617" s="140">
        <f t="shared" ref="E617:K617" si="310">AVERAGE(E542,E562,E582,E602)</f>
        <v>0.12439202150000001</v>
      </c>
      <c r="F617" s="140">
        <f t="shared" si="310"/>
        <v>6.8470380999999997E-2</v>
      </c>
      <c r="G617" s="140">
        <f t="shared" si="310"/>
        <v>0.33264057499999999</v>
      </c>
      <c r="H617" s="140">
        <f t="shared" si="310"/>
        <v>0.27521454449999999</v>
      </c>
      <c r="I617" s="140">
        <f t="shared" si="310"/>
        <v>0.13970176125</v>
      </c>
      <c r="J617" s="140">
        <f t="shared" si="310"/>
        <v>3.9680999999999994E-2</v>
      </c>
      <c r="K617" s="140">
        <f t="shared" si="310"/>
        <v>1.9899674999999999E-2</v>
      </c>
      <c r="L617" s="141">
        <f t="shared" si="308"/>
        <v>3.2524019309554069</v>
      </c>
    </row>
    <row r="618" spans="1:12" ht="15" customHeight="1" x14ac:dyDescent="0.2">
      <c r="A618" s="11"/>
      <c r="C618" s="139">
        <v>2014</v>
      </c>
      <c r="D618" s="139"/>
      <c r="E618" s="140">
        <f t="shared" ref="E618:K618" si="311">AVERAGE(E543,E563,E583,E603)</f>
        <v>0.12318930851956314</v>
      </c>
      <c r="F618" s="140">
        <f t="shared" si="311"/>
        <v>6.7967960973397065E-2</v>
      </c>
      <c r="G618" s="140">
        <f t="shared" si="311"/>
        <v>0.33864906029675523</v>
      </c>
      <c r="H618" s="140">
        <f t="shared" si="311"/>
        <v>0.23208830075338346</v>
      </c>
      <c r="I618" s="140">
        <f t="shared" si="311"/>
        <v>0.20022074028001577</v>
      </c>
      <c r="J618" s="140">
        <f t="shared" si="311"/>
        <v>2.9422546073266553E-2</v>
      </c>
      <c r="K618" s="140">
        <f t="shared" si="311"/>
        <v>8.4620831036187911E-3</v>
      </c>
      <c r="L618" s="141">
        <f t="shared" si="308"/>
        <v>3.3307121089113019</v>
      </c>
    </row>
    <row r="619" spans="1:12" ht="15" customHeight="1" x14ac:dyDescent="0.2">
      <c r="A619" s="11"/>
      <c r="C619" s="100" t="s">
        <v>20</v>
      </c>
      <c r="D619" s="100"/>
      <c r="E619" s="100"/>
      <c r="F619" s="99"/>
      <c r="G619" s="99"/>
      <c r="H619" s="99"/>
      <c r="I619" s="99"/>
      <c r="J619" s="99"/>
      <c r="K619" s="99"/>
      <c r="L619" s="99"/>
    </row>
    <row r="620" spans="1:12" ht="15" customHeight="1" x14ac:dyDescent="0.2">
      <c r="A620" s="11"/>
      <c r="C620" s="160" t="s">
        <v>165</v>
      </c>
      <c r="D620" s="160"/>
      <c r="E620" s="160"/>
      <c r="F620" s="161"/>
      <c r="G620" s="161"/>
      <c r="H620" s="161"/>
      <c r="I620" s="161"/>
      <c r="J620" s="161"/>
      <c r="K620" s="161"/>
      <c r="L620" s="161"/>
    </row>
    <row r="621" spans="1:12" ht="15" customHeight="1" x14ac:dyDescent="0.2">
      <c r="A621" s="11"/>
      <c r="B621" s="3"/>
      <c r="C621" s="178">
        <v>2024</v>
      </c>
      <c r="D621" s="178"/>
      <c r="E621" s="179">
        <f>AVERAGE(E631,E636,E641,E651,E656,E661,E671,E676,E681,E691,E696,E701)</f>
        <v>0.18333877829384362</v>
      </c>
      <c r="F621" s="179">
        <f t="shared" ref="F621:K621" si="312">AVERAGE(F631,F636,F641,F651,F656,F661,F671,F676,F681,F691,F696,F701)</f>
        <v>8.6306454896045257E-2</v>
      </c>
      <c r="G621" s="179">
        <f t="shared" si="312"/>
        <v>0.36299664787025976</v>
      </c>
      <c r="H621" s="179">
        <f t="shared" si="312"/>
        <v>0.24238656923800758</v>
      </c>
      <c r="I621" s="179">
        <f t="shared" si="312"/>
        <v>6.3553696666259915E-2</v>
      </c>
      <c r="J621" s="179">
        <f t="shared" si="312"/>
        <v>1.2821042758278549E-2</v>
      </c>
      <c r="K621" s="179">
        <f t="shared" si="312"/>
        <v>4.8596810277305343E-2</v>
      </c>
      <c r="L621" s="181">
        <f t="shared" ref="L621:L624" si="313">(1*E621+2*F621+3*G621+4*H621+5*I621)/SUM(E621:I621)</f>
        <v>2.9110466258246754</v>
      </c>
    </row>
    <row r="622" spans="1:12" ht="15" customHeight="1" x14ac:dyDescent="0.2">
      <c r="A622" s="11"/>
      <c r="B622" s="3"/>
      <c r="C622" s="139">
        <v>2021</v>
      </c>
      <c r="D622" s="139"/>
      <c r="E622" s="140">
        <f t="shared" ref="E622:K622" si="314">AVERAGE(E632,E637,E642,E652,E657,E662,E672,E677,E682,E692,E697,E702)</f>
        <v>0.17216630258333332</v>
      </c>
      <c r="F622" s="140">
        <f t="shared" si="314"/>
        <v>9.1675999999999994E-2</v>
      </c>
      <c r="G622" s="140">
        <f t="shared" si="314"/>
        <v>0.36986183466666667</v>
      </c>
      <c r="H622" s="140">
        <f t="shared" si="314"/>
        <v>0.23187579941666669</v>
      </c>
      <c r="I622" s="140">
        <f t="shared" si="314"/>
        <v>7.305769325E-2</v>
      </c>
      <c r="J622" s="140">
        <f t="shared" si="314"/>
        <v>3.0686416666666667E-3</v>
      </c>
      <c r="K622" s="140">
        <f t="shared" si="314"/>
        <v>5.8293731500000001E-2</v>
      </c>
      <c r="L622" s="141">
        <f t="shared" si="313"/>
        <v>2.9381897577927378</v>
      </c>
    </row>
    <row r="623" spans="1:12" ht="15" customHeight="1" x14ac:dyDescent="0.2">
      <c r="A623" s="11"/>
      <c r="B623" s="3"/>
      <c r="C623" s="139">
        <v>2017</v>
      </c>
      <c r="D623" s="139"/>
      <c r="E623" s="140">
        <f t="shared" ref="E623:K623" si="315">AVERAGE(E633,E638,E643,E653,E658,E663,E673,E678,E683,E693,E698,E703)</f>
        <v>0.14403844766666668</v>
      </c>
      <c r="F623" s="140">
        <f t="shared" si="315"/>
        <v>0.10218287958333333</v>
      </c>
      <c r="G623" s="140">
        <f t="shared" si="315"/>
        <v>0.25246636724999999</v>
      </c>
      <c r="H623" s="140">
        <f t="shared" si="315"/>
        <v>0.27865533283333332</v>
      </c>
      <c r="I623" s="140">
        <f t="shared" si="315"/>
        <v>0.12690118483333335</v>
      </c>
      <c r="J623" s="140">
        <f t="shared" si="315"/>
        <v>2.3924896083333338E-2</v>
      </c>
      <c r="K623" s="140">
        <f t="shared" si="315"/>
        <v>7.1830896000000005E-2</v>
      </c>
      <c r="L623" s="141">
        <f t="shared" si="313"/>
        <v>3.1572561103184857</v>
      </c>
    </row>
    <row r="624" spans="1:12" ht="15" customHeight="1" x14ac:dyDescent="0.2">
      <c r="A624" s="11"/>
      <c r="B624" s="3"/>
      <c r="C624" s="139">
        <v>2014</v>
      </c>
      <c r="D624" s="139"/>
      <c r="E624" s="140">
        <f t="shared" ref="E624:K624" si="316">AVERAGE(E634,E639,E644,E654,E659,E664,E674,E679,E684,E694,E699,E704)</f>
        <v>0.12807447001195529</v>
      </c>
      <c r="F624" s="140">
        <f t="shared" si="316"/>
        <v>4.2915006344858765E-2</v>
      </c>
      <c r="G624" s="140">
        <f t="shared" si="316"/>
        <v>0.23907761547945358</v>
      </c>
      <c r="H624" s="140">
        <f t="shared" si="316"/>
        <v>0.21154493624531867</v>
      </c>
      <c r="I624" s="140">
        <f t="shared" si="316"/>
        <v>0.146984066981621</v>
      </c>
      <c r="J624" s="140">
        <f t="shared" si="316"/>
        <v>1.5132552979714349E-3</v>
      </c>
      <c r="K624" s="140">
        <f t="shared" si="316"/>
        <v>0.22989064963882125</v>
      </c>
      <c r="L624" s="141">
        <f t="shared" si="313"/>
        <v>3.2686054810398346</v>
      </c>
    </row>
    <row r="625" spans="1:13" ht="15" customHeight="1" x14ac:dyDescent="0.2">
      <c r="A625" s="11"/>
      <c r="B625" s="3"/>
      <c r="C625" s="162" t="s">
        <v>64</v>
      </c>
      <c r="D625" s="162"/>
      <c r="E625" s="162"/>
      <c r="F625" s="162"/>
      <c r="G625" s="163"/>
      <c r="H625" s="163"/>
      <c r="I625" s="163"/>
      <c r="J625" s="163"/>
      <c r="K625" s="163"/>
      <c r="L625" s="168"/>
    </row>
    <row r="626" spans="1:13" s="3" customFormat="1" ht="15" customHeight="1" x14ac:dyDescent="0.2">
      <c r="A626" s="11"/>
      <c r="B626" s="2"/>
      <c r="C626" s="178">
        <v>2024</v>
      </c>
      <c r="D626" s="178"/>
      <c r="E626" s="179">
        <f>AVERAGE(E631,E636,E641)</f>
        <v>0.1667408543714409</v>
      </c>
      <c r="F626" s="179">
        <f t="shared" ref="F626:K626" si="317">AVERAGE(F631,F636,F641)</f>
        <v>7.5871018657901038E-2</v>
      </c>
      <c r="G626" s="179">
        <f t="shared" si="317"/>
        <v>0.38043187733150036</v>
      </c>
      <c r="H626" s="179">
        <f t="shared" si="317"/>
        <v>0.26894251274456676</v>
      </c>
      <c r="I626" s="179">
        <f t="shared" si="317"/>
        <v>9.1877487941746161E-2</v>
      </c>
      <c r="J626" s="179">
        <f t="shared" si="317"/>
        <v>1.2896870617552283E-2</v>
      </c>
      <c r="K626" s="179">
        <f t="shared" si="317"/>
        <v>3.2393783352924893E-3</v>
      </c>
      <c r="L626" s="181">
        <f t="shared" ref="L626:L629" si="318">(1*E626+2*F626+3*G626+4*H626+5*I626)/SUM(E626:I626)</f>
        <v>3.0440556542317401</v>
      </c>
      <c r="M626" s="2"/>
    </row>
    <row r="627" spans="1:13" s="3" customFormat="1" ht="15" customHeight="1" x14ac:dyDescent="0.2">
      <c r="A627" s="11"/>
      <c r="B627" s="2"/>
      <c r="C627" s="139">
        <v>2021</v>
      </c>
      <c r="D627" s="139"/>
      <c r="E627" s="140">
        <f t="shared" ref="E627:K627" si="319">AVERAGE(E632,E637,E642)</f>
        <v>0.14263613966666666</v>
      </c>
      <c r="F627" s="140">
        <f t="shared" si="319"/>
        <v>9.2475521999999991E-2</v>
      </c>
      <c r="G627" s="140">
        <f t="shared" si="319"/>
        <v>0.39424533199999995</v>
      </c>
      <c r="H627" s="140">
        <f t="shared" si="319"/>
        <v>0.24968206000000001</v>
      </c>
      <c r="I627" s="140">
        <f t="shared" si="319"/>
        <v>0.11172539433333332</v>
      </c>
      <c r="J627" s="140">
        <f t="shared" si="319"/>
        <v>1.8681899999999998E-3</v>
      </c>
      <c r="K627" s="140">
        <f t="shared" si="319"/>
        <v>7.3673799999999998E-3</v>
      </c>
      <c r="L627" s="141">
        <f t="shared" si="318"/>
        <v>3.0962741926457715</v>
      </c>
      <c r="M627" s="2"/>
    </row>
    <row r="628" spans="1:13" s="3" customFormat="1" ht="15" customHeight="1" x14ac:dyDescent="0.2">
      <c r="A628" s="11"/>
      <c r="B628" s="2"/>
      <c r="C628" s="139">
        <v>2017</v>
      </c>
      <c r="D628" s="139"/>
      <c r="E628" s="140">
        <f t="shared" ref="E628:K628" si="320">AVERAGE(E633,E638,E643)</f>
        <v>0.12416374966666667</v>
      </c>
      <c r="F628" s="140">
        <f t="shared" si="320"/>
        <v>0.133162111</v>
      </c>
      <c r="G628" s="140">
        <f t="shared" si="320"/>
        <v>0.20349957666666665</v>
      </c>
      <c r="H628" s="140">
        <f t="shared" si="320"/>
        <v>0.29989387933333328</v>
      </c>
      <c r="I628" s="140">
        <f t="shared" si="320"/>
        <v>0.17174332966666669</v>
      </c>
      <c r="J628" s="140">
        <f t="shared" si="320"/>
        <v>2.0823914333333336E-2</v>
      </c>
      <c r="K628" s="140">
        <f t="shared" si="320"/>
        <v>4.6713399999999995E-2</v>
      </c>
      <c r="L628" s="141">
        <f t="shared" si="318"/>
        <v>3.2808594310594117</v>
      </c>
      <c r="M628" s="2"/>
    </row>
    <row r="629" spans="1:13" s="3" customFormat="1" ht="15" customHeight="1" x14ac:dyDescent="0.2">
      <c r="A629" s="11"/>
      <c r="B629" s="2"/>
      <c r="C629" s="139">
        <v>2014</v>
      </c>
      <c r="D629" s="139"/>
      <c r="E629" s="140">
        <f t="shared" ref="E629:K629" si="321">AVERAGE(E634,E639,E644)</f>
        <v>0.12250578921482801</v>
      </c>
      <c r="F629" s="140">
        <f t="shared" si="321"/>
        <v>1.5859426066177157E-2</v>
      </c>
      <c r="G629" s="140">
        <f t="shared" si="321"/>
        <v>0.18289100857329119</v>
      </c>
      <c r="H629" s="140">
        <f t="shared" si="321"/>
        <v>0.2287051349668667</v>
      </c>
      <c r="I629" s="140">
        <f t="shared" si="321"/>
        <v>0.22459334018715146</v>
      </c>
      <c r="J629" s="140">
        <f t="shared" si="321"/>
        <v>1.0304069577456853E-3</v>
      </c>
      <c r="K629" s="140">
        <f t="shared" si="321"/>
        <v>0.22441489403393985</v>
      </c>
      <c r="L629" s="141">
        <f t="shared" si="318"/>
        <v>3.5384007241570683</v>
      </c>
      <c r="M629" s="2"/>
    </row>
    <row r="630" spans="1:13" s="3" customFormat="1" ht="15" customHeight="1" x14ac:dyDescent="0.2">
      <c r="A630" s="11"/>
      <c r="B630" s="2"/>
      <c r="C630" s="170" t="s">
        <v>94</v>
      </c>
      <c r="D630" s="171"/>
      <c r="E630" s="172"/>
      <c r="F630" s="172"/>
      <c r="G630" s="173"/>
      <c r="H630" s="173"/>
      <c r="I630" s="173"/>
      <c r="J630" s="173"/>
      <c r="K630" s="173"/>
      <c r="L630" s="174"/>
      <c r="M630" s="2"/>
    </row>
    <row r="631" spans="1:13" ht="15" customHeight="1" x14ac:dyDescent="0.2">
      <c r="A631" s="11"/>
      <c r="C631" s="178">
        <v>2024</v>
      </c>
      <c r="D631" s="178"/>
      <c r="E631" s="179">
        <v>7.7189489142191869E-2</v>
      </c>
      <c r="F631" s="179">
        <v>0.12680717069350486</v>
      </c>
      <c r="G631" s="179">
        <v>0.30690861704897321</v>
      </c>
      <c r="H631" s="179">
        <v>0.3669924560712306</v>
      </c>
      <c r="I631" s="179">
        <v>0.10952562416472729</v>
      </c>
      <c r="J631" s="179">
        <v>9.3372645440796941E-3</v>
      </c>
      <c r="K631" s="179">
        <v>3.2393783352924889E-3</v>
      </c>
      <c r="L631" s="181">
        <f t="shared" ref="L631:L634" si="322">(1*E631+2*F631+3*G631+4*H631+5*I631)/SUM(E631:I631)</f>
        <v>3.3087404741080615</v>
      </c>
    </row>
    <row r="632" spans="1:13" ht="15" customHeight="1" x14ac:dyDescent="0.2">
      <c r="A632" s="11"/>
      <c r="C632" s="139">
        <v>2021</v>
      </c>
      <c r="D632" s="139"/>
      <c r="E632" s="140">
        <v>9.1819766999999997E-2</v>
      </c>
      <c r="F632" s="140">
        <v>0.129533548</v>
      </c>
      <c r="G632" s="140">
        <v>0.28352445399999998</v>
      </c>
      <c r="H632" s="140">
        <v>0.30768341300000002</v>
      </c>
      <c r="I632" s="140">
        <v>0.17827505299999999</v>
      </c>
      <c r="J632" s="140">
        <v>1.7963899999999999E-3</v>
      </c>
      <c r="K632" s="140">
        <v>7.3673799999999998E-3</v>
      </c>
      <c r="L632" s="141">
        <f t="shared" si="322"/>
        <v>3.3543072251490686</v>
      </c>
    </row>
    <row r="633" spans="1:13" ht="15" customHeight="1" x14ac:dyDescent="0.2">
      <c r="A633" s="11"/>
      <c r="C633" s="139">
        <v>2017</v>
      </c>
      <c r="D633" s="139"/>
      <c r="E633" s="140">
        <v>9.3435139E-2</v>
      </c>
      <c r="F633" s="140">
        <v>0.14856858000000001</v>
      </c>
      <c r="G633" s="140">
        <v>0.168983563</v>
      </c>
      <c r="H633" s="140">
        <v>0.32613356999999998</v>
      </c>
      <c r="I633" s="140">
        <v>0.215761181</v>
      </c>
      <c r="J633" s="140">
        <v>4.0454299999999999E-4</v>
      </c>
      <c r="K633" s="140">
        <v>4.6713400000000002E-2</v>
      </c>
      <c r="L633" s="141">
        <f t="shared" si="322"/>
        <v>3.4430948001723949</v>
      </c>
    </row>
    <row r="634" spans="1:13" ht="15" customHeight="1" x14ac:dyDescent="0.2">
      <c r="A634" s="11"/>
      <c r="C634" s="139">
        <v>2014</v>
      </c>
      <c r="D634" s="139"/>
      <c r="E634" s="140">
        <v>0.12579359616456387</v>
      </c>
      <c r="F634" s="140">
        <v>5.8842890272057021E-3</v>
      </c>
      <c r="G634" s="140">
        <v>0.13948135190552519</v>
      </c>
      <c r="H634" s="140">
        <v>0.22794404493801498</v>
      </c>
      <c r="I634" s="140">
        <v>0.27382175341490095</v>
      </c>
      <c r="J634" s="140">
        <v>1.0304069577456853E-3</v>
      </c>
      <c r="K634" s="140">
        <v>0.22604455759204375</v>
      </c>
      <c r="L634" s="141">
        <f t="shared" si="322"/>
        <v>3.6703315931663325</v>
      </c>
    </row>
    <row r="635" spans="1:13" ht="15" customHeight="1" x14ac:dyDescent="0.2">
      <c r="A635" s="11"/>
      <c r="C635" s="170" t="s">
        <v>95</v>
      </c>
      <c r="D635" s="171"/>
      <c r="E635" s="172"/>
      <c r="F635" s="172"/>
      <c r="G635" s="173"/>
      <c r="H635" s="173"/>
      <c r="I635" s="173"/>
      <c r="J635" s="173"/>
      <c r="K635" s="173"/>
      <c r="L635" s="174"/>
    </row>
    <row r="636" spans="1:13" ht="15" customHeight="1" x14ac:dyDescent="0.2">
      <c r="A636" s="11"/>
      <c r="C636" s="178">
        <v>2024</v>
      </c>
      <c r="D636" s="178"/>
      <c r="E636" s="179">
        <v>0.23977910764645699</v>
      </c>
      <c r="F636" s="179">
        <v>5.246492848925495E-2</v>
      </c>
      <c r="G636" s="179">
        <v>0.4182332806267986</v>
      </c>
      <c r="H636" s="179">
        <v>0.23028290047073399</v>
      </c>
      <c r="I636" s="179">
        <v>4.5913710374209674E-2</v>
      </c>
      <c r="J636" s="179">
        <v>1.0086694057253287E-2</v>
      </c>
      <c r="K636" s="179">
        <v>3.2393783352924893E-3</v>
      </c>
      <c r="L636" s="181">
        <f t="shared" ref="L636:L639" si="323">(1*E636+2*F636+3*G636+4*H636+5*I636)/SUM(E636:I636)</f>
        <v>2.7872520832976462</v>
      </c>
    </row>
    <row r="637" spans="1:13" ht="15" customHeight="1" x14ac:dyDescent="0.2">
      <c r="A637" s="11"/>
      <c r="C637" s="139">
        <v>2021</v>
      </c>
      <c r="D637" s="139"/>
      <c r="E637" s="140">
        <v>0.18436754399999999</v>
      </c>
      <c r="F637" s="140">
        <v>7.1325596000000005E-2</v>
      </c>
      <c r="G637" s="140">
        <v>0.47504868300000003</v>
      </c>
      <c r="H637" s="140">
        <v>0.24279995300000001</v>
      </c>
      <c r="I637" s="140">
        <v>1.7294500000000001E-2</v>
      </c>
      <c r="J637" s="140">
        <v>1.7963899999999999E-3</v>
      </c>
      <c r="K637" s="140">
        <v>7.3673799999999998E-3</v>
      </c>
      <c r="L637" s="141">
        <f t="shared" si="323"/>
        <v>2.8358238036492724</v>
      </c>
    </row>
    <row r="638" spans="1:13" ht="15" customHeight="1" x14ac:dyDescent="0.2">
      <c r="A638" s="11"/>
      <c r="C638" s="139">
        <v>2017</v>
      </c>
      <c r="D638" s="139"/>
      <c r="E638" s="140">
        <v>0.17002104500000001</v>
      </c>
      <c r="F638" s="140">
        <v>8.9585453999999995E-2</v>
      </c>
      <c r="G638" s="140">
        <v>0.20646783299999999</v>
      </c>
      <c r="H638" s="140">
        <v>0.32132514899999998</v>
      </c>
      <c r="I638" s="140">
        <v>0.134853473</v>
      </c>
      <c r="J638" s="140">
        <v>3.1033600000000001E-2</v>
      </c>
      <c r="K638" s="140">
        <v>4.6713400000000002E-2</v>
      </c>
      <c r="L638" s="141">
        <f t="shared" si="323"/>
        <v>3.1750111510079257</v>
      </c>
    </row>
    <row r="639" spans="1:13" ht="15" customHeight="1" x14ac:dyDescent="0.2">
      <c r="A639" s="11"/>
      <c r="C639" s="139">
        <v>2014</v>
      </c>
      <c r="D639" s="139"/>
      <c r="E639" s="140">
        <v>0.12222568378095093</v>
      </c>
      <c r="F639" s="140">
        <v>2.1264888902960435E-2</v>
      </c>
      <c r="G639" s="140">
        <v>0.24798185377268794</v>
      </c>
      <c r="H639" s="140">
        <v>0.25828501504269646</v>
      </c>
      <c r="I639" s="140">
        <v>0.12569738182629719</v>
      </c>
      <c r="J639" s="140">
        <v>1.0304069577456853E-3</v>
      </c>
      <c r="K639" s="140">
        <v>0.22351476971666143</v>
      </c>
      <c r="L639" s="141">
        <f t="shared" si="323"/>
        <v>3.3146070085478021</v>
      </c>
    </row>
    <row r="640" spans="1:13" ht="15" customHeight="1" x14ac:dyDescent="0.2">
      <c r="A640" s="11"/>
      <c r="C640" s="170" t="s">
        <v>96</v>
      </c>
      <c r="D640" s="171"/>
      <c r="E640" s="172"/>
      <c r="F640" s="172"/>
      <c r="G640" s="173"/>
      <c r="H640" s="173"/>
      <c r="I640" s="173"/>
      <c r="J640" s="173"/>
      <c r="K640" s="173"/>
      <c r="L640" s="174"/>
    </row>
    <row r="641" spans="1:12" ht="15" customHeight="1" x14ac:dyDescent="0.2">
      <c r="A641" s="11"/>
      <c r="C641" s="178">
        <v>2024</v>
      </c>
      <c r="D641" s="178"/>
      <c r="E641" s="179">
        <v>0.18325396632567387</v>
      </c>
      <c r="F641" s="179">
        <v>4.8340956790943315E-2</v>
      </c>
      <c r="G641" s="179">
        <v>0.41615373431872943</v>
      </c>
      <c r="H641" s="179">
        <v>0.20955218169173559</v>
      </c>
      <c r="I641" s="179">
        <v>0.12019312928630153</v>
      </c>
      <c r="J641" s="179">
        <v>1.926665325132387E-2</v>
      </c>
      <c r="K641" s="179">
        <v>3.2393783352924902E-3</v>
      </c>
      <c r="L641" s="181">
        <f t="shared" ref="L641:L644" si="324">(1*E641+2*F641+3*G641+4*H641+5*I641)/SUM(E641:I641)</f>
        <v>3.0358974601950774</v>
      </c>
    </row>
    <row r="642" spans="1:12" ht="15" customHeight="1" x14ac:dyDescent="0.2">
      <c r="A642" s="11"/>
      <c r="C642" s="139">
        <v>2021</v>
      </c>
      <c r="D642" s="139"/>
      <c r="E642" s="140">
        <v>0.15172110799999999</v>
      </c>
      <c r="F642" s="140">
        <v>7.6567421999999996E-2</v>
      </c>
      <c r="G642" s="140">
        <v>0.424162859</v>
      </c>
      <c r="H642" s="140">
        <v>0.198562814</v>
      </c>
      <c r="I642" s="140">
        <v>0.13960663000000001</v>
      </c>
      <c r="J642" s="140">
        <v>2.0117899999999998E-3</v>
      </c>
      <c r="K642" s="140">
        <v>7.3673799999999998E-3</v>
      </c>
      <c r="L642" s="141">
        <f t="shared" si="324"/>
        <v>3.0986920855519706</v>
      </c>
    </row>
    <row r="643" spans="1:12" ht="15" customHeight="1" x14ac:dyDescent="0.2">
      <c r="A643" s="11"/>
      <c r="C643" s="139">
        <v>2017</v>
      </c>
      <c r="D643" s="139"/>
      <c r="E643" s="140">
        <v>0.109035065</v>
      </c>
      <c r="F643" s="140">
        <v>0.16133229900000001</v>
      </c>
      <c r="G643" s="140">
        <v>0.235047334</v>
      </c>
      <c r="H643" s="140">
        <v>0.25222291899999999</v>
      </c>
      <c r="I643" s="140">
        <v>0.164615335</v>
      </c>
      <c r="J643" s="140">
        <v>3.1033600000000001E-2</v>
      </c>
      <c r="K643" s="140">
        <v>4.6713400000000002E-2</v>
      </c>
      <c r="L643" s="141">
        <f t="shared" si="324"/>
        <v>3.219084319070848</v>
      </c>
    </row>
    <row r="644" spans="1:12" ht="15" customHeight="1" x14ac:dyDescent="0.2">
      <c r="A644" s="11"/>
      <c r="C644" s="139">
        <v>2014</v>
      </c>
      <c r="D644" s="139"/>
      <c r="E644" s="140">
        <v>0.11949808769896919</v>
      </c>
      <c r="F644" s="140">
        <v>2.0429100268365339E-2</v>
      </c>
      <c r="G644" s="140">
        <v>0.1612098200416604</v>
      </c>
      <c r="H644" s="140">
        <v>0.19988634491988869</v>
      </c>
      <c r="I644" s="140">
        <v>0.27426088532025622</v>
      </c>
      <c r="J644" s="140">
        <v>1.030406957745685E-3</v>
      </c>
      <c r="K644" s="140">
        <v>0.22368535479311435</v>
      </c>
      <c r="L644" s="141">
        <f t="shared" si="324"/>
        <v>3.6307142797051957</v>
      </c>
    </row>
    <row r="645" spans="1:12" ht="15" customHeight="1" x14ac:dyDescent="0.2">
      <c r="A645" s="11"/>
      <c r="C645" s="162" t="s">
        <v>65</v>
      </c>
      <c r="D645" s="162"/>
      <c r="E645" s="162"/>
      <c r="F645" s="162"/>
      <c r="G645" s="163"/>
      <c r="H645" s="163"/>
      <c r="I645" s="163"/>
      <c r="J645" s="163"/>
      <c r="K645" s="163"/>
      <c r="L645" s="168"/>
    </row>
    <row r="646" spans="1:12" ht="15" customHeight="1" x14ac:dyDescent="0.2">
      <c r="A646" s="11"/>
      <c r="C646" s="178">
        <v>2024</v>
      </c>
      <c r="D646" s="178"/>
      <c r="E646" s="179">
        <f>AVERAGE(E651,E656,E661)</f>
        <v>0.17054503738533258</v>
      </c>
      <c r="F646" s="179">
        <f t="shared" ref="F646:K646" si="325">AVERAGE(F651,F656,F661)</f>
        <v>0.10601229464416921</v>
      </c>
      <c r="G646" s="179">
        <f t="shared" si="325"/>
        <v>0.38525505972196977</v>
      </c>
      <c r="H646" s="179">
        <f t="shared" si="325"/>
        <v>0.23977219299135535</v>
      </c>
      <c r="I646" s="179">
        <f t="shared" si="325"/>
        <v>8.5933429994210123E-2</v>
      </c>
      <c r="J646" s="179">
        <f t="shared" si="325"/>
        <v>9.6296093985643663E-3</v>
      </c>
      <c r="K646" s="179">
        <f t="shared" si="325"/>
        <v>2.8523758643984824E-3</v>
      </c>
      <c r="L646" s="181">
        <f t="shared" ref="L646:L649" si="326">(1*E646+2*F646+3*G646+4*H646+5*I646)/SUM(E646:I646)</f>
        <v>2.9640884359517203</v>
      </c>
    </row>
    <row r="647" spans="1:12" ht="15" customHeight="1" x14ac:dyDescent="0.2">
      <c r="A647" s="11"/>
      <c r="C647" s="139">
        <v>2021</v>
      </c>
      <c r="D647" s="139"/>
      <c r="E647" s="140">
        <f t="shared" ref="E647:K647" si="327">AVERAGE(E652,E657,E662)</f>
        <v>0.13851974266666667</v>
      </c>
      <c r="F647" s="140">
        <f t="shared" si="327"/>
        <v>0.11109479833333334</v>
      </c>
      <c r="G647" s="140">
        <f t="shared" si="327"/>
        <v>0.38490947599999997</v>
      </c>
      <c r="H647" s="140">
        <f t="shared" si="327"/>
        <v>0.25778536633333332</v>
      </c>
      <c r="I647" s="140">
        <f t="shared" si="327"/>
        <v>0.10114929233333335</v>
      </c>
      <c r="J647" s="140">
        <f t="shared" si="327"/>
        <v>2.8226433333333333E-3</v>
      </c>
      <c r="K647" s="140">
        <f t="shared" si="327"/>
        <v>3.7186799999999998E-3</v>
      </c>
      <c r="L647" s="141">
        <f t="shared" si="326"/>
        <v>3.0724234123629262</v>
      </c>
    </row>
    <row r="648" spans="1:12" ht="15" customHeight="1" x14ac:dyDescent="0.2">
      <c r="A648" s="11"/>
      <c r="C648" s="139">
        <v>2017</v>
      </c>
      <c r="D648" s="139"/>
      <c r="E648" s="140">
        <f t="shared" ref="E648:K648" si="328">AVERAGE(E653,E658,E663)</f>
        <v>0.11811170533333333</v>
      </c>
      <c r="F648" s="140">
        <f t="shared" si="328"/>
        <v>0.11198661766666666</v>
      </c>
      <c r="G648" s="140">
        <f t="shared" si="328"/>
        <v>0.28310598766666667</v>
      </c>
      <c r="H648" s="140">
        <f t="shared" si="328"/>
        <v>0.27689070466666665</v>
      </c>
      <c r="I648" s="140">
        <f t="shared" si="328"/>
        <v>0.153164261</v>
      </c>
      <c r="J648" s="140">
        <f t="shared" si="328"/>
        <v>2.1206301666666667E-2</v>
      </c>
      <c r="K648" s="140">
        <f t="shared" si="328"/>
        <v>3.5534466666666667E-2</v>
      </c>
      <c r="L648" s="141">
        <f t="shared" si="326"/>
        <v>3.2491459180204076</v>
      </c>
    </row>
    <row r="649" spans="1:12" ht="15" customHeight="1" x14ac:dyDescent="0.2">
      <c r="A649" s="11"/>
      <c r="C649" s="139">
        <v>2014</v>
      </c>
      <c r="D649" s="139"/>
      <c r="E649" s="140">
        <f t="shared" ref="E649:K649" si="329">AVERAGE(E654,E659,E664)</f>
        <v>0.11213813565559254</v>
      </c>
      <c r="F649" s="140">
        <f t="shared" si="329"/>
        <v>4.5692262637534696E-2</v>
      </c>
      <c r="G649" s="140">
        <f t="shared" si="329"/>
        <v>0.16902171894396409</v>
      </c>
      <c r="H649" s="140">
        <f t="shared" si="329"/>
        <v>0.2758338378741052</v>
      </c>
      <c r="I649" s="140">
        <f t="shared" si="329"/>
        <v>0.1826221662428337</v>
      </c>
      <c r="J649" s="140">
        <f t="shared" si="329"/>
        <v>1.030406957745685E-3</v>
      </c>
      <c r="K649" s="140">
        <f t="shared" si="329"/>
        <v>0.21366147168822405</v>
      </c>
      <c r="L649" s="141">
        <f t="shared" si="326"/>
        <v>3.4725656418415549</v>
      </c>
    </row>
    <row r="650" spans="1:12" ht="15" customHeight="1" x14ac:dyDescent="0.2">
      <c r="A650" s="11"/>
      <c r="C650" s="170" t="s">
        <v>94</v>
      </c>
      <c r="D650" s="171"/>
      <c r="E650" s="172"/>
      <c r="F650" s="172"/>
      <c r="G650" s="173"/>
      <c r="H650" s="173"/>
      <c r="I650" s="173"/>
      <c r="J650" s="173"/>
      <c r="K650" s="173"/>
      <c r="L650" s="174"/>
    </row>
    <row r="651" spans="1:12" ht="15" customHeight="1" x14ac:dyDescent="0.2">
      <c r="A651" s="11"/>
      <c r="C651" s="178">
        <v>2024</v>
      </c>
      <c r="D651" s="178"/>
      <c r="E651" s="179">
        <v>0.128311404582438</v>
      </c>
      <c r="F651" s="179">
        <v>0.16298674694164261</v>
      </c>
      <c r="G651" s="179">
        <v>0.27722462565372402</v>
      </c>
      <c r="H651" s="179">
        <v>0.29933502173460363</v>
      </c>
      <c r="I651" s="179">
        <v>0.1196602158246288</v>
      </c>
      <c r="J651" s="179">
        <v>9.6296093985643681E-3</v>
      </c>
      <c r="K651" s="179">
        <v>2.8523758643984828E-3</v>
      </c>
      <c r="L651" s="181">
        <f t="shared" ref="L651:L654" si="330">(1*E651+2*F651+3*G651+4*H651+5*I651)/SUM(E651:I651)</f>
        <v>3.1205506081922394</v>
      </c>
    </row>
    <row r="652" spans="1:12" ht="15" customHeight="1" x14ac:dyDescent="0.2">
      <c r="A652" s="11"/>
      <c r="C652" s="139">
        <v>2021</v>
      </c>
      <c r="D652" s="139"/>
      <c r="E652" s="140">
        <v>0.134828004</v>
      </c>
      <c r="F652" s="140">
        <v>0.15734046700000001</v>
      </c>
      <c r="G652" s="140">
        <v>0.27668653799999998</v>
      </c>
      <c r="H652" s="140">
        <v>0.313546408</v>
      </c>
      <c r="I652" s="140">
        <v>0.109220152</v>
      </c>
      <c r="J652" s="140">
        <v>4.6597499999999998E-3</v>
      </c>
      <c r="K652" s="140">
        <v>3.7186799999999998E-3</v>
      </c>
      <c r="L652" s="141">
        <f t="shared" si="330"/>
        <v>3.1058773228439125</v>
      </c>
    </row>
    <row r="653" spans="1:12" ht="15" customHeight="1" x14ac:dyDescent="0.2">
      <c r="A653" s="11"/>
      <c r="C653" s="139">
        <v>2017</v>
      </c>
      <c r="D653" s="139"/>
      <c r="E653" s="140">
        <v>0.100747817</v>
      </c>
      <c r="F653" s="140">
        <v>0.147712813</v>
      </c>
      <c r="G653" s="140">
        <v>0.23955805599999999</v>
      </c>
      <c r="H653" s="140">
        <v>0.23097643600000001</v>
      </c>
      <c r="I653" s="140">
        <v>0.245016023</v>
      </c>
      <c r="J653" s="140">
        <v>7.8690499999999996E-4</v>
      </c>
      <c r="K653" s="140">
        <v>3.5201999999999997E-2</v>
      </c>
      <c r="L653" s="141">
        <f t="shared" si="330"/>
        <v>3.3856802246824644</v>
      </c>
    </row>
    <row r="654" spans="1:12" ht="15" customHeight="1" x14ac:dyDescent="0.2">
      <c r="A654" s="11"/>
      <c r="C654" s="139">
        <v>2014</v>
      </c>
      <c r="D654" s="139"/>
      <c r="E654" s="140">
        <v>8.794965844097459E-2</v>
      </c>
      <c r="F654" s="140">
        <v>9.2338084426699343E-2</v>
      </c>
      <c r="G654" s="140">
        <v>0.16614041375530872</v>
      </c>
      <c r="H654" s="140">
        <v>0.14467770128204416</v>
      </c>
      <c r="I654" s="140">
        <v>0.29103923837505363</v>
      </c>
      <c r="J654" s="140">
        <v>1.0304069577456853E-3</v>
      </c>
      <c r="K654" s="140">
        <v>0.21682449676217394</v>
      </c>
      <c r="L654" s="141">
        <f t="shared" si="330"/>
        <v>3.5862323741518551</v>
      </c>
    </row>
    <row r="655" spans="1:12" ht="15" customHeight="1" x14ac:dyDescent="0.2">
      <c r="A655" s="11"/>
      <c r="C655" s="170" t="s">
        <v>95</v>
      </c>
      <c r="D655" s="171"/>
      <c r="E655" s="172"/>
      <c r="F655" s="172"/>
      <c r="G655" s="173"/>
      <c r="H655" s="173"/>
      <c r="I655" s="173"/>
      <c r="J655" s="173"/>
      <c r="K655" s="173"/>
      <c r="L655" s="174"/>
    </row>
    <row r="656" spans="1:12" ht="15" customHeight="1" x14ac:dyDescent="0.2">
      <c r="A656" s="11"/>
      <c r="C656" s="178">
        <v>2024</v>
      </c>
      <c r="D656" s="178"/>
      <c r="E656" s="179">
        <v>0.2368832919120126</v>
      </c>
      <c r="F656" s="179">
        <v>7.6654370668463201E-2</v>
      </c>
      <c r="G656" s="179">
        <v>0.38398487954837046</v>
      </c>
      <c r="H656" s="179">
        <v>0.24073355770332561</v>
      </c>
      <c r="I656" s="179">
        <v>4.9261914904865145E-2</v>
      </c>
      <c r="J656" s="179">
        <v>9.6296093985643663E-3</v>
      </c>
      <c r="K656" s="179">
        <v>2.8523758643984824E-3</v>
      </c>
      <c r="L656" s="181">
        <f t="shared" ref="L656:L659" si="331">(1*E656+2*F656+3*G656+4*H656+5*I656)/SUM(E656:I656)</f>
        <v>2.7861673773762368</v>
      </c>
    </row>
    <row r="657" spans="1:12" ht="15" customHeight="1" x14ac:dyDescent="0.2">
      <c r="A657" s="11"/>
      <c r="C657" s="139">
        <v>2021</v>
      </c>
      <c r="D657" s="139"/>
      <c r="E657" s="140">
        <v>0.155946854</v>
      </c>
      <c r="F657" s="140">
        <v>8.5260428999999999E-2</v>
      </c>
      <c r="G657" s="140">
        <v>0.41610826400000001</v>
      </c>
      <c r="H657" s="140">
        <v>0.25720030199999999</v>
      </c>
      <c r="I657" s="140">
        <v>7.9969080999999997E-2</v>
      </c>
      <c r="J657" s="140">
        <v>1.7963899999999999E-3</v>
      </c>
      <c r="K657" s="140">
        <v>3.7186799999999998E-3</v>
      </c>
      <c r="L657" s="141">
        <f t="shared" si="331"/>
        <v>3.0200951531764288</v>
      </c>
    </row>
    <row r="658" spans="1:12" ht="15" customHeight="1" x14ac:dyDescent="0.2">
      <c r="A658" s="11"/>
      <c r="C658" s="139">
        <v>2017</v>
      </c>
      <c r="D658" s="139"/>
      <c r="E658" s="140">
        <v>0.169888082</v>
      </c>
      <c r="F658" s="140">
        <v>5.9834400000000003E-2</v>
      </c>
      <c r="G658" s="140">
        <v>0.28717205699999998</v>
      </c>
      <c r="H658" s="140">
        <v>0.33650966599999999</v>
      </c>
      <c r="I658" s="140">
        <v>7.9479147E-2</v>
      </c>
      <c r="J658" s="140">
        <v>3.1415999999999999E-2</v>
      </c>
      <c r="K658" s="140">
        <v>3.5700700000000002E-2</v>
      </c>
      <c r="L658" s="141">
        <f t="shared" si="331"/>
        <v>3.10275389285755</v>
      </c>
    </row>
    <row r="659" spans="1:12" ht="15" customHeight="1" x14ac:dyDescent="0.2">
      <c r="A659" s="11"/>
      <c r="C659" s="139">
        <v>2014</v>
      </c>
      <c r="D659" s="139"/>
      <c r="E659" s="140">
        <v>0.12046935280516576</v>
      </c>
      <c r="F659" s="140">
        <v>2.4539348819152623E-2</v>
      </c>
      <c r="G659" s="140">
        <v>0.16528980537572277</v>
      </c>
      <c r="H659" s="140">
        <v>0.40874202075221105</v>
      </c>
      <c r="I659" s="140">
        <v>6.7934398676979355E-2</v>
      </c>
      <c r="J659" s="140">
        <v>1.030406957745685E-3</v>
      </c>
      <c r="K659" s="140">
        <v>0.21199466661302263</v>
      </c>
      <c r="L659" s="141">
        <f t="shared" si="331"/>
        <v>3.3546907967490198</v>
      </c>
    </row>
    <row r="660" spans="1:12" ht="15" customHeight="1" x14ac:dyDescent="0.2">
      <c r="A660" s="11"/>
      <c r="C660" s="170" t="s">
        <v>96</v>
      </c>
      <c r="D660" s="171"/>
      <c r="E660" s="172"/>
      <c r="F660" s="172"/>
      <c r="G660" s="173"/>
      <c r="H660" s="173"/>
      <c r="I660" s="173"/>
      <c r="J660" s="173"/>
      <c r="K660" s="173"/>
      <c r="L660" s="174"/>
    </row>
    <row r="661" spans="1:12" ht="15" customHeight="1" x14ac:dyDescent="0.2">
      <c r="A661" s="11"/>
      <c r="C661" s="178">
        <v>2024</v>
      </c>
      <c r="D661" s="178"/>
      <c r="E661" s="179">
        <v>0.14644041566154717</v>
      </c>
      <c r="F661" s="179">
        <v>7.8395766322401778E-2</v>
      </c>
      <c r="G661" s="179">
        <v>0.49455567396381472</v>
      </c>
      <c r="H661" s="179">
        <v>0.17924799953613693</v>
      </c>
      <c r="I661" s="179">
        <v>8.8878159253136413E-2</v>
      </c>
      <c r="J661" s="179">
        <v>9.6296093985643663E-3</v>
      </c>
      <c r="K661" s="179">
        <v>2.8523758643984824E-3</v>
      </c>
      <c r="L661" s="181">
        <f t="shared" ref="L661:L664" si="332">(1*E661+2*F661+3*G661+4*H661+5*I661)/SUM(E661:I661)</f>
        <v>2.9855473222866857</v>
      </c>
    </row>
    <row r="662" spans="1:12" ht="15" customHeight="1" x14ac:dyDescent="0.2">
      <c r="A662" s="11"/>
      <c r="C662" s="139">
        <v>2021</v>
      </c>
      <c r="D662" s="139"/>
      <c r="E662" s="140">
        <v>0.12478437000000001</v>
      </c>
      <c r="F662" s="140">
        <v>9.0683499000000001E-2</v>
      </c>
      <c r="G662" s="140">
        <v>0.46193362599999999</v>
      </c>
      <c r="H662" s="140">
        <v>0.202609389</v>
      </c>
      <c r="I662" s="140">
        <v>0.11425864400000001</v>
      </c>
      <c r="J662" s="140">
        <v>2.0117899999999998E-3</v>
      </c>
      <c r="K662" s="140">
        <v>3.7186799999999998E-3</v>
      </c>
      <c r="L662" s="141">
        <f t="shared" si="332"/>
        <v>3.0913981927846028</v>
      </c>
    </row>
    <row r="663" spans="1:12" ht="15" customHeight="1" x14ac:dyDescent="0.2">
      <c r="A663" s="11"/>
      <c r="C663" s="139">
        <v>2017</v>
      </c>
      <c r="D663" s="139"/>
      <c r="E663" s="140">
        <v>8.3699217000000006E-2</v>
      </c>
      <c r="F663" s="140">
        <v>0.12841263999999999</v>
      </c>
      <c r="G663" s="140">
        <v>0.32258785000000001</v>
      </c>
      <c r="H663" s="140">
        <v>0.26318601200000002</v>
      </c>
      <c r="I663" s="140">
        <v>0.13499761299999999</v>
      </c>
      <c r="J663" s="140">
        <v>3.1415999999999999E-2</v>
      </c>
      <c r="K663" s="140">
        <v>3.5700700000000002E-2</v>
      </c>
      <c r="L663" s="141">
        <f t="shared" si="332"/>
        <v>3.2544478562942101</v>
      </c>
    </row>
    <row r="664" spans="1:12" ht="15" customHeight="1" x14ac:dyDescent="0.2">
      <c r="A664" s="11"/>
      <c r="C664" s="139">
        <v>2014</v>
      </c>
      <c r="D664" s="139"/>
      <c r="E664" s="140">
        <v>0.12799539572063726</v>
      </c>
      <c r="F664" s="140">
        <v>2.0199354666752108E-2</v>
      </c>
      <c r="G664" s="140">
        <v>0.17563493770086072</v>
      </c>
      <c r="H664" s="140">
        <v>0.27408179158806045</v>
      </c>
      <c r="I664" s="140">
        <v>0.18889286167646807</v>
      </c>
      <c r="J664" s="140">
        <v>1.030406957745685E-3</v>
      </c>
      <c r="K664" s="140">
        <v>0.21216525168947561</v>
      </c>
      <c r="L664" s="141">
        <f t="shared" si="332"/>
        <v>3.4774724147900047</v>
      </c>
    </row>
    <row r="665" spans="1:12" ht="15" customHeight="1" x14ac:dyDescent="0.2">
      <c r="A665" s="11"/>
      <c r="C665" s="162" t="s">
        <v>66</v>
      </c>
      <c r="D665" s="162"/>
      <c r="E665" s="162"/>
      <c r="F665" s="162"/>
      <c r="G665" s="163"/>
      <c r="H665" s="163"/>
      <c r="I665" s="163"/>
      <c r="J665" s="163"/>
      <c r="K665" s="163"/>
      <c r="L665" s="168"/>
    </row>
    <row r="666" spans="1:12" ht="15" customHeight="1" x14ac:dyDescent="0.2">
      <c r="A666" s="11"/>
      <c r="C666" s="178">
        <v>2024</v>
      </c>
      <c r="D666" s="178"/>
      <c r="E666" s="179">
        <f>AVERAGE(E671,E676,E681)</f>
        <v>0.18962804735821367</v>
      </c>
      <c r="F666" s="179">
        <f t="shared" ref="F666:K666" si="333">AVERAGE(F671,F676,F681)</f>
        <v>6.4018762679825328E-2</v>
      </c>
      <c r="G666" s="179">
        <f t="shared" si="333"/>
        <v>0.34118286558665628</v>
      </c>
      <c r="H666" s="179">
        <f t="shared" si="333"/>
        <v>0.2442789347922828</v>
      </c>
      <c r="I666" s="179">
        <f t="shared" si="333"/>
        <v>3.4427790403727551E-2</v>
      </c>
      <c r="J666" s="179">
        <f t="shared" si="333"/>
        <v>1.9248453034219112E-2</v>
      </c>
      <c r="K666" s="179">
        <f t="shared" si="333"/>
        <v>0.10721514614507539</v>
      </c>
      <c r="L666" s="181">
        <f t="shared" ref="L666:L669" si="334">(1*E666+2*F666+3*G666+4*H666+5*I666)/SUM(E666:I666)</f>
        <v>2.8510189825240873</v>
      </c>
    </row>
    <row r="667" spans="1:12" ht="15" customHeight="1" x14ac:dyDescent="0.2">
      <c r="A667" s="11"/>
      <c r="C667" s="139">
        <v>2021</v>
      </c>
      <c r="D667" s="139"/>
      <c r="E667" s="140">
        <f t="shared" ref="E667:K667" si="335">AVERAGE(E672,E677,E682)</f>
        <v>0.18929625399999997</v>
      </c>
      <c r="F667" s="140">
        <f t="shared" si="335"/>
        <v>6.8215936333333324E-2</v>
      </c>
      <c r="G667" s="140">
        <f t="shared" si="335"/>
        <v>0.34959596300000001</v>
      </c>
      <c r="H667" s="140">
        <f t="shared" si="335"/>
        <v>0.20710135533333332</v>
      </c>
      <c r="I667" s="140">
        <f t="shared" si="335"/>
        <v>4.8533219666666662E-2</v>
      </c>
      <c r="J667" s="140">
        <f t="shared" si="335"/>
        <v>4.7791600000000002E-3</v>
      </c>
      <c r="K667" s="140">
        <f t="shared" si="335"/>
        <v>0.132478076</v>
      </c>
      <c r="L667" s="141">
        <f t="shared" si="334"/>
        <v>2.834666065581076</v>
      </c>
    </row>
    <row r="668" spans="1:12" ht="15" customHeight="1" x14ac:dyDescent="0.2">
      <c r="A668" s="11"/>
      <c r="C668" s="139">
        <v>2017</v>
      </c>
      <c r="D668" s="139"/>
      <c r="E668" s="140">
        <f t="shared" ref="E668:K668" si="336">AVERAGE(E673,E678,E683)</f>
        <v>0.16306348000000001</v>
      </c>
      <c r="F668" s="140">
        <f t="shared" si="336"/>
        <v>7.4554449999999994E-2</v>
      </c>
      <c r="G668" s="140">
        <f t="shared" si="336"/>
        <v>0.24896176633333331</v>
      </c>
      <c r="H668" s="140">
        <f t="shared" si="336"/>
        <v>0.2603155046666667</v>
      </c>
      <c r="I668" s="140">
        <f t="shared" si="336"/>
        <v>7.959996833333334E-2</v>
      </c>
      <c r="J668" s="140">
        <f t="shared" si="336"/>
        <v>2.1206301666666667E-2</v>
      </c>
      <c r="K668" s="140">
        <f t="shared" si="336"/>
        <v>0.15229851733333336</v>
      </c>
      <c r="L668" s="141">
        <f t="shared" si="334"/>
        <v>3.0227878299016853</v>
      </c>
    </row>
    <row r="669" spans="1:12" ht="15" customHeight="1" x14ac:dyDescent="0.2">
      <c r="A669" s="11"/>
      <c r="C669" s="139">
        <v>2014</v>
      </c>
      <c r="D669" s="139"/>
      <c r="E669" s="140">
        <f t="shared" ref="E669:K669" si="337">AVERAGE(E674,E679,E684)</f>
        <v>0.16463828547955994</v>
      </c>
      <c r="F669" s="140">
        <f t="shared" si="337"/>
        <v>4.7172661847216489E-2</v>
      </c>
      <c r="G669" s="140">
        <f t="shared" si="337"/>
        <v>0.30960524164621439</v>
      </c>
      <c r="H669" s="140">
        <f t="shared" si="337"/>
        <v>0.15774823432815646</v>
      </c>
      <c r="I669" s="140">
        <f t="shared" si="337"/>
        <v>6.1220060861118052E-2</v>
      </c>
      <c r="J669" s="140">
        <f t="shared" si="337"/>
        <v>2.0245344842726833E-3</v>
      </c>
      <c r="K669" s="140">
        <f t="shared" si="337"/>
        <v>0.25759098135346203</v>
      </c>
      <c r="L669" s="141">
        <f t="shared" si="334"/>
        <v>2.8699852862734403</v>
      </c>
    </row>
    <row r="670" spans="1:12" ht="15" customHeight="1" x14ac:dyDescent="0.2">
      <c r="A670" s="11"/>
      <c r="C670" s="170" t="s">
        <v>94</v>
      </c>
      <c r="D670" s="171"/>
      <c r="E670" s="172"/>
      <c r="F670" s="172"/>
      <c r="G670" s="173"/>
      <c r="H670" s="173"/>
      <c r="I670" s="173"/>
      <c r="J670" s="173"/>
      <c r="K670" s="173"/>
      <c r="L670" s="174"/>
    </row>
    <row r="671" spans="1:12" ht="15" customHeight="1" x14ac:dyDescent="0.2">
      <c r="A671" s="11"/>
      <c r="C671" s="178">
        <v>2024</v>
      </c>
      <c r="D671" s="178"/>
      <c r="E671" s="179">
        <v>0.14015242268222675</v>
      </c>
      <c r="F671" s="179">
        <v>0.11910021266329074</v>
      </c>
      <c r="G671" s="179">
        <v>0.2302475242945875</v>
      </c>
      <c r="H671" s="179">
        <v>0.32397187413050504</v>
      </c>
      <c r="I671" s="179">
        <v>7.0267900394719654E-2</v>
      </c>
      <c r="J671" s="179">
        <v>9.0449196895950202E-3</v>
      </c>
      <c r="K671" s="179">
        <v>0.10721514614507539</v>
      </c>
      <c r="L671" s="181">
        <f t="shared" ref="L671:L674" si="338">(1*E671+2*F671+3*G671+4*H671+5*I671)/SUM(E671:I671)</f>
        <v>3.0736671665218882</v>
      </c>
    </row>
    <row r="672" spans="1:12" ht="15" customHeight="1" x14ac:dyDescent="0.2">
      <c r="A672" s="11"/>
      <c r="C672" s="139">
        <v>2021</v>
      </c>
      <c r="D672" s="139"/>
      <c r="E672" s="140">
        <v>0.18105049100000001</v>
      </c>
      <c r="F672" s="140">
        <v>0.11983500900000001</v>
      </c>
      <c r="G672" s="140">
        <v>0.18889656799999999</v>
      </c>
      <c r="H672" s="140">
        <v>0.28582875899999999</v>
      </c>
      <c r="I672" s="140">
        <v>8.9792258999999999E-2</v>
      </c>
      <c r="J672" s="140">
        <v>2.1188399999999999E-3</v>
      </c>
      <c r="K672" s="140">
        <v>0.132478076</v>
      </c>
      <c r="L672" s="141">
        <f t="shared" si="338"/>
        <v>2.9809074935515083</v>
      </c>
    </row>
    <row r="673" spans="1:12" ht="15" customHeight="1" x14ac:dyDescent="0.2">
      <c r="A673" s="11"/>
      <c r="C673" s="139">
        <v>2017</v>
      </c>
      <c r="D673" s="139"/>
      <c r="E673" s="140">
        <v>0.21691486200000001</v>
      </c>
      <c r="F673" s="140">
        <v>0.101648083</v>
      </c>
      <c r="G673" s="140">
        <v>0.12820562799999999</v>
      </c>
      <c r="H673" s="140">
        <v>0.25294616399999997</v>
      </c>
      <c r="I673" s="140">
        <v>0.14746490500000001</v>
      </c>
      <c r="J673" s="140">
        <v>7.8690499999999996E-4</v>
      </c>
      <c r="K673" s="140">
        <v>0.15203345300000001</v>
      </c>
      <c r="L673" s="141">
        <f t="shared" si="338"/>
        <v>3.0146346375495172</v>
      </c>
    </row>
    <row r="674" spans="1:12" ht="15" customHeight="1" x14ac:dyDescent="0.2">
      <c r="A674" s="11"/>
      <c r="C674" s="139">
        <v>2014</v>
      </c>
      <c r="D674" s="139"/>
      <c r="E674" s="140">
        <v>0.25123757889965631</v>
      </c>
      <c r="F674" s="140">
        <v>6.2421033169629402E-2</v>
      </c>
      <c r="G674" s="140">
        <v>0.19259659098424523</v>
      </c>
      <c r="H674" s="140">
        <v>0.12687540034938039</v>
      </c>
      <c r="I674" s="140">
        <v>0.10491439813547823</v>
      </c>
      <c r="J674" s="140">
        <v>1.200992034198677E-3</v>
      </c>
      <c r="K674" s="140">
        <v>0.26075400642741187</v>
      </c>
      <c r="L674" s="141">
        <f t="shared" si="338"/>
        <v>2.690815608976473</v>
      </c>
    </row>
    <row r="675" spans="1:12" ht="15" customHeight="1" x14ac:dyDescent="0.2">
      <c r="A675" s="11"/>
      <c r="C675" s="170" t="s">
        <v>95</v>
      </c>
      <c r="D675" s="171"/>
      <c r="E675" s="172"/>
      <c r="F675" s="172"/>
      <c r="G675" s="173"/>
      <c r="H675" s="173"/>
      <c r="I675" s="173"/>
      <c r="J675" s="173"/>
      <c r="K675" s="173"/>
      <c r="L675" s="174"/>
    </row>
    <row r="676" spans="1:12" ht="15" customHeight="1" x14ac:dyDescent="0.2">
      <c r="A676" s="11"/>
      <c r="C676" s="178">
        <v>2024</v>
      </c>
      <c r="D676" s="178"/>
      <c r="E676" s="179">
        <v>0.21509619510441677</v>
      </c>
      <c r="F676" s="179">
        <v>3.7924431469528265E-2</v>
      </c>
      <c r="G676" s="179">
        <v>0.37193417911693116</v>
      </c>
      <c r="H676" s="179">
        <v>0.2445221832481301</v>
      </c>
      <c r="I676" s="179">
        <v>1.4262945226323414E-2</v>
      </c>
      <c r="J676" s="179">
        <v>9.0449196895950202E-3</v>
      </c>
      <c r="K676" s="179">
        <v>0.10721514614507539</v>
      </c>
      <c r="L676" s="181">
        <f t="shared" ref="L676:L679" si="339">(1*E676+2*F676+3*G676+4*H676+5*I676)/SUM(E676:I676)</f>
        <v>2.7792690581966037</v>
      </c>
    </row>
    <row r="677" spans="1:12" ht="15" customHeight="1" x14ac:dyDescent="0.2">
      <c r="A677" s="11"/>
      <c r="C677" s="139">
        <v>2021</v>
      </c>
      <c r="D677" s="139"/>
      <c r="E677" s="140">
        <v>0.19287310199999999</v>
      </c>
      <c r="F677" s="140">
        <v>4.3936900000000001E-2</v>
      </c>
      <c r="G677" s="140">
        <v>0.384314567</v>
      </c>
      <c r="H677" s="140">
        <v>0.21966053399999999</v>
      </c>
      <c r="I677" s="140">
        <v>2.4618000000000001E-2</v>
      </c>
      <c r="J677" s="140">
        <v>2.1188399999999999E-3</v>
      </c>
      <c r="K677" s="140">
        <v>0.132478076</v>
      </c>
      <c r="L677" s="141">
        <f t="shared" si="339"/>
        <v>2.8142061549783928</v>
      </c>
    </row>
    <row r="678" spans="1:12" ht="15" customHeight="1" x14ac:dyDescent="0.2">
      <c r="A678" s="11"/>
      <c r="C678" s="139">
        <v>2017</v>
      </c>
      <c r="D678" s="139"/>
      <c r="E678" s="140">
        <v>0.128529007</v>
      </c>
      <c r="F678" s="140">
        <v>4.1428899999999998E-2</v>
      </c>
      <c r="G678" s="140">
        <v>0.28535838299999999</v>
      </c>
      <c r="H678" s="140">
        <v>0.311142902</v>
      </c>
      <c r="I678" s="140">
        <v>4.9592600000000001E-2</v>
      </c>
      <c r="J678" s="140">
        <v>3.1415999999999999E-2</v>
      </c>
      <c r="K678" s="140">
        <v>0.15253218499999999</v>
      </c>
      <c r="L678" s="141">
        <f t="shared" si="339"/>
        <v>3.1370515806673214</v>
      </c>
    </row>
    <row r="679" spans="1:12" ht="15" customHeight="1" x14ac:dyDescent="0.2">
      <c r="A679" s="11"/>
      <c r="C679" s="139">
        <v>2014</v>
      </c>
      <c r="D679" s="139"/>
      <c r="E679" s="140">
        <v>0.11642559617489151</v>
      </c>
      <c r="F679" s="140">
        <v>3.4725448834337341E-2</v>
      </c>
      <c r="G679" s="140">
        <v>0.34347337486540941</v>
      </c>
      <c r="H679" s="140">
        <v>0.22858732754599256</v>
      </c>
      <c r="I679" s="140">
        <v>1.9663084266909967E-2</v>
      </c>
      <c r="J679" s="140">
        <v>1.200992034198677E-3</v>
      </c>
      <c r="K679" s="140">
        <v>0.25592417627826058</v>
      </c>
      <c r="L679" s="141">
        <f t="shared" si="339"/>
        <v>3.0004534477159863</v>
      </c>
    </row>
    <row r="680" spans="1:12" ht="15" customHeight="1" x14ac:dyDescent="0.2">
      <c r="A680" s="11"/>
      <c r="C680" s="170" t="s">
        <v>96</v>
      </c>
      <c r="D680" s="171"/>
      <c r="E680" s="172"/>
      <c r="F680" s="172"/>
      <c r="G680" s="173"/>
      <c r="H680" s="173"/>
      <c r="I680" s="173"/>
      <c r="J680" s="173"/>
      <c r="K680" s="173"/>
      <c r="L680" s="174"/>
    </row>
    <row r="681" spans="1:12" ht="15" customHeight="1" x14ac:dyDescent="0.2">
      <c r="A681" s="11"/>
      <c r="C681" s="178">
        <v>2024</v>
      </c>
      <c r="D681" s="178"/>
      <c r="E681" s="179">
        <v>0.21363552428799745</v>
      </c>
      <c r="F681" s="179">
        <v>3.503164390665698E-2</v>
      </c>
      <c r="G681" s="179">
        <v>0.42136689334845012</v>
      </c>
      <c r="H681" s="179">
        <v>0.16434274699821325</v>
      </c>
      <c r="I681" s="179">
        <v>1.8752525590139586E-2</v>
      </c>
      <c r="J681" s="179">
        <v>3.9655519723467293E-2</v>
      </c>
      <c r="K681" s="179">
        <v>0.10721514614507538</v>
      </c>
      <c r="L681" s="181">
        <f t="shared" ref="L681:L684" si="340">(1*E681+2*F681+3*G681+4*H681+5*I681)/SUM(E681:I681)</f>
        <v>2.6947064367803972</v>
      </c>
    </row>
    <row r="682" spans="1:12" ht="15" customHeight="1" x14ac:dyDescent="0.2">
      <c r="A682" s="11"/>
      <c r="C682" s="139">
        <v>2021</v>
      </c>
      <c r="D682" s="139"/>
      <c r="E682" s="140">
        <v>0.19396516899999999</v>
      </c>
      <c r="F682" s="140">
        <v>4.08759E-2</v>
      </c>
      <c r="G682" s="140">
        <v>0.47557675399999999</v>
      </c>
      <c r="H682" s="140">
        <v>0.115814773</v>
      </c>
      <c r="I682" s="140">
        <v>3.1189399999999999E-2</v>
      </c>
      <c r="J682" s="140">
        <v>1.0099800000000001E-2</v>
      </c>
      <c r="K682" s="140">
        <v>0.132478076</v>
      </c>
      <c r="L682" s="141">
        <f t="shared" si="340"/>
        <v>2.7077137440266923</v>
      </c>
    </row>
    <row r="683" spans="1:12" ht="15" customHeight="1" x14ac:dyDescent="0.2">
      <c r="A683" s="11"/>
      <c r="C683" s="139">
        <v>2017</v>
      </c>
      <c r="D683" s="139"/>
      <c r="E683" s="140">
        <v>0.14374657099999999</v>
      </c>
      <c r="F683" s="140">
        <v>8.0586367000000006E-2</v>
      </c>
      <c r="G683" s="140">
        <v>0.33332128799999999</v>
      </c>
      <c r="H683" s="140">
        <v>0.21685744800000001</v>
      </c>
      <c r="I683" s="140">
        <v>4.1742399999999999E-2</v>
      </c>
      <c r="J683" s="140">
        <v>3.1415999999999999E-2</v>
      </c>
      <c r="K683" s="140">
        <v>0.15232991400000001</v>
      </c>
      <c r="L683" s="141">
        <f t="shared" si="340"/>
        <v>2.9170144895350325</v>
      </c>
    </row>
    <row r="684" spans="1:12" ht="15" customHeight="1" x14ac:dyDescent="0.2">
      <c r="A684" s="11"/>
      <c r="C684" s="139">
        <v>2014</v>
      </c>
      <c r="D684" s="139"/>
      <c r="E684" s="140">
        <v>0.12625168136413203</v>
      </c>
      <c r="F684" s="140">
        <v>4.4371503537682697E-2</v>
      </c>
      <c r="G684" s="140">
        <v>0.39274575908898857</v>
      </c>
      <c r="H684" s="140">
        <v>0.11778197508909648</v>
      </c>
      <c r="I684" s="140">
        <v>5.9082700180965946E-2</v>
      </c>
      <c r="J684" s="140">
        <v>3.6716193844206959E-3</v>
      </c>
      <c r="K684" s="140">
        <v>0.2560947613547136</v>
      </c>
      <c r="L684" s="141">
        <f t="shared" si="340"/>
        <v>2.9176915378745485</v>
      </c>
    </row>
    <row r="685" spans="1:12" ht="15" customHeight="1" x14ac:dyDescent="0.2">
      <c r="A685" s="11"/>
      <c r="C685" s="162" t="s">
        <v>67</v>
      </c>
      <c r="D685" s="162"/>
      <c r="E685" s="162"/>
      <c r="F685" s="162"/>
      <c r="G685" s="163"/>
      <c r="H685" s="163"/>
      <c r="I685" s="163"/>
      <c r="J685" s="163"/>
      <c r="K685" s="163"/>
      <c r="L685" s="168"/>
    </row>
    <row r="686" spans="1:12" ht="15" customHeight="1" x14ac:dyDescent="0.2">
      <c r="A686" s="11"/>
      <c r="C686" s="178">
        <v>2024</v>
      </c>
      <c r="D686" s="178"/>
      <c r="E686" s="179">
        <f>AVERAGE(E691,E696,E701)</f>
        <v>0.20644117406038731</v>
      </c>
      <c r="F686" s="179">
        <f t="shared" ref="F686:K686" si="341">AVERAGE(F691,F696,F701)</f>
        <v>9.9323743602285422E-2</v>
      </c>
      <c r="G686" s="179">
        <f t="shared" si="341"/>
        <v>0.3451167888409124</v>
      </c>
      <c r="H686" s="179">
        <f t="shared" si="341"/>
        <v>0.21655263642382558</v>
      </c>
      <c r="I686" s="179">
        <f t="shared" si="341"/>
        <v>4.1976078325355798E-2</v>
      </c>
      <c r="J686" s="179">
        <f t="shared" si="341"/>
        <v>9.509237982778437E-3</v>
      </c>
      <c r="K686" s="179">
        <f t="shared" si="341"/>
        <v>8.1080340764455014E-2</v>
      </c>
      <c r="L686" s="181">
        <f t="shared" ref="L686:L689" si="342">(1*E686+2*F686+3*G686+4*H686+5*I686)/SUM(E686:I686)</f>
        <v>2.7672103885098527</v>
      </c>
    </row>
    <row r="687" spans="1:12" ht="15" customHeight="1" x14ac:dyDescent="0.2">
      <c r="A687" s="11"/>
      <c r="C687" s="139">
        <v>2021</v>
      </c>
      <c r="D687" s="139"/>
      <c r="E687" s="140">
        <f t="shared" ref="E687:K687" si="343">AVERAGE(E692,E697,E702)</f>
        <v>0.21821307399999998</v>
      </c>
      <c r="F687" s="140">
        <f t="shared" si="343"/>
        <v>9.4917743333333318E-2</v>
      </c>
      <c r="G687" s="140">
        <f t="shared" si="343"/>
        <v>0.35069656766666668</v>
      </c>
      <c r="H687" s="140">
        <f t="shared" si="343"/>
        <v>0.21293441600000004</v>
      </c>
      <c r="I687" s="140">
        <f t="shared" si="343"/>
        <v>3.082286666666666E-2</v>
      </c>
      <c r="J687" s="140">
        <f t="shared" si="343"/>
        <v>2.804573333333333E-3</v>
      </c>
      <c r="K687" s="140">
        <f t="shared" si="343"/>
        <v>8.9610789999999996E-2</v>
      </c>
      <c r="L687" s="141">
        <f t="shared" si="342"/>
        <v>2.717091141854433</v>
      </c>
    </row>
    <row r="688" spans="1:12" ht="15" customHeight="1" x14ac:dyDescent="0.2">
      <c r="A688" s="11"/>
      <c r="C688" s="139">
        <v>2017</v>
      </c>
      <c r="D688" s="139"/>
      <c r="E688" s="140">
        <f t="shared" ref="E688:K688" si="344">AVERAGE(E693,E698,E703)</f>
        <v>0.17081485566666665</v>
      </c>
      <c r="F688" s="140">
        <f t="shared" si="344"/>
        <v>8.9028339666666678E-2</v>
      </c>
      <c r="G688" s="140">
        <f t="shared" si="344"/>
        <v>0.27429813833333333</v>
      </c>
      <c r="H688" s="140">
        <f t="shared" si="344"/>
        <v>0.27752124266666667</v>
      </c>
      <c r="I688" s="140">
        <f t="shared" si="344"/>
        <v>0.10309718033333333</v>
      </c>
      <c r="J688" s="140">
        <f t="shared" si="344"/>
        <v>3.2463066666666658E-2</v>
      </c>
      <c r="K688" s="140">
        <f t="shared" si="344"/>
        <v>5.2777199999999996E-2</v>
      </c>
      <c r="L688" s="141">
        <f t="shared" si="342"/>
        <v>3.0580016249585267</v>
      </c>
    </row>
    <row r="689" spans="1:12" ht="15" customHeight="1" x14ac:dyDescent="0.2">
      <c r="A689" s="11"/>
      <c r="C689" s="139">
        <v>2014</v>
      </c>
      <c r="D689" s="139"/>
      <c r="E689" s="140">
        <f t="shared" ref="E689:K689" si="345">AVERAGE(E694,E699,E704)</f>
        <v>0.11301566969784076</v>
      </c>
      <c r="F689" s="140">
        <f t="shared" si="345"/>
        <v>6.2935674828506746E-2</v>
      </c>
      <c r="G689" s="140">
        <f t="shared" si="345"/>
        <v>0.29479249275434455</v>
      </c>
      <c r="H689" s="140">
        <f t="shared" si="345"/>
        <v>0.18389253781214632</v>
      </c>
      <c r="I689" s="140">
        <f t="shared" si="345"/>
        <v>0.11950070063538092</v>
      </c>
      <c r="J689" s="140">
        <f t="shared" si="345"/>
        <v>1.9676727921216861E-3</v>
      </c>
      <c r="K689" s="140">
        <f t="shared" si="345"/>
        <v>0.22389525147965908</v>
      </c>
      <c r="L689" s="141">
        <f t="shared" si="342"/>
        <v>3.1730015640094966</v>
      </c>
    </row>
    <row r="690" spans="1:12" ht="15" customHeight="1" x14ac:dyDescent="0.2">
      <c r="A690" s="11"/>
      <c r="C690" s="170" t="s">
        <v>94</v>
      </c>
      <c r="D690" s="171"/>
      <c r="E690" s="172"/>
      <c r="F690" s="172"/>
      <c r="G690" s="173"/>
      <c r="H690" s="173"/>
      <c r="I690" s="173"/>
      <c r="J690" s="173"/>
      <c r="K690" s="173"/>
      <c r="L690" s="174"/>
    </row>
    <row r="691" spans="1:12" ht="15" customHeight="1" x14ac:dyDescent="0.2">
      <c r="A691" s="11"/>
      <c r="C691" s="178">
        <v>2024</v>
      </c>
      <c r="D691" s="178"/>
      <c r="E691" s="179">
        <v>0.16378255848724241</v>
      </c>
      <c r="F691" s="179">
        <v>0.10876860178734057</v>
      </c>
      <c r="G691" s="179">
        <v>0.3109563852593516</v>
      </c>
      <c r="H691" s="179">
        <v>0.24541195286706255</v>
      </c>
      <c r="I691" s="179">
        <v>8.0487256945740007E-2</v>
      </c>
      <c r="J691" s="179">
        <v>9.5129038888078481E-3</v>
      </c>
      <c r="K691" s="179">
        <v>8.1080340764455014E-2</v>
      </c>
      <c r="L691" s="181">
        <f t="shared" ref="L691:L694" si="346">(1*E691+2*F691+3*G691+4*H691+5*I691)/SUM(E691:I691)</f>
        <v>2.967069463881578</v>
      </c>
    </row>
    <row r="692" spans="1:12" ht="15" customHeight="1" x14ac:dyDescent="0.2">
      <c r="A692" s="11"/>
      <c r="C692" s="139">
        <v>2021</v>
      </c>
      <c r="D692" s="139"/>
      <c r="E692" s="140">
        <v>0.18737578499999999</v>
      </c>
      <c r="F692" s="140">
        <v>0.116206986</v>
      </c>
      <c r="G692" s="140">
        <v>0.29785893299999999</v>
      </c>
      <c r="H692" s="140">
        <v>0.25108516400000003</v>
      </c>
      <c r="I692" s="140">
        <v>5.5237099999999997E-2</v>
      </c>
      <c r="J692" s="140">
        <v>2.6252900000000002E-3</v>
      </c>
      <c r="K692" s="140">
        <v>8.9610789999999996E-2</v>
      </c>
      <c r="L692" s="141">
        <f t="shared" si="346"/>
        <v>2.8574528219212154</v>
      </c>
    </row>
    <row r="693" spans="1:12" ht="15" customHeight="1" x14ac:dyDescent="0.2">
      <c r="A693" s="11"/>
      <c r="C693" s="139">
        <v>2017</v>
      </c>
      <c r="D693" s="139"/>
      <c r="E693" s="140">
        <v>0.17066082599999999</v>
      </c>
      <c r="F693" s="140">
        <v>6.3138250000000007E-2</v>
      </c>
      <c r="G693" s="140">
        <v>0.24463333200000001</v>
      </c>
      <c r="H693" s="140">
        <v>0.30092854400000002</v>
      </c>
      <c r="I693" s="140">
        <v>0.13526880399999999</v>
      </c>
      <c r="J693" s="140">
        <v>3.1415999999999999E-2</v>
      </c>
      <c r="K693" s="140">
        <v>5.3954299999999997E-2</v>
      </c>
      <c r="L693" s="141">
        <f t="shared" si="346"/>
        <v>3.1825943764724842</v>
      </c>
    </row>
    <row r="694" spans="1:12" ht="15" customHeight="1" x14ac:dyDescent="0.2">
      <c r="A694" s="11"/>
      <c r="C694" s="139">
        <v>2014</v>
      </c>
      <c r="D694" s="139"/>
      <c r="E694" s="140">
        <v>8.5635028329950139E-2</v>
      </c>
      <c r="F694" s="140">
        <v>6.6856851447303314E-2</v>
      </c>
      <c r="G694" s="140">
        <v>0.28504794226345892</v>
      </c>
      <c r="H694" s="140">
        <v>0.15251664496378681</v>
      </c>
      <c r="I694" s="140">
        <v>0.18342765135009911</v>
      </c>
      <c r="J694" s="140">
        <v>1.0304069577456853E-3</v>
      </c>
      <c r="K694" s="140">
        <v>0.22548547468765609</v>
      </c>
      <c r="L694" s="141">
        <f t="shared" si="346"/>
        <v>3.363608033937481</v>
      </c>
    </row>
    <row r="695" spans="1:12" ht="15" customHeight="1" x14ac:dyDescent="0.2">
      <c r="A695" s="11"/>
      <c r="C695" s="170" t="s">
        <v>95</v>
      </c>
      <c r="D695" s="171"/>
      <c r="E695" s="172"/>
      <c r="F695" s="172"/>
      <c r="G695" s="173"/>
      <c r="H695" s="173"/>
      <c r="I695" s="173"/>
      <c r="J695" s="173"/>
      <c r="K695" s="173"/>
      <c r="L695" s="174"/>
    </row>
    <row r="696" spans="1:12" ht="15" customHeight="1" x14ac:dyDescent="0.2">
      <c r="A696" s="11"/>
      <c r="C696" s="178">
        <v>2024</v>
      </c>
      <c r="D696" s="178"/>
      <c r="E696" s="179">
        <v>0.25024418609054178</v>
      </c>
      <c r="F696" s="179">
        <v>8.9996245746378864E-2</v>
      </c>
      <c r="G696" s="179">
        <v>0.34474286260948478</v>
      </c>
      <c r="H696" s="179">
        <v>0.18972885232634226</v>
      </c>
      <c r="I696" s="179">
        <v>3.469460857398949E-2</v>
      </c>
      <c r="J696" s="179">
        <v>9.5129038888078481E-3</v>
      </c>
      <c r="K696" s="179">
        <v>8.1080340764455014E-2</v>
      </c>
      <c r="L696" s="181">
        <f t="shared" ref="L696:L699" si="347">(1*E696+2*F696+3*G696+4*H696+5*I696)/SUM(E696:I696)</f>
        <v>2.635623392387493</v>
      </c>
    </row>
    <row r="697" spans="1:12" ht="15" customHeight="1" x14ac:dyDescent="0.2">
      <c r="A697" s="11"/>
      <c r="C697" s="139">
        <v>2021</v>
      </c>
      <c r="D697" s="139"/>
      <c r="E697" s="140">
        <v>0.25488582900000001</v>
      </c>
      <c r="F697" s="140">
        <v>7.7005529000000003E-2</v>
      </c>
      <c r="G697" s="140">
        <v>0.35421363300000003</v>
      </c>
      <c r="H697" s="140">
        <v>0.20658775600000001</v>
      </c>
      <c r="I697" s="140">
        <v>1.50712E-2</v>
      </c>
      <c r="J697" s="140">
        <v>2.6252900000000002E-3</v>
      </c>
      <c r="K697" s="140">
        <v>8.9610789999999996E-2</v>
      </c>
      <c r="L697" s="141">
        <f t="shared" si="347"/>
        <v>2.6143854003490183</v>
      </c>
    </row>
    <row r="698" spans="1:12" ht="15" customHeight="1" x14ac:dyDescent="0.2">
      <c r="A698" s="11"/>
      <c r="C698" s="139">
        <v>2017</v>
      </c>
      <c r="D698" s="139"/>
      <c r="E698" s="140">
        <v>0.18597197900000001</v>
      </c>
      <c r="F698" s="140">
        <v>6.3272044999999999E-2</v>
      </c>
      <c r="G698" s="140">
        <v>0.300248564</v>
      </c>
      <c r="H698" s="140">
        <v>0.29321688400000001</v>
      </c>
      <c r="I698" s="140">
        <v>6.9518475999999996E-2</v>
      </c>
      <c r="J698" s="140">
        <v>3.2000599999999997E-2</v>
      </c>
      <c r="K698" s="140">
        <v>5.5771399999999999E-2</v>
      </c>
      <c r="L698" s="141">
        <f t="shared" si="347"/>
        <v>2.9967528214779056</v>
      </c>
    </row>
    <row r="699" spans="1:12" ht="15" customHeight="1" x14ac:dyDescent="0.2">
      <c r="A699" s="11"/>
      <c r="C699" s="139">
        <v>2014</v>
      </c>
      <c r="D699" s="139"/>
      <c r="E699" s="140">
        <v>0.12360263480311547</v>
      </c>
      <c r="F699" s="140">
        <v>4.5565124687714266E-2</v>
      </c>
      <c r="G699" s="140">
        <v>0.3159513097141553</v>
      </c>
      <c r="H699" s="140">
        <v>0.2742397985330759</v>
      </c>
      <c r="I699" s="140">
        <v>1.6425292890306396E-2</v>
      </c>
      <c r="J699" s="140">
        <v>1.2009920341986772E-3</v>
      </c>
      <c r="K699" s="140">
        <v>0.2230148473374341</v>
      </c>
      <c r="L699" s="141">
        <f t="shared" si="347"/>
        <v>3.018458729562286</v>
      </c>
    </row>
    <row r="700" spans="1:12" ht="15" customHeight="1" x14ac:dyDescent="0.2">
      <c r="A700" s="11"/>
      <c r="C700" s="170" t="s">
        <v>96</v>
      </c>
      <c r="D700" s="171"/>
      <c r="E700" s="172"/>
      <c r="F700" s="172"/>
      <c r="G700" s="173"/>
      <c r="H700" s="173"/>
      <c r="I700" s="173"/>
      <c r="J700" s="173"/>
      <c r="K700" s="173"/>
      <c r="L700" s="174"/>
    </row>
    <row r="701" spans="1:12" ht="15" customHeight="1" x14ac:dyDescent="0.2">
      <c r="A701" s="11"/>
      <c r="C701" s="178">
        <v>2024</v>
      </c>
      <c r="D701" s="178"/>
      <c r="E701" s="179">
        <v>0.20529677760337778</v>
      </c>
      <c r="F701" s="179">
        <v>9.9206383273136856E-2</v>
      </c>
      <c r="G701" s="179">
        <v>0.37965111865390094</v>
      </c>
      <c r="H701" s="179">
        <v>0.2145171040780719</v>
      </c>
      <c r="I701" s="179">
        <v>1.0746369456337902E-2</v>
      </c>
      <c r="J701" s="179">
        <v>9.501906170719613E-3</v>
      </c>
      <c r="K701" s="179">
        <v>8.1080340764455014E-2</v>
      </c>
      <c r="L701" s="181">
        <f t="shared" ref="L701:L704" si="348">(1*E701+2*F701+3*G701+4*H701+5*I701)/SUM(E701:I701)</f>
        <v>2.6989391348844403</v>
      </c>
    </row>
    <row r="702" spans="1:12" ht="15" customHeight="1" x14ac:dyDescent="0.2">
      <c r="A702" s="11"/>
      <c r="C702" s="139">
        <v>2021</v>
      </c>
      <c r="D702" s="139"/>
      <c r="E702" s="140">
        <v>0.212377608</v>
      </c>
      <c r="F702" s="140">
        <v>9.1540714999999995E-2</v>
      </c>
      <c r="G702" s="140">
        <v>0.40001713700000002</v>
      </c>
      <c r="H702" s="140">
        <v>0.18113032800000001</v>
      </c>
      <c r="I702" s="140">
        <v>2.2160300000000001E-2</v>
      </c>
      <c r="J702" s="140">
        <v>3.16314E-3</v>
      </c>
      <c r="K702" s="140">
        <v>8.9610789999999996E-2</v>
      </c>
      <c r="L702" s="141">
        <f t="shared" si="348"/>
        <v>2.6794128753052346</v>
      </c>
    </row>
    <row r="703" spans="1:12" ht="15" customHeight="1" x14ac:dyDescent="0.2">
      <c r="A703" s="11"/>
      <c r="C703" s="139">
        <v>2017</v>
      </c>
      <c r="D703" s="139"/>
      <c r="E703" s="140">
        <v>0.15581176199999999</v>
      </c>
      <c r="F703" s="140">
        <v>0.140674724</v>
      </c>
      <c r="G703" s="140">
        <v>0.27801251900000001</v>
      </c>
      <c r="H703" s="140">
        <v>0.2384183</v>
      </c>
      <c r="I703" s="140">
        <v>0.104504261</v>
      </c>
      <c r="J703" s="140">
        <v>3.3972599999999999E-2</v>
      </c>
      <c r="K703" s="140">
        <v>4.86059E-2</v>
      </c>
      <c r="L703" s="141">
        <f t="shared" si="348"/>
        <v>2.9946900899427953</v>
      </c>
    </row>
    <row r="704" spans="1:12" ht="15" customHeight="1" x14ac:dyDescent="0.2">
      <c r="A704" s="11"/>
      <c r="C704" s="139">
        <v>2014</v>
      </c>
      <c r="D704" s="139"/>
      <c r="E704" s="140">
        <v>0.12980934596045668</v>
      </c>
      <c r="F704" s="140">
        <v>7.6385048350502624E-2</v>
      </c>
      <c r="G704" s="140">
        <v>0.28337822628541953</v>
      </c>
      <c r="H704" s="140">
        <v>0.12492116993957625</v>
      </c>
      <c r="I704" s="140">
        <v>0.15864915766573723</v>
      </c>
      <c r="J704" s="140">
        <v>3.6716193844206959E-3</v>
      </c>
      <c r="K704" s="140">
        <v>0.22318543241388708</v>
      </c>
      <c r="L704" s="141">
        <f t="shared" si="348"/>
        <v>3.1373817678175682</v>
      </c>
    </row>
    <row r="705" spans="1:12" ht="15" customHeight="1" x14ac:dyDescent="0.2">
      <c r="A705" s="11"/>
      <c r="C705" s="162" t="s">
        <v>94</v>
      </c>
      <c r="D705" s="162"/>
      <c r="E705" s="162"/>
      <c r="F705" s="162"/>
      <c r="G705" s="163"/>
      <c r="H705" s="163"/>
      <c r="I705" s="163"/>
      <c r="J705" s="163"/>
      <c r="K705" s="163"/>
      <c r="L705" s="168"/>
    </row>
    <row r="706" spans="1:12" ht="15" customHeight="1" x14ac:dyDescent="0.2">
      <c r="A706" s="11"/>
      <c r="C706" s="178">
        <v>2024</v>
      </c>
      <c r="D706" s="178"/>
      <c r="E706" s="179">
        <f>AVERAGE(E631,E651,E671,E691)</f>
        <v>0.12735896872352476</v>
      </c>
      <c r="F706" s="179">
        <f t="shared" ref="F706:K706" si="349">AVERAGE(F631,F651,F671,F691)</f>
        <v>0.12941568302144471</v>
      </c>
      <c r="G706" s="179">
        <f t="shared" si="349"/>
        <v>0.28133428806415911</v>
      </c>
      <c r="H706" s="179">
        <f t="shared" si="349"/>
        <v>0.30892782620085046</v>
      </c>
      <c r="I706" s="179">
        <f t="shared" si="349"/>
        <v>9.4985249332453933E-2</v>
      </c>
      <c r="J706" s="179">
        <f t="shared" si="349"/>
        <v>9.3811743802617326E-3</v>
      </c>
      <c r="K706" s="179">
        <f t="shared" si="349"/>
        <v>4.859681027730535E-2</v>
      </c>
      <c r="L706" s="181">
        <f t="shared" ref="L706:L709" si="350">(1*E706+2*F706+3*G706+4*H706+5*I706)/SUM(E706:I706)</f>
        <v>3.1218280491624673</v>
      </c>
    </row>
    <row r="707" spans="1:12" ht="15" customHeight="1" x14ac:dyDescent="0.2">
      <c r="A707" s="11"/>
      <c r="C707" s="139">
        <v>2021</v>
      </c>
      <c r="D707" s="139"/>
      <c r="E707" s="140">
        <f t="shared" ref="E707:K707" si="351">AVERAGE(E632,E652,E672,E692)</f>
        <v>0.14876851175</v>
      </c>
      <c r="F707" s="140">
        <f t="shared" si="351"/>
        <v>0.1307290025</v>
      </c>
      <c r="G707" s="140">
        <f t="shared" si="351"/>
        <v>0.26174162325</v>
      </c>
      <c r="H707" s="140">
        <f t="shared" si="351"/>
        <v>0.28953593599999999</v>
      </c>
      <c r="I707" s="140">
        <f t="shared" si="351"/>
        <v>0.10813114099999999</v>
      </c>
      <c r="J707" s="140">
        <f t="shared" si="351"/>
        <v>2.8000675E-3</v>
      </c>
      <c r="K707" s="140">
        <f t="shared" si="351"/>
        <v>5.8293731500000001E-2</v>
      </c>
      <c r="L707" s="141">
        <f t="shared" si="350"/>
        <v>3.0825771422135997</v>
      </c>
    </row>
    <row r="708" spans="1:12" ht="15" customHeight="1" x14ac:dyDescent="0.2">
      <c r="A708" s="11"/>
      <c r="C708" s="139">
        <v>2017</v>
      </c>
      <c r="D708" s="139"/>
      <c r="E708" s="140">
        <f t="shared" ref="E708:K708" si="352">AVERAGE(E633,E653,E673,E693)</f>
        <v>0.145439661</v>
      </c>
      <c r="F708" s="140">
        <f t="shared" si="352"/>
        <v>0.1152669315</v>
      </c>
      <c r="G708" s="140">
        <f t="shared" si="352"/>
        <v>0.19534514475</v>
      </c>
      <c r="H708" s="140">
        <f t="shared" si="352"/>
        <v>0.2777461785</v>
      </c>
      <c r="I708" s="140">
        <f t="shared" si="352"/>
        <v>0.18587772824999998</v>
      </c>
      <c r="J708" s="140">
        <f t="shared" si="352"/>
        <v>8.3485882500000004E-3</v>
      </c>
      <c r="K708" s="140">
        <f t="shared" si="352"/>
        <v>7.1975788250000006E-2</v>
      </c>
      <c r="L708" s="141">
        <f t="shared" si="350"/>
        <v>3.2646100101570159</v>
      </c>
    </row>
    <row r="709" spans="1:12" ht="15" customHeight="1" x14ac:dyDescent="0.2">
      <c r="A709" s="11"/>
      <c r="C709" s="139">
        <v>2014</v>
      </c>
      <c r="D709" s="139"/>
      <c r="E709" s="140">
        <f t="shared" ref="E709:K709" si="353">AVERAGE(E634,E654,E674,E694)</f>
        <v>0.13765396545878622</v>
      </c>
      <c r="F709" s="140">
        <f t="shared" si="353"/>
        <v>5.6875064517709434E-2</v>
      </c>
      <c r="G709" s="140">
        <f t="shared" si="353"/>
        <v>0.19581657472713448</v>
      </c>
      <c r="H709" s="140">
        <f t="shared" si="353"/>
        <v>0.16300344788330659</v>
      </c>
      <c r="I709" s="140">
        <f t="shared" si="353"/>
        <v>0.21330076031888295</v>
      </c>
      <c r="J709" s="140">
        <f t="shared" si="353"/>
        <v>1.0730532268589331E-3</v>
      </c>
      <c r="K709" s="140">
        <f t="shared" si="353"/>
        <v>0.23227713386732143</v>
      </c>
      <c r="L709" s="141">
        <f t="shared" si="350"/>
        <v>3.3357751723829274</v>
      </c>
    </row>
    <row r="710" spans="1:12" ht="15" customHeight="1" x14ac:dyDescent="0.2">
      <c r="A710" s="11"/>
      <c r="C710" s="162" t="s">
        <v>95</v>
      </c>
      <c r="D710" s="162"/>
      <c r="E710" s="162"/>
      <c r="F710" s="162"/>
      <c r="G710" s="163"/>
      <c r="H710" s="163"/>
      <c r="I710" s="163"/>
      <c r="J710" s="163"/>
      <c r="K710" s="163"/>
      <c r="L710" s="168"/>
    </row>
    <row r="711" spans="1:12" ht="15" customHeight="1" x14ac:dyDescent="0.2">
      <c r="A711" s="11"/>
      <c r="C711" s="178">
        <v>2024</v>
      </c>
      <c r="D711" s="178"/>
      <c r="E711" s="179">
        <f>AVERAGE(E636,E656,E676,E696)</f>
        <v>0.23550069518835703</v>
      </c>
      <c r="F711" s="179">
        <f t="shared" ref="F711:K711" si="354">AVERAGE(F636,F656,F676,F696)</f>
        <v>6.4259994093406311E-2</v>
      </c>
      <c r="G711" s="179">
        <f t="shared" si="354"/>
        <v>0.37972380047539622</v>
      </c>
      <c r="H711" s="179">
        <f t="shared" si="354"/>
        <v>0.226316873437133</v>
      </c>
      <c r="I711" s="179">
        <f t="shared" si="354"/>
        <v>3.603329476984693E-2</v>
      </c>
      <c r="J711" s="179">
        <f t="shared" si="354"/>
        <v>9.5685317585551301E-3</v>
      </c>
      <c r="K711" s="179">
        <f t="shared" si="354"/>
        <v>4.859681027730535E-2</v>
      </c>
      <c r="L711" s="181">
        <f t="shared" ref="L711:L714" si="355">(1*E711+2*F711+3*G711+4*H711+5*I711)/SUM(E711:I711)</f>
        <v>2.7484930932512861</v>
      </c>
    </row>
    <row r="712" spans="1:12" ht="15" customHeight="1" x14ac:dyDescent="0.2">
      <c r="A712" s="11"/>
      <c r="C712" s="139">
        <v>2021</v>
      </c>
      <c r="D712" s="139"/>
      <c r="E712" s="140">
        <f t="shared" ref="E712:K712" si="356">AVERAGE(E637,E657,E677,E697)</f>
        <v>0.19701833224999998</v>
      </c>
      <c r="F712" s="140">
        <f t="shared" si="356"/>
        <v>6.9382113500000009E-2</v>
      </c>
      <c r="G712" s="140">
        <f t="shared" si="356"/>
        <v>0.40742128675</v>
      </c>
      <c r="H712" s="140">
        <f t="shared" si="356"/>
        <v>0.23156213624999999</v>
      </c>
      <c r="I712" s="140">
        <f t="shared" si="356"/>
        <v>3.4238195249999999E-2</v>
      </c>
      <c r="J712" s="140">
        <f t="shared" si="356"/>
        <v>2.0842274999999999E-3</v>
      </c>
      <c r="K712" s="140">
        <f t="shared" si="356"/>
        <v>5.8293731500000001E-2</v>
      </c>
      <c r="L712" s="141">
        <f t="shared" si="355"/>
        <v>2.8261213124833562</v>
      </c>
    </row>
    <row r="713" spans="1:12" ht="15" customHeight="1" x14ac:dyDescent="0.2">
      <c r="A713" s="11"/>
      <c r="C713" s="139">
        <v>2017</v>
      </c>
      <c r="D713" s="139"/>
      <c r="E713" s="140">
        <f t="shared" ref="E713:K713" si="357">AVERAGE(E638,E658,E678,E698)</f>
        <v>0.16360252824999999</v>
      </c>
      <c r="F713" s="140">
        <f t="shared" si="357"/>
        <v>6.3530199749999988E-2</v>
      </c>
      <c r="G713" s="140">
        <f t="shared" si="357"/>
        <v>0.26981170924999998</v>
      </c>
      <c r="H713" s="140">
        <f t="shared" si="357"/>
        <v>0.31554865025000001</v>
      </c>
      <c r="I713" s="140">
        <f t="shared" si="357"/>
        <v>8.3360924000000003E-2</v>
      </c>
      <c r="J713" s="140">
        <f t="shared" si="357"/>
        <v>3.1466549999999996E-2</v>
      </c>
      <c r="K713" s="140">
        <f t="shared" si="357"/>
        <v>7.2679421249999987E-2</v>
      </c>
      <c r="L713" s="141">
        <f t="shared" si="355"/>
        <v>3.1021765162905681</v>
      </c>
    </row>
    <row r="714" spans="1:12" ht="15" customHeight="1" x14ac:dyDescent="0.2">
      <c r="A714" s="11"/>
      <c r="C714" s="139">
        <v>2014</v>
      </c>
      <c r="D714" s="139"/>
      <c r="E714" s="140">
        <f t="shared" ref="E714:K714" si="358">AVERAGE(E639,E659,E679,E699)</f>
        <v>0.12068081689103091</v>
      </c>
      <c r="F714" s="140">
        <f t="shared" si="358"/>
        <v>3.1523702811041165E-2</v>
      </c>
      <c r="G714" s="140">
        <f t="shared" si="358"/>
        <v>0.26817408593199388</v>
      </c>
      <c r="H714" s="140">
        <f t="shared" si="358"/>
        <v>0.29246354046849399</v>
      </c>
      <c r="I714" s="140">
        <f t="shared" si="358"/>
        <v>5.743003941512323E-2</v>
      </c>
      <c r="J714" s="140">
        <f t="shared" si="358"/>
        <v>1.115699495972181E-3</v>
      </c>
      <c r="K714" s="140">
        <f t="shared" si="358"/>
        <v>0.22861211498634471</v>
      </c>
      <c r="L714" s="141">
        <f t="shared" si="355"/>
        <v>3.1745334769102231</v>
      </c>
    </row>
    <row r="715" spans="1:12" ht="15" customHeight="1" x14ac:dyDescent="0.2">
      <c r="A715" s="11"/>
      <c r="C715" s="162" t="s">
        <v>96</v>
      </c>
      <c r="D715" s="162"/>
      <c r="E715" s="162"/>
      <c r="F715" s="162"/>
      <c r="G715" s="163"/>
      <c r="H715" s="163"/>
      <c r="I715" s="163"/>
      <c r="J715" s="163"/>
      <c r="K715" s="163"/>
      <c r="L715" s="168"/>
    </row>
    <row r="716" spans="1:12" ht="15" customHeight="1" x14ac:dyDescent="0.2">
      <c r="A716" s="11"/>
      <c r="C716" s="178">
        <v>2024</v>
      </c>
      <c r="D716" s="178"/>
      <c r="E716" s="179">
        <f>AVERAGE(E641,E661,E681,E701)</f>
        <v>0.18715667096964905</v>
      </c>
      <c r="F716" s="179">
        <f t="shared" ref="F716:K716" si="359">AVERAGE(F641,F661,F681,F701)</f>
        <v>6.5243687573284734E-2</v>
      </c>
      <c r="G716" s="179">
        <f t="shared" si="359"/>
        <v>0.42793185507122378</v>
      </c>
      <c r="H716" s="179">
        <f t="shared" si="359"/>
        <v>0.19191500807603942</v>
      </c>
      <c r="I716" s="179">
        <f t="shared" si="359"/>
        <v>5.9642545896478862E-2</v>
      </c>
      <c r="J716" s="179">
        <f t="shared" si="359"/>
        <v>1.9513422136018786E-2</v>
      </c>
      <c r="K716" s="179">
        <f t="shared" si="359"/>
        <v>4.8596810277305343E-2</v>
      </c>
      <c r="L716" s="181">
        <f t="shared" ref="L716:L719" si="360">(1*E716+2*F716+3*G716+4*H716+5*I716)/SUM(E716:I716)</f>
        <v>2.8622616814690507</v>
      </c>
    </row>
    <row r="717" spans="1:12" ht="15" customHeight="1" x14ac:dyDescent="0.2">
      <c r="A717" s="11"/>
      <c r="C717" s="139">
        <v>2021</v>
      </c>
      <c r="D717" s="139"/>
      <c r="E717" s="140">
        <f t="shared" ref="E717:K717" si="361">AVERAGE(E642,E662,E682,E702)</f>
        <v>0.17071206375</v>
      </c>
      <c r="F717" s="140">
        <f t="shared" si="361"/>
        <v>7.4916883999999989E-2</v>
      </c>
      <c r="G717" s="140">
        <f t="shared" si="361"/>
        <v>0.440422594</v>
      </c>
      <c r="H717" s="140">
        <f t="shared" si="361"/>
        <v>0.17452932599999998</v>
      </c>
      <c r="I717" s="140">
        <f t="shared" si="361"/>
        <v>7.6803743500000007E-2</v>
      </c>
      <c r="J717" s="140">
        <f t="shared" si="361"/>
        <v>4.3216299999999999E-3</v>
      </c>
      <c r="K717" s="140">
        <f t="shared" si="361"/>
        <v>5.8293731500000001E-2</v>
      </c>
      <c r="L717" s="141">
        <f t="shared" si="360"/>
        <v>2.9059039401314903</v>
      </c>
    </row>
    <row r="718" spans="1:12" ht="15" customHeight="1" x14ac:dyDescent="0.2">
      <c r="A718" s="11"/>
      <c r="C718" s="139">
        <v>2017</v>
      </c>
      <c r="D718" s="139"/>
      <c r="E718" s="140">
        <f t="shared" ref="E718:K718" si="362">AVERAGE(E643,E663,E683,E703)</f>
        <v>0.12307315375</v>
      </c>
      <c r="F718" s="140">
        <f t="shared" si="362"/>
        <v>0.1277515075</v>
      </c>
      <c r="G718" s="140">
        <f t="shared" si="362"/>
        <v>0.29224224775000002</v>
      </c>
      <c r="H718" s="140">
        <f t="shared" si="362"/>
        <v>0.24267116975000003</v>
      </c>
      <c r="I718" s="140">
        <f t="shared" si="362"/>
        <v>0.11146490225</v>
      </c>
      <c r="J718" s="140">
        <f t="shared" si="362"/>
        <v>3.1959549999999996E-2</v>
      </c>
      <c r="K718" s="140">
        <f t="shared" si="362"/>
        <v>7.0837478499999995E-2</v>
      </c>
      <c r="L718" s="141">
        <f t="shared" si="360"/>
        <v>3.1022100474385295</v>
      </c>
    </row>
    <row r="719" spans="1:12" ht="15" customHeight="1" x14ac:dyDescent="0.2">
      <c r="A719" s="11"/>
      <c r="C719" s="139">
        <v>2014</v>
      </c>
      <c r="D719" s="139"/>
      <c r="E719" s="140">
        <f t="shared" ref="E719:K719" si="363">AVERAGE(E644,E664,E684,E704)</f>
        <v>0.1258886276860488</v>
      </c>
      <c r="F719" s="140">
        <f t="shared" si="363"/>
        <v>4.0346251705825689E-2</v>
      </c>
      <c r="G719" s="140">
        <f t="shared" si="363"/>
        <v>0.2532421857792323</v>
      </c>
      <c r="H719" s="140">
        <f t="shared" si="363"/>
        <v>0.17916782038415546</v>
      </c>
      <c r="I719" s="140">
        <f t="shared" si="363"/>
        <v>0.17022140121085688</v>
      </c>
      <c r="J719" s="140">
        <f t="shared" si="363"/>
        <v>2.3510131710831905E-3</v>
      </c>
      <c r="K719" s="140">
        <f t="shared" si="363"/>
        <v>0.22878270006279766</v>
      </c>
      <c r="L719" s="141">
        <f t="shared" si="360"/>
        <v>3.2958734433327357</v>
      </c>
    </row>
    <row r="720" spans="1:12" ht="15" customHeight="1" x14ac:dyDescent="0.2">
      <c r="A720" s="11"/>
      <c r="C720" s="100" t="s">
        <v>21</v>
      </c>
      <c r="D720" s="100"/>
      <c r="E720" s="100"/>
      <c r="F720" s="99"/>
      <c r="G720" s="99"/>
      <c r="H720" s="99"/>
      <c r="I720" s="99"/>
      <c r="J720" s="99"/>
      <c r="K720" s="99"/>
      <c r="L720" s="99"/>
    </row>
    <row r="721" spans="1:13" ht="15" customHeight="1" x14ac:dyDescent="0.2">
      <c r="A721" s="11"/>
      <c r="C721" s="160" t="s">
        <v>165</v>
      </c>
      <c r="D721" s="160"/>
      <c r="E721" s="160"/>
      <c r="F721" s="161"/>
      <c r="G721" s="161"/>
      <c r="H721" s="161"/>
      <c r="I721" s="161"/>
      <c r="J721" s="161"/>
      <c r="K721" s="161"/>
      <c r="L721" s="161"/>
    </row>
    <row r="722" spans="1:13" ht="15" customHeight="1" x14ac:dyDescent="0.2">
      <c r="A722" s="11"/>
      <c r="B722" s="3"/>
      <c r="C722" s="178">
        <v>2024</v>
      </c>
      <c r="D722" s="178"/>
      <c r="E722" s="179">
        <f>AVERAGE(E732,E737,E742,E752,E757,E762,E772,E777,E782,E792,E797,E802)</f>
        <v>0.12060717154339212</v>
      </c>
      <c r="F722" s="179">
        <f t="shared" ref="F722:K722" si="364">AVERAGE(F732,F737,F742,F752,F757,F762,F772,F777,F782,F792,F797,F802)</f>
        <v>6.8954100856862974E-2</v>
      </c>
      <c r="G722" s="179">
        <f t="shared" si="364"/>
        <v>0.25688449671856184</v>
      </c>
      <c r="H722" s="179">
        <f t="shared" si="364"/>
        <v>0.30040589242553795</v>
      </c>
      <c r="I722" s="179">
        <f t="shared" si="364"/>
        <v>0.17712316919634816</v>
      </c>
      <c r="J722" s="179">
        <f t="shared" si="364"/>
        <v>3.2129936402309316E-2</v>
      </c>
      <c r="K722" s="179">
        <f t="shared" si="364"/>
        <v>4.3895232856987716E-2</v>
      </c>
      <c r="L722" s="181">
        <f t="shared" ref="L722:L725" si="365">(1*E722+2*F722+3*G722+4*H722+5*I722)/SUM(E722:I722)</f>
        <v>3.3728281067985715</v>
      </c>
    </row>
    <row r="723" spans="1:13" ht="15" customHeight="1" x14ac:dyDescent="0.2">
      <c r="A723" s="11"/>
      <c r="B723" s="3"/>
      <c r="C723" s="139">
        <v>2021</v>
      </c>
      <c r="D723" s="139"/>
      <c r="E723" s="140">
        <f t="shared" ref="E723:K723" si="366">AVERAGE(E733,E738,E743,E753,E758,E763,E773,E778,E783,E793,E798,E803)</f>
        <v>0.12958580383333335</v>
      </c>
      <c r="F723" s="140">
        <f t="shared" si="366"/>
        <v>5.9389406249999999E-2</v>
      </c>
      <c r="G723" s="140">
        <f t="shared" si="366"/>
        <v>0.27433067383333332</v>
      </c>
      <c r="H723" s="140">
        <f t="shared" si="366"/>
        <v>0.29954268008333335</v>
      </c>
      <c r="I723" s="140">
        <f t="shared" si="366"/>
        <v>0.15694987941666663</v>
      </c>
      <c r="J723" s="140">
        <f t="shared" si="366"/>
        <v>2.7018100000000003E-2</v>
      </c>
      <c r="K723" s="140">
        <f t="shared" si="366"/>
        <v>5.3183432249999996E-2</v>
      </c>
      <c r="L723" s="141">
        <f t="shared" si="365"/>
        <v>3.320593524712478</v>
      </c>
    </row>
    <row r="724" spans="1:13" ht="15" customHeight="1" x14ac:dyDescent="0.2">
      <c r="A724" s="11"/>
      <c r="B724" s="3"/>
      <c r="C724" s="139">
        <v>2017</v>
      </c>
      <c r="D724" s="139"/>
      <c r="E724" s="140">
        <f t="shared" ref="E724:K724" si="367">AVERAGE(E734,E739,E744,E754,E759,E764,E774,E779,E784,E794,E799,E804)</f>
        <v>8.7413943083333334E-2</v>
      </c>
      <c r="F724" s="140">
        <f t="shared" si="367"/>
        <v>4.3417686833333337E-2</v>
      </c>
      <c r="G724" s="140">
        <f t="shared" si="367"/>
        <v>0.28262403575</v>
      </c>
      <c r="H724" s="140">
        <f t="shared" si="367"/>
        <v>0.32148158125000004</v>
      </c>
      <c r="I724" s="140">
        <f t="shared" si="367"/>
        <v>0.17034774666666666</v>
      </c>
      <c r="J724" s="140">
        <f t="shared" si="367"/>
        <v>2.4272375000000002E-2</v>
      </c>
      <c r="K724" s="140">
        <f t="shared" si="367"/>
        <v>7.0442648499999996E-2</v>
      </c>
      <c r="L724" s="141">
        <f t="shared" si="365"/>
        <v>3.4903776211137076</v>
      </c>
    </row>
    <row r="725" spans="1:13" ht="15" customHeight="1" x14ac:dyDescent="0.2">
      <c r="A725" s="11"/>
      <c r="B725" s="3"/>
      <c r="C725" s="139">
        <v>2014</v>
      </c>
      <c r="D725" s="139"/>
      <c r="E725" s="140">
        <f t="shared" ref="E725:K725" si="368">AVERAGE(E735,E740,E745,E755,E760,E765,E775,E780,E785,E795,E800,E805)</f>
        <v>8.7587775572503912E-2</v>
      </c>
      <c r="F725" s="140">
        <f t="shared" si="368"/>
        <v>6.125843103889362E-2</v>
      </c>
      <c r="G725" s="140">
        <f t="shared" si="368"/>
        <v>0.27791286013010819</v>
      </c>
      <c r="H725" s="140">
        <f t="shared" si="368"/>
        <v>0.34481324158281512</v>
      </c>
      <c r="I725" s="140">
        <f t="shared" si="368"/>
        <v>0.13992929465138659</v>
      </c>
      <c r="J725" s="140">
        <f t="shared" si="368"/>
        <v>3.8533554801806563E-2</v>
      </c>
      <c r="K725" s="140">
        <f t="shared" si="368"/>
        <v>4.9964842222486087E-2</v>
      </c>
      <c r="L725" s="141">
        <f t="shared" si="365"/>
        <v>3.4259321623069416</v>
      </c>
    </row>
    <row r="726" spans="1:13" ht="15" customHeight="1" x14ac:dyDescent="0.2">
      <c r="A726" s="11"/>
      <c r="B726" s="3"/>
      <c r="C726" s="162" t="s">
        <v>64</v>
      </c>
      <c r="D726" s="162"/>
      <c r="E726" s="162"/>
      <c r="F726" s="162"/>
      <c r="G726" s="163"/>
      <c r="H726" s="163"/>
      <c r="I726" s="163"/>
      <c r="J726" s="163"/>
      <c r="K726" s="163"/>
      <c r="L726" s="168"/>
    </row>
    <row r="727" spans="1:13" s="3" customFormat="1" ht="15" customHeight="1" x14ac:dyDescent="0.2">
      <c r="A727" s="11"/>
      <c r="B727" s="2"/>
      <c r="C727" s="178">
        <v>2024</v>
      </c>
      <c r="D727" s="178"/>
      <c r="E727" s="179">
        <f>AVERAGE(E732,E737,E742)</f>
        <v>0.11395933900840542</v>
      </c>
      <c r="F727" s="179">
        <f t="shared" ref="F727:K727" si="369">AVERAGE(F732,F737,F742)</f>
        <v>6.7920345668483095E-2</v>
      </c>
      <c r="G727" s="179">
        <f t="shared" si="369"/>
        <v>0.24747401592578089</v>
      </c>
      <c r="H727" s="179">
        <f t="shared" si="369"/>
        <v>0.33224180263540237</v>
      </c>
      <c r="I727" s="179">
        <f t="shared" si="369"/>
        <v>0.1918655078723405</v>
      </c>
      <c r="J727" s="179">
        <f t="shared" si="369"/>
        <v>3.160585807978647E-2</v>
      </c>
      <c r="K727" s="179">
        <f t="shared" si="369"/>
        <v>1.4933130809801213E-2</v>
      </c>
      <c r="L727" s="181">
        <f t="shared" ref="L727:L730" si="370">(1*E727+2*F727+3*G727+4*H727+5*I727)/SUM(E727:I727)</f>
        <v>3.4406407706231183</v>
      </c>
      <c r="M727" s="2"/>
    </row>
    <row r="728" spans="1:13" s="3" customFormat="1" ht="15" customHeight="1" x14ac:dyDescent="0.2">
      <c r="A728" s="11"/>
      <c r="B728" s="2"/>
      <c r="C728" s="139">
        <v>2021</v>
      </c>
      <c r="D728" s="139"/>
      <c r="E728" s="140">
        <f t="shared" ref="E728:K728" si="371">AVERAGE(E733,E738,E743)</f>
        <v>0.12035213266666667</v>
      </c>
      <c r="F728" s="140">
        <f t="shared" si="371"/>
        <v>5.7099152333333326E-2</v>
      </c>
      <c r="G728" s="140">
        <f t="shared" si="371"/>
        <v>0.26302445133333335</v>
      </c>
      <c r="H728" s="140">
        <f t="shared" si="371"/>
        <v>0.35103726133333329</v>
      </c>
      <c r="I728" s="140">
        <f t="shared" si="371"/>
        <v>0.163409534</v>
      </c>
      <c r="J728" s="140">
        <f t="shared" si="371"/>
        <v>2.6362999999999998E-2</v>
      </c>
      <c r="K728" s="140">
        <f t="shared" si="371"/>
        <v>1.8714399999999999E-2</v>
      </c>
      <c r="L728" s="141">
        <f t="shared" si="370"/>
        <v>3.3979934487495487</v>
      </c>
      <c r="M728" s="2"/>
    </row>
    <row r="729" spans="1:13" s="3" customFormat="1" ht="15" customHeight="1" x14ac:dyDescent="0.2">
      <c r="A729" s="11"/>
      <c r="B729" s="2"/>
      <c r="C729" s="139">
        <v>2017</v>
      </c>
      <c r="D729" s="139"/>
      <c r="E729" s="140">
        <f t="shared" ref="E729:K729" si="372">AVERAGE(E734,E739,E744)</f>
        <v>7.4957307333333334E-2</v>
      </c>
      <c r="F729" s="140">
        <f t="shared" si="372"/>
        <v>4.0089433333333334E-2</v>
      </c>
      <c r="G729" s="140">
        <f t="shared" si="372"/>
        <v>0.27735843333333338</v>
      </c>
      <c r="H729" s="140">
        <f t="shared" si="372"/>
        <v>0.36736462900000005</v>
      </c>
      <c r="I729" s="140">
        <f t="shared" si="372"/>
        <v>0.18421763833333335</v>
      </c>
      <c r="J729" s="140">
        <f t="shared" si="372"/>
        <v>1.9368E-2</v>
      </c>
      <c r="K729" s="140">
        <f t="shared" si="372"/>
        <v>3.6644599999999999E-2</v>
      </c>
      <c r="L729" s="141">
        <f t="shared" si="370"/>
        <v>3.5781812699708779</v>
      </c>
      <c r="M729" s="2"/>
    </row>
    <row r="730" spans="1:13" s="3" customFormat="1" ht="15" customHeight="1" x14ac:dyDescent="0.2">
      <c r="A730" s="11"/>
      <c r="B730" s="2"/>
      <c r="C730" s="139">
        <v>2014</v>
      </c>
      <c r="D730" s="139"/>
      <c r="E730" s="140">
        <f t="shared" ref="E730:K730" si="373">AVERAGE(E735,E740,E745)</f>
        <v>8.6050520390505328E-2</v>
      </c>
      <c r="F730" s="140">
        <f t="shared" si="373"/>
        <v>5.4970909599483163E-2</v>
      </c>
      <c r="G730" s="140">
        <f t="shared" si="373"/>
        <v>0.26233130352659545</v>
      </c>
      <c r="H730" s="140">
        <f t="shared" si="373"/>
        <v>0.38975745094058234</v>
      </c>
      <c r="I730" s="140">
        <f t="shared" si="373"/>
        <v>0.15465192783300083</v>
      </c>
      <c r="J730" s="140">
        <f t="shared" si="373"/>
        <v>3.7018253069984616E-2</v>
      </c>
      <c r="K730" s="140">
        <f t="shared" si="373"/>
        <v>1.52196346398483E-2</v>
      </c>
      <c r="L730" s="141">
        <f t="shared" si="370"/>
        <v>3.4980040350901742</v>
      </c>
      <c r="M730" s="2"/>
    </row>
    <row r="731" spans="1:13" s="3" customFormat="1" ht="15" customHeight="1" x14ac:dyDescent="0.2">
      <c r="A731" s="11"/>
      <c r="B731" s="2"/>
      <c r="C731" s="170" t="s">
        <v>94</v>
      </c>
      <c r="D731" s="171"/>
      <c r="E731" s="172"/>
      <c r="F731" s="172"/>
      <c r="G731" s="173"/>
      <c r="H731" s="173"/>
      <c r="I731" s="173"/>
      <c r="J731" s="173"/>
      <c r="K731" s="173"/>
      <c r="L731" s="174"/>
      <c r="M731" s="2"/>
    </row>
    <row r="732" spans="1:13" ht="15" customHeight="1" x14ac:dyDescent="0.2">
      <c r="A732" s="11"/>
      <c r="C732" s="178">
        <v>2024</v>
      </c>
      <c r="D732" s="178"/>
      <c r="E732" s="179">
        <v>7.7736079366479596E-2</v>
      </c>
      <c r="F732" s="179">
        <v>4.4592141655915608E-2</v>
      </c>
      <c r="G732" s="179">
        <v>0.18376466900713109</v>
      </c>
      <c r="H732" s="179">
        <v>0.38877208812327957</v>
      </c>
      <c r="I732" s="179">
        <v>0.26355598202617414</v>
      </c>
      <c r="J732" s="179">
        <v>2.6645909011218764E-2</v>
      </c>
      <c r="K732" s="179">
        <v>1.4933130809801213E-2</v>
      </c>
      <c r="L732" s="181">
        <f t="shared" ref="L732:L735" si="374">(1*E732+2*F732+3*G732+4*H732+5*I732)/SUM(E732:I732)</f>
        <v>3.7468740579849977</v>
      </c>
    </row>
    <row r="733" spans="1:13" ht="15" customHeight="1" x14ac:dyDescent="0.2">
      <c r="A733" s="11"/>
      <c r="C733" s="139">
        <v>2021</v>
      </c>
      <c r="D733" s="139"/>
      <c r="E733" s="140">
        <v>8.5047199000000004E-2</v>
      </c>
      <c r="F733" s="140">
        <v>3.1906299999999999E-2</v>
      </c>
      <c r="G733" s="140">
        <v>0.15878995900000001</v>
      </c>
      <c r="H733" s="140">
        <v>0.42992661199999999</v>
      </c>
      <c r="I733" s="140">
        <v>0.25547494599999998</v>
      </c>
      <c r="J733" s="140">
        <v>2.0140499999999999E-2</v>
      </c>
      <c r="K733" s="140">
        <v>1.8714399999999999E-2</v>
      </c>
      <c r="L733" s="141">
        <f t="shared" si="374"/>
        <v>3.7687453960641464</v>
      </c>
    </row>
    <row r="734" spans="1:13" ht="15" customHeight="1" x14ac:dyDescent="0.2">
      <c r="A734" s="11"/>
      <c r="C734" s="139">
        <v>2017</v>
      </c>
      <c r="D734" s="139"/>
      <c r="E734" s="140">
        <v>4.96833E-2</v>
      </c>
      <c r="F734" s="140">
        <v>2.06018E-2</v>
      </c>
      <c r="G734" s="140">
        <v>0.21389225000000001</v>
      </c>
      <c r="H734" s="140">
        <v>0.41263881800000002</v>
      </c>
      <c r="I734" s="140">
        <v>0.24802888200000001</v>
      </c>
      <c r="J734" s="140">
        <v>1.6611999999999998E-2</v>
      </c>
      <c r="K734" s="140">
        <v>3.8543000000000001E-2</v>
      </c>
      <c r="L734" s="141">
        <f t="shared" si="374"/>
        <v>3.8347698725838693</v>
      </c>
    </row>
    <row r="735" spans="1:13" ht="15" customHeight="1" x14ac:dyDescent="0.2">
      <c r="A735" s="11"/>
      <c r="C735" s="139">
        <v>2014</v>
      </c>
      <c r="D735" s="139"/>
      <c r="E735" s="140">
        <v>5.5607980599522544E-2</v>
      </c>
      <c r="F735" s="140">
        <v>3.489920227909022E-2</v>
      </c>
      <c r="G735" s="140">
        <v>0.16370428243749707</v>
      </c>
      <c r="H735" s="140">
        <v>0.50708988175550052</v>
      </c>
      <c r="I735" s="140">
        <v>0.19350347088727332</v>
      </c>
      <c r="J735" s="140">
        <v>2.8279726827228291E-2</v>
      </c>
      <c r="K735" s="140">
        <v>1.6915455213887962E-2</v>
      </c>
      <c r="L735" s="141">
        <f t="shared" si="374"/>
        <v>3.7833869770901405</v>
      </c>
    </row>
    <row r="736" spans="1:13" ht="15" customHeight="1" x14ac:dyDescent="0.2">
      <c r="A736" s="11"/>
      <c r="C736" s="170" t="s">
        <v>95</v>
      </c>
      <c r="D736" s="171"/>
      <c r="E736" s="172"/>
      <c r="F736" s="172"/>
      <c r="G736" s="173"/>
      <c r="H736" s="173"/>
      <c r="I736" s="173"/>
      <c r="J736" s="173"/>
      <c r="K736" s="173"/>
      <c r="L736" s="174"/>
    </row>
    <row r="737" spans="1:12" ht="15" customHeight="1" x14ac:dyDescent="0.2">
      <c r="A737" s="11"/>
      <c r="C737" s="178">
        <v>2024</v>
      </c>
      <c r="D737" s="178"/>
      <c r="E737" s="179">
        <v>0.13108492507976857</v>
      </c>
      <c r="F737" s="179">
        <v>7.9614349305933335E-2</v>
      </c>
      <c r="G737" s="179">
        <v>0.30484685181663818</v>
      </c>
      <c r="H737" s="179">
        <v>0.28373335038060138</v>
      </c>
      <c r="I737" s="179">
        <v>0.15114598591272149</v>
      </c>
      <c r="J737" s="179">
        <v>3.4641406694535692E-2</v>
      </c>
      <c r="K737" s="179">
        <v>1.4933130809801212E-2</v>
      </c>
      <c r="L737" s="181">
        <f t="shared" ref="L737:L740" si="375">(1*E737+2*F737+3*G737+4*H737+5*I737)/SUM(E737:I737)</f>
        <v>3.2569808284589059</v>
      </c>
    </row>
    <row r="738" spans="1:12" ht="15" customHeight="1" x14ac:dyDescent="0.2">
      <c r="A738" s="11"/>
      <c r="C738" s="139">
        <v>2021</v>
      </c>
      <c r="D738" s="139"/>
      <c r="E738" s="140">
        <v>0.13244692899999999</v>
      </c>
      <c r="F738" s="140">
        <v>7.3160929E-2</v>
      </c>
      <c r="G738" s="140">
        <v>0.33120213900000001</v>
      </c>
      <c r="H738" s="140">
        <v>0.304065113</v>
      </c>
      <c r="I738" s="140">
        <v>0.111809934</v>
      </c>
      <c r="J738" s="140">
        <v>2.8600500000000001E-2</v>
      </c>
      <c r="K738" s="140">
        <v>1.8714399999999999E-2</v>
      </c>
      <c r="L738" s="141">
        <f t="shared" si="375"/>
        <v>3.1990481483826039</v>
      </c>
    </row>
    <row r="739" spans="1:12" ht="15" customHeight="1" x14ac:dyDescent="0.2">
      <c r="A739" s="11"/>
      <c r="C739" s="139">
        <v>2017</v>
      </c>
      <c r="D739" s="139"/>
      <c r="E739" s="140">
        <v>8.2132789999999997E-2</v>
      </c>
      <c r="F739" s="140">
        <v>5.5999599999999997E-2</v>
      </c>
      <c r="G739" s="140">
        <v>0.33487682499999999</v>
      </c>
      <c r="H739" s="140">
        <v>0.31367842800000001</v>
      </c>
      <c r="I739" s="140">
        <v>0.16045183800000001</v>
      </c>
      <c r="J739" s="140">
        <v>1.7991900000000002E-2</v>
      </c>
      <c r="K739" s="140">
        <v>3.4868700000000002E-2</v>
      </c>
      <c r="L739" s="141">
        <f t="shared" si="375"/>
        <v>3.437440242236085</v>
      </c>
    </row>
    <row r="740" spans="1:12" ht="15" customHeight="1" x14ac:dyDescent="0.2">
      <c r="A740" s="11"/>
      <c r="C740" s="139">
        <v>2014</v>
      </c>
      <c r="D740" s="139"/>
      <c r="E740" s="140">
        <v>9.8661099307380012E-2</v>
      </c>
      <c r="F740" s="140">
        <v>6.5616440364127809E-2</v>
      </c>
      <c r="G740" s="140">
        <v>0.33407518282266141</v>
      </c>
      <c r="H740" s="140">
        <v>0.30821532276183894</v>
      </c>
      <c r="I740" s="140">
        <v>0.1398952245151211</v>
      </c>
      <c r="J740" s="140">
        <v>3.8270566875849073E-2</v>
      </c>
      <c r="K740" s="140">
        <v>1.526616335302162E-2</v>
      </c>
      <c r="L740" s="141">
        <f t="shared" si="375"/>
        <v>3.3434545673302249</v>
      </c>
    </row>
    <row r="741" spans="1:12" ht="15" customHeight="1" x14ac:dyDescent="0.2">
      <c r="A741" s="11"/>
      <c r="C741" s="170" t="s">
        <v>96</v>
      </c>
      <c r="D741" s="171"/>
      <c r="E741" s="172"/>
      <c r="F741" s="172"/>
      <c r="G741" s="173"/>
      <c r="H741" s="173"/>
      <c r="I741" s="173"/>
      <c r="J741" s="173"/>
      <c r="K741" s="173"/>
      <c r="L741" s="174"/>
    </row>
    <row r="742" spans="1:12" ht="15" customHeight="1" x14ac:dyDescent="0.2">
      <c r="A742" s="11"/>
      <c r="C742" s="178">
        <v>2024</v>
      </c>
      <c r="D742" s="178"/>
      <c r="E742" s="179">
        <v>0.13305701257896807</v>
      </c>
      <c r="F742" s="179">
        <v>7.9554546043600363E-2</v>
      </c>
      <c r="G742" s="179">
        <v>0.25381052695357337</v>
      </c>
      <c r="H742" s="179">
        <v>0.32421996940232617</v>
      </c>
      <c r="I742" s="179">
        <v>0.16089455567812588</v>
      </c>
      <c r="J742" s="179">
        <v>3.3530258533604945E-2</v>
      </c>
      <c r="K742" s="179">
        <v>1.4933130809801213E-2</v>
      </c>
      <c r="L742" s="181">
        <f t="shared" ref="L742:L745" si="376">(1*E742+2*F742+3*G742+4*H742+5*I742)/SUM(E742:I742)</f>
        <v>3.3156373661227763</v>
      </c>
    </row>
    <row r="743" spans="1:12" ht="15" customHeight="1" x14ac:dyDescent="0.2">
      <c r="A743" s="11"/>
      <c r="C743" s="139">
        <v>2021</v>
      </c>
      <c r="D743" s="139"/>
      <c r="E743" s="140">
        <v>0.14356226999999999</v>
      </c>
      <c r="F743" s="140">
        <v>6.6230228000000002E-2</v>
      </c>
      <c r="G743" s="140">
        <v>0.29908125600000002</v>
      </c>
      <c r="H743" s="140">
        <v>0.31912005900000001</v>
      </c>
      <c r="I743" s="140">
        <v>0.12294372200000001</v>
      </c>
      <c r="J743" s="140">
        <v>3.0348E-2</v>
      </c>
      <c r="K743" s="140">
        <v>1.8714399999999999E-2</v>
      </c>
      <c r="L743" s="141">
        <f t="shared" si="376"/>
        <v>3.2225727003193754</v>
      </c>
    </row>
    <row r="744" spans="1:12" ht="15" customHeight="1" x14ac:dyDescent="0.2">
      <c r="A744" s="11"/>
      <c r="C744" s="139">
        <v>2017</v>
      </c>
      <c r="D744" s="139"/>
      <c r="E744" s="140">
        <v>9.3055832000000005E-2</v>
      </c>
      <c r="F744" s="140">
        <v>4.3666900000000002E-2</v>
      </c>
      <c r="G744" s="140">
        <v>0.28330622500000002</v>
      </c>
      <c r="H744" s="140">
        <v>0.37577664100000002</v>
      </c>
      <c r="I744" s="140">
        <v>0.144172195</v>
      </c>
      <c r="J744" s="140">
        <v>2.3500099999999999E-2</v>
      </c>
      <c r="K744" s="140">
        <v>3.6522100000000002E-2</v>
      </c>
      <c r="L744" s="141">
        <f t="shared" si="376"/>
        <v>3.4620773705874135</v>
      </c>
    </row>
    <row r="745" spans="1:12" ht="15" customHeight="1" x14ac:dyDescent="0.2">
      <c r="A745" s="11"/>
      <c r="C745" s="139">
        <v>2014</v>
      </c>
      <c r="D745" s="139"/>
      <c r="E745" s="140">
        <v>0.10388248126461345</v>
      </c>
      <c r="F745" s="140">
        <v>6.4397086155231445E-2</v>
      </c>
      <c r="G745" s="140">
        <v>0.28921444531962776</v>
      </c>
      <c r="H745" s="140">
        <v>0.35396714830440756</v>
      </c>
      <c r="I745" s="140">
        <v>0.13055708809660801</v>
      </c>
      <c r="J745" s="140">
        <v>4.4504465506876492E-2</v>
      </c>
      <c r="K745" s="140">
        <v>1.3477285352635314E-2</v>
      </c>
      <c r="L745" s="141">
        <f t="shared" si="376"/>
        <v>3.3640261493087311</v>
      </c>
    </row>
    <row r="746" spans="1:12" ht="15" customHeight="1" x14ac:dyDescent="0.2">
      <c r="A746" s="11"/>
      <c r="C746" s="162" t="s">
        <v>65</v>
      </c>
      <c r="D746" s="162"/>
      <c r="E746" s="162"/>
      <c r="F746" s="162"/>
      <c r="G746" s="163"/>
      <c r="H746" s="163"/>
      <c r="I746" s="163"/>
      <c r="J746" s="163"/>
      <c r="K746" s="163"/>
      <c r="L746" s="168"/>
    </row>
    <row r="747" spans="1:12" ht="15" customHeight="1" x14ac:dyDescent="0.2">
      <c r="A747" s="11"/>
      <c r="C747" s="178">
        <v>2024</v>
      </c>
      <c r="D747" s="178"/>
      <c r="E747" s="179">
        <f>AVERAGE(E752,E757,E762)</f>
        <v>0.12712281407020845</v>
      </c>
      <c r="F747" s="179">
        <f t="shared" ref="F747:K747" si="377">AVERAGE(F752,F757,F762)</f>
        <v>6.207442508333564E-2</v>
      </c>
      <c r="G747" s="179">
        <f t="shared" si="377"/>
        <v>0.24470293294855186</v>
      </c>
      <c r="H747" s="179">
        <f t="shared" si="377"/>
        <v>0.31599249837485716</v>
      </c>
      <c r="I747" s="179">
        <f t="shared" si="377"/>
        <v>0.18036989339379592</v>
      </c>
      <c r="J747" s="179">
        <f t="shared" si="377"/>
        <v>3.139712307614563E-2</v>
      </c>
      <c r="K747" s="179">
        <f t="shared" si="377"/>
        <v>3.8340313053105396E-2</v>
      </c>
      <c r="L747" s="181">
        <f t="shared" ref="L747:L750" si="378">(1*E747+2*F747+3*G747+4*H747+5*I747)/SUM(E747:I747)</f>
        <v>3.3874306523085798</v>
      </c>
    </row>
    <row r="748" spans="1:12" ht="15" customHeight="1" x14ac:dyDescent="0.2">
      <c r="A748" s="11"/>
      <c r="C748" s="139">
        <v>2021</v>
      </c>
      <c r="D748" s="139"/>
      <c r="E748" s="140">
        <f t="shared" ref="E748:K748" si="379">AVERAGE(E753,E758,E763)</f>
        <v>0.14748444599999999</v>
      </c>
      <c r="F748" s="140">
        <f t="shared" si="379"/>
        <v>4.8580000000000005E-2</v>
      </c>
      <c r="G748" s="140">
        <f t="shared" si="379"/>
        <v>0.26614115266666666</v>
      </c>
      <c r="H748" s="140">
        <f t="shared" si="379"/>
        <v>0.30360402299999995</v>
      </c>
      <c r="I748" s="140">
        <f t="shared" si="379"/>
        <v>0.15800663866666667</v>
      </c>
      <c r="J748" s="140">
        <f t="shared" si="379"/>
        <v>2.4509533333333333E-2</v>
      </c>
      <c r="K748" s="140">
        <f t="shared" si="379"/>
        <v>5.1674200000000003E-2</v>
      </c>
      <c r="L748" s="141">
        <f t="shared" si="378"/>
        <v>3.2988347577187285</v>
      </c>
    </row>
    <row r="749" spans="1:12" ht="15" customHeight="1" x14ac:dyDescent="0.2">
      <c r="A749" s="11"/>
      <c r="C749" s="139">
        <v>2017</v>
      </c>
      <c r="D749" s="139"/>
      <c r="E749" s="140">
        <f t="shared" ref="E749:K749" si="380">AVERAGE(E754,E759,E764)</f>
        <v>9.6139014999999994E-2</v>
      </c>
      <c r="F749" s="140">
        <f t="shared" si="380"/>
        <v>4.0272833333333334E-2</v>
      </c>
      <c r="G749" s="140">
        <f t="shared" si="380"/>
        <v>0.27703116933333333</v>
      </c>
      <c r="H749" s="140">
        <f t="shared" si="380"/>
        <v>0.33345553933333338</v>
      </c>
      <c r="I749" s="140">
        <f t="shared" si="380"/>
        <v>0.16706097466666667</v>
      </c>
      <c r="J749" s="140">
        <f t="shared" si="380"/>
        <v>1.9620166666666664E-2</v>
      </c>
      <c r="K749" s="140">
        <f t="shared" si="380"/>
        <v>6.6420317999999992E-2</v>
      </c>
      <c r="L749" s="141">
        <f t="shared" si="378"/>
        <v>3.4759801832144941</v>
      </c>
    </row>
    <row r="750" spans="1:12" ht="15" customHeight="1" x14ac:dyDescent="0.2">
      <c r="A750" s="11"/>
      <c r="C750" s="139">
        <v>2014</v>
      </c>
      <c r="D750" s="139"/>
      <c r="E750" s="140">
        <f t="shared" ref="E750:K750" si="381">AVERAGE(E755,E760,E765)</f>
        <v>0.10154071652019973</v>
      </c>
      <c r="F750" s="140">
        <f t="shared" si="381"/>
        <v>5.4884292585639823E-2</v>
      </c>
      <c r="G750" s="140">
        <f t="shared" si="381"/>
        <v>0.25829455650803235</v>
      </c>
      <c r="H750" s="140">
        <f t="shared" si="381"/>
        <v>0.33774266620009702</v>
      </c>
      <c r="I750" s="140">
        <f t="shared" si="381"/>
        <v>0.15963828621966417</v>
      </c>
      <c r="J750" s="140">
        <f t="shared" si="381"/>
        <v>3.6834962104014296E-2</v>
      </c>
      <c r="K750" s="140">
        <f t="shared" si="381"/>
        <v>5.1064519862352609E-2</v>
      </c>
      <c r="L750" s="141">
        <f t="shared" si="378"/>
        <v>3.4375104553977147</v>
      </c>
    </row>
    <row r="751" spans="1:12" ht="15" customHeight="1" x14ac:dyDescent="0.2">
      <c r="A751" s="11"/>
      <c r="C751" s="170" t="s">
        <v>94</v>
      </c>
      <c r="D751" s="171"/>
      <c r="E751" s="172"/>
      <c r="F751" s="172"/>
      <c r="G751" s="173"/>
      <c r="H751" s="173"/>
      <c r="I751" s="173"/>
      <c r="J751" s="173"/>
      <c r="K751" s="173"/>
      <c r="L751" s="174"/>
    </row>
    <row r="752" spans="1:12" ht="15" customHeight="1" x14ac:dyDescent="0.2">
      <c r="A752" s="11"/>
      <c r="C752" s="178">
        <v>2024</v>
      </c>
      <c r="D752" s="178"/>
      <c r="E752" s="179">
        <v>0.10047024028991601</v>
      </c>
      <c r="F752" s="179">
        <v>4.7250207331614391E-2</v>
      </c>
      <c r="G752" s="179">
        <v>0.24082294607855606</v>
      </c>
      <c r="H752" s="179">
        <v>0.31981013714139939</v>
      </c>
      <c r="I752" s="179">
        <v>0.22686898209783091</v>
      </c>
      <c r="J752" s="179">
        <v>2.6437174007577925E-2</v>
      </c>
      <c r="K752" s="179">
        <v>3.8340313053105396E-2</v>
      </c>
      <c r="L752" s="181">
        <f t="shared" ref="L752:L755" si="382">(1*E752+2*F752+3*G752+4*H752+5*I752)/SUM(E752:I752)</f>
        <v>3.5617459012769759</v>
      </c>
    </row>
    <row r="753" spans="1:12" ht="15" customHeight="1" x14ac:dyDescent="0.2">
      <c r="A753" s="11"/>
      <c r="C753" s="139">
        <v>2021</v>
      </c>
      <c r="D753" s="139"/>
      <c r="E753" s="140">
        <v>0.128263191</v>
      </c>
      <c r="F753" s="140">
        <v>3.6150500000000002E-2</v>
      </c>
      <c r="G753" s="140">
        <v>0.22397729699999999</v>
      </c>
      <c r="H753" s="140">
        <v>0.31580088899999997</v>
      </c>
      <c r="I753" s="140">
        <v>0.22463148299999999</v>
      </c>
      <c r="J753" s="140">
        <v>1.95024E-2</v>
      </c>
      <c r="K753" s="140">
        <v>5.1674200000000003E-2</v>
      </c>
      <c r="L753" s="141">
        <f t="shared" si="382"/>
        <v>3.5085864474812518</v>
      </c>
    </row>
    <row r="754" spans="1:12" ht="15" customHeight="1" x14ac:dyDescent="0.2">
      <c r="A754" s="11"/>
      <c r="C754" s="139">
        <v>2017</v>
      </c>
      <c r="D754" s="139"/>
      <c r="E754" s="140">
        <v>7.9087330999999997E-2</v>
      </c>
      <c r="F754" s="140">
        <v>3.99575E-2</v>
      </c>
      <c r="G754" s="140">
        <v>0.25739332700000001</v>
      </c>
      <c r="H754" s="140">
        <v>0.32972109500000002</v>
      </c>
      <c r="I754" s="140">
        <v>0.208841844</v>
      </c>
      <c r="J754" s="140">
        <v>1.7368499999999999E-2</v>
      </c>
      <c r="K754" s="140">
        <v>6.7630357000000002E-2</v>
      </c>
      <c r="L754" s="141">
        <f t="shared" si="382"/>
        <v>3.6002972267474775</v>
      </c>
    </row>
    <row r="755" spans="1:12" ht="15" customHeight="1" x14ac:dyDescent="0.2">
      <c r="A755" s="11"/>
      <c r="C755" s="139">
        <v>2014</v>
      </c>
      <c r="D755" s="139"/>
      <c r="E755" s="140">
        <v>8.402691048462102E-2</v>
      </c>
      <c r="F755" s="140">
        <v>4.5885737637540371E-2</v>
      </c>
      <c r="G755" s="140">
        <v>0.21560429307105</v>
      </c>
      <c r="H755" s="140">
        <v>0.36463800642838512</v>
      </c>
      <c r="I755" s="140">
        <v>0.20784052224666114</v>
      </c>
      <c r="J755" s="140">
        <v>2.9174165827421446E-2</v>
      </c>
      <c r="K755" s="140">
        <v>5.2830364304320872E-2</v>
      </c>
      <c r="L755" s="141">
        <f t="shared" si="382"/>
        <v>3.6169741691603408</v>
      </c>
    </row>
    <row r="756" spans="1:12" ht="15" customHeight="1" x14ac:dyDescent="0.2">
      <c r="A756" s="11"/>
      <c r="C756" s="170" t="s">
        <v>95</v>
      </c>
      <c r="D756" s="171"/>
      <c r="E756" s="172"/>
      <c r="F756" s="172"/>
      <c r="G756" s="173"/>
      <c r="H756" s="173"/>
      <c r="I756" s="173"/>
      <c r="J756" s="173"/>
      <c r="K756" s="173"/>
      <c r="L756" s="174"/>
    </row>
    <row r="757" spans="1:12" ht="15" customHeight="1" x14ac:dyDescent="0.2">
      <c r="A757" s="11"/>
      <c r="C757" s="178">
        <v>2024</v>
      </c>
      <c r="D757" s="178"/>
      <c r="E757" s="179">
        <v>0.13734431813625711</v>
      </c>
      <c r="F757" s="179">
        <v>6.2007405186632912E-2</v>
      </c>
      <c r="G757" s="179">
        <v>0.26212809269182086</v>
      </c>
      <c r="H757" s="179">
        <v>0.30533374551281112</v>
      </c>
      <c r="I757" s="179">
        <v>0.16041345372847779</v>
      </c>
      <c r="J757" s="179">
        <v>3.4432671690894853E-2</v>
      </c>
      <c r="K757" s="179">
        <v>3.8340313053105396E-2</v>
      </c>
      <c r="L757" s="181">
        <f t="shared" ref="L757:L760" si="383">(1*E757+2*F757+3*G757+4*H757+5*I757)/SUM(E757:I757)</f>
        <v>3.3121831080716526</v>
      </c>
    </row>
    <row r="758" spans="1:12" ht="15" customHeight="1" x14ac:dyDescent="0.2">
      <c r="A758" s="11"/>
      <c r="C758" s="139">
        <v>2021</v>
      </c>
      <c r="D758" s="139"/>
      <c r="E758" s="140">
        <v>0.149864152</v>
      </c>
      <c r="F758" s="140">
        <v>5.3088700000000003E-2</v>
      </c>
      <c r="G758" s="140">
        <v>0.28187017199999997</v>
      </c>
      <c r="H758" s="140">
        <v>0.30761945299999999</v>
      </c>
      <c r="I758" s="140">
        <v>0.129349353</v>
      </c>
      <c r="J758" s="140">
        <v>2.6533999999999999E-2</v>
      </c>
      <c r="K758" s="140">
        <v>5.1674200000000003E-2</v>
      </c>
      <c r="L758" s="141">
        <f t="shared" si="383"/>
        <v>3.2316153691663767</v>
      </c>
    </row>
    <row r="759" spans="1:12" ht="15" customHeight="1" x14ac:dyDescent="0.2">
      <c r="A759" s="11"/>
      <c r="C759" s="139">
        <v>2017</v>
      </c>
      <c r="D759" s="139"/>
      <c r="E759" s="140">
        <v>0.10191080499999999</v>
      </c>
      <c r="F759" s="140">
        <v>4.3059699999999999E-2</v>
      </c>
      <c r="G759" s="140">
        <v>0.29210176199999999</v>
      </c>
      <c r="H759" s="140">
        <v>0.31827594399999998</v>
      </c>
      <c r="I759" s="140">
        <v>0.16004005600000001</v>
      </c>
      <c r="J759" s="140">
        <v>1.7991900000000002E-2</v>
      </c>
      <c r="K759" s="140">
        <v>6.6619859000000003E-2</v>
      </c>
      <c r="L759" s="141">
        <f t="shared" si="383"/>
        <v>3.4276597812237415</v>
      </c>
    </row>
    <row r="760" spans="1:12" ht="15" customHeight="1" x14ac:dyDescent="0.2">
      <c r="A760" s="11"/>
      <c r="C760" s="139">
        <v>2014</v>
      </c>
      <c r="D760" s="139"/>
      <c r="E760" s="140">
        <v>9.8193348598325486E-2</v>
      </c>
      <c r="F760" s="140">
        <v>6.246408963552641E-2</v>
      </c>
      <c r="G760" s="140">
        <v>0.27771252331713425</v>
      </c>
      <c r="H760" s="140">
        <v>0.31644686798286525</v>
      </c>
      <c r="I760" s="140">
        <v>0.15079509765245638</v>
      </c>
      <c r="J760" s="140">
        <v>3.8270566875849073E-2</v>
      </c>
      <c r="K760" s="140">
        <v>5.6117505937843183E-2</v>
      </c>
      <c r="L760" s="141">
        <f t="shared" si="383"/>
        <v>3.3966227317384994</v>
      </c>
    </row>
    <row r="761" spans="1:12" ht="15" customHeight="1" x14ac:dyDescent="0.2">
      <c r="A761" s="11"/>
      <c r="C761" s="170" t="s">
        <v>96</v>
      </c>
      <c r="D761" s="171"/>
      <c r="E761" s="172"/>
      <c r="F761" s="172"/>
      <c r="G761" s="173"/>
      <c r="H761" s="173"/>
      <c r="I761" s="173"/>
      <c r="J761" s="173"/>
      <c r="K761" s="173"/>
      <c r="L761" s="174"/>
    </row>
    <row r="762" spans="1:12" ht="15" customHeight="1" x14ac:dyDescent="0.2">
      <c r="A762" s="11"/>
      <c r="C762" s="178">
        <v>2024</v>
      </c>
      <c r="D762" s="178"/>
      <c r="E762" s="179">
        <v>0.1435538837844523</v>
      </c>
      <c r="F762" s="179">
        <v>7.6965662731759601E-2</v>
      </c>
      <c r="G762" s="179">
        <v>0.23115776007527872</v>
      </c>
      <c r="H762" s="179">
        <v>0.32283361247036091</v>
      </c>
      <c r="I762" s="179">
        <v>0.153827244355079</v>
      </c>
      <c r="J762" s="179">
        <v>3.3321523529964113E-2</v>
      </c>
      <c r="K762" s="179">
        <v>3.8340313053105389E-2</v>
      </c>
      <c r="L762" s="181">
        <f t="shared" ref="L762:L765" si="384">(1*E762+2*F762+3*G762+4*H762+5*I762)/SUM(E762:I762)</f>
        <v>3.286980199003414</v>
      </c>
    </row>
    <row r="763" spans="1:12" ht="15" customHeight="1" x14ac:dyDescent="0.2">
      <c r="A763" s="11"/>
      <c r="C763" s="139">
        <v>2021</v>
      </c>
      <c r="D763" s="139"/>
      <c r="E763" s="140">
        <v>0.164325995</v>
      </c>
      <c r="F763" s="140">
        <v>5.6500799999999997E-2</v>
      </c>
      <c r="G763" s="140">
        <v>0.29257598899999998</v>
      </c>
      <c r="H763" s="140">
        <v>0.28739172699999999</v>
      </c>
      <c r="I763" s="140">
        <v>0.12003908000000001</v>
      </c>
      <c r="J763" s="140">
        <v>2.7492200000000001E-2</v>
      </c>
      <c r="K763" s="140">
        <v>5.1674200000000003E-2</v>
      </c>
      <c r="L763" s="141">
        <f t="shared" si="384"/>
        <v>3.1545524602826966</v>
      </c>
    </row>
    <row r="764" spans="1:12" ht="15" customHeight="1" x14ac:dyDescent="0.2">
      <c r="A764" s="11"/>
      <c r="C764" s="139">
        <v>2017</v>
      </c>
      <c r="D764" s="139"/>
      <c r="E764" s="140">
        <v>0.10741890900000001</v>
      </c>
      <c r="F764" s="140">
        <v>3.7801300000000003E-2</v>
      </c>
      <c r="G764" s="140">
        <v>0.28159841899999999</v>
      </c>
      <c r="H764" s="140">
        <v>0.35236957899999999</v>
      </c>
      <c r="I764" s="140">
        <v>0.13230102399999999</v>
      </c>
      <c r="J764" s="140">
        <v>2.3500099999999999E-2</v>
      </c>
      <c r="K764" s="140">
        <v>6.5010737999999998E-2</v>
      </c>
      <c r="L764" s="141">
        <f t="shared" si="384"/>
        <v>3.399711260000613</v>
      </c>
    </row>
    <row r="765" spans="1:12" ht="15" customHeight="1" x14ac:dyDescent="0.2">
      <c r="A765" s="11"/>
      <c r="C765" s="139">
        <v>2014</v>
      </c>
      <c r="D765" s="139"/>
      <c r="E765" s="140">
        <v>0.12240189047765269</v>
      </c>
      <c r="F765" s="140">
        <v>5.6303050483852701E-2</v>
      </c>
      <c r="G765" s="140">
        <v>0.28156685313591284</v>
      </c>
      <c r="H765" s="140">
        <v>0.33214312418904057</v>
      </c>
      <c r="I765" s="140">
        <v>0.12027923875987503</v>
      </c>
      <c r="J765" s="140">
        <v>4.3060153608772377E-2</v>
      </c>
      <c r="K765" s="140">
        <v>4.4245689344893771E-2</v>
      </c>
      <c r="L765" s="141">
        <f t="shared" si="384"/>
        <v>3.2975747879756008</v>
      </c>
    </row>
    <row r="766" spans="1:12" ht="15" customHeight="1" x14ac:dyDescent="0.2">
      <c r="A766" s="11"/>
      <c r="C766" s="162" t="s">
        <v>66</v>
      </c>
      <c r="D766" s="162"/>
      <c r="E766" s="162"/>
      <c r="F766" s="162"/>
      <c r="G766" s="163"/>
      <c r="H766" s="163"/>
      <c r="I766" s="163"/>
      <c r="J766" s="163"/>
      <c r="K766" s="163"/>
      <c r="L766" s="168"/>
    </row>
    <row r="767" spans="1:12" ht="15" customHeight="1" x14ac:dyDescent="0.2">
      <c r="A767" s="11"/>
      <c r="C767" s="178">
        <v>2024</v>
      </c>
      <c r="D767" s="178"/>
      <c r="E767" s="179">
        <f>AVERAGE(E772,E777,E782)</f>
        <v>0.10794771589647795</v>
      </c>
      <c r="F767" s="179">
        <f t="shared" ref="F767:K767" si="385">AVERAGE(F772,F777,F782)</f>
        <v>5.1027152209773885E-2</v>
      </c>
      <c r="G767" s="179">
        <f t="shared" si="385"/>
        <v>0.2281777791662275</v>
      </c>
      <c r="H767" s="179">
        <f t="shared" si="385"/>
        <v>0.3013433025829258</v>
      </c>
      <c r="I767" s="179">
        <f t="shared" si="385"/>
        <v>0.20927028744116105</v>
      </c>
      <c r="J767" s="179">
        <f t="shared" si="385"/>
        <v>2.9332773300447128E-2</v>
      </c>
      <c r="K767" s="179">
        <f t="shared" si="385"/>
        <v>7.2900989402986768E-2</v>
      </c>
      <c r="L767" s="181">
        <f t="shared" ref="L767:L770" si="386">(1*E767+2*F767+3*G767+4*H767+5*I767)/SUM(E767:I767)</f>
        <v>3.5045425798440761</v>
      </c>
    </row>
    <row r="768" spans="1:12" ht="15" customHeight="1" x14ac:dyDescent="0.2">
      <c r="A768" s="11"/>
      <c r="C768" s="139">
        <v>2021</v>
      </c>
      <c r="D768" s="139"/>
      <c r="E768" s="140">
        <f t="shared" ref="E768:K768" si="387">AVERAGE(E773,E778,E783)</f>
        <v>0.11750592266666667</v>
      </c>
      <c r="F768" s="140">
        <f t="shared" si="387"/>
        <v>4.5878660333333342E-2</v>
      </c>
      <c r="G768" s="140">
        <f t="shared" si="387"/>
        <v>0.25144390633333336</v>
      </c>
      <c r="H768" s="140">
        <f t="shared" si="387"/>
        <v>0.29172921466666663</v>
      </c>
      <c r="I768" s="140">
        <f t="shared" si="387"/>
        <v>0.18355929900000001</v>
      </c>
      <c r="J768" s="140">
        <f t="shared" si="387"/>
        <v>2.4873166666666668E-2</v>
      </c>
      <c r="K768" s="140">
        <f t="shared" si="387"/>
        <v>8.5009828999999995E-2</v>
      </c>
      <c r="L768" s="141">
        <f t="shared" si="386"/>
        <v>3.4246153098145009</v>
      </c>
    </row>
    <row r="769" spans="1:12" ht="15" customHeight="1" x14ac:dyDescent="0.2">
      <c r="A769" s="11"/>
      <c r="C769" s="139">
        <v>2017</v>
      </c>
      <c r="D769" s="139"/>
      <c r="E769" s="140">
        <f t="shared" ref="E769:K769" si="388">AVERAGE(E774,E779,E784)</f>
        <v>7.2518996333333322E-2</v>
      </c>
      <c r="F769" s="140">
        <f t="shared" si="388"/>
        <v>3.4887666666666671E-2</v>
      </c>
      <c r="G769" s="140">
        <f t="shared" si="388"/>
        <v>0.22271324466666667</v>
      </c>
      <c r="H769" s="140">
        <f t="shared" si="388"/>
        <v>0.35139667933333335</v>
      </c>
      <c r="I769" s="140">
        <f t="shared" si="388"/>
        <v>0.205964076</v>
      </c>
      <c r="J769" s="140">
        <f t="shared" si="388"/>
        <v>1.92686E-2</v>
      </c>
      <c r="K769" s="140">
        <f t="shared" si="388"/>
        <v>9.3250735666666681E-2</v>
      </c>
      <c r="L769" s="141">
        <f t="shared" si="386"/>
        <v>3.6573655025089828</v>
      </c>
    </row>
    <row r="770" spans="1:12" ht="15" customHeight="1" x14ac:dyDescent="0.2">
      <c r="A770" s="11"/>
      <c r="C770" s="139">
        <v>2014</v>
      </c>
      <c r="D770" s="139"/>
      <c r="E770" s="140">
        <f t="shared" ref="E770:K770" si="389">AVERAGE(E775,E780,E785)</f>
        <v>7.7223957898735152E-2</v>
      </c>
      <c r="F770" s="140">
        <f t="shared" si="389"/>
        <v>4.188864087342959E-2</v>
      </c>
      <c r="G770" s="140">
        <f t="shared" si="389"/>
        <v>0.24192943156024924</v>
      </c>
      <c r="H770" s="140">
        <f t="shared" si="389"/>
        <v>0.37483039168413534</v>
      </c>
      <c r="I770" s="140">
        <f t="shared" si="389"/>
        <v>0.17009739028006507</v>
      </c>
      <c r="J770" s="140">
        <f t="shared" si="389"/>
        <v>3.6238669437218866E-2</v>
      </c>
      <c r="K770" s="140">
        <f t="shared" si="389"/>
        <v>5.7791518266166908E-2</v>
      </c>
      <c r="L770" s="141">
        <f t="shared" si="386"/>
        <v>3.5725230670307884</v>
      </c>
    </row>
    <row r="771" spans="1:12" ht="15" customHeight="1" x14ac:dyDescent="0.2">
      <c r="A771" s="11"/>
      <c r="C771" s="170" t="s">
        <v>94</v>
      </c>
      <c r="D771" s="171"/>
      <c r="E771" s="172"/>
      <c r="F771" s="172"/>
      <c r="G771" s="173"/>
      <c r="H771" s="173"/>
      <c r="I771" s="173"/>
      <c r="J771" s="173"/>
      <c r="K771" s="173"/>
      <c r="L771" s="174"/>
    </row>
    <row r="772" spans="1:12" ht="15" customHeight="1" x14ac:dyDescent="0.2">
      <c r="A772" s="11"/>
      <c r="C772" s="178">
        <v>2024</v>
      </c>
      <c r="D772" s="178"/>
      <c r="E772" s="179">
        <v>7.3627690875070206E-2</v>
      </c>
      <c r="F772" s="179">
        <v>3.2180310159130407E-2</v>
      </c>
      <c r="G772" s="179">
        <v>0.14972637068184588</v>
      </c>
      <c r="H772" s="179">
        <v>0.34362862873842126</v>
      </c>
      <c r="I772" s="179">
        <v>0.3024720113162721</v>
      </c>
      <c r="J772" s="179">
        <v>2.546399882627351E-2</v>
      </c>
      <c r="K772" s="179">
        <v>7.2900989402986754E-2</v>
      </c>
      <c r="L772" s="181">
        <f t="shared" ref="L772:L775" si="390">(1*E772+2*F772+3*G772+4*H772+5*I772)/SUM(E772:I772)</f>
        <v>3.8530469085835199</v>
      </c>
    </row>
    <row r="773" spans="1:12" ht="15" customHeight="1" x14ac:dyDescent="0.2">
      <c r="A773" s="11"/>
      <c r="C773" s="139">
        <v>2021</v>
      </c>
      <c r="D773" s="139"/>
      <c r="E773" s="140">
        <v>8.1003201999999996E-2</v>
      </c>
      <c r="F773" s="140">
        <v>3.0564500000000001E-2</v>
      </c>
      <c r="G773" s="140">
        <v>0.15644193300000001</v>
      </c>
      <c r="H773" s="140">
        <v>0.33620067799999998</v>
      </c>
      <c r="I773" s="140">
        <v>0.28862765099999999</v>
      </c>
      <c r="J773" s="140">
        <v>2.21522E-2</v>
      </c>
      <c r="K773" s="140">
        <v>8.5009828999999995E-2</v>
      </c>
      <c r="L773" s="141">
        <f t="shared" si="390"/>
        <v>3.8074086285157116</v>
      </c>
    </row>
    <row r="774" spans="1:12" ht="15" customHeight="1" x14ac:dyDescent="0.2">
      <c r="A774" s="11"/>
      <c r="C774" s="139">
        <v>2017</v>
      </c>
      <c r="D774" s="139"/>
      <c r="E774" s="140">
        <v>4.5912799999999997E-2</v>
      </c>
      <c r="F774" s="140">
        <v>2.5704600000000001E-2</v>
      </c>
      <c r="G774" s="140">
        <v>0.14988057399999999</v>
      </c>
      <c r="H774" s="140">
        <v>0.394517391</v>
      </c>
      <c r="I774" s="140">
        <v>0.276626184</v>
      </c>
      <c r="J774" s="140">
        <v>1.7368499999999999E-2</v>
      </c>
      <c r="K774" s="140">
        <v>8.9989900999999997E-2</v>
      </c>
      <c r="L774" s="141">
        <f t="shared" si="390"/>
        <v>3.930092891071554</v>
      </c>
    </row>
    <row r="775" spans="1:12" ht="15" customHeight="1" x14ac:dyDescent="0.2">
      <c r="A775" s="11"/>
      <c r="C775" s="139">
        <v>2014</v>
      </c>
      <c r="D775" s="139"/>
      <c r="E775" s="140">
        <v>5.3528448897331923E-2</v>
      </c>
      <c r="F775" s="140">
        <v>2.1159241541170475E-2</v>
      </c>
      <c r="G775" s="140">
        <v>0.14506821650283527</v>
      </c>
      <c r="H775" s="140">
        <v>0.44138901477285741</v>
      </c>
      <c r="I775" s="140">
        <v>0.25516900385959163</v>
      </c>
      <c r="J775" s="140">
        <v>2.8279726827228294E-2</v>
      </c>
      <c r="K775" s="140">
        <v>5.5406347598985162E-2</v>
      </c>
      <c r="L775" s="141">
        <f t="shared" si="390"/>
        <v>3.898721344478675</v>
      </c>
    </row>
    <row r="776" spans="1:12" ht="15" customHeight="1" x14ac:dyDescent="0.2">
      <c r="A776" s="11"/>
      <c r="C776" s="170" t="s">
        <v>95</v>
      </c>
      <c r="D776" s="171"/>
      <c r="E776" s="172"/>
      <c r="F776" s="172"/>
      <c r="G776" s="173"/>
      <c r="H776" s="173"/>
      <c r="I776" s="173"/>
      <c r="J776" s="173"/>
      <c r="K776" s="173"/>
      <c r="L776" s="174"/>
    </row>
    <row r="777" spans="1:12" ht="15" customHeight="1" x14ac:dyDescent="0.2">
      <c r="A777" s="11"/>
      <c r="C777" s="178">
        <v>2024</v>
      </c>
      <c r="D777" s="178"/>
      <c r="E777" s="179">
        <v>0.11714721645960079</v>
      </c>
      <c r="F777" s="179">
        <v>5.2300072041853843E-2</v>
      </c>
      <c r="G777" s="179">
        <v>0.24497614136215659</v>
      </c>
      <c r="H777" s="179">
        <v>0.2993708106643716</v>
      </c>
      <c r="I777" s="179">
        <v>0.18316519162956146</v>
      </c>
      <c r="J777" s="179">
        <v>3.0139578439468941E-2</v>
      </c>
      <c r="K777" s="179">
        <v>7.2900989402986741E-2</v>
      </c>
      <c r="L777" s="181">
        <f t="shared" ref="L777:L780" si="391">(1*E777+2*F777+3*G777+4*H777+5*I777)/SUM(E777:I777)</f>
        <v>3.4226575644012533</v>
      </c>
    </row>
    <row r="778" spans="1:12" ht="15" customHeight="1" x14ac:dyDescent="0.2">
      <c r="A778" s="11"/>
      <c r="C778" s="139">
        <v>2021</v>
      </c>
      <c r="D778" s="139"/>
      <c r="E778" s="140">
        <v>0.119953902</v>
      </c>
      <c r="F778" s="140">
        <v>4.3965299999999999E-2</v>
      </c>
      <c r="G778" s="140">
        <v>0.26934336800000003</v>
      </c>
      <c r="H778" s="140">
        <v>0.30523013700000001</v>
      </c>
      <c r="I778" s="140">
        <v>0.15214905400000001</v>
      </c>
      <c r="J778" s="140">
        <v>2.4348399999999999E-2</v>
      </c>
      <c r="K778" s="140">
        <v>8.5009828999999995E-2</v>
      </c>
      <c r="L778" s="141">
        <f t="shared" si="391"/>
        <v>3.3656409964814129</v>
      </c>
    </row>
    <row r="779" spans="1:12" ht="15" customHeight="1" x14ac:dyDescent="0.2">
      <c r="A779" s="11"/>
      <c r="C779" s="139">
        <v>2017</v>
      </c>
      <c r="D779" s="139"/>
      <c r="E779" s="140">
        <v>7.5509152999999996E-2</v>
      </c>
      <c r="F779" s="140">
        <v>3.9919099999999999E-2</v>
      </c>
      <c r="G779" s="140">
        <v>0.220189732</v>
      </c>
      <c r="H779" s="140">
        <v>0.34166484699999999</v>
      </c>
      <c r="I779" s="140">
        <v>0.209449001</v>
      </c>
      <c r="J779" s="140">
        <v>1.7991900000000002E-2</v>
      </c>
      <c r="K779" s="140">
        <v>9.5276286000000002E-2</v>
      </c>
      <c r="L779" s="141">
        <f t="shared" si="391"/>
        <v>3.6423874973258124</v>
      </c>
    </row>
    <row r="780" spans="1:12" ht="15" customHeight="1" x14ac:dyDescent="0.2">
      <c r="A780" s="11"/>
      <c r="C780" s="139">
        <v>2014</v>
      </c>
      <c r="D780" s="139"/>
      <c r="E780" s="140">
        <v>7.7773560751817183E-2</v>
      </c>
      <c r="F780" s="140">
        <v>4.9202968467285668E-2</v>
      </c>
      <c r="G780" s="140">
        <v>0.25734089506438779</v>
      </c>
      <c r="H780" s="140">
        <v>0.36719625608458417</v>
      </c>
      <c r="I780" s="140">
        <v>0.1503372101561252</v>
      </c>
      <c r="J780" s="140">
        <v>3.8270566875849073E-2</v>
      </c>
      <c r="K780" s="140">
        <v>5.9878542599950922E-2</v>
      </c>
      <c r="L780" s="141">
        <f t="shared" si="391"/>
        <v>3.5135223475321129</v>
      </c>
    </row>
    <row r="781" spans="1:12" ht="15" customHeight="1" x14ac:dyDescent="0.2">
      <c r="A781" s="11"/>
      <c r="C781" s="170" t="s">
        <v>96</v>
      </c>
      <c r="D781" s="171"/>
      <c r="E781" s="172"/>
      <c r="F781" s="172"/>
      <c r="G781" s="173"/>
      <c r="H781" s="173"/>
      <c r="I781" s="173"/>
      <c r="J781" s="173"/>
      <c r="K781" s="173"/>
      <c r="L781" s="174"/>
    </row>
    <row r="782" spans="1:12" ht="15" customHeight="1" x14ac:dyDescent="0.2">
      <c r="A782" s="11"/>
      <c r="C782" s="178">
        <v>2024</v>
      </c>
      <c r="D782" s="178"/>
      <c r="E782" s="179">
        <v>0.13306824035476283</v>
      </c>
      <c r="F782" s="179">
        <v>6.8601074428337391E-2</v>
      </c>
      <c r="G782" s="179">
        <v>0.28983082545468003</v>
      </c>
      <c r="H782" s="179">
        <v>0.26103046834598459</v>
      </c>
      <c r="I782" s="179">
        <v>0.14217365937764961</v>
      </c>
      <c r="J782" s="179">
        <v>3.2394742635598932E-2</v>
      </c>
      <c r="K782" s="179">
        <v>7.2900989402986768E-2</v>
      </c>
      <c r="L782" s="181">
        <f t="shared" ref="L782:L785" si="392">(1*E782+2*F782+3*G782+4*H782+5*I782)/SUM(E782:I782)</f>
        <v>3.2354300068818995</v>
      </c>
    </row>
    <row r="783" spans="1:12" ht="15" customHeight="1" x14ac:dyDescent="0.2">
      <c r="A783" s="11"/>
      <c r="C783" s="139">
        <v>2021</v>
      </c>
      <c r="D783" s="139"/>
      <c r="E783" s="140">
        <v>0.15156066400000001</v>
      </c>
      <c r="F783" s="140">
        <v>6.3106180999999997E-2</v>
      </c>
      <c r="G783" s="140">
        <v>0.32854641800000001</v>
      </c>
      <c r="H783" s="140">
        <v>0.233756829</v>
      </c>
      <c r="I783" s="140">
        <v>0.10990119199999999</v>
      </c>
      <c r="J783" s="140">
        <v>2.8118899999999999E-2</v>
      </c>
      <c r="K783" s="140">
        <v>8.5009828999999995E-2</v>
      </c>
      <c r="L783" s="141">
        <f t="shared" si="392"/>
        <v>3.0984716785575839</v>
      </c>
    </row>
    <row r="784" spans="1:12" ht="15" customHeight="1" x14ac:dyDescent="0.2">
      <c r="A784" s="11"/>
      <c r="C784" s="139">
        <v>2017</v>
      </c>
      <c r="D784" s="139"/>
      <c r="E784" s="140">
        <v>9.6135035999999993E-2</v>
      </c>
      <c r="F784" s="140">
        <v>3.9039299999999999E-2</v>
      </c>
      <c r="G784" s="140">
        <v>0.29806942800000003</v>
      </c>
      <c r="H784" s="140">
        <v>0.31800780000000001</v>
      </c>
      <c r="I784" s="140">
        <v>0.13181704299999999</v>
      </c>
      <c r="J784" s="140">
        <v>2.2445400000000001E-2</v>
      </c>
      <c r="K784" s="140">
        <v>9.4486020000000004E-2</v>
      </c>
      <c r="L784" s="141">
        <f t="shared" si="392"/>
        <v>3.3967217396507454</v>
      </c>
    </row>
    <row r="785" spans="1:12" ht="15" customHeight="1" x14ac:dyDescent="0.2">
      <c r="A785" s="11"/>
      <c r="C785" s="139">
        <v>2014</v>
      </c>
      <c r="D785" s="139"/>
      <c r="E785" s="140">
        <v>0.10036986404705633</v>
      </c>
      <c r="F785" s="140">
        <v>5.5303712611832624E-2</v>
      </c>
      <c r="G785" s="140">
        <v>0.32337918311352459</v>
      </c>
      <c r="H785" s="140">
        <v>0.31590590419496445</v>
      </c>
      <c r="I785" s="140">
        <v>0.1047859568244783</v>
      </c>
      <c r="J785" s="140">
        <v>4.2165714608579229E-2</v>
      </c>
      <c r="K785" s="140">
        <v>5.8089664599564619E-2</v>
      </c>
      <c r="L785" s="141">
        <f t="shared" si="392"/>
        <v>3.2994565023360178</v>
      </c>
    </row>
    <row r="786" spans="1:12" ht="15" customHeight="1" x14ac:dyDescent="0.2">
      <c r="A786" s="11"/>
      <c r="C786" s="162" t="s">
        <v>67</v>
      </c>
      <c r="D786" s="162"/>
      <c r="E786" s="162"/>
      <c r="F786" s="162"/>
      <c r="G786" s="163"/>
      <c r="H786" s="163"/>
      <c r="I786" s="163"/>
      <c r="J786" s="163"/>
      <c r="K786" s="163"/>
      <c r="L786" s="168"/>
    </row>
    <row r="787" spans="1:12" ht="15" customHeight="1" x14ac:dyDescent="0.2">
      <c r="A787" s="11"/>
      <c r="C787" s="178">
        <v>2024</v>
      </c>
      <c r="D787" s="178"/>
      <c r="E787" s="179">
        <f>AVERAGE(E792,E797,E802)</f>
        <v>0.13339881719847665</v>
      </c>
      <c r="F787" s="179">
        <f t="shared" ref="F787:K787" si="393">AVERAGE(F792,F797,F802)</f>
        <v>9.4794480465859296E-2</v>
      </c>
      <c r="G787" s="179">
        <f t="shared" si="393"/>
        <v>0.30718325883368708</v>
      </c>
      <c r="H787" s="179">
        <f t="shared" si="393"/>
        <v>0.2520459661089664</v>
      </c>
      <c r="I787" s="179">
        <f t="shared" si="393"/>
        <v>0.12698698807809514</v>
      </c>
      <c r="J787" s="179">
        <f t="shared" si="393"/>
        <v>3.6183991152858051E-2</v>
      </c>
      <c r="K787" s="179">
        <f t="shared" si="393"/>
        <v>4.9406498162057493E-2</v>
      </c>
      <c r="L787" s="181">
        <f t="shared" ref="L787:L790" si="394">(1*E787+2*F787+3*G787+4*H787+5*I787)/SUM(E787:I787)</f>
        <v>3.1579465498933152</v>
      </c>
    </row>
    <row r="788" spans="1:12" ht="15" customHeight="1" x14ac:dyDescent="0.2">
      <c r="A788" s="11"/>
      <c r="C788" s="139">
        <v>2021</v>
      </c>
      <c r="D788" s="139"/>
      <c r="E788" s="140">
        <f t="shared" ref="E788:K788" si="395">AVERAGE(E793,E798,E803)</f>
        <v>0.13300071399999999</v>
      </c>
      <c r="F788" s="140">
        <f t="shared" si="395"/>
        <v>8.5999812333333328E-2</v>
      </c>
      <c r="G788" s="140">
        <f t="shared" si="395"/>
        <v>0.31671318500000001</v>
      </c>
      <c r="H788" s="140">
        <f t="shared" si="395"/>
        <v>0.2518002213333333</v>
      </c>
      <c r="I788" s="140">
        <f t="shared" si="395"/>
        <v>0.12282404600000001</v>
      </c>
      <c r="J788" s="140">
        <f t="shared" si="395"/>
        <v>3.23267E-2</v>
      </c>
      <c r="K788" s="140">
        <f t="shared" si="395"/>
        <v>5.7335299999999999E-2</v>
      </c>
      <c r="L788" s="141">
        <f t="shared" si="394"/>
        <v>3.1597726079856954</v>
      </c>
    </row>
    <row r="789" spans="1:12" ht="15" customHeight="1" x14ac:dyDescent="0.2">
      <c r="A789" s="11"/>
      <c r="C789" s="139">
        <v>2017</v>
      </c>
      <c r="D789" s="139"/>
      <c r="E789" s="140">
        <f t="shared" ref="E789:K789" si="396">AVERAGE(E794,E799,E804)</f>
        <v>0.10604045366666666</v>
      </c>
      <c r="F789" s="140">
        <f t="shared" si="396"/>
        <v>5.8420814000000008E-2</v>
      </c>
      <c r="G789" s="140">
        <f t="shared" si="396"/>
        <v>0.35339329566666672</v>
      </c>
      <c r="H789" s="140">
        <f t="shared" si="396"/>
        <v>0.23370947733333336</v>
      </c>
      <c r="I789" s="140">
        <f t="shared" si="396"/>
        <v>0.12414829766666667</v>
      </c>
      <c r="J789" s="140">
        <f t="shared" si="396"/>
        <v>3.8832733333333334E-2</v>
      </c>
      <c r="K789" s="140">
        <f t="shared" si="396"/>
        <v>8.545494033333334E-2</v>
      </c>
      <c r="L789" s="141">
        <f t="shared" si="394"/>
        <v>3.2415226348596056</v>
      </c>
    </row>
    <row r="790" spans="1:12" ht="15" customHeight="1" x14ac:dyDescent="0.2">
      <c r="A790" s="11"/>
      <c r="C790" s="139">
        <v>2014</v>
      </c>
      <c r="D790" s="139"/>
      <c r="E790" s="140">
        <f t="shared" ref="E790:K790" si="397">AVERAGE(E795,E800,E805)</f>
        <v>8.5535907480575393E-2</v>
      </c>
      <c r="F790" s="140">
        <f t="shared" si="397"/>
        <v>9.3289881097021896E-2</v>
      </c>
      <c r="G790" s="140">
        <f t="shared" si="397"/>
        <v>0.34909614892555574</v>
      </c>
      <c r="H790" s="140">
        <f t="shared" si="397"/>
        <v>0.27692245750644551</v>
      </c>
      <c r="I790" s="140">
        <f t="shared" si="397"/>
        <v>7.5329574272816405E-2</v>
      </c>
      <c r="J790" s="140">
        <f t="shared" si="397"/>
        <v>4.4042334596008481E-2</v>
      </c>
      <c r="K790" s="140">
        <f t="shared" si="397"/>
        <v>7.5783696121576552E-2</v>
      </c>
      <c r="L790" s="141">
        <f t="shared" si="394"/>
        <v>3.1854405102743213</v>
      </c>
    </row>
    <row r="791" spans="1:12" ht="15" customHeight="1" x14ac:dyDescent="0.2">
      <c r="A791" s="11"/>
      <c r="C791" s="170" t="s">
        <v>94</v>
      </c>
      <c r="D791" s="171"/>
      <c r="E791" s="172"/>
      <c r="F791" s="172"/>
      <c r="G791" s="173"/>
      <c r="H791" s="173"/>
      <c r="I791" s="173"/>
      <c r="J791" s="173"/>
      <c r="K791" s="173"/>
      <c r="L791" s="174"/>
    </row>
    <row r="792" spans="1:12" ht="15" customHeight="1" x14ac:dyDescent="0.2">
      <c r="A792" s="11"/>
      <c r="C792" s="178">
        <v>2024</v>
      </c>
      <c r="D792" s="178"/>
      <c r="E792" s="179">
        <v>8.7959079926354239E-2</v>
      </c>
      <c r="F792" s="179">
        <v>8.3165758281370031E-2</v>
      </c>
      <c r="G792" s="179">
        <v>0.26485927614540172</v>
      </c>
      <c r="H792" s="179">
        <v>0.30249745876928058</v>
      </c>
      <c r="I792" s="179">
        <v>0.17748038210982239</v>
      </c>
      <c r="J792" s="179">
        <v>3.4631546605713569E-2</v>
      </c>
      <c r="K792" s="179">
        <v>4.9406498162057486E-2</v>
      </c>
      <c r="L792" s="181">
        <f t="shared" ref="L792:L795" si="398">(1*E792+2*F792+3*G792+4*H792+5*I792)/SUM(E792:I792)</f>
        <v>3.4349245103240609</v>
      </c>
    </row>
    <row r="793" spans="1:12" ht="15" customHeight="1" x14ac:dyDescent="0.2">
      <c r="A793" s="11"/>
      <c r="C793" s="139">
        <v>2021</v>
      </c>
      <c r="D793" s="139"/>
      <c r="E793" s="140">
        <v>9.7157820000000006E-2</v>
      </c>
      <c r="F793" s="140">
        <v>6.7721891000000006E-2</v>
      </c>
      <c r="G793" s="140">
        <v>0.25964322499999998</v>
      </c>
      <c r="H793" s="140">
        <v>0.30452673899999999</v>
      </c>
      <c r="I793" s="140">
        <v>0.18601776</v>
      </c>
      <c r="J793" s="140">
        <v>2.7597300000000002E-2</v>
      </c>
      <c r="K793" s="140">
        <v>5.7335299999999999E-2</v>
      </c>
      <c r="L793" s="141">
        <f t="shared" si="398"/>
        <v>3.452999103831075</v>
      </c>
    </row>
    <row r="794" spans="1:12" ht="15" customHeight="1" x14ac:dyDescent="0.2">
      <c r="A794" s="11"/>
      <c r="C794" s="139">
        <v>2017</v>
      </c>
      <c r="D794" s="139"/>
      <c r="E794" s="140">
        <v>7.4629003999999999E-2</v>
      </c>
      <c r="F794" s="140">
        <v>5.0659599999999999E-2</v>
      </c>
      <c r="G794" s="140">
        <v>0.30781813499999999</v>
      </c>
      <c r="H794" s="140">
        <v>0.28227221600000002</v>
      </c>
      <c r="I794" s="140">
        <v>0.166642179</v>
      </c>
      <c r="J794" s="140">
        <v>3.5525899999999999E-2</v>
      </c>
      <c r="K794" s="140">
        <v>8.2452914000000002E-2</v>
      </c>
      <c r="L794" s="141">
        <f t="shared" si="398"/>
        <v>3.4712347017299474</v>
      </c>
    </row>
    <row r="795" spans="1:12" ht="15" customHeight="1" x14ac:dyDescent="0.2">
      <c r="A795" s="11"/>
      <c r="C795" s="139">
        <v>2014</v>
      </c>
      <c r="D795" s="139"/>
      <c r="E795" s="140">
        <v>5.1889556145080472E-2</v>
      </c>
      <c r="F795" s="140">
        <v>8.0387521378182558E-2</v>
      </c>
      <c r="G795" s="140">
        <v>0.30803427811960543</v>
      </c>
      <c r="H795" s="140">
        <v>0.33822432183646478</v>
      </c>
      <c r="I795" s="140">
        <v>0.10378549646028429</v>
      </c>
      <c r="J795" s="140">
        <v>4.182740996080387E-2</v>
      </c>
      <c r="K795" s="140">
        <v>7.5851416099578475E-2</v>
      </c>
      <c r="L795" s="141">
        <f t="shared" si="398"/>
        <v>3.40986059472425</v>
      </c>
    </row>
    <row r="796" spans="1:12" ht="15" customHeight="1" x14ac:dyDescent="0.2">
      <c r="A796" s="11"/>
      <c r="C796" s="170" t="s">
        <v>95</v>
      </c>
      <c r="D796" s="171"/>
      <c r="E796" s="172"/>
      <c r="F796" s="172"/>
      <c r="G796" s="173"/>
      <c r="H796" s="173"/>
      <c r="I796" s="173"/>
      <c r="J796" s="173"/>
      <c r="K796" s="173"/>
      <c r="L796" s="174"/>
    </row>
    <row r="797" spans="1:12" ht="15" customHeight="1" x14ac:dyDescent="0.2">
      <c r="A797" s="11"/>
      <c r="C797" s="178">
        <v>2024</v>
      </c>
      <c r="D797" s="178"/>
      <c r="E797" s="179">
        <v>0.15752680165167696</v>
      </c>
      <c r="F797" s="179">
        <v>9.4953450431343581E-2</v>
      </c>
      <c r="G797" s="179">
        <v>0.31768523045261376</v>
      </c>
      <c r="H797" s="179">
        <v>0.23680680590363801</v>
      </c>
      <c r="I797" s="179">
        <v>0.10603746425180584</v>
      </c>
      <c r="J797" s="179">
        <v>3.7583749146864513E-2</v>
      </c>
      <c r="K797" s="179">
        <v>4.9406498162057499E-2</v>
      </c>
      <c r="L797" s="181">
        <f t="shared" ref="L797:L800" si="399">(1*E797+2*F797+3*G797+4*H797+5*I797)/SUM(E797:I797)</f>
        <v>3.0425786039612062</v>
      </c>
    </row>
    <row r="798" spans="1:12" ht="15" customHeight="1" x14ac:dyDescent="0.2">
      <c r="A798" s="11"/>
      <c r="C798" s="139">
        <v>2021</v>
      </c>
      <c r="D798" s="139"/>
      <c r="E798" s="140">
        <v>0.141595949</v>
      </c>
      <c r="F798" s="140">
        <v>9.4479800000000003E-2</v>
      </c>
      <c r="G798" s="140">
        <v>0.34335185099999999</v>
      </c>
      <c r="H798" s="140">
        <v>0.24192580899999999</v>
      </c>
      <c r="I798" s="140">
        <v>8.747183E-2</v>
      </c>
      <c r="J798" s="140">
        <v>3.3839399999999999E-2</v>
      </c>
      <c r="K798" s="140">
        <v>5.7335299999999999E-2</v>
      </c>
      <c r="L798" s="141">
        <f t="shared" si="399"/>
        <v>3.0431301523306393</v>
      </c>
    </row>
    <row r="799" spans="1:12" ht="15" customHeight="1" x14ac:dyDescent="0.2">
      <c r="A799" s="11"/>
      <c r="C799" s="139">
        <v>2017</v>
      </c>
      <c r="D799" s="139"/>
      <c r="E799" s="140">
        <v>0.118734143</v>
      </c>
      <c r="F799" s="140">
        <v>6.1430600000000002E-2</v>
      </c>
      <c r="G799" s="140">
        <v>0.36539506599999999</v>
      </c>
      <c r="H799" s="140">
        <v>0.210980207</v>
      </c>
      <c r="I799" s="140">
        <v>0.117171291</v>
      </c>
      <c r="J799" s="140">
        <v>4.1808900000000003E-2</v>
      </c>
      <c r="K799" s="140">
        <v>8.4479835000000003E-2</v>
      </c>
      <c r="L799" s="141">
        <f t="shared" si="399"/>
        <v>3.1675884263221512</v>
      </c>
    </row>
    <row r="800" spans="1:12" ht="15" customHeight="1" x14ac:dyDescent="0.2">
      <c r="A800" s="11"/>
      <c r="C800" s="139">
        <v>2014</v>
      </c>
      <c r="D800" s="139"/>
      <c r="E800" s="140">
        <v>9.5103511834958299E-2</v>
      </c>
      <c r="F800" s="140">
        <v>9.9284413581633493E-2</v>
      </c>
      <c r="G800" s="140">
        <v>0.36480030819897236</v>
      </c>
      <c r="H800" s="140">
        <v>0.25026275340919291</v>
      </c>
      <c r="I800" s="140">
        <v>6.8798711145920455E-2</v>
      </c>
      <c r="J800" s="140">
        <v>4.5763601070854538E-2</v>
      </c>
      <c r="K800" s="140">
        <v>7.5986700758467932E-2</v>
      </c>
      <c r="L800" s="141">
        <f t="shared" si="399"/>
        <v>3.1120054338240908</v>
      </c>
    </row>
    <row r="801" spans="1:12" ht="15" customHeight="1" x14ac:dyDescent="0.2">
      <c r="A801" s="11"/>
      <c r="C801" s="170" t="s">
        <v>96</v>
      </c>
      <c r="D801" s="171"/>
      <c r="E801" s="172"/>
      <c r="F801" s="172"/>
      <c r="G801" s="173"/>
      <c r="H801" s="173"/>
      <c r="I801" s="173"/>
      <c r="J801" s="173"/>
      <c r="K801" s="173"/>
      <c r="L801" s="174"/>
    </row>
    <row r="802" spans="1:12" ht="15" customHeight="1" x14ac:dyDescent="0.2">
      <c r="A802" s="11"/>
      <c r="C802" s="178">
        <v>2024</v>
      </c>
      <c r="D802" s="178"/>
      <c r="E802" s="179">
        <v>0.1547105700173988</v>
      </c>
      <c r="F802" s="179">
        <v>0.10626423268486425</v>
      </c>
      <c r="G802" s="179">
        <v>0.33900526990304575</v>
      </c>
      <c r="H802" s="179">
        <v>0.21683363365398062</v>
      </c>
      <c r="I802" s="179">
        <v>9.7443117872657137E-2</v>
      </c>
      <c r="J802" s="179">
        <v>3.6336677705996079E-2</v>
      </c>
      <c r="K802" s="179">
        <v>4.9406498162057493E-2</v>
      </c>
      <c r="L802" s="181">
        <f t="shared" ref="L802:L805" si="400">(1*E802+2*F802+3*G802+4*H802+5*I802)/SUM(E802:I802)</f>
        <v>2.9956625936873569</v>
      </c>
    </row>
    <row r="803" spans="1:12" ht="15" customHeight="1" x14ac:dyDescent="0.2">
      <c r="A803" s="11"/>
      <c r="C803" s="139">
        <v>2021</v>
      </c>
      <c r="D803" s="139"/>
      <c r="E803" s="140">
        <v>0.160248373</v>
      </c>
      <c r="F803" s="140">
        <v>9.5797746000000003E-2</v>
      </c>
      <c r="G803" s="140">
        <v>0.34714447900000001</v>
      </c>
      <c r="H803" s="140">
        <v>0.20894811599999999</v>
      </c>
      <c r="I803" s="140">
        <v>9.4982548E-2</v>
      </c>
      <c r="J803" s="140">
        <v>3.5543400000000003E-2</v>
      </c>
      <c r="K803" s="140">
        <v>5.7335299999999999E-2</v>
      </c>
      <c r="L803" s="141">
        <f t="shared" si="400"/>
        <v>2.9808390777196885</v>
      </c>
    </row>
    <row r="804" spans="1:12" ht="15" customHeight="1" x14ac:dyDescent="0.2">
      <c r="A804" s="11"/>
      <c r="C804" s="139">
        <v>2017</v>
      </c>
      <c r="D804" s="139"/>
      <c r="E804" s="140">
        <v>0.12475821400000001</v>
      </c>
      <c r="F804" s="140">
        <v>6.3172242000000003E-2</v>
      </c>
      <c r="G804" s="140">
        <v>0.386966686</v>
      </c>
      <c r="H804" s="140">
        <v>0.207876009</v>
      </c>
      <c r="I804" s="140">
        <v>8.8631423000000001E-2</v>
      </c>
      <c r="J804" s="140">
        <v>3.9163400000000001E-2</v>
      </c>
      <c r="K804" s="140">
        <v>8.9432072000000001E-2</v>
      </c>
      <c r="L804" s="141">
        <f t="shared" si="400"/>
        <v>3.0831418461202609</v>
      </c>
    </row>
    <row r="805" spans="1:12" ht="15" customHeight="1" x14ac:dyDescent="0.2">
      <c r="A805" s="11"/>
      <c r="C805" s="139">
        <v>2014</v>
      </c>
      <c r="D805" s="139"/>
      <c r="E805" s="140">
        <v>0.1096146544616874</v>
      </c>
      <c r="F805" s="140">
        <v>0.10019770833124965</v>
      </c>
      <c r="G805" s="140">
        <v>0.37445386045808943</v>
      </c>
      <c r="H805" s="140">
        <v>0.24228029727367889</v>
      </c>
      <c r="I805" s="140">
        <v>5.3404515212244486E-2</v>
      </c>
      <c r="J805" s="140">
        <v>4.4535992756367042E-2</v>
      </c>
      <c r="K805" s="140">
        <v>7.5512971506683277E-2</v>
      </c>
      <c r="L805" s="141">
        <f t="shared" si="400"/>
        <v>3.0337090465706451</v>
      </c>
    </row>
    <row r="806" spans="1:12" ht="15" customHeight="1" x14ac:dyDescent="0.2">
      <c r="A806" s="11"/>
      <c r="C806" s="162" t="s">
        <v>94</v>
      </c>
      <c r="D806" s="162"/>
      <c r="E806" s="162"/>
      <c r="F806" s="162"/>
      <c r="G806" s="163"/>
      <c r="H806" s="163"/>
      <c r="I806" s="163"/>
      <c r="J806" s="163"/>
      <c r="K806" s="163"/>
      <c r="L806" s="168"/>
    </row>
    <row r="807" spans="1:12" ht="15" customHeight="1" x14ac:dyDescent="0.2">
      <c r="A807" s="11"/>
      <c r="C807" s="178">
        <v>2024</v>
      </c>
      <c r="D807" s="178"/>
      <c r="E807" s="179">
        <f>AVERAGE(E732,E752,E772,E792)</f>
        <v>8.4948272614455006E-2</v>
      </c>
      <c r="F807" s="179">
        <f t="shared" ref="F807:K807" si="401">AVERAGE(F732,F752,F772,F792)</f>
        <v>5.1797104357007608E-2</v>
      </c>
      <c r="G807" s="179">
        <f t="shared" si="401"/>
        <v>0.20979331547823368</v>
      </c>
      <c r="H807" s="179">
        <f t="shared" si="401"/>
        <v>0.33867707819309523</v>
      </c>
      <c r="I807" s="179">
        <f t="shared" si="401"/>
        <v>0.24259433938752489</v>
      </c>
      <c r="J807" s="179">
        <f t="shared" si="401"/>
        <v>2.8294657112695944E-2</v>
      </c>
      <c r="K807" s="179">
        <f t="shared" si="401"/>
        <v>4.3895232856987709E-2</v>
      </c>
      <c r="L807" s="181">
        <f t="shared" ref="L807:L810" si="402">(1*E807+2*F807+3*G807+4*H807+5*I807)/SUM(E807:I807)</f>
        <v>3.6490251624468195</v>
      </c>
    </row>
    <row r="808" spans="1:12" ht="15" customHeight="1" x14ac:dyDescent="0.2">
      <c r="A808" s="11"/>
      <c r="C808" s="139">
        <v>2021</v>
      </c>
      <c r="D808" s="139"/>
      <c r="E808" s="140">
        <f t="shared" ref="E808:K808" si="403">AVERAGE(E733,E753,E773,E793)</f>
        <v>9.7867853000000005E-2</v>
      </c>
      <c r="F808" s="140">
        <f t="shared" si="403"/>
        <v>4.158579775E-2</v>
      </c>
      <c r="G808" s="140">
        <f t="shared" si="403"/>
        <v>0.19971310349999999</v>
      </c>
      <c r="H808" s="140">
        <f t="shared" si="403"/>
        <v>0.34661372949999997</v>
      </c>
      <c r="I808" s="140">
        <f t="shared" si="403"/>
        <v>0.23868796</v>
      </c>
      <c r="J808" s="140">
        <f t="shared" si="403"/>
        <v>2.2348099999999999E-2</v>
      </c>
      <c r="K808" s="140">
        <f t="shared" si="403"/>
        <v>5.3183432250000003E-2</v>
      </c>
      <c r="L808" s="141">
        <f t="shared" si="402"/>
        <v>3.6346005098565057</v>
      </c>
    </row>
    <row r="809" spans="1:12" ht="15" customHeight="1" x14ac:dyDescent="0.2">
      <c r="A809" s="11"/>
      <c r="C809" s="139">
        <v>2017</v>
      </c>
      <c r="D809" s="139"/>
      <c r="E809" s="140">
        <f t="shared" ref="E809:K809" si="404">AVERAGE(E734,E754,E774,E794)</f>
        <v>6.232810875E-2</v>
      </c>
      <c r="F809" s="140">
        <f t="shared" si="404"/>
        <v>3.4230875000000001E-2</v>
      </c>
      <c r="G809" s="140">
        <f t="shared" si="404"/>
        <v>0.23224607149999998</v>
      </c>
      <c r="H809" s="140">
        <f t="shared" si="404"/>
        <v>0.35478737999999999</v>
      </c>
      <c r="I809" s="140">
        <f t="shared" si="404"/>
        <v>0.22503477224999999</v>
      </c>
      <c r="J809" s="140">
        <f t="shared" si="404"/>
        <v>2.1718724999999998E-2</v>
      </c>
      <c r="K809" s="140">
        <f t="shared" si="404"/>
        <v>6.9654042999999999E-2</v>
      </c>
      <c r="L809" s="141">
        <f t="shared" si="402"/>
        <v>3.7109294402237012</v>
      </c>
    </row>
    <row r="810" spans="1:12" ht="15" customHeight="1" x14ac:dyDescent="0.2">
      <c r="A810" s="11"/>
      <c r="C810" s="139">
        <v>2014</v>
      </c>
      <c r="D810" s="139"/>
      <c r="E810" s="140">
        <f t="shared" ref="E810:K810" si="405">AVERAGE(E735,E755,E775,E795)</f>
        <v>6.1263224031638995E-2</v>
      </c>
      <c r="F810" s="140">
        <f t="shared" si="405"/>
        <v>4.5582925708995907E-2</v>
      </c>
      <c r="G810" s="140">
        <f t="shared" si="405"/>
        <v>0.20810276753274692</v>
      </c>
      <c r="H810" s="140">
        <f t="shared" si="405"/>
        <v>0.412835306198302</v>
      </c>
      <c r="I810" s="140">
        <f t="shared" si="405"/>
        <v>0.1900746233634526</v>
      </c>
      <c r="J810" s="140">
        <f t="shared" si="405"/>
        <v>3.1890257360670478E-2</v>
      </c>
      <c r="K810" s="140">
        <f t="shared" si="405"/>
        <v>5.0250895804193119E-2</v>
      </c>
      <c r="L810" s="141">
        <f t="shared" si="402"/>
        <v>3.6807965966744902</v>
      </c>
    </row>
    <row r="811" spans="1:12" ht="15" customHeight="1" x14ac:dyDescent="0.2">
      <c r="A811" s="11"/>
      <c r="C811" s="162" t="s">
        <v>95</v>
      </c>
      <c r="D811" s="162"/>
      <c r="E811" s="162"/>
      <c r="F811" s="162"/>
      <c r="G811" s="163"/>
      <c r="H811" s="163"/>
      <c r="I811" s="163"/>
      <c r="J811" s="163"/>
      <c r="K811" s="163"/>
      <c r="L811" s="168"/>
    </row>
    <row r="812" spans="1:12" ht="15" customHeight="1" x14ac:dyDescent="0.2">
      <c r="A812" s="11"/>
      <c r="C812" s="178">
        <v>2024</v>
      </c>
      <c r="D812" s="178"/>
      <c r="E812" s="179">
        <f>AVERAGE(E737,E757,E777,E797)</f>
        <v>0.13577581533182587</v>
      </c>
      <c r="F812" s="179">
        <f t="shared" ref="F812:K812" si="406">AVERAGE(F737,F757,F777,F797)</f>
        <v>7.2218819241440912E-2</v>
      </c>
      <c r="G812" s="179">
        <f t="shared" si="406"/>
        <v>0.28240907908080737</v>
      </c>
      <c r="H812" s="179">
        <f t="shared" si="406"/>
        <v>0.28131117811535555</v>
      </c>
      <c r="I812" s="179">
        <f t="shared" si="406"/>
        <v>0.15019052388064164</v>
      </c>
      <c r="J812" s="179">
        <f t="shared" si="406"/>
        <v>3.4199351492941003E-2</v>
      </c>
      <c r="K812" s="179">
        <f t="shared" si="406"/>
        <v>4.3895232856987709E-2</v>
      </c>
      <c r="L812" s="181">
        <f t="shared" ref="L812:L815" si="407">(1*E812+2*F812+3*G812+4*H812+5*I812)/SUM(E812:I812)</f>
        <v>3.2580761235725886</v>
      </c>
    </row>
    <row r="813" spans="1:12" ht="15" customHeight="1" x14ac:dyDescent="0.2">
      <c r="A813" s="11"/>
      <c r="C813" s="139">
        <v>2021</v>
      </c>
      <c r="D813" s="139"/>
      <c r="E813" s="140">
        <f t="shared" ref="E813:K813" si="408">AVERAGE(E738,E758,E778,E798)</f>
        <v>0.13596523300000002</v>
      </c>
      <c r="F813" s="140">
        <f t="shared" si="408"/>
        <v>6.6173682250000004E-2</v>
      </c>
      <c r="G813" s="140">
        <f t="shared" si="408"/>
        <v>0.30644188250000004</v>
      </c>
      <c r="H813" s="140">
        <f t="shared" si="408"/>
        <v>0.28971012800000001</v>
      </c>
      <c r="I813" s="140">
        <f t="shared" si="408"/>
        <v>0.12019504275000001</v>
      </c>
      <c r="J813" s="140">
        <f t="shared" si="408"/>
        <v>2.8330574999999997E-2</v>
      </c>
      <c r="K813" s="140">
        <f t="shared" si="408"/>
        <v>5.3183432250000003E-2</v>
      </c>
      <c r="L813" s="141">
        <f t="shared" si="407"/>
        <v>3.2090353819596746</v>
      </c>
    </row>
    <row r="814" spans="1:12" ht="15" customHeight="1" x14ac:dyDescent="0.2">
      <c r="A814" s="11"/>
      <c r="C814" s="139">
        <v>2017</v>
      </c>
      <c r="D814" s="139"/>
      <c r="E814" s="140">
        <f t="shared" ref="E814:K814" si="409">AVERAGE(E739,E759,E779,E799)</f>
        <v>9.4571722750000003E-2</v>
      </c>
      <c r="F814" s="140">
        <f t="shared" si="409"/>
        <v>5.0102250000000001E-2</v>
      </c>
      <c r="G814" s="140">
        <f t="shared" si="409"/>
        <v>0.30314084624999998</v>
      </c>
      <c r="H814" s="140">
        <f t="shared" si="409"/>
        <v>0.29614985650000003</v>
      </c>
      <c r="I814" s="140">
        <f t="shared" si="409"/>
        <v>0.16177804649999999</v>
      </c>
      <c r="J814" s="140">
        <f t="shared" si="409"/>
        <v>2.3946149999999999E-2</v>
      </c>
      <c r="K814" s="140">
        <f t="shared" si="409"/>
        <v>7.0311170000000006E-2</v>
      </c>
      <c r="L814" s="141">
        <f t="shared" si="407"/>
        <v>3.4200533382811993</v>
      </c>
    </row>
    <row r="815" spans="1:12" ht="15" customHeight="1" x14ac:dyDescent="0.2">
      <c r="A815" s="11"/>
      <c r="C815" s="139">
        <v>2014</v>
      </c>
      <c r="D815" s="139"/>
      <c r="E815" s="140">
        <f t="shared" ref="E815:K815" si="410">AVERAGE(E740,E760,E780,E800)</f>
        <v>9.2432880123120245E-2</v>
      </c>
      <c r="F815" s="140">
        <f t="shared" si="410"/>
        <v>6.9141978012143349E-2</v>
      </c>
      <c r="G815" s="140">
        <f t="shared" si="410"/>
        <v>0.30848222735078895</v>
      </c>
      <c r="H815" s="140">
        <f t="shared" si="410"/>
        <v>0.31053030005962035</v>
      </c>
      <c r="I815" s="140">
        <f t="shared" si="410"/>
        <v>0.12745656086740581</v>
      </c>
      <c r="J815" s="140">
        <f t="shared" si="410"/>
        <v>4.0143825424600439E-2</v>
      </c>
      <c r="K815" s="140">
        <f t="shared" si="410"/>
        <v>5.1812228162320909E-2</v>
      </c>
      <c r="L815" s="141">
        <f t="shared" si="407"/>
        <v>3.3429742412426946</v>
      </c>
    </row>
    <row r="816" spans="1:12" ht="15" customHeight="1" x14ac:dyDescent="0.2">
      <c r="A816" s="11"/>
      <c r="C816" s="162" t="s">
        <v>96</v>
      </c>
      <c r="D816" s="162"/>
      <c r="E816" s="162"/>
      <c r="F816" s="162"/>
      <c r="G816" s="163"/>
      <c r="H816" s="163"/>
      <c r="I816" s="163"/>
      <c r="J816" s="163"/>
      <c r="K816" s="163"/>
      <c r="L816" s="168"/>
    </row>
    <row r="817" spans="1:13" ht="15" customHeight="1" x14ac:dyDescent="0.2">
      <c r="A817" s="11"/>
      <c r="C817" s="178">
        <v>2024</v>
      </c>
      <c r="D817" s="178"/>
      <c r="E817" s="179">
        <f>AVERAGE(E742,E762,E782,E802)</f>
        <v>0.14109742668389552</v>
      </c>
      <c r="F817" s="179">
        <f t="shared" ref="F817:K817" si="411">AVERAGE(F742,F762,F782,F802)</f>
        <v>8.2846378972140394E-2</v>
      </c>
      <c r="G817" s="179">
        <f t="shared" si="411"/>
        <v>0.27845109559664444</v>
      </c>
      <c r="H817" s="179">
        <f t="shared" si="411"/>
        <v>0.28122942096816306</v>
      </c>
      <c r="I817" s="179">
        <f t="shared" si="411"/>
        <v>0.13858464432087791</v>
      </c>
      <c r="J817" s="179">
        <f t="shared" si="411"/>
        <v>3.3895800601291021E-2</v>
      </c>
      <c r="K817" s="179">
        <f t="shared" si="411"/>
        <v>4.3895232856987716E-2</v>
      </c>
      <c r="L817" s="181">
        <f t="shared" ref="L817:L820" si="412">(1*E817+2*F817+3*G817+4*H817+5*I817)/SUM(E817:I817)</f>
        <v>3.2096677480756632</v>
      </c>
    </row>
    <row r="818" spans="1:13" ht="15" customHeight="1" x14ac:dyDescent="0.2">
      <c r="A818" s="11"/>
      <c r="C818" s="139">
        <v>2021</v>
      </c>
      <c r="D818" s="139"/>
      <c r="E818" s="140">
        <f t="shared" ref="E818:K818" si="413">AVERAGE(E743,E763,E783,E803)</f>
        <v>0.15492432550000002</v>
      </c>
      <c r="F818" s="140">
        <f t="shared" si="413"/>
        <v>7.0408738750000005E-2</v>
      </c>
      <c r="G818" s="140">
        <f t="shared" si="413"/>
        <v>0.31683703549999997</v>
      </c>
      <c r="H818" s="140">
        <f t="shared" si="413"/>
        <v>0.26230418275</v>
      </c>
      <c r="I818" s="140">
        <f t="shared" si="413"/>
        <v>0.11196663549999999</v>
      </c>
      <c r="J818" s="140">
        <f t="shared" si="413"/>
        <v>3.0375625E-2</v>
      </c>
      <c r="K818" s="140">
        <f t="shared" si="413"/>
        <v>5.3183432250000003E-2</v>
      </c>
      <c r="L818" s="141">
        <f t="shared" si="412"/>
        <v>3.1156430948448768</v>
      </c>
    </row>
    <row r="819" spans="1:13" ht="15" customHeight="1" x14ac:dyDescent="0.2">
      <c r="A819" s="11"/>
      <c r="C819" s="139">
        <v>2017</v>
      </c>
      <c r="D819" s="139"/>
      <c r="E819" s="140">
        <f t="shared" ref="E819:K819" si="414">AVERAGE(E744,E764,E784,E804)</f>
        <v>0.10534199775</v>
      </c>
      <c r="F819" s="140">
        <f t="shared" si="414"/>
        <v>4.5919935500000002E-2</v>
      </c>
      <c r="G819" s="140">
        <f t="shared" si="414"/>
        <v>0.31248518950000004</v>
      </c>
      <c r="H819" s="140">
        <f t="shared" si="414"/>
        <v>0.31350750724999998</v>
      </c>
      <c r="I819" s="140">
        <f t="shared" si="414"/>
        <v>0.12423042124999999</v>
      </c>
      <c r="J819" s="140">
        <f t="shared" si="414"/>
        <v>2.7152249999999999E-2</v>
      </c>
      <c r="K819" s="140">
        <f t="shared" si="414"/>
        <v>7.1362732499999998E-2</v>
      </c>
      <c r="L819" s="141">
        <f t="shared" si="412"/>
        <v>3.3387348667918357</v>
      </c>
    </row>
    <row r="820" spans="1:13" ht="15" customHeight="1" x14ac:dyDescent="0.2">
      <c r="A820" s="11"/>
      <c r="C820" s="139">
        <v>2014</v>
      </c>
      <c r="D820" s="139"/>
      <c r="E820" s="140">
        <f t="shared" ref="E820:K820" si="415">AVERAGE(E745,E765,E785,E805)</f>
        <v>0.10906722256275247</v>
      </c>
      <c r="F820" s="140">
        <f t="shared" si="415"/>
        <v>6.9050389395541603E-2</v>
      </c>
      <c r="G820" s="140">
        <f t="shared" si="415"/>
        <v>0.31715358550678863</v>
      </c>
      <c r="H820" s="140">
        <f t="shared" si="415"/>
        <v>0.31107411849052286</v>
      </c>
      <c r="I820" s="140">
        <f t="shared" si="415"/>
        <v>0.10225669972330147</v>
      </c>
      <c r="J820" s="140">
        <f t="shared" si="415"/>
        <v>4.3566581620148787E-2</v>
      </c>
      <c r="K820" s="140">
        <f t="shared" si="415"/>
        <v>4.7831402700944242E-2</v>
      </c>
      <c r="L820" s="141">
        <f t="shared" si="412"/>
        <v>3.2513781385851508</v>
      </c>
    </row>
    <row r="821" spans="1:13" ht="15" customHeight="1" x14ac:dyDescent="0.2">
      <c r="A821" s="11"/>
      <c r="C821" s="100" t="s">
        <v>22</v>
      </c>
      <c r="D821" s="100"/>
      <c r="E821" s="100"/>
      <c r="F821" s="100"/>
      <c r="G821" s="100"/>
      <c r="H821" s="100"/>
      <c r="I821" s="100"/>
      <c r="J821" s="100"/>
      <c r="K821" s="100"/>
      <c r="L821" s="100"/>
    </row>
    <row r="822" spans="1:13" ht="15" customHeight="1" x14ac:dyDescent="0.2">
      <c r="A822" s="11"/>
      <c r="C822" s="160" t="s">
        <v>165</v>
      </c>
      <c r="D822" s="160"/>
      <c r="E822" s="160"/>
      <c r="F822" s="160"/>
      <c r="G822" s="160"/>
      <c r="H822" s="160"/>
      <c r="I822" s="160"/>
      <c r="J822" s="160"/>
      <c r="K822" s="160"/>
      <c r="L822" s="160"/>
    </row>
    <row r="823" spans="1:13" ht="15" customHeight="1" x14ac:dyDescent="0.2">
      <c r="A823" s="11" t="s">
        <v>183</v>
      </c>
      <c r="B823" s="3"/>
      <c r="C823" s="178">
        <v>2024</v>
      </c>
      <c r="D823" s="178"/>
      <c r="E823" s="179">
        <f>AVERAGE(E833,E838,E843,E853,E858,E863,E873,E878,E883,E893,E898,E903)</f>
        <v>0.14122302873307901</v>
      </c>
      <c r="F823" s="179">
        <f t="shared" ref="F823:K823" si="416">AVERAGE(F833,F838,F843,F853,F858,F863,F873,F878,F883,F893,F898,F903)</f>
        <v>8.8852281940486708E-2</v>
      </c>
      <c r="G823" s="179">
        <f t="shared" si="416"/>
        <v>0.28900524931071336</v>
      </c>
      <c r="H823" s="179">
        <f t="shared" si="416"/>
        <v>0.2749916453144981</v>
      </c>
      <c r="I823" s="179">
        <f t="shared" si="416"/>
        <v>0.16616175875006214</v>
      </c>
      <c r="J823" s="179">
        <f t="shared" si="416"/>
        <v>2.1313701247015551E-2</v>
      </c>
      <c r="K823" s="179">
        <f t="shared" si="416"/>
        <v>1.845233470414517E-2</v>
      </c>
      <c r="L823" s="181">
        <f t="shared" ref="L823:L826" si="417">(1*E823+2*F823+3*G823+4*H823+5*I823)/SUM(E823:I823)</f>
        <v>3.2457909553759272</v>
      </c>
    </row>
    <row r="824" spans="1:13" ht="15" customHeight="1" x14ac:dyDescent="0.2">
      <c r="A824" s="11"/>
      <c r="B824" s="3"/>
      <c r="C824" s="139">
        <v>2021</v>
      </c>
      <c r="D824" s="139"/>
      <c r="E824" s="140">
        <f t="shared" ref="E824:K824" si="418">AVERAGE(E834,E839,E844,E854,E859,E864,E874,E879,E884,E894,E899,E904)</f>
        <v>0.13199944283333331</v>
      </c>
      <c r="F824" s="140">
        <f t="shared" si="418"/>
        <v>7.4161850916666675E-2</v>
      </c>
      <c r="G824" s="140">
        <f t="shared" si="418"/>
        <v>0.33191266925000001</v>
      </c>
      <c r="H824" s="140">
        <f t="shared" si="418"/>
        <v>0.27070934283333337</v>
      </c>
      <c r="I824" s="140">
        <f t="shared" si="418"/>
        <v>0.15079625974999997</v>
      </c>
      <c r="J824" s="140">
        <f t="shared" si="418"/>
        <v>1.7381541666666667E-2</v>
      </c>
      <c r="K824" s="140">
        <f t="shared" si="418"/>
        <v>2.3038925000000002E-2</v>
      </c>
      <c r="L824" s="141">
        <f t="shared" si="417"/>
        <v>3.2440038680978627</v>
      </c>
    </row>
    <row r="825" spans="1:13" ht="15" customHeight="1" x14ac:dyDescent="0.2">
      <c r="A825" s="11"/>
      <c r="B825" s="3"/>
      <c r="C825" s="139">
        <v>2017</v>
      </c>
      <c r="D825" s="139"/>
      <c r="E825" s="140">
        <f t="shared" ref="E825:K825" si="419">AVERAGE(E835,E840,E845,E855,E860,E865,E875,E880,E885,E895,E900,E905)</f>
        <v>0.13271741925</v>
      </c>
      <c r="F825" s="140">
        <f t="shared" si="419"/>
        <v>8.9806829916666664E-2</v>
      </c>
      <c r="G825" s="140">
        <f t="shared" si="419"/>
        <v>0.28383210416666665</v>
      </c>
      <c r="H825" s="140">
        <f t="shared" si="419"/>
        <v>0.30387862500000001</v>
      </c>
      <c r="I825" s="140">
        <f t="shared" si="419"/>
        <v>0.13276387441666668</v>
      </c>
      <c r="J825" s="140">
        <f t="shared" si="419"/>
        <v>2.9702716666666667E-2</v>
      </c>
      <c r="K825" s="140">
        <f t="shared" si="419"/>
        <v>2.7298423583333332E-2</v>
      </c>
      <c r="L825" s="141">
        <f t="shared" si="417"/>
        <v>3.2271102502321325</v>
      </c>
    </row>
    <row r="826" spans="1:13" ht="15" customHeight="1" x14ac:dyDescent="0.2">
      <c r="A826" s="11"/>
      <c r="B826" s="3"/>
      <c r="C826" s="139">
        <v>2014</v>
      </c>
      <c r="D826" s="139"/>
      <c r="E826" s="140">
        <f t="shared" ref="E826:K826" si="420">AVERAGE(E836,E841,E846,E856,E861,E866,E876,E881,E886,E896,E901,E906)</f>
        <v>0.12524915712717491</v>
      </c>
      <c r="F826" s="140">
        <f t="shared" si="420"/>
        <v>8.4603531527853784E-2</v>
      </c>
      <c r="G826" s="140">
        <f t="shared" si="420"/>
        <v>0.27627956406789983</v>
      </c>
      <c r="H826" s="140">
        <f t="shared" si="420"/>
        <v>0.30873729648673526</v>
      </c>
      <c r="I826" s="140">
        <f t="shared" si="420"/>
        <v>0.15337102937034983</v>
      </c>
      <c r="J826" s="140">
        <f t="shared" si="420"/>
        <v>2.3663220829755732E-2</v>
      </c>
      <c r="K826" s="140">
        <f t="shared" si="420"/>
        <v>2.8096200590230686E-2</v>
      </c>
      <c r="L826" s="141">
        <f t="shared" si="417"/>
        <v>3.2956818298844528</v>
      </c>
    </row>
    <row r="827" spans="1:13" ht="15" customHeight="1" x14ac:dyDescent="0.2">
      <c r="A827" s="11"/>
      <c r="B827" s="3"/>
      <c r="C827" s="162" t="s">
        <v>64</v>
      </c>
      <c r="D827" s="162"/>
      <c r="E827" s="162"/>
      <c r="F827" s="162"/>
      <c r="G827" s="163"/>
      <c r="H827" s="163"/>
      <c r="I827" s="163"/>
      <c r="J827" s="163"/>
      <c r="K827" s="163"/>
      <c r="L827" s="168"/>
    </row>
    <row r="828" spans="1:13" s="3" customFormat="1" ht="15" customHeight="1" x14ac:dyDescent="0.2">
      <c r="A828" s="11"/>
      <c r="B828" s="2"/>
      <c r="C828" s="178">
        <v>2024</v>
      </c>
      <c r="D828" s="178"/>
      <c r="E828" s="179">
        <f>AVERAGE(E833,E838,E843)</f>
        <v>0.13316583229666928</v>
      </c>
      <c r="F828" s="179">
        <f t="shared" ref="F828:K828" si="421">AVERAGE(F833,F838,F843)</f>
        <v>7.6020125347398729E-2</v>
      </c>
      <c r="G828" s="179">
        <f t="shared" si="421"/>
        <v>0.26150306032181825</v>
      </c>
      <c r="H828" s="179">
        <f t="shared" si="421"/>
        <v>0.30907472483696369</v>
      </c>
      <c r="I828" s="179">
        <f t="shared" si="421"/>
        <v>0.18853259301340888</v>
      </c>
      <c r="J828" s="179">
        <f t="shared" si="421"/>
        <v>2.0537081038224436E-2</v>
      </c>
      <c r="K828" s="179">
        <f t="shared" si="421"/>
        <v>1.1166583145516655E-2</v>
      </c>
      <c r="L828" s="181">
        <f t="shared" ref="L828:L831" si="422">(1*E828+2*F828+3*G828+4*H828+5*I828)/SUM(E828:I828)</f>
        <v>3.3550443270377928</v>
      </c>
      <c r="M828" s="2"/>
    </row>
    <row r="829" spans="1:13" s="3" customFormat="1" ht="15" customHeight="1" x14ac:dyDescent="0.2">
      <c r="A829" s="11"/>
      <c r="B829" s="2"/>
      <c r="C829" s="139">
        <v>2021</v>
      </c>
      <c r="D829" s="139"/>
      <c r="E829" s="140">
        <f t="shared" ref="E829:K829" si="423">AVERAGE(E834,E839,E844)</f>
        <v>0.12348687833333333</v>
      </c>
      <c r="F829" s="140">
        <f t="shared" si="423"/>
        <v>5.3601580666666669E-2</v>
      </c>
      <c r="G829" s="140">
        <f t="shared" si="423"/>
        <v>0.30550375133333335</v>
      </c>
      <c r="H829" s="140">
        <f t="shared" si="423"/>
        <v>0.31863397199999999</v>
      </c>
      <c r="I829" s="140">
        <f t="shared" si="423"/>
        <v>0.16937587533333334</v>
      </c>
      <c r="J829" s="140">
        <f t="shared" si="423"/>
        <v>1.5265566666666668E-2</v>
      </c>
      <c r="K829" s="140">
        <f t="shared" si="423"/>
        <v>1.4132399999999998E-2</v>
      </c>
      <c r="L829" s="141">
        <f t="shared" si="422"/>
        <v>3.3676175859250783</v>
      </c>
      <c r="M829" s="2"/>
    </row>
    <row r="830" spans="1:13" s="3" customFormat="1" ht="15" customHeight="1" x14ac:dyDescent="0.2">
      <c r="A830" s="11"/>
      <c r="B830" s="2"/>
      <c r="C830" s="139">
        <v>2017</v>
      </c>
      <c r="D830" s="139"/>
      <c r="E830" s="140">
        <f t="shared" ref="E830:K830" si="424">AVERAGE(E835,E840,E845)</f>
        <v>0.12441405366666665</v>
      </c>
      <c r="F830" s="140">
        <f t="shared" si="424"/>
        <v>7.1799244999999998E-2</v>
      </c>
      <c r="G830" s="140">
        <f t="shared" si="424"/>
        <v>0.26311511066666665</v>
      </c>
      <c r="H830" s="140">
        <f t="shared" si="424"/>
        <v>0.35668625766666667</v>
      </c>
      <c r="I830" s="140">
        <f t="shared" si="424"/>
        <v>0.14479450366666666</v>
      </c>
      <c r="J830" s="140">
        <f t="shared" si="424"/>
        <v>2.6868066666666666E-2</v>
      </c>
      <c r="K830" s="140">
        <f t="shared" si="424"/>
        <v>1.2322753333333334E-2</v>
      </c>
      <c r="L830" s="141">
        <f t="shared" si="422"/>
        <v>3.338930895549959</v>
      </c>
      <c r="M830" s="2"/>
    </row>
    <row r="831" spans="1:13" s="3" customFormat="1" ht="15" customHeight="1" x14ac:dyDescent="0.2">
      <c r="A831" s="11"/>
      <c r="B831" s="2"/>
      <c r="C831" s="139">
        <v>2014</v>
      </c>
      <c r="D831" s="139"/>
      <c r="E831" s="140">
        <f t="shared" ref="E831:K831" si="425">AVERAGE(E836,E841,E846)</f>
        <v>0.11185087489502366</v>
      </c>
      <c r="F831" s="140">
        <f t="shared" si="425"/>
        <v>7.6162851583610899E-2</v>
      </c>
      <c r="G831" s="140">
        <f t="shared" si="425"/>
        <v>0.25099823195356369</v>
      </c>
      <c r="H831" s="140">
        <f t="shared" si="425"/>
        <v>0.35720539543271057</v>
      </c>
      <c r="I831" s="140">
        <f t="shared" si="425"/>
        <v>0.1652697720613934</v>
      </c>
      <c r="J831" s="140">
        <f t="shared" si="425"/>
        <v>2.192577897955382E-2</v>
      </c>
      <c r="K831" s="140">
        <f t="shared" si="425"/>
        <v>1.6587095094143928E-2</v>
      </c>
      <c r="L831" s="141">
        <f t="shared" si="422"/>
        <v>3.4034170897589013</v>
      </c>
      <c r="M831" s="2"/>
    </row>
    <row r="832" spans="1:13" s="3" customFormat="1" ht="15" customHeight="1" x14ac:dyDescent="0.2">
      <c r="A832" s="11"/>
      <c r="B832" s="2"/>
      <c r="C832" s="170" t="s">
        <v>94</v>
      </c>
      <c r="D832" s="171"/>
      <c r="E832" s="172"/>
      <c r="F832" s="172"/>
      <c r="G832" s="173"/>
      <c r="H832" s="173"/>
      <c r="I832" s="173"/>
      <c r="J832" s="173"/>
      <c r="K832" s="173"/>
      <c r="L832" s="174"/>
      <c r="M832" s="2"/>
    </row>
    <row r="833" spans="1:12" ht="15" customHeight="1" x14ac:dyDescent="0.2">
      <c r="A833" s="11"/>
      <c r="C833" s="178">
        <v>2024</v>
      </c>
      <c r="D833" s="178"/>
      <c r="E833" s="179">
        <v>9.0413796400252155E-2</v>
      </c>
      <c r="F833" s="179">
        <v>5.6204558213873275E-2</v>
      </c>
      <c r="G833" s="179">
        <v>0.17890378818527447</v>
      </c>
      <c r="H833" s="179">
        <v>0.3771765585294547</v>
      </c>
      <c r="I833" s="179">
        <v>0.26404448264672203</v>
      </c>
      <c r="J833" s="179">
        <v>2.209023287890672E-2</v>
      </c>
      <c r="K833" s="179">
        <v>1.1166583145516655E-2</v>
      </c>
      <c r="L833" s="181">
        <f t="shared" ref="L833:L836" si="426">(1*E833+2*F833+3*G833+4*H833+5*I833)/SUM(E833:I833)</f>
        <v>3.691221188713758</v>
      </c>
    </row>
    <row r="834" spans="1:12" ht="15" customHeight="1" x14ac:dyDescent="0.2">
      <c r="A834" s="11"/>
      <c r="C834" s="139">
        <v>2021</v>
      </c>
      <c r="D834" s="139"/>
      <c r="E834" s="140">
        <v>7.7710104000000002E-2</v>
      </c>
      <c r="F834" s="140">
        <v>3.5430700000000002E-2</v>
      </c>
      <c r="G834" s="140">
        <v>0.213302942</v>
      </c>
      <c r="H834" s="140">
        <v>0.41912557299999997</v>
      </c>
      <c r="I834" s="140">
        <v>0.226323987</v>
      </c>
      <c r="J834" s="140">
        <v>1.39743E-2</v>
      </c>
      <c r="K834" s="140">
        <v>1.41324E-2</v>
      </c>
      <c r="L834" s="141">
        <f t="shared" si="426"/>
        <v>3.7006145991502484</v>
      </c>
    </row>
    <row r="835" spans="1:12" ht="15" customHeight="1" x14ac:dyDescent="0.2">
      <c r="A835" s="11"/>
      <c r="C835" s="139">
        <v>2017</v>
      </c>
      <c r="D835" s="139"/>
      <c r="E835" s="140">
        <v>9.2667123000000004E-2</v>
      </c>
      <c r="F835" s="140">
        <v>5.4156200000000002E-2</v>
      </c>
      <c r="G835" s="140">
        <v>0.20922875399999999</v>
      </c>
      <c r="H835" s="140">
        <v>0.44672884800000001</v>
      </c>
      <c r="I835" s="140">
        <v>0.16025349799999999</v>
      </c>
      <c r="J835" s="140">
        <v>3.00185E-2</v>
      </c>
      <c r="K835" s="140">
        <v>6.9470599999999997E-3</v>
      </c>
      <c r="L835" s="141">
        <f t="shared" si="426"/>
        <v>3.5480026314697994</v>
      </c>
    </row>
    <row r="836" spans="1:12" ht="15" customHeight="1" x14ac:dyDescent="0.2">
      <c r="A836" s="11"/>
      <c r="C836" s="139">
        <v>2014</v>
      </c>
      <c r="D836" s="139"/>
      <c r="E836" s="140">
        <v>8.1984671163866582E-2</v>
      </c>
      <c r="F836" s="140">
        <v>6.3555812254970298E-2</v>
      </c>
      <c r="G836" s="140">
        <v>0.2020768236176676</v>
      </c>
      <c r="H836" s="140">
        <v>0.42295316388877019</v>
      </c>
      <c r="I836" s="140">
        <v>0.19451333076210744</v>
      </c>
      <c r="J836" s="140">
        <v>1.8778469956540301E-2</v>
      </c>
      <c r="K836" s="140">
        <v>1.6137728356077484E-2</v>
      </c>
      <c r="L836" s="141">
        <f t="shared" si="426"/>
        <v>3.6055999176531643</v>
      </c>
    </row>
    <row r="837" spans="1:12" ht="15" customHeight="1" x14ac:dyDescent="0.2">
      <c r="A837" s="11"/>
      <c r="C837" s="170" t="s">
        <v>95</v>
      </c>
      <c r="D837" s="171"/>
      <c r="E837" s="172"/>
      <c r="F837" s="172"/>
      <c r="G837" s="173"/>
      <c r="H837" s="173"/>
      <c r="I837" s="173"/>
      <c r="J837" s="173"/>
      <c r="K837" s="173"/>
      <c r="L837" s="174"/>
    </row>
    <row r="838" spans="1:12" ht="15" customHeight="1" x14ac:dyDescent="0.2">
      <c r="A838" s="11"/>
      <c r="C838" s="178">
        <v>2024</v>
      </c>
      <c r="D838" s="178"/>
      <c r="E838" s="179">
        <v>0.15697767036049215</v>
      </c>
      <c r="F838" s="179">
        <v>9.6155285001718854E-2</v>
      </c>
      <c r="G838" s="179">
        <v>0.34299472315777935</v>
      </c>
      <c r="H838" s="179">
        <v>0.24574680213129946</v>
      </c>
      <c r="I838" s="179">
        <v>0.13061666433233868</v>
      </c>
      <c r="J838" s="179">
        <v>1.6342271870854901E-2</v>
      </c>
      <c r="K838" s="179">
        <v>1.1166583145516657E-2</v>
      </c>
      <c r="L838" s="181">
        <f t="shared" ref="L838:L841" si="427">(1*E838+2*F838+3*G838+4*H838+5*I838)/SUM(E838:I838)</f>
        <v>3.0996096525638843</v>
      </c>
    </row>
    <row r="839" spans="1:12" ht="15" customHeight="1" x14ac:dyDescent="0.2">
      <c r="A839" s="11"/>
      <c r="C839" s="139">
        <v>2021</v>
      </c>
      <c r="D839" s="139"/>
      <c r="E839" s="140">
        <v>0.15237730599999999</v>
      </c>
      <c r="F839" s="140">
        <v>6.3530242000000001E-2</v>
      </c>
      <c r="G839" s="140">
        <v>0.39981176499999999</v>
      </c>
      <c r="H839" s="140">
        <v>0.224058329</v>
      </c>
      <c r="I839" s="140">
        <v>0.12945059</v>
      </c>
      <c r="J839" s="140">
        <v>1.6639399999999999E-2</v>
      </c>
      <c r="K839" s="140">
        <v>1.41324E-2</v>
      </c>
      <c r="L839" s="141">
        <f t="shared" si="427"/>
        <v>3.1183154299615983</v>
      </c>
    </row>
    <row r="840" spans="1:12" ht="15" customHeight="1" x14ac:dyDescent="0.2">
      <c r="A840" s="11"/>
      <c r="C840" s="139">
        <v>2017</v>
      </c>
      <c r="D840" s="139"/>
      <c r="E840" s="140">
        <v>0.15277911899999999</v>
      </c>
      <c r="F840" s="140">
        <v>8.4832064999999998E-2</v>
      </c>
      <c r="G840" s="140">
        <v>0.32191652900000001</v>
      </c>
      <c r="H840" s="140">
        <v>0.28377874400000003</v>
      </c>
      <c r="I840" s="140">
        <v>0.11731602300000001</v>
      </c>
      <c r="J840" s="140">
        <v>2.5907800000000002E-2</v>
      </c>
      <c r="K840" s="140">
        <v>1.3469699999999999E-2</v>
      </c>
      <c r="L840" s="141">
        <f t="shared" si="427"/>
        <v>3.1332682605970246</v>
      </c>
    </row>
    <row r="841" spans="1:12" ht="15" customHeight="1" x14ac:dyDescent="0.2">
      <c r="A841" s="11"/>
      <c r="C841" s="139">
        <v>2014</v>
      </c>
      <c r="D841" s="139"/>
      <c r="E841" s="140">
        <v>0.1373345683165012</v>
      </c>
      <c r="F841" s="140">
        <v>7.4241680777536609E-2</v>
      </c>
      <c r="G841" s="140">
        <v>0.31663655893108555</v>
      </c>
      <c r="H841" s="140">
        <v>0.29783742062675245</v>
      </c>
      <c r="I841" s="140">
        <v>0.13474721434424822</v>
      </c>
      <c r="J841" s="140">
        <v>2.2797154227733811E-2</v>
      </c>
      <c r="K841" s="140">
        <v>1.6405402776142042E-2</v>
      </c>
      <c r="L841" s="141">
        <f t="shared" si="427"/>
        <v>3.2273330695214923</v>
      </c>
    </row>
    <row r="842" spans="1:12" ht="15" customHeight="1" x14ac:dyDescent="0.2">
      <c r="A842" s="11"/>
      <c r="C842" s="170" t="s">
        <v>96</v>
      </c>
      <c r="D842" s="171"/>
      <c r="E842" s="172"/>
      <c r="F842" s="172"/>
      <c r="G842" s="173"/>
      <c r="H842" s="173"/>
      <c r="I842" s="173"/>
      <c r="J842" s="173"/>
      <c r="K842" s="173"/>
      <c r="L842" s="174"/>
    </row>
    <row r="843" spans="1:12" ht="15" customHeight="1" x14ac:dyDescent="0.2">
      <c r="A843" s="11"/>
      <c r="C843" s="178">
        <v>2024</v>
      </c>
      <c r="D843" s="178"/>
      <c r="E843" s="179">
        <v>0.15210603012926355</v>
      </c>
      <c r="F843" s="179">
        <v>7.5700532826604092E-2</v>
      </c>
      <c r="G843" s="179">
        <v>0.26261066962240087</v>
      </c>
      <c r="H843" s="179">
        <v>0.30430081385013702</v>
      </c>
      <c r="I843" s="179">
        <v>0.17093663206116599</v>
      </c>
      <c r="J843" s="179">
        <v>2.3178738364911692E-2</v>
      </c>
      <c r="K843" s="179">
        <v>1.1166583145516653E-2</v>
      </c>
      <c r="L843" s="181">
        <f t="shared" ref="L843:L846" si="428">(1*E843+2*F843+3*G843+4*H843+5*I843)/SUM(E843:I843)</f>
        <v>3.2757315744628404</v>
      </c>
    </row>
    <row r="844" spans="1:12" ht="15" customHeight="1" x14ac:dyDescent="0.2">
      <c r="A844" s="11"/>
      <c r="C844" s="139">
        <v>2021</v>
      </c>
      <c r="D844" s="139"/>
      <c r="E844" s="140">
        <v>0.14037322499999999</v>
      </c>
      <c r="F844" s="140">
        <v>6.1843799999999997E-2</v>
      </c>
      <c r="G844" s="140">
        <v>0.30339654700000002</v>
      </c>
      <c r="H844" s="140">
        <v>0.31271801399999999</v>
      </c>
      <c r="I844" s="140">
        <v>0.15235304899999999</v>
      </c>
      <c r="J844" s="140">
        <v>1.5183E-2</v>
      </c>
      <c r="K844" s="140">
        <v>1.41324E-2</v>
      </c>
      <c r="L844" s="141">
        <f t="shared" si="428"/>
        <v>3.2831340397182656</v>
      </c>
    </row>
    <row r="845" spans="1:12" ht="15" customHeight="1" x14ac:dyDescent="0.2">
      <c r="A845" s="11"/>
      <c r="C845" s="139">
        <v>2017</v>
      </c>
      <c r="D845" s="139"/>
      <c r="E845" s="140">
        <v>0.12779591900000001</v>
      </c>
      <c r="F845" s="140">
        <v>7.6409469999999993E-2</v>
      </c>
      <c r="G845" s="140">
        <v>0.25820004899999999</v>
      </c>
      <c r="H845" s="140">
        <v>0.33955118099999998</v>
      </c>
      <c r="I845" s="140">
        <v>0.15681398999999999</v>
      </c>
      <c r="J845" s="140">
        <v>2.4677899999999999E-2</v>
      </c>
      <c r="K845" s="140">
        <v>1.65515E-2</v>
      </c>
      <c r="L845" s="141">
        <f t="shared" si="428"/>
        <v>3.3349892560171286</v>
      </c>
    </row>
    <row r="846" spans="1:12" ht="15" customHeight="1" x14ac:dyDescent="0.2">
      <c r="A846" s="11"/>
      <c r="C846" s="139">
        <v>2014</v>
      </c>
      <c r="D846" s="139"/>
      <c r="E846" s="140">
        <v>0.11623338520470317</v>
      </c>
      <c r="F846" s="140">
        <v>9.0691061718325777E-2</v>
      </c>
      <c r="G846" s="140">
        <v>0.23428131331193791</v>
      </c>
      <c r="H846" s="140">
        <v>0.35082560178260902</v>
      </c>
      <c r="I846" s="140">
        <v>0.16654877107782456</v>
      </c>
      <c r="J846" s="140">
        <v>2.4201712754387341E-2</v>
      </c>
      <c r="K846" s="140">
        <v>1.7218154150212255E-2</v>
      </c>
      <c r="L846" s="141">
        <f t="shared" si="428"/>
        <v>3.3763538376761058</v>
      </c>
    </row>
    <row r="847" spans="1:12" ht="15" customHeight="1" x14ac:dyDescent="0.2">
      <c r="A847" s="11"/>
      <c r="C847" s="162" t="s">
        <v>65</v>
      </c>
      <c r="D847" s="162"/>
      <c r="E847" s="162"/>
      <c r="F847" s="162"/>
      <c r="G847" s="163"/>
      <c r="H847" s="163"/>
      <c r="I847" s="163"/>
      <c r="J847" s="163"/>
      <c r="K847" s="163"/>
      <c r="L847" s="168"/>
    </row>
    <row r="848" spans="1:12" ht="15" customHeight="1" x14ac:dyDescent="0.2">
      <c r="A848" s="11"/>
      <c r="C848" s="178">
        <v>2024</v>
      </c>
      <c r="D848" s="178"/>
      <c r="E848" s="179">
        <f>AVERAGE(E853,E858,E863)</f>
        <v>0.13271104213373985</v>
      </c>
      <c r="F848" s="179">
        <f t="shared" ref="F848:K848" si="429">AVERAGE(F853,F858,F863)</f>
        <v>6.8820727153944869E-2</v>
      </c>
      <c r="G848" s="179">
        <f t="shared" si="429"/>
        <v>0.2645534349584488</v>
      </c>
      <c r="H848" s="179">
        <f t="shared" si="429"/>
        <v>0.30633947178258875</v>
      </c>
      <c r="I848" s="179">
        <f t="shared" si="429"/>
        <v>0.19534666831192227</v>
      </c>
      <c r="J848" s="179">
        <f t="shared" si="429"/>
        <v>2.1062072513838778E-2</v>
      </c>
      <c r="K848" s="179">
        <f t="shared" si="429"/>
        <v>1.1166583145516655E-2</v>
      </c>
      <c r="L848" s="181">
        <f t="shared" ref="L848:L851" si="430">(1*E848+2*F848+3*G848+4*H848+5*I848)/SUM(E848:I848)</f>
        <v>3.3748716048543286</v>
      </c>
    </row>
    <row r="849" spans="1:12" ht="15" customHeight="1" x14ac:dyDescent="0.2">
      <c r="A849" s="11"/>
      <c r="C849" s="139">
        <v>2021</v>
      </c>
      <c r="D849" s="139"/>
      <c r="E849" s="140">
        <f t="shared" ref="E849:K849" si="431">AVERAGE(E854,E859,E864)</f>
        <v>0.131292081</v>
      </c>
      <c r="F849" s="140">
        <f t="shared" si="431"/>
        <v>5.0494600000000001E-2</v>
      </c>
      <c r="G849" s="140">
        <f t="shared" si="431"/>
        <v>0.29843357600000003</v>
      </c>
      <c r="H849" s="140">
        <f t="shared" si="431"/>
        <v>0.30426275466666669</v>
      </c>
      <c r="I849" s="140">
        <f t="shared" si="431"/>
        <v>0.18541375633333335</v>
      </c>
      <c r="J849" s="140">
        <f t="shared" si="431"/>
        <v>1.5265566666666668E-2</v>
      </c>
      <c r="K849" s="140">
        <f t="shared" si="431"/>
        <v>1.4837700000000001E-2</v>
      </c>
      <c r="L849" s="141">
        <f t="shared" si="430"/>
        <v>3.3732474602218012</v>
      </c>
    </row>
    <row r="850" spans="1:12" ht="15" customHeight="1" x14ac:dyDescent="0.2">
      <c r="A850" s="11"/>
      <c r="C850" s="139">
        <v>2017</v>
      </c>
      <c r="D850" s="139"/>
      <c r="E850" s="140">
        <f t="shared" ref="E850:K850" si="432">AVERAGE(E855,E860,E865)</f>
        <v>0.12515296366666667</v>
      </c>
      <c r="F850" s="140">
        <f t="shared" si="432"/>
        <v>7.2692108333333325E-2</v>
      </c>
      <c r="G850" s="140">
        <f t="shared" si="432"/>
        <v>0.24336595166666666</v>
      </c>
      <c r="H850" s="140">
        <f t="shared" si="432"/>
        <v>0.3543296523333333</v>
      </c>
      <c r="I850" s="140">
        <f t="shared" si="432"/>
        <v>0.16431237033333335</v>
      </c>
      <c r="J850" s="140">
        <f t="shared" si="432"/>
        <v>2.6131666666666668E-2</v>
      </c>
      <c r="K850" s="140">
        <f t="shared" si="432"/>
        <v>1.4015266666666666E-2</v>
      </c>
      <c r="L850" s="141">
        <f t="shared" si="430"/>
        <v>3.3750119444933553</v>
      </c>
    </row>
    <row r="851" spans="1:12" ht="15" customHeight="1" x14ac:dyDescent="0.2">
      <c r="A851" s="11"/>
      <c r="C851" s="139">
        <v>2014</v>
      </c>
      <c r="D851" s="139"/>
      <c r="E851" s="140">
        <f t="shared" ref="E851:K851" si="433">AVERAGE(E856,E861,E866)</f>
        <v>0.12542419021990026</v>
      </c>
      <c r="F851" s="140">
        <f t="shared" si="433"/>
        <v>6.3134341635710134E-2</v>
      </c>
      <c r="G851" s="140">
        <f t="shared" si="433"/>
        <v>0.22762918115894604</v>
      </c>
      <c r="H851" s="140">
        <f t="shared" si="433"/>
        <v>0.35562668588685459</v>
      </c>
      <c r="I851" s="140">
        <f t="shared" si="433"/>
        <v>0.19389714294055274</v>
      </c>
      <c r="J851" s="140">
        <f t="shared" si="433"/>
        <v>2.2329269083547515E-2</v>
      </c>
      <c r="K851" s="140">
        <f t="shared" si="433"/>
        <v>1.1959189074488745E-2</v>
      </c>
      <c r="L851" s="141">
        <f t="shared" si="430"/>
        <v>3.4446858415644015</v>
      </c>
    </row>
    <row r="852" spans="1:12" ht="15" customHeight="1" x14ac:dyDescent="0.2">
      <c r="A852" s="11"/>
      <c r="C852" s="170" t="s">
        <v>94</v>
      </c>
      <c r="D852" s="171"/>
      <c r="E852" s="172"/>
      <c r="F852" s="172"/>
      <c r="G852" s="173"/>
      <c r="H852" s="173"/>
      <c r="I852" s="173"/>
      <c r="J852" s="173"/>
      <c r="K852" s="173"/>
      <c r="L852" s="174"/>
    </row>
    <row r="853" spans="1:12" ht="15" customHeight="1" x14ac:dyDescent="0.2">
      <c r="A853" s="11"/>
      <c r="C853" s="178">
        <v>2024</v>
      </c>
      <c r="D853" s="178"/>
      <c r="E853" s="179">
        <v>0.10266418601072272</v>
      </c>
      <c r="F853" s="179">
        <v>6.1915184061669327E-2</v>
      </c>
      <c r="G853" s="179">
        <v>0.20388366151762211</v>
      </c>
      <c r="H853" s="179">
        <v>0.33774528634948303</v>
      </c>
      <c r="I853" s="179">
        <v>0.26053486603607945</v>
      </c>
      <c r="J853" s="179">
        <v>2.209023287890672E-2</v>
      </c>
      <c r="K853" s="179">
        <v>1.1166583145516657E-2</v>
      </c>
      <c r="L853" s="181">
        <f t="shared" ref="L853:L856" si="434">(1*E853+2*F853+3*G853+4*H853+5*I853)/SUM(E853:I853)</f>
        <v>3.6119220410800152</v>
      </c>
    </row>
    <row r="854" spans="1:12" ht="15" customHeight="1" x14ac:dyDescent="0.2">
      <c r="A854" s="11"/>
      <c r="C854" s="139">
        <v>2021</v>
      </c>
      <c r="D854" s="139"/>
      <c r="E854" s="140">
        <v>0.105449433</v>
      </c>
      <c r="F854" s="140">
        <v>3.9951800000000003E-2</v>
      </c>
      <c r="G854" s="140">
        <v>0.24009206999999999</v>
      </c>
      <c r="H854" s="140">
        <v>0.35792984900000002</v>
      </c>
      <c r="I854" s="140">
        <v>0.22776492700000001</v>
      </c>
      <c r="J854" s="140">
        <v>1.39743E-2</v>
      </c>
      <c r="K854" s="140">
        <v>1.4837700000000001E-2</v>
      </c>
      <c r="L854" s="141">
        <f t="shared" si="434"/>
        <v>3.579299776392745</v>
      </c>
    </row>
    <row r="855" spans="1:12" ht="15" customHeight="1" x14ac:dyDescent="0.2">
      <c r="A855" s="11"/>
      <c r="C855" s="139">
        <v>2017</v>
      </c>
      <c r="D855" s="139"/>
      <c r="E855" s="140">
        <v>0.10589343900000001</v>
      </c>
      <c r="F855" s="140">
        <v>6.8199678E-2</v>
      </c>
      <c r="G855" s="140">
        <v>0.21980780499999999</v>
      </c>
      <c r="H855" s="140">
        <v>0.40192277599999998</v>
      </c>
      <c r="I855" s="140">
        <v>0.16338660399999999</v>
      </c>
      <c r="J855" s="140">
        <v>2.8913899999999999E-2</v>
      </c>
      <c r="K855" s="140">
        <v>1.1875800000000001E-2</v>
      </c>
      <c r="L855" s="141">
        <f t="shared" si="434"/>
        <v>3.4677904595732749</v>
      </c>
    </row>
    <row r="856" spans="1:12" ht="15" customHeight="1" x14ac:dyDescent="0.2">
      <c r="A856" s="11"/>
      <c r="C856" s="139">
        <v>2014</v>
      </c>
      <c r="D856" s="139"/>
      <c r="E856" s="140">
        <v>0.10873175213459868</v>
      </c>
      <c r="F856" s="140">
        <v>5.7375140516247883E-2</v>
      </c>
      <c r="G856" s="140">
        <v>0.20697524791150398</v>
      </c>
      <c r="H856" s="140">
        <v>0.37701968546276016</v>
      </c>
      <c r="I856" s="140">
        <v>0.21858088733588527</v>
      </c>
      <c r="J856" s="140">
        <v>1.9988940268521386E-2</v>
      </c>
      <c r="K856" s="140">
        <v>1.1328346370482531E-2</v>
      </c>
      <c r="L856" s="141">
        <f t="shared" si="434"/>
        <v>3.5567796430244445</v>
      </c>
    </row>
    <row r="857" spans="1:12" ht="15" customHeight="1" x14ac:dyDescent="0.2">
      <c r="A857" s="11"/>
      <c r="C857" s="170" t="s">
        <v>95</v>
      </c>
      <c r="D857" s="171"/>
      <c r="E857" s="172"/>
      <c r="F857" s="172"/>
      <c r="G857" s="173"/>
      <c r="H857" s="173"/>
      <c r="I857" s="173"/>
      <c r="J857" s="173"/>
      <c r="K857" s="173"/>
      <c r="L857" s="174"/>
    </row>
    <row r="858" spans="1:12" ht="15" customHeight="1" x14ac:dyDescent="0.2">
      <c r="A858" s="11"/>
      <c r="C858" s="178">
        <v>2024</v>
      </c>
      <c r="D858" s="178"/>
      <c r="E858" s="179">
        <v>0.14958321958210438</v>
      </c>
      <c r="F858" s="179">
        <v>6.6004497212541022E-2</v>
      </c>
      <c r="G858" s="179">
        <v>0.29961722003530428</v>
      </c>
      <c r="H858" s="179">
        <v>0.29500194282669595</v>
      </c>
      <c r="I858" s="179">
        <v>0.16184004236726537</v>
      </c>
      <c r="J858" s="179">
        <v>1.6786494830572467E-2</v>
      </c>
      <c r="K858" s="179">
        <v>1.1166583145516655E-2</v>
      </c>
      <c r="L858" s="181">
        <f t="shared" ref="L858:L861" si="435">(1*E858+2*F858+3*G858+4*H858+5*I858)/SUM(E858:I858)</f>
        <v>3.2608012899795402</v>
      </c>
    </row>
    <row r="859" spans="1:12" ht="15" customHeight="1" x14ac:dyDescent="0.2">
      <c r="A859" s="11"/>
      <c r="C859" s="139">
        <v>2021</v>
      </c>
      <c r="D859" s="139"/>
      <c r="E859" s="140">
        <v>0.14213956699999999</v>
      </c>
      <c r="F859" s="140">
        <v>5.16135E-2</v>
      </c>
      <c r="G859" s="140">
        <v>0.34273787100000003</v>
      </c>
      <c r="H859" s="140">
        <v>0.26880610300000002</v>
      </c>
      <c r="I859" s="140">
        <v>0.16322587099999999</v>
      </c>
      <c r="J859" s="140">
        <v>1.6639399999999999E-2</v>
      </c>
      <c r="K859" s="140">
        <v>1.4837700000000001E-2</v>
      </c>
      <c r="L859" s="141">
        <f t="shared" si="435"/>
        <v>3.2677946053588052</v>
      </c>
    </row>
    <row r="860" spans="1:12" ht="15" customHeight="1" x14ac:dyDescent="0.2">
      <c r="A860" s="11"/>
      <c r="C860" s="139">
        <v>2017</v>
      </c>
      <c r="D860" s="139"/>
      <c r="E860" s="140">
        <v>0.13701720100000001</v>
      </c>
      <c r="F860" s="140">
        <v>6.9822559000000006E-2</v>
      </c>
      <c r="G860" s="140">
        <v>0.25884569299999999</v>
      </c>
      <c r="H860" s="140">
        <v>0.339122382</v>
      </c>
      <c r="I860" s="140">
        <v>0.155963412</v>
      </c>
      <c r="J860" s="140">
        <v>2.4803200000000001E-2</v>
      </c>
      <c r="K860" s="140">
        <v>1.4425500000000001E-2</v>
      </c>
      <c r="L860" s="141">
        <f t="shared" si="435"/>
        <v>3.3197350523958802</v>
      </c>
    </row>
    <row r="861" spans="1:12" ht="15" customHeight="1" x14ac:dyDescent="0.2">
      <c r="A861" s="11"/>
      <c r="C861" s="139">
        <v>2014</v>
      </c>
      <c r="D861" s="139"/>
      <c r="E861" s="140">
        <v>0.13464465544241386</v>
      </c>
      <c r="F861" s="140">
        <v>5.3942570332002761E-2</v>
      </c>
      <c r="G861" s="140">
        <v>0.23009290189181569</v>
      </c>
      <c r="H861" s="140">
        <v>0.36309243448911083</v>
      </c>
      <c r="I861" s="140">
        <v>0.18328983492855677</v>
      </c>
      <c r="J861" s="140">
        <v>2.2797154227733814E-2</v>
      </c>
      <c r="K861" s="140">
        <v>1.2140448688366402E-2</v>
      </c>
      <c r="L861" s="141">
        <f t="shared" si="435"/>
        <v>3.4211543464521283</v>
      </c>
    </row>
    <row r="862" spans="1:12" ht="15" customHeight="1" x14ac:dyDescent="0.2">
      <c r="A862" s="11"/>
      <c r="C862" s="170" t="s">
        <v>96</v>
      </c>
      <c r="D862" s="171"/>
      <c r="E862" s="172"/>
      <c r="F862" s="172"/>
      <c r="G862" s="173"/>
      <c r="H862" s="173"/>
      <c r="I862" s="173"/>
      <c r="J862" s="173"/>
      <c r="K862" s="173"/>
      <c r="L862" s="174"/>
    </row>
    <row r="863" spans="1:12" ht="15" customHeight="1" x14ac:dyDescent="0.2">
      <c r="A863" s="11"/>
      <c r="C863" s="178">
        <v>2024</v>
      </c>
      <c r="D863" s="178"/>
      <c r="E863" s="179">
        <v>0.14588572080839249</v>
      </c>
      <c r="F863" s="179">
        <v>7.8542500187624251E-2</v>
      </c>
      <c r="G863" s="179">
        <v>0.29015942332242006</v>
      </c>
      <c r="H863" s="179">
        <v>0.28627118617158737</v>
      </c>
      <c r="I863" s="179">
        <v>0.16366509653242195</v>
      </c>
      <c r="J863" s="179">
        <v>2.4309489832037155E-2</v>
      </c>
      <c r="K863" s="179">
        <v>1.1166583145516655E-2</v>
      </c>
      <c r="L863" s="181">
        <f t="shared" ref="L863:L866" si="436">(1*E863+2*F863+3*G863+4*H863+5*I863)/SUM(E863:I863)</f>
        <v>3.2522357720902448</v>
      </c>
    </row>
    <row r="864" spans="1:12" ht="15" customHeight="1" x14ac:dyDescent="0.2">
      <c r="A864" s="11"/>
      <c r="C864" s="139">
        <v>2021</v>
      </c>
      <c r="D864" s="139"/>
      <c r="E864" s="140">
        <v>0.14628724300000001</v>
      </c>
      <c r="F864" s="140">
        <v>5.99185E-2</v>
      </c>
      <c r="G864" s="140">
        <v>0.31247078700000003</v>
      </c>
      <c r="H864" s="140">
        <v>0.28605231199999998</v>
      </c>
      <c r="I864" s="140">
        <v>0.16525047100000001</v>
      </c>
      <c r="J864" s="140">
        <v>1.5183E-2</v>
      </c>
      <c r="K864" s="140">
        <v>1.4837700000000001E-2</v>
      </c>
      <c r="L864" s="141">
        <f t="shared" si="436"/>
        <v>3.2722328862698129</v>
      </c>
    </row>
    <row r="865" spans="1:12" ht="15" customHeight="1" x14ac:dyDescent="0.2">
      <c r="A865" s="11"/>
      <c r="C865" s="139">
        <v>2017</v>
      </c>
      <c r="D865" s="139"/>
      <c r="E865" s="140">
        <v>0.13254825100000001</v>
      </c>
      <c r="F865" s="140">
        <v>8.0054087999999995E-2</v>
      </c>
      <c r="G865" s="140">
        <v>0.25144435700000001</v>
      </c>
      <c r="H865" s="140">
        <v>0.32194379899999997</v>
      </c>
      <c r="I865" s="140">
        <v>0.173587095</v>
      </c>
      <c r="J865" s="140">
        <v>2.4677899999999999E-2</v>
      </c>
      <c r="K865" s="140">
        <v>1.5744500000000002E-2</v>
      </c>
      <c r="L865" s="141">
        <f t="shared" si="436"/>
        <v>3.3376145945634264</v>
      </c>
    </row>
    <row r="866" spans="1:12" ht="15" customHeight="1" x14ac:dyDescent="0.2">
      <c r="A866" s="11"/>
      <c r="C866" s="139">
        <v>2014</v>
      </c>
      <c r="D866" s="139"/>
      <c r="E866" s="140">
        <v>0.13289616308268826</v>
      </c>
      <c r="F866" s="140">
        <v>7.8085314058879751E-2</v>
      </c>
      <c r="G866" s="140">
        <v>0.24581939367351846</v>
      </c>
      <c r="H866" s="140">
        <v>0.32676793770869278</v>
      </c>
      <c r="I866" s="140">
        <v>0.17982070655721621</v>
      </c>
      <c r="J866" s="140">
        <v>2.4201712754387341E-2</v>
      </c>
      <c r="K866" s="140">
        <v>1.2408772164617306E-2</v>
      </c>
      <c r="L866" s="141">
        <f t="shared" si="436"/>
        <v>3.3555485141127694</v>
      </c>
    </row>
    <row r="867" spans="1:12" ht="15" customHeight="1" x14ac:dyDescent="0.2">
      <c r="A867" s="11"/>
      <c r="C867" s="162" t="s">
        <v>66</v>
      </c>
      <c r="D867" s="162"/>
      <c r="E867" s="162"/>
      <c r="F867" s="162"/>
      <c r="G867" s="163"/>
      <c r="H867" s="163"/>
      <c r="I867" s="163"/>
      <c r="J867" s="163"/>
      <c r="K867" s="163"/>
      <c r="L867" s="168"/>
    </row>
    <row r="868" spans="1:12" ht="15" customHeight="1" x14ac:dyDescent="0.2">
      <c r="A868" s="11"/>
      <c r="C868" s="178">
        <v>2024</v>
      </c>
      <c r="D868" s="178"/>
      <c r="E868" s="179">
        <f>AVERAGE(E873,E878,E883)</f>
        <v>0.1387989016492934</v>
      </c>
      <c r="F868" s="179">
        <f t="shared" ref="F868:K868" si="437">AVERAGE(F873,F878,F883)</f>
        <v>7.7686885938460348E-2</v>
      </c>
      <c r="G868" s="179">
        <f t="shared" si="437"/>
        <v>0.27402292578844162</v>
      </c>
      <c r="H868" s="179">
        <f t="shared" si="437"/>
        <v>0.28874918621728984</v>
      </c>
      <c r="I868" s="179">
        <f t="shared" si="437"/>
        <v>0.18278673281910396</v>
      </c>
      <c r="J868" s="179">
        <f t="shared" si="437"/>
        <v>2.123485759609155E-2</v>
      </c>
      <c r="K868" s="179">
        <f t="shared" si="437"/>
        <v>1.6720509991319247E-2</v>
      </c>
      <c r="L868" s="181">
        <f t="shared" ref="L868:L871" si="438">(1*E868+2*F868+3*G868+4*H868+5*I868)/SUM(E868:I868)</f>
        <v>3.3108358516262713</v>
      </c>
    </row>
    <row r="869" spans="1:12" ht="15" customHeight="1" x14ac:dyDescent="0.2">
      <c r="A869" s="11"/>
      <c r="C869" s="139">
        <v>2021</v>
      </c>
      <c r="D869" s="139"/>
      <c r="E869" s="140">
        <f t="shared" ref="E869:K869" si="439">AVERAGE(E874,E879,E884)</f>
        <v>0.12732052433333332</v>
      </c>
      <c r="F869" s="140">
        <f t="shared" si="439"/>
        <v>5.6707111666666664E-2</v>
      </c>
      <c r="G869" s="140">
        <f t="shared" si="439"/>
        <v>0.33197558366666668</v>
      </c>
      <c r="H869" s="140">
        <f t="shared" si="439"/>
        <v>0.2786996716666667</v>
      </c>
      <c r="I869" s="140">
        <f t="shared" si="439"/>
        <v>0.16412371433333336</v>
      </c>
      <c r="J869" s="140">
        <f t="shared" si="439"/>
        <v>1.5860066666666669E-2</v>
      </c>
      <c r="K869" s="140">
        <f t="shared" si="439"/>
        <v>2.53134E-2</v>
      </c>
      <c r="L869" s="141">
        <f t="shared" si="438"/>
        <v>3.3082923838919465</v>
      </c>
    </row>
    <row r="870" spans="1:12" ht="15" customHeight="1" x14ac:dyDescent="0.2">
      <c r="A870" s="11"/>
      <c r="C870" s="139">
        <v>2017</v>
      </c>
      <c r="D870" s="139"/>
      <c r="E870" s="140">
        <f t="shared" ref="E870:K870" si="440">AVERAGE(E875,E880,E885)</f>
        <v>0.13225050233333333</v>
      </c>
      <c r="F870" s="140">
        <f t="shared" si="440"/>
        <v>8.8296313333333334E-2</v>
      </c>
      <c r="G870" s="140">
        <f t="shared" si="440"/>
        <v>0.2756367813333333</v>
      </c>
      <c r="H870" s="140">
        <f t="shared" si="440"/>
        <v>0.30758960333333329</v>
      </c>
      <c r="I870" s="140">
        <f t="shared" si="440"/>
        <v>0.14526156433333334</v>
      </c>
      <c r="J870" s="140">
        <f t="shared" si="440"/>
        <v>2.8687266666666666E-2</v>
      </c>
      <c r="K870" s="140">
        <f t="shared" si="440"/>
        <v>2.2277966666666666E-2</v>
      </c>
      <c r="L870" s="141">
        <f t="shared" si="438"/>
        <v>3.2584893864095301</v>
      </c>
    </row>
    <row r="871" spans="1:12" ht="15" customHeight="1" x14ac:dyDescent="0.2">
      <c r="A871" s="11"/>
      <c r="C871" s="139">
        <v>2014</v>
      </c>
      <c r="D871" s="139"/>
      <c r="E871" s="140">
        <f t="shared" ref="E871:K871" si="441">AVERAGE(E876,E881,E886)</f>
        <v>0.11135491717995603</v>
      </c>
      <c r="F871" s="140">
        <f t="shared" si="441"/>
        <v>7.2664707147740579E-2</v>
      </c>
      <c r="G871" s="140">
        <f t="shared" si="441"/>
        <v>0.25334070119572399</v>
      </c>
      <c r="H871" s="140">
        <f t="shared" si="441"/>
        <v>0.33955086588797689</v>
      </c>
      <c r="I871" s="140">
        <f t="shared" si="441"/>
        <v>0.17079153254616022</v>
      </c>
      <c r="J871" s="140">
        <f t="shared" si="441"/>
        <v>2.0317698841649457E-2</v>
      </c>
      <c r="K871" s="140">
        <f t="shared" si="441"/>
        <v>3.1979577200792857E-2</v>
      </c>
      <c r="L871" s="141">
        <f t="shared" si="438"/>
        <v>3.4070468298980225</v>
      </c>
    </row>
    <row r="872" spans="1:12" ht="15" customHeight="1" x14ac:dyDescent="0.2">
      <c r="A872" s="11"/>
      <c r="C872" s="170" t="s">
        <v>94</v>
      </c>
      <c r="D872" s="171"/>
      <c r="E872" s="172"/>
      <c r="F872" s="172"/>
      <c r="G872" s="173"/>
      <c r="H872" s="173"/>
      <c r="I872" s="173"/>
      <c r="J872" s="173"/>
      <c r="K872" s="173"/>
      <c r="L872" s="174"/>
    </row>
    <row r="873" spans="1:12" ht="15" customHeight="1" x14ac:dyDescent="0.2">
      <c r="A873" s="11"/>
      <c r="C873" s="178">
        <v>2024</v>
      </c>
      <c r="D873" s="178"/>
      <c r="E873" s="179">
        <v>9.6004360456098586E-2</v>
      </c>
      <c r="F873" s="179">
        <v>5.0555843094170751E-2</v>
      </c>
      <c r="G873" s="179">
        <v>0.17448207161262025</v>
      </c>
      <c r="H873" s="179">
        <v>0.34473398173095621</v>
      </c>
      <c r="I873" s="179">
        <v>0.29268712116827739</v>
      </c>
      <c r="J873" s="179">
        <v>2.481611194655748E-2</v>
      </c>
      <c r="K873" s="179">
        <v>1.6720509991319243E-2</v>
      </c>
      <c r="L873" s="181">
        <f t="shared" ref="L873:L876" si="442">(1*E873+2*F873+3*G873+4*H873+5*I873)/SUM(E873:I873)</f>
        <v>3.7173395205263438</v>
      </c>
    </row>
    <row r="874" spans="1:12" ht="15" customHeight="1" x14ac:dyDescent="0.2">
      <c r="A874" s="11"/>
      <c r="C874" s="139">
        <v>2021</v>
      </c>
      <c r="D874" s="139"/>
      <c r="E874" s="140">
        <v>8.6484274999999999E-2</v>
      </c>
      <c r="F874" s="140">
        <v>4.2887700000000001E-2</v>
      </c>
      <c r="G874" s="140">
        <v>0.21639736300000001</v>
      </c>
      <c r="H874" s="140">
        <v>0.364116208</v>
      </c>
      <c r="I874" s="140">
        <v>0.24824502800000001</v>
      </c>
      <c r="J874" s="140">
        <v>1.6556100000000001E-2</v>
      </c>
      <c r="K874" s="140">
        <v>2.53134E-2</v>
      </c>
      <c r="L874" s="141">
        <f t="shared" si="442"/>
        <v>3.6729249973814109</v>
      </c>
    </row>
    <row r="875" spans="1:12" ht="15" customHeight="1" x14ac:dyDescent="0.2">
      <c r="A875" s="11"/>
      <c r="C875" s="139">
        <v>2017</v>
      </c>
      <c r="D875" s="139"/>
      <c r="E875" s="140">
        <v>0.107657154</v>
      </c>
      <c r="F875" s="140">
        <v>5.1509800000000001E-2</v>
      </c>
      <c r="G875" s="140">
        <v>0.213885038</v>
      </c>
      <c r="H875" s="140">
        <v>0.388492632</v>
      </c>
      <c r="I875" s="140">
        <v>0.18916728699999999</v>
      </c>
      <c r="J875" s="140">
        <v>3.2186600000000003E-2</v>
      </c>
      <c r="K875" s="140">
        <v>1.7101499999999999E-2</v>
      </c>
      <c r="L875" s="141">
        <f t="shared" si="442"/>
        <v>3.5259249329000992</v>
      </c>
    </row>
    <row r="876" spans="1:12" ht="15" customHeight="1" x14ac:dyDescent="0.2">
      <c r="A876" s="11"/>
      <c r="C876" s="139">
        <v>2014</v>
      </c>
      <c r="D876" s="139"/>
      <c r="E876" s="140">
        <v>7.6357701531461861E-2</v>
      </c>
      <c r="F876" s="140">
        <v>5.298254756136251E-2</v>
      </c>
      <c r="G876" s="140">
        <v>0.18405059783714878</v>
      </c>
      <c r="H876" s="140">
        <v>0.43710302803400719</v>
      </c>
      <c r="I876" s="140">
        <v>0.2011171527118352</v>
      </c>
      <c r="J876" s="140">
        <v>1.6427708741005995E-2</v>
      </c>
      <c r="K876" s="140">
        <v>3.1961263583178565E-2</v>
      </c>
      <c r="L876" s="141">
        <f t="shared" si="442"/>
        <v>3.6658596468569429</v>
      </c>
    </row>
    <row r="877" spans="1:12" ht="15" customHeight="1" x14ac:dyDescent="0.2">
      <c r="A877" s="11"/>
      <c r="C877" s="170" t="s">
        <v>95</v>
      </c>
      <c r="D877" s="171"/>
      <c r="E877" s="172"/>
      <c r="F877" s="172"/>
      <c r="G877" s="173"/>
      <c r="H877" s="173"/>
      <c r="I877" s="173"/>
      <c r="J877" s="173"/>
      <c r="K877" s="173"/>
      <c r="L877" s="174"/>
    </row>
    <row r="878" spans="1:12" ht="15" customHeight="1" x14ac:dyDescent="0.2">
      <c r="A878" s="11"/>
      <c r="C878" s="178">
        <v>2024</v>
      </c>
      <c r="D878" s="178"/>
      <c r="E878" s="179">
        <v>0.15924044234145079</v>
      </c>
      <c r="F878" s="179">
        <v>7.4046535969840593E-2</v>
      </c>
      <c r="G878" s="179">
        <v>0.30381732626809027</v>
      </c>
      <c r="H878" s="179">
        <v>0.28723178849724806</v>
      </c>
      <c r="I878" s="179">
        <v>0.14482880205577103</v>
      </c>
      <c r="J878" s="179">
        <v>1.4114594876280187E-2</v>
      </c>
      <c r="K878" s="179">
        <v>1.672050999131925E-2</v>
      </c>
      <c r="L878" s="181">
        <f t="shared" ref="L878:L881" si="443">(1*E878+2*F878+3*G878+4*H878+5*I878)/SUM(E878:I878)</f>
        <v>3.1902276618581622</v>
      </c>
    </row>
    <row r="879" spans="1:12" ht="15" customHeight="1" x14ac:dyDescent="0.2">
      <c r="A879" s="11"/>
      <c r="C879" s="139">
        <v>2021</v>
      </c>
      <c r="D879" s="139"/>
      <c r="E879" s="140">
        <v>0.14092798000000001</v>
      </c>
      <c r="F879" s="140">
        <v>5.6324600000000002E-2</v>
      </c>
      <c r="G879" s="140">
        <v>0.36123668799999997</v>
      </c>
      <c r="H879" s="140">
        <v>0.27049367800000002</v>
      </c>
      <c r="I879" s="140">
        <v>0.12986262900000001</v>
      </c>
      <c r="J879" s="140">
        <v>1.58411E-2</v>
      </c>
      <c r="K879" s="140">
        <v>2.53134E-2</v>
      </c>
      <c r="L879" s="141">
        <f t="shared" si="443"/>
        <v>3.2002808178991695</v>
      </c>
    </row>
    <row r="880" spans="1:12" ht="15" customHeight="1" x14ac:dyDescent="0.2">
      <c r="A880" s="11"/>
      <c r="C880" s="139">
        <v>2017</v>
      </c>
      <c r="D880" s="139"/>
      <c r="E880" s="140">
        <v>0.145216546</v>
      </c>
      <c r="F880" s="140">
        <v>9.4249677000000004E-2</v>
      </c>
      <c r="G880" s="140">
        <v>0.28353129500000002</v>
      </c>
      <c r="H880" s="140">
        <v>0.29661318199999998</v>
      </c>
      <c r="I880" s="140">
        <v>0.13057192000000001</v>
      </c>
      <c r="J880" s="140">
        <v>2.6193299999999999E-2</v>
      </c>
      <c r="K880" s="140">
        <v>2.3624099999999999E-2</v>
      </c>
      <c r="L880" s="141">
        <f t="shared" si="443"/>
        <v>3.1821484095341588</v>
      </c>
    </row>
    <row r="881" spans="1:12" ht="15" customHeight="1" x14ac:dyDescent="0.2">
      <c r="A881" s="11"/>
      <c r="C881" s="139">
        <v>2014</v>
      </c>
      <c r="D881" s="139"/>
      <c r="E881" s="140">
        <v>0.12759784267280463</v>
      </c>
      <c r="F881" s="140">
        <v>6.3036719405257721E-2</v>
      </c>
      <c r="G881" s="140">
        <v>0.27778154047256015</v>
      </c>
      <c r="H881" s="140">
        <v>0.31240488833005498</v>
      </c>
      <c r="I881" s="140">
        <v>0.16760511960205104</v>
      </c>
      <c r="J881" s="140">
        <v>2.1693960207074345E-2</v>
      </c>
      <c r="K881" s="140">
        <v>2.9879929310197156E-2</v>
      </c>
      <c r="L881" s="141">
        <f t="shared" si="443"/>
        <v>3.3472940265379676</v>
      </c>
    </row>
    <row r="882" spans="1:12" ht="15" customHeight="1" x14ac:dyDescent="0.2">
      <c r="A882" s="11"/>
      <c r="C882" s="170" t="s">
        <v>96</v>
      </c>
      <c r="D882" s="171"/>
      <c r="E882" s="172"/>
      <c r="F882" s="172"/>
      <c r="G882" s="173"/>
      <c r="H882" s="173"/>
      <c r="I882" s="173"/>
      <c r="J882" s="173"/>
      <c r="K882" s="173"/>
      <c r="L882" s="174"/>
    </row>
    <row r="883" spans="1:12" ht="15" customHeight="1" x14ac:dyDescent="0.2">
      <c r="A883" s="11"/>
      <c r="C883" s="178">
        <v>2024</v>
      </c>
      <c r="D883" s="178"/>
      <c r="E883" s="179">
        <v>0.16115190215033087</v>
      </c>
      <c r="F883" s="179">
        <v>0.10845827875136969</v>
      </c>
      <c r="G883" s="179">
        <v>0.34376937948461433</v>
      </c>
      <c r="H883" s="179">
        <v>0.23428178842366532</v>
      </c>
      <c r="I883" s="179">
        <v>0.11084427523326341</v>
      </c>
      <c r="J883" s="179">
        <v>2.4773865965436993E-2</v>
      </c>
      <c r="K883" s="179">
        <v>1.6720509991319243E-2</v>
      </c>
      <c r="L883" s="181">
        <f t="shared" ref="L883:L886" si="444">(1*E883+2*F883+3*G883+4*H883+5*I883)/SUM(E883:I883)</f>
        <v>3.0262995387881246</v>
      </c>
    </row>
    <row r="884" spans="1:12" ht="15" customHeight="1" x14ac:dyDescent="0.2">
      <c r="A884" s="11"/>
      <c r="C884" s="139">
        <v>2021</v>
      </c>
      <c r="D884" s="139"/>
      <c r="E884" s="140">
        <v>0.15454931799999999</v>
      </c>
      <c r="F884" s="140">
        <v>7.0909034999999995E-2</v>
      </c>
      <c r="G884" s="140">
        <v>0.41829270000000002</v>
      </c>
      <c r="H884" s="140">
        <v>0.20148912899999999</v>
      </c>
      <c r="I884" s="140">
        <v>0.114263486</v>
      </c>
      <c r="J884" s="140">
        <v>1.5183E-2</v>
      </c>
      <c r="K884" s="140">
        <v>2.53134E-2</v>
      </c>
      <c r="L884" s="141">
        <f t="shared" si="444"/>
        <v>3.0521190607892499</v>
      </c>
    </row>
    <row r="885" spans="1:12" ht="15" customHeight="1" x14ac:dyDescent="0.2">
      <c r="A885" s="11"/>
      <c r="C885" s="139">
        <v>2017</v>
      </c>
      <c r="D885" s="139"/>
      <c r="E885" s="140">
        <v>0.143877807</v>
      </c>
      <c r="F885" s="140">
        <v>0.119129463</v>
      </c>
      <c r="G885" s="140">
        <v>0.32949401099999998</v>
      </c>
      <c r="H885" s="140">
        <v>0.23766299599999999</v>
      </c>
      <c r="I885" s="140">
        <v>0.116045486</v>
      </c>
      <c r="J885" s="140">
        <v>2.7681899999999999E-2</v>
      </c>
      <c r="K885" s="140">
        <v>2.6108300000000001E-2</v>
      </c>
      <c r="L885" s="141">
        <f t="shared" si="444"/>
        <v>3.0664428686517371</v>
      </c>
    </row>
    <row r="886" spans="1:12" ht="15" customHeight="1" x14ac:dyDescent="0.2">
      <c r="A886" s="11"/>
      <c r="C886" s="139">
        <v>2014</v>
      </c>
      <c r="D886" s="139"/>
      <c r="E886" s="140">
        <v>0.13010920733560161</v>
      </c>
      <c r="F886" s="140">
        <v>0.10197485447660148</v>
      </c>
      <c r="G886" s="140">
        <v>0.29818996527746294</v>
      </c>
      <c r="H886" s="140">
        <v>0.26914468129986846</v>
      </c>
      <c r="I886" s="140">
        <v>0.14365232532459452</v>
      </c>
      <c r="J886" s="140">
        <v>2.2831427576868027E-2</v>
      </c>
      <c r="K886" s="140">
        <v>3.4097538709002839E-2</v>
      </c>
      <c r="L886" s="141">
        <f t="shared" si="444"/>
        <v>3.2059824295909163</v>
      </c>
    </row>
    <row r="887" spans="1:12" ht="15" customHeight="1" x14ac:dyDescent="0.2">
      <c r="A887" s="11"/>
      <c r="C887" s="162" t="s">
        <v>67</v>
      </c>
      <c r="D887" s="162"/>
      <c r="E887" s="162"/>
      <c r="F887" s="162"/>
      <c r="G887" s="163"/>
      <c r="H887" s="163"/>
      <c r="I887" s="163"/>
      <c r="J887" s="163"/>
      <c r="K887" s="163"/>
      <c r="L887" s="168"/>
    </row>
    <row r="888" spans="1:12" ht="15" customHeight="1" x14ac:dyDescent="0.2">
      <c r="A888" s="11"/>
      <c r="C888" s="178">
        <v>2024</v>
      </c>
      <c r="D888" s="178"/>
      <c r="E888" s="179">
        <f>AVERAGE(E893,E898,E903)</f>
        <v>0.16021633885261341</v>
      </c>
      <c r="F888" s="179">
        <f t="shared" ref="F888:K888" si="445">AVERAGE(F893,F898,F903)</f>
        <v>0.13288138932214286</v>
      </c>
      <c r="G888" s="179">
        <f t="shared" si="445"/>
        <v>0.35594157617414462</v>
      </c>
      <c r="H888" s="179">
        <f t="shared" si="445"/>
        <v>0.19580319842115004</v>
      </c>
      <c r="I888" s="179">
        <f t="shared" si="445"/>
        <v>9.7981040855813537E-2</v>
      </c>
      <c r="J888" s="179">
        <f t="shared" si="445"/>
        <v>2.2420793839907433E-2</v>
      </c>
      <c r="K888" s="179">
        <f t="shared" si="445"/>
        <v>3.4755662534228134E-2</v>
      </c>
      <c r="L888" s="181">
        <f t="shared" ref="L888:L891" si="446">(1*E888+2*F888+3*G888+4*H888+5*I888)/SUM(E888:I888)</f>
        <v>2.9347186572602006</v>
      </c>
    </row>
    <row r="889" spans="1:12" ht="15" customHeight="1" x14ac:dyDescent="0.2">
      <c r="A889" s="11"/>
      <c r="C889" s="139">
        <v>2021</v>
      </c>
      <c r="D889" s="139"/>
      <c r="E889" s="140">
        <f t="shared" ref="E889:K889" si="447">AVERAGE(E894,E899,E904)</f>
        <v>0.14589828766666665</v>
      </c>
      <c r="F889" s="140">
        <f t="shared" si="447"/>
        <v>0.13584411133333332</v>
      </c>
      <c r="G889" s="140">
        <f t="shared" si="447"/>
        <v>0.39173776600000004</v>
      </c>
      <c r="H889" s="140">
        <f t="shared" si="447"/>
        <v>0.18124097299999997</v>
      </c>
      <c r="I889" s="140">
        <f t="shared" si="447"/>
        <v>8.4271692999999995E-2</v>
      </c>
      <c r="J889" s="140">
        <f t="shared" si="447"/>
        <v>2.313496666666667E-2</v>
      </c>
      <c r="K889" s="140">
        <f t="shared" si="447"/>
        <v>3.7872200000000002E-2</v>
      </c>
      <c r="L889" s="141">
        <f t="shared" si="446"/>
        <v>2.9170852799975568</v>
      </c>
    </row>
    <row r="890" spans="1:12" ht="15" customHeight="1" x14ac:dyDescent="0.2">
      <c r="A890" s="11"/>
      <c r="C890" s="139">
        <v>2017</v>
      </c>
      <c r="D890" s="139"/>
      <c r="E890" s="140">
        <f t="shared" ref="E890:K890" si="448">AVERAGE(E895,E900,E905)</f>
        <v>0.14905215733333332</v>
      </c>
      <c r="F890" s="140">
        <f t="shared" si="448"/>
        <v>0.12643965300000001</v>
      </c>
      <c r="G890" s="140">
        <f t="shared" si="448"/>
        <v>0.35321057299999997</v>
      </c>
      <c r="H890" s="140">
        <f t="shared" si="448"/>
        <v>0.19690898666666667</v>
      </c>
      <c r="I890" s="140">
        <f t="shared" si="448"/>
        <v>7.6687059333333321E-2</v>
      </c>
      <c r="J890" s="140">
        <f t="shared" si="448"/>
        <v>3.7123866666666665E-2</v>
      </c>
      <c r="K890" s="140">
        <f t="shared" si="448"/>
        <v>6.0577707666666668E-2</v>
      </c>
      <c r="L890" s="141">
        <f t="shared" si="446"/>
        <v>2.9176981141503244</v>
      </c>
    </row>
    <row r="891" spans="1:12" ht="15" customHeight="1" x14ac:dyDescent="0.2">
      <c r="A891" s="11"/>
      <c r="C891" s="139">
        <v>2014</v>
      </c>
      <c r="D891" s="139"/>
      <c r="E891" s="140">
        <f t="shared" ref="E891:K891" si="449">AVERAGE(E896,E901,E906)</f>
        <v>0.15236664621381965</v>
      </c>
      <c r="F891" s="140">
        <f t="shared" si="449"/>
        <v>0.12645222574435358</v>
      </c>
      <c r="G891" s="140">
        <f t="shared" si="449"/>
        <v>0.37315014196336538</v>
      </c>
      <c r="H891" s="140">
        <f t="shared" si="449"/>
        <v>0.18256623873939901</v>
      </c>
      <c r="I891" s="140">
        <f t="shared" si="449"/>
        <v>8.3525669933292968E-2</v>
      </c>
      <c r="J891" s="140">
        <f t="shared" si="449"/>
        <v>3.008013641427212E-2</v>
      </c>
      <c r="K891" s="140">
        <f t="shared" si="449"/>
        <v>5.1858940991497231E-2</v>
      </c>
      <c r="L891" s="141">
        <f t="shared" si="446"/>
        <v>2.9111519316871526</v>
      </c>
    </row>
    <row r="892" spans="1:12" ht="15" customHeight="1" x14ac:dyDescent="0.2">
      <c r="A892" s="11"/>
      <c r="C892" s="170" t="s">
        <v>94</v>
      </c>
      <c r="D892" s="171"/>
      <c r="E892" s="172"/>
      <c r="F892" s="172"/>
      <c r="G892" s="173"/>
      <c r="H892" s="173"/>
      <c r="I892" s="173"/>
      <c r="J892" s="173"/>
      <c r="K892" s="173"/>
      <c r="L892" s="174"/>
    </row>
    <row r="893" spans="1:12" ht="15" customHeight="1" x14ac:dyDescent="0.2">
      <c r="A893" s="11"/>
      <c r="C893" s="178">
        <v>2024</v>
      </c>
      <c r="D893" s="178"/>
      <c r="E893" s="179">
        <v>0.12169885409439068</v>
      </c>
      <c r="F893" s="179">
        <v>0.12451300355857597</v>
      </c>
      <c r="G893" s="179">
        <v>0.32020472440727299</v>
      </c>
      <c r="H893" s="179">
        <v>0.23236689261435448</v>
      </c>
      <c r="I893" s="179">
        <v>0.14077441811934024</v>
      </c>
      <c r="J893" s="179">
        <v>2.5686444671837522E-2</v>
      </c>
      <c r="K893" s="179">
        <v>3.4755662534228134E-2</v>
      </c>
      <c r="L893" s="181">
        <f t="shared" ref="L893:L896" si="450">(1*E893+2*F893+3*G893+4*H893+5*I893)/SUM(E893:I893)</f>
        <v>3.1553975739286346</v>
      </c>
    </row>
    <row r="894" spans="1:12" ht="15" customHeight="1" x14ac:dyDescent="0.2">
      <c r="A894" s="11"/>
      <c r="C894" s="139">
        <v>2021</v>
      </c>
      <c r="D894" s="139"/>
      <c r="E894" s="140">
        <v>0.10642549499999999</v>
      </c>
      <c r="F894" s="140">
        <v>0.11021042</v>
      </c>
      <c r="G894" s="140">
        <v>0.37330988500000001</v>
      </c>
      <c r="H894" s="140">
        <v>0.240919616</v>
      </c>
      <c r="I894" s="140">
        <v>0.110013181</v>
      </c>
      <c r="J894" s="140">
        <v>2.1249199999999999E-2</v>
      </c>
      <c r="K894" s="140">
        <v>3.7872200000000002E-2</v>
      </c>
      <c r="L894" s="141">
        <f t="shared" si="450"/>
        <v>3.1465487348098322</v>
      </c>
    </row>
    <row r="895" spans="1:12" ht="15" customHeight="1" x14ac:dyDescent="0.2">
      <c r="A895" s="11"/>
      <c r="C895" s="139">
        <v>2017</v>
      </c>
      <c r="D895" s="139"/>
      <c r="E895" s="140">
        <v>0.11220824</v>
      </c>
      <c r="F895" s="140">
        <v>0.115969868</v>
      </c>
      <c r="G895" s="140">
        <v>0.334357248</v>
      </c>
      <c r="H895" s="140">
        <v>0.25320498699999999</v>
      </c>
      <c r="I895" s="140">
        <v>8.7123171999999999E-2</v>
      </c>
      <c r="J895" s="140">
        <v>4.13455E-2</v>
      </c>
      <c r="K895" s="140">
        <v>5.5791E-2</v>
      </c>
      <c r="L895" s="141">
        <f t="shared" si="450"/>
        <v>3.0964320537418106</v>
      </c>
    </row>
    <row r="896" spans="1:12" ht="15" customHeight="1" x14ac:dyDescent="0.2">
      <c r="A896" s="11"/>
      <c r="C896" s="139">
        <v>2014</v>
      </c>
      <c r="D896" s="139"/>
      <c r="E896" s="140">
        <v>0.1094071262425525</v>
      </c>
      <c r="F896" s="140">
        <v>0.13188891343523557</v>
      </c>
      <c r="G896" s="140">
        <v>0.32362208548885396</v>
      </c>
      <c r="H896" s="140">
        <v>0.26435014803989737</v>
      </c>
      <c r="I896" s="140">
        <v>9.5163639169855624E-2</v>
      </c>
      <c r="J896" s="140">
        <v>2.7778982298378597E-2</v>
      </c>
      <c r="K896" s="140">
        <v>4.7789105325226247E-2</v>
      </c>
      <c r="L896" s="141">
        <f t="shared" si="450"/>
        <v>3.1124736814764287</v>
      </c>
    </row>
    <row r="897" spans="1:12" ht="15" customHeight="1" x14ac:dyDescent="0.2">
      <c r="A897" s="11"/>
      <c r="C897" s="170" t="s">
        <v>95</v>
      </c>
      <c r="D897" s="171"/>
      <c r="E897" s="172"/>
      <c r="F897" s="172"/>
      <c r="G897" s="173"/>
      <c r="H897" s="173"/>
      <c r="I897" s="173"/>
      <c r="J897" s="173"/>
      <c r="K897" s="173"/>
      <c r="L897" s="174"/>
    </row>
    <row r="898" spans="1:12" ht="15" customHeight="1" x14ac:dyDescent="0.2">
      <c r="A898" s="11"/>
      <c r="C898" s="178">
        <v>2024</v>
      </c>
      <c r="D898" s="178"/>
      <c r="E898" s="179">
        <v>0.17397496159775205</v>
      </c>
      <c r="F898" s="179">
        <v>0.13322896446725924</v>
      </c>
      <c r="G898" s="179">
        <v>0.38439092207084752</v>
      </c>
      <c r="H898" s="179">
        <v>0.18276846289890514</v>
      </c>
      <c r="I898" s="179">
        <v>7.3116240648438469E-2</v>
      </c>
      <c r="J898" s="179">
        <v>1.7764785782569483E-2</v>
      </c>
      <c r="K898" s="179">
        <v>3.4755662534228134E-2</v>
      </c>
      <c r="L898" s="181">
        <f t="shared" ref="L898:L901" si="451">(1*E898+2*F898+3*G898+4*H898+5*I898)/SUM(E898:I898)</f>
        <v>2.8393865670276091</v>
      </c>
    </row>
    <row r="899" spans="1:12" ht="15" customHeight="1" x14ac:dyDescent="0.2">
      <c r="A899" s="11"/>
      <c r="C899" s="139">
        <v>2021</v>
      </c>
      <c r="D899" s="139"/>
      <c r="E899" s="140">
        <v>0.16557132799999999</v>
      </c>
      <c r="F899" s="140">
        <v>0.14103759399999999</v>
      </c>
      <c r="G899" s="140">
        <v>0.37838950100000002</v>
      </c>
      <c r="H899" s="140">
        <v>0.186684989</v>
      </c>
      <c r="I899" s="140">
        <v>6.4746586999999994E-2</v>
      </c>
      <c r="J899" s="140">
        <v>2.56978E-2</v>
      </c>
      <c r="K899" s="140">
        <v>3.7872200000000002E-2</v>
      </c>
      <c r="L899" s="141">
        <f t="shared" si="451"/>
        <v>2.8334076362711649</v>
      </c>
    </row>
    <row r="900" spans="1:12" ht="15" customHeight="1" x14ac:dyDescent="0.2">
      <c r="A900" s="11"/>
      <c r="C900" s="139">
        <v>2017</v>
      </c>
      <c r="D900" s="139"/>
      <c r="E900" s="140">
        <v>0.167771857</v>
      </c>
      <c r="F900" s="140">
        <v>0.12641776499999999</v>
      </c>
      <c r="G900" s="140">
        <v>0.36149367799999998</v>
      </c>
      <c r="H900" s="140">
        <v>0.17506411399999999</v>
      </c>
      <c r="I900" s="140">
        <v>7.1606281999999993E-2</v>
      </c>
      <c r="J900" s="140">
        <v>3.7682100000000003E-2</v>
      </c>
      <c r="K900" s="140">
        <v>5.9964200000000002E-2</v>
      </c>
      <c r="L900" s="141">
        <f t="shared" si="451"/>
        <v>2.8407666509962408</v>
      </c>
    </row>
    <row r="901" spans="1:12" ht="15" customHeight="1" x14ac:dyDescent="0.2">
      <c r="A901" s="11"/>
      <c r="C901" s="139">
        <v>2014</v>
      </c>
      <c r="D901" s="139"/>
      <c r="E901" s="140">
        <v>0.17185237528632408</v>
      </c>
      <c r="F901" s="140">
        <v>0.11936529436084857</v>
      </c>
      <c r="G901" s="140">
        <v>0.40161165480013578</v>
      </c>
      <c r="H901" s="140">
        <v>0.14354284548120344</v>
      </c>
      <c r="I901" s="140">
        <v>8.1432870347167077E-2</v>
      </c>
      <c r="J901" s="140">
        <v>3.2233065653581465E-2</v>
      </c>
      <c r="K901" s="140">
        <v>4.9961894070739574E-2</v>
      </c>
      <c r="L901" s="141">
        <f t="shared" si="451"/>
        <v>2.829308565672179</v>
      </c>
    </row>
    <row r="902" spans="1:12" ht="15" customHeight="1" x14ac:dyDescent="0.2">
      <c r="A902" s="11"/>
      <c r="C902" s="170" t="s">
        <v>96</v>
      </c>
      <c r="D902" s="171"/>
      <c r="E902" s="172"/>
      <c r="F902" s="172"/>
      <c r="G902" s="173"/>
      <c r="H902" s="173"/>
      <c r="I902" s="173"/>
      <c r="J902" s="173"/>
      <c r="K902" s="173"/>
      <c r="L902" s="174"/>
    </row>
    <row r="903" spans="1:12" ht="15" customHeight="1" x14ac:dyDescent="0.2">
      <c r="A903" s="11"/>
      <c r="C903" s="178">
        <v>2024</v>
      </c>
      <c r="D903" s="178"/>
      <c r="E903" s="179">
        <v>0.18497520086569744</v>
      </c>
      <c r="F903" s="179">
        <v>0.14090219994059336</v>
      </c>
      <c r="G903" s="179">
        <v>0.36322908204431342</v>
      </c>
      <c r="H903" s="179">
        <v>0.17227423975019046</v>
      </c>
      <c r="I903" s="179">
        <v>8.0052463799661897E-2</v>
      </c>
      <c r="J903" s="179">
        <v>2.3811151065315294E-2</v>
      </c>
      <c r="K903" s="179">
        <v>3.4755662534228134E-2</v>
      </c>
      <c r="L903" s="181">
        <f t="shared" ref="L903:L906" si="452">(1*E903+2*F903+3*G903+4*H903+5*I903)/SUM(E903:I903)</f>
        <v>2.8104236849724176</v>
      </c>
    </row>
    <row r="904" spans="1:12" ht="15" customHeight="1" x14ac:dyDescent="0.2">
      <c r="A904" s="11"/>
      <c r="C904" s="139">
        <v>2021</v>
      </c>
      <c r="D904" s="139"/>
      <c r="E904" s="140">
        <v>0.16569803999999999</v>
      </c>
      <c r="F904" s="140">
        <v>0.15628432</v>
      </c>
      <c r="G904" s="140">
        <v>0.42351391199999999</v>
      </c>
      <c r="H904" s="140">
        <v>0.116118314</v>
      </c>
      <c r="I904" s="140">
        <v>7.8055311000000002E-2</v>
      </c>
      <c r="J904" s="140">
        <v>2.2457899999999999E-2</v>
      </c>
      <c r="K904" s="140">
        <v>3.7872200000000002E-2</v>
      </c>
      <c r="L904" s="141">
        <f t="shared" si="452"/>
        <v>2.7707157963792897</v>
      </c>
    </row>
    <row r="905" spans="1:12" ht="15" customHeight="1" x14ac:dyDescent="0.2">
      <c r="A905" s="11"/>
      <c r="C905" s="139">
        <v>2017</v>
      </c>
      <c r="D905" s="139"/>
      <c r="E905" s="140">
        <v>0.16717637499999999</v>
      </c>
      <c r="F905" s="140">
        <v>0.13693132599999999</v>
      </c>
      <c r="G905" s="140">
        <v>0.36378079299999999</v>
      </c>
      <c r="H905" s="140">
        <v>0.16245785900000001</v>
      </c>
      <c r="I905" s="140">
        <v>7.1331723999999999E-2</v>
      </c>
      <c r="J905" s="140">
        <v>3.2343999999999998E-2</v>
      </c>
      <c r="K905" s="140">
        <v>6.5977922999999994E-2</v>
      </c>
      <c r="L905" s="141">
        <f t="shared" si="452"/>
        <v>2.8157182998694559</v>
      </c>
    </row>
    <row r="906" spans="1:12" ht="15" customHeight="1" x14ac:dyDescent="0.2">
      <c r="A906" s="11"/>
      <c r="C906" s="139">
        <v>2014</v>
      </c>
      <c r="D906" s="139"/>
      <c r="E906" s="140">
        <v>0.1758404371125824</v>
      </c>
      <c r="F906" s="140">
        <v>0.12810246943697659</v>
      </c>
      <c r="G906" s="140">
        <v>0.39421668560110656</v>
      </c>
      <c r="H906" s="140">
        <v>0.13980572269709621</v>
      </c>
      <c r="I906" s="140">
        <v>7.3980500282856188E-2</v>
      </c>
      <c r="J906" s="140">
        <v>3.0228361290856296E-2</v>
      </c>
      <c r="K906" s="140">
        <v>5.7825823578525858E-2</v>
      </c>
      <c r="L906" s="141">
        <f t="shared" si="452"/>
        <v>2.7894429502131874</v>
      </c>
    </row>
    <row r="907" spans="1:12" ht="15" customHeight="1" x14ac:dyDescent="0.2">
      <c r="A907" s="11"/>
      <c r="C907" s="162" t="s">
        <v>94</v>
      </c>
      <c r="D907" s="162"/>
      <c r="E907" s="162"/>
      <c r="F907" s="162"/>
      <c r="G907" s="163"/>
      <c r="H907" s="163"/>
      <c r="I907" s="163"/>
      <c r="J907" s="163"/>
      <c r="K907" s="163"/>
      <c r="L907" s="168"/>
    </row>
    <row r="908" spans="1:12" ht="15" customHeight="1" x14ac:dyDescent="0.2">
      <c r="A908" s="11"/>
      <c r="C908" s="178">
        <v>2024</v>
      </c>
      <c r="D908" s="178"/>
      <c r="E908" s="179">
        <f>AVERAGE(E833,E853,E873,E893)</f>
        <v>0.10269529924036604</v>
      </c>
      <c r="F908" s="179">
        <f t="shared" ref="F908:K908" si="453">AVERAGE(F833,F853,F873,F893)</f>
        <v>7.3297147232072341E-2</v>
      </c>
      <c r="G908" s="179">
        <f t="shared" si="453"/>
        <v>0.21936856143069744</v>
      </c>
      <c r="H908" s="179">
        <f t="shared" si="453"/>
        <v>0.3230056798060621</v>
      </c>
      <c r="I908" s="179">
        <f t="shared" si="453"/>
        <v>0.23951022199260474</v>
      </c>
      <c r="J908" s="179">
        <f t="shared" si="453"/>
        <v>2.3670755594052111E-2</v>
      </c>
      <c r="K908" s="179">
        <f t="shared" si="453"/>
        <v>1.8452334704145174E-2</v>
      </c>
      <c r="L908" s="181">
        <f t="shared" ref="L908:L911" si="454">(1*E908+2*F908+3*G908+4*H908+5*I908)/SUM(E908:I908)</f>
        <v>3.5463524308581444</v>
      </c>
    </row>
    <row r="909" spans="1:12" ht="15" customHeight="1" x14ac:dyDescent="0.2">
      <c r="A909" s="11"/>
      <c r="C909" s="139">
        <v>2021</v>
      </c>
      <c r="D909" s="139"/>
      <c r="E909" s="140">
        <f t="shared" ref="E909:K909" si="455">AVERAGE(E834,E854,E874,E894)</f>
        <v>9.4017326749999991E-2</v>
      </c>
      <c r="F909" s="140">
        <f t="shared" si="455"/>
        <v>5.7120155000000006E-2</v>
      </c>
      <c r="G909" s="140">
        <f t="shared" si="455"/>
        <v>0.26077556499999999</v>
      </c>
      <c r="H909" s="140">
        <f t="shared" si="455"/>
        <v>0.34552281150000003</v>
      </c>
      <c r="I909" s="140">
        <f t="shared" si="455"/>
        <v>0.20308678075</v>
      </c>
      <c r="J909" s="140">
        <f t="shared" si="455"/>
        <v>1.6438475000000001E-2</v>
      </c>
      <c r="K909" s="140">
        <f t="shared" si="455"/>
        <v>2.3038925000000002E-2</v>
      </c>
      <c r="L909" s="141">
        <f t="shared" si="454"/>
        <v>3.527360359800952</v>
      </c>
    </row>
    <row r="910" spans="1:12" ht="15" customHeight="1" x14ac:dyDescent="0.2">
      <c r="A910" s="11"/>
      <c r="C910" s="139">
        <v>2017</v>
      </c>
      <c r="D910" s="139"/>
      <c r="E910" s="140">
        <f t="shared" ref="E910:K910" si="456">AVERAGE(E835,E855,E875,E895)</f>
        <v>0.10460648900000001</v>
      </c>
      <c r="F910" s="140">
        <f t="shared" si="456"/>
        <v>7.24588865E-2</v>
      </c>
      <c r="G910" s="140">
        <f t="shared" si="456"/>
        <v>0.24431971124999999</v>
      </c>
      <c r="H910" s="140">
        <f t="shared" si="456"/>
        <v>0.37258731074999996</v>
      </c>
      <c r="I910" s="140">
        <f t="shared" si="456"/>
        <v>0.14998264024999999</v>
      </c>
      <c r="J910" s="140">
        <f t="shared" si="456"/>
        <v>3.3116125000000003E-2</v>
      </c>
      <c r="K910" s="140">
        <f t="shared" si="456"/>
        <v>2.2928839999999999E-2</v>
      </c>
      <c r="L910" s="141">
        <f t="shared" si="454"/>
        <v>3.4140882892915103</v>
      </c>
    </row>
    <row r="911" spans="1:12" ht="15" customHeight="1" x14ac:dyDescent="0.2">
      <c r="A911" s="11"/>
      <c r="C911" s="139">
        <v>2014</v>
      </c>
      <c r="D911" s="139"/>
      <c r="E911" s="140">
        <f t="shared" ref="E911:K911" si="457">AVERAGE(E836,E856,E876,E896)</f>
        <v>9.4120312768119913E-2</v>
      </c>
      <c r="F911" s="140">
        <f t="shared" si="457"/>
        <v>7.6450603441954063E-2</v>
      </c>
      <c r="G911" s="140">
        <f t="shared" si="457"/>
        <v>0.22918118871379359</v>
      </c>
      <c r="H911" s="140">
        <f t="shared" si="457"/>
        <v>0.3753565063563587</v>
      </c>
      <c r="I911" s="140">
        <f t="shared" si="457"/>
        <v>0.17734375249492088</v>
      </c>
      <c r="J911" s="140">
        <f t="shared" si="457"/>
        <v>2.074352531611157E-2</v>
      </c>
      <c r="K911" s="140">
        <f t="shared" si="457"/>
        <v>2.6804110908741206E-2</v>
      </c>
      <c r="L911" s="141">
        <f t="shared" si="454"/>
        <v>3.4885837865145617</v>
      </c>
    </row>
    <row r="912" spans="1:12" ht="15" customHeight="1" x14ac:dyDescent="0.2">
      <c r="A912" s="11"/>
      <c r="C912" s="162" t="s">
        <v>95</v>
      </c>
      <c r="D912" s="162"/>
      <c r="E912" s="162"/>
      <c r="F912" s="162"/>
      <c r="G912" s="163"/>
      <c r="H912" s="163"/>
      <c r="I912" s="163"/>
      <c r="J912" s="163"/>
      <c r="K912" s="163"/>
      <c r="L912" s="168"/>
    </row>
    <row r="913" spans="1:12" ht="15" customHeight="1" x14ac:dyDescent="0.2">
      <c r="A913" s="11"/>
      <c r="C913" s="178">
        <v>2024</v>
      </c>
      <c r="D913" s="178"/>
      <c r="E913" s="179">
        <f>AVERAGE(E838,E858,E878,E898)</f>
        <v>0.15994407347044987</v>
      </c>
      <c r="F913" s="179">
        <f t="shared" ref="F913:K913" si="458">AVERAGE(F838,F858,F878,F898)</f>
        <v>9.235882066283993E-2</v>
      </c>
      <c r="G913" s="179">
        <f t="shared" si="458"/>
        <v>0.33270504788300537</v>
      </c>
      <c r="H913" s="179">
        <f t="shared" si="458"/>
        <v>0.25268724908853712</v>
      </c>
      <c r="I913" s="179">
        <f t="shared" si="458"/>
        <v>0.12760043735095339</v>
      </c>
      <c r="J913" s="179">
        <f t="shared" si="458"/>
        <v>1.6252036840069258E-2</v>
      </c>
      <c r="K913" s="179">
        <f t="shared" si="458"/>
        <v>1.8452334704145174E-2</v>
      </c>
      <c r="L913" s="181">
        <f t="shared" ref="L913:L916" si="459">(1*E913+2*F913+3*G913+4*H913+5*I913)/SUM(E913:I913)</f>
        <v>3.099079653286843</v>
      </c>
    </row>
    <row r="914" spans="1:12" ht="15" customHeight="1" x14ac:dyDescent="0.2">
      <c r="A914" s="11"/>
      <c r="C914" s="139">
        <v>2021</v>
      </c>
      <c r="D914" s="139"/>
      <c r="E914" s="140">
        <f t="shared" ref="E914:K914" si="460">AVERAGE(E839,E859,E879,E899)</f>
        <v>0.15025404525</v>
      </c>
      <c r="F914" s="140">
        <f t="shared" si="460"/>
        <v>7.8126483999999996E-2</v>
      </c>
      <c r="G914" s="140">
        <f t="shared" si="460"/>
        <v>0.37054395625000003</v>
      </c>
      <c r="H914" s="140">
        <f t="shared" si="460"/>
        <v>0.23751077474999999</v>
      </c>
      <c r="I914" s="140">
        <f t="shared" si="460"/>
        <v>0.12182141925000001</v>
      </c>
      <c r="J914" s="140">
        <f t="shared" si="460"/>
        <v>1.8704424999999997E-2</v>
      </c>
      <c r="K914" s="140">
        <f t="shared" si="460"/>
        <v>2.3038925000000002E-2</v>
      </c>
      <c r="L914" s="141">
        <f t="shared" si="459"/>
        <v>3.1069849456238514</v>
      </c>
    </row>
    <row r="915" spans="1:12" ht="15" customHeight="1" x14ac:dyDescent="0.2">
      <c r="A915" s="11"/>
      <c r="C915" s="139">
        <v>2017</v>
      </c>
      <c r="D915" s="139"/>
      <c r="E915" s="140">
        <f t="shared" ref="E915:K915" si="461">AVERAGE(E840,E860,E880,E900)</f>
        <v>0.15069618074999999</v>
      </c>
      <c r="F915" s="140">
        <f t="shared" si="461"/>
        <v>9.3830516500000002E-2</v>
      </c>
      <c r="G915" s="140">
        <f t="shared" si="461"/>
        <v>0.30644679874999997</v>
      </c>
      <c r="H915" s="140">
        <f t="shared" si="461"/>
        <v>0.27364460550000003</v>
      </c>
      <c r="I915" s="140">
        <f t="shared" si="461"/>
        <v>0.11886440925</v>
      </c>
      <c r="J915" s="140">
        <f t="shared" si="461"/>
        <v>2.8646600000000001E-2</v>
      </c>
      <c r="K915" s="140">
        <f t="shared" si="461"/>
        <v>2.7870875000000003E-2</v>
      </c>
      <c r="L915" s="141">
        <f t="shared" si="459"/>
        <v>3.1231083191013989</v>
      </c>
    </row>
    <row r="916" spans="1:12" ht="15" customHeight="1" x14ac:dyDescent="0.2">
      <c r="A916" s="11"/>
      <c r="C916" s="139">
        <v>2014</v>
      </c>
      <c r="D916" s="139"/>
      <c r="E916" s="140">
        <f t="shared" ref="E916:K916" si="462">AVERAGE(E841,E861,E881,E901)</f>
        <v>0.14285736042951092</v>
      </c>
      <c r="F916" s="140">
        <f t="shared" si="462"/>
        <v>7.7646566218911417E-2</v>
      </c>
      <c r="G916" s="140">
        <f t="shared" si="462"/>
        <v>0.30653066402389928</v>
      </c>
      <c r="H916" s="140">
        <f t="shared" si="462"/>
        <v>0.27921939723178046</v>
      </c>
      <c r="I916" s="140">
        <f t="shared" si="462"/>
        <v>0.14176875980550577</v>
      </c>
      <c r="J916" s="140">
        <f t="shared" si="462"/>
        <v>2.4880333579030856E-2</v>
      </c>
      <c r="K916" s="140">
        <f t="shared" si="462"/>
        <v>2.7096918711361294E-2</v>
      </c>
      <c r="L916" s="141">
        <f t="shared" si="459"/>
        <v>3.210327895872322</v>
      </c>
    </row>
    <row r="917" spans="1:12" ht="15" customHeight="1" x14ac:dyDescent="0.2">
      <c r="A917" s="11"/>
      <c r="C917" s="162" t="s">
        <v>96</v>
      </c>
      <c r="D917" s="162"/>
      <c r="E917" s="162"/>
      <c r="F917" s="162"/>
      <c r="G917" s="163"/>
      <c r="H917" s="163"/>
      <c r="I917" s="163"/>
      <c r="J917" s="163"/>
      <c r="K917" s="163"/>
      <c r="L917" s="168"/>
    </row>
    <row r="918" spans="1:12" ht="15" customHeight="1" x14ac:dyDescent="0.2">
      <c r="A918" s="11"/>
      <c r="C918" s="178">
        <v>2024</v>
      </c>
      <c r="D918" s="178"/>
      <c r="E918" s="179">
        <f>AVERAGE(E843,E863,E883,E903)</f>
        <v>0.1610297134884211</v>
      </c>
      <c r="F918" s="179">
        <f t="shared" ref="F918:K918" si="463">AVERAGE(F843,F863,F883,F903)</f>
        <v>0.10090087792654784</v>
      </c>
      <c r="G918" s="179">
        <f t="shared" si="463"/>
        <v>0.31494213861843717</v>
      </c>
      <c r="H918" s="179">
        <f t="shared" si="463"/>
        <v>0.24928200704889503</v>
      </c>
      <c r="I918" s="179">
        <f t="shared" si="463"/>
        <v>0.1313746169066283</v>
      </c>
      <c r="J918" s="179">
        <f t="shared" si="463"/>
        <v>2.4018311306925284E-2</v>
      </c>
      <c r="K918" s="179">
        <f t="shared" si="463"/>
        <v>1.8452334704145174E-2</v>
      </c>
      <c r="L918" s="181">
        <f t="shared" ref="L918:L921" si="464">(1*E918+2*F918+3*G918+4*H918+5*I918)/SUM(E918:I918)</f>
        <v>3.0930216244418038</v>
      </c>
    </row>
    <row r="919" spans="1:12" ht="15" customHeight="1" x14ac:dyDescent="0.2">
      <c r="A919" s="11"/>
      <c r="C919" s="139">
        <v>2021</v>
      </c>
      <c r="D919" s="139"/>
      <c r="E919" s="140">
        <f t="shared" ref="E919:K919" si="465">AVERAGE(E844,E864,E884,E904)</f>
        <v>0.15172695650000001</v>
      </c>
      <c r="F919" s="140">
        <f t="shared" si="465"/>
        <v>8.7238913750000008E-2</v>
      </c>
      <c r="G919" s="140">
        <f t="shared" si="465"/>
        <v>0.36441848650000003</v>
      </c>
      <c r="H919" s="140">
        <f t="shared" si="465"/>
        <v>0.22909444224999997</v>
      </c>
      <c r="I919" s="140">
        <f t="shared" si="465"/>
        <v>0.12748057925</v>
      </c>
      <c r="J919" s="140">
        <f t="shared" si="465"/>
        <v>1.7001724999999999E-2</v>
      </c>
      <c r="K919" s="140">
        <f t="shared" si="465"/>
        <v>2.3038925000000002E-2</v>
      </c>
      <c r="L919" s="141">
        <f t="shared" si="464"/>
        <v>3.0972570049476467</v>
      </c>
    </row>
    <row r="920" spans="1:12" ht="15" customHeight="1" x14ac:dyDescent="0.2">
      <c r="A920" s="11"/>
      <c r="C920" s="139">
        <v>2017</v>
      </c>
      <c r="D920" s="139"/>
      <c r="E920" s="140">
        <f t="shared" ref="E920:K920" si="466">AVERAGE(E845,E865,E885,E905)</f>
        <v>0.14284958799999997</v>
      </c>
      <c r="F920" s="140">
        <f t="shared" si="466"/>
        <v>0.10313108674999999</v>
      </c>
      <c r="G920" s="140">
        <f t="shared" si="466"/>
        <v>0.30072980250000003</v>
      </c>
      <c r="H920" s="140">
        <f t="shared" si="466"/>
        <v>0.26540395875</v>
      </c>
      <c r="I920" s="140">
        <f t="shared" si="466"/>
        <v>0.12944457374999999</v>
      </c>
      <c r="J920" s="140">
        <f t="shared" si="466"/>
        <v>2.7345425E-2</v>
      </c>
      <c r="K920" s="140">
        <f t="shared" si="466"/>
        <v>3.109555575E-2</v>
      </c>
      <c r="L920" s="141">
        <f t="shared" si="464"/>
        <v>3.1438707952419978</v>
      </c>
    </row>
    <row r="921" spans="1:12" ht="15" customHeight="1" x14ac:dyDescent="0.2">
      <c r="A921" s="11"/>
      <c r="C921" s="139">
        <v>2014</v>
      </c>
      <c r="D921" s="139"/>
      <c r="E921" s="140">
        <f t="shared" ref="E921:K921" si="467">AVERAGE(E846,E866,E886,E906)</f>
        <v>0.13876979818389384</v>
      </c>
      <c r="F921" s="140">
        <f t="shared" si="467"/>
        <v>9.9713424922695887E-2</v>
      </c>
      <c r="G921" s="140">
        <f t="shared" si="467"/>
        <v>0.29312683946600648</v>
      </c>
      <c r="H921" s="140">
        <f t="shared" si="467"/>
        <v>0.27163598587206661</v>
      </c>
      <c r="I921" s="140">
        <f t="shared" si="467"/>
        <v>0.14100057581062286</v>
      </c>
      <c r="J921" s="140">
        <f t="shared" si="467"/>
        <v>2.5365803594124749E-2</v>
      </c>
      <c r="K921" s="140">
        <f t="shared" si="467"/>
        <v>3.0387572150589563E-2</v>
      </c>
      <c r="L921" s="141">
        <f t="shared" si="464"/>
        <v>3.1867987787003638</v>
      </c>
    </row>
    <row r="922" spans="1:12" ht="15" customHeight="1" x14ac:dyDescent="0.2">
      <c r="A922" s="11"/>
      <c r="C922" s="100" t="s">
        <v>23</v>
      </c>
      <c r="D922" s="100"/>
      <c r="E922" s="100"/>
      <c r="F922" s="99"/>
      <c r="G922" s="99"/>
      <c r="H922" s="99"/>
      <c r="I922" s="99"/>
      <c r="J922" s="99"/>
      <c r="K922" s="99"/>
      <c r="L922" s="99"/>
    </row>
    <row r="923" spans="1:12" ht="15" customHeight="1" x14ac:dyDescent="0.2">
      <c r="A923" s="11"/>
      <c r="C923" s="160" t="s">
        <v>165</v>
      </c>
      <c r="D923" s="160"/>
      <c r="E923" s="160"/>
      <c r="F923" s="161"/>
      <c r="G923" s="161"/>
      <c r="H923" s="161"/>
      <c r="I923" s="161"/>
      <c r="J923" s="161"/>
      <c r="K923" s="161"/>
      <c r="L923" s="161"/>
    </row>
    <row r="924" spans="1:12" ht="15" customHeight="1" x14ac:dyDescent="0.2">
      <c r="A924" s="11"/>
      <c r="B924" s="3"/>
      <c r="C924" s="178">
        <v>2024</v>
      </c>
      <c r="D924" s="178"/>
      <c r="E924" s="179">
        <f>AVERAGE(E934,E939,E944,E954,E959,E964,E974,E979,E984,E994,E999,E1004)</f>
        <v>9.7483438753269591E-2</v>
      </c>
      <c r="F924" s="179">
        <f t="shared" ref="F924:K924" si="468">AVERAGE(F934,F939,F944,F954,F959,F964,F974,F979,F984,F994,F999,F1004)</f>
        <v>7.5886504424856546E-2</v>
      </c>
      <c r="G924" s="179">
        <f t="shared" si="468"/>
        <v>0.29060553779958231</v>
      </c>
      <c r="H924" s="179">
        <f t="shared" si="468"/>
        <v>0.30107199076450536</v>
      </c>
      <c r="I924" s="179">
        <f t="shared" si="468"/>
        <v>0.17008684781428762</v>
      </c>
      <c r="J924" s="179">
        <f t="shared" si="468"/>
        <v>4.4370795166341091E-2</v>
      </c>
      <c r="K924" s="179">
        <f t="shared" si="468"/>
        <v>2.0494885277157475E-2</v>
      </c>
      <c r="L924" s="181">
        <f t="shared" ref="L924:L927" si="469">(1*E924+2*F924+3*G924+4*H924+5*I924)/SUM(E924:I924)</f>
        <v>3.3960846016616606</v>
      </c>
    </row>
    <row r="925" spans="1:12" ht="15" customHeight="1" x14ac:dyDescent="0.2">
      <c r="A925" s="11"/>
      <c r="B925" s="3"/>
      <c r="C925" s="139">
        <v>2021</v>
      </c>
      <c r="D925" s="139"/>
      <c r="E925" s="140">
        <f t="shared" ref="E925:K925" si="470">AVERAGE(E935,E940,E945,E955,E960,E965,E975,E980,E985,E995,E1000,E1005)</f>
        <v>0.10080884616666669</v>
      </c>
      <c r="F925" s="140">
        <f t="shared" si="470"/>
        <v>6.1503789166666663E-2</v>
      </c>
      <c r="G925" s="140">
        <f t="shared" si="470"/>
        <v>0.24327749058333328</v>
      </c>
      <c r="H925" s="140">
        <f t="shared" si="470"/>
        <v>0.28841018491666665</v>
      </c>
      <c r="I925" s="140">
        <f t="shared" si="470"/>
        <v>0.21824609325</v>
      </c>
      <c r="J925" s="140">
        <f t="shared" si="470"/>
        <v>6.7754235416666669E-2</v>
      </c>
      <c r="K925" s="140">
        <f t="shared" si="470"/>
        <v>1.9999350000000003E-2</v>
      </c>
      <c r="L925" s="141">
        <f t="shared" si="469"/>
        <v>3.5062019294893085</v>
      </c>
    </row>
    <row r="926" spans="1:12" ht="15" customHeight="1" x14ac:dyDescent="0.2">
      <c r="A926" s="11"/>
      <c r="B926" s="3"/>
      <c r="C926" s="139">
        <v>2017</v>
      </c>
      <c r="D926" s="139"/>
      <c r="E926" s="140">
        <f t="shared" ref="E926:K926" si="471">AVERAGE(E936,E941,E946,E956,E961,E966,E976,E981,E986,E996,E1001,E1006)</f>
        <v>0.1036843735</v>
      </c>
      <c r="F926" s="140">
        <f t="shared" si="471"/>
        <v>6.0274273250000003E-2</v>
      </c>
      <c r="G926" s="140">
        <f t="shared" si="471"/>
        <v>0.28361528624999993</v>
      </c>
      <c r="H926" s="140">
        <f t="shared" si="471"/>
        <v>0.32286568625000001</v>
      </c>
      <c r="I926" s="140">
        <f t="shared" si="471"/>
        <v>0.17695429699999998</v>
      </c>
      <c r="J926" s="140">
        <f t="shared" si="471"/>
        <v>3.3912849999999994E-2</v>
      </c>
      <c r="K926" s="140">
        <f t="shared" si="471"/>
        <v>1.8693191666666668E-2</v>
      </c>
      <c r="L926" s="141">
        <f t="shared" si="469"/>
        <v>3.431849152693986</v>
      </c>
    </row>
    <row r="927" spans="1:12" ht="15" customHeight="1" x14ac:dyDescent="0.2">
      <c r="A927" s="11"/>
      <c r="B927" s="3"/>
      <c r="C927" s="139">
        <v>2014</v>
      </c>
      <c r="D927" s="139"/>
      <c r="E927" s="140">
        <f t="shared" ref="E927:K927" si="472">AVERAGE(E937,E942,E947,E957,E962,E967,E977,E982,E987,E997,E1002,E1007)</f>
        <v>8.1336881586515294E-2</v>
      </c>
      <c r="F927" s="140">
        <f t="shared" si="472"/>
        <v>6.0827164656992089E-2</v>
      </c>
      <c r="G927" s="140">
        <f t="shared" si="472"/>
        <v>0.21754922124615997</v>
      </c>
      <c r="H927" s="140">
        <f t="shared" si="472"/>
        <v>0.3478813790693045</v>
      </c>
      <c r="I927" s="140">
        <f t="shared" si="472"/>
        <v>0.22538877991124276</v>
      </c>
      <c r="J927" s="140">
        <f t="shared" si="472"/>
        <v>3.5937290760997428E-2</v>
      </c>
      <c r="K927" s="140">
        <f t="shared" si="472"/>
        <v>3.1079282768787974E-2</v>
      </c>
      <c r="L927" s="141">
        <f t="shared" si="469"/>
        <v>3.6164718415607666</v>
      </c>
    </row>
    <row r="928" spans="1:12" ht="15" customHeight="1" x14ac:dyDescent="0.2">
      <c r="A928" s="11"/>
      <c r="B928" s="3"/>
      <c r="C928" s="162" t="s">
        <v>64</v>
      </c>
      <c r="D928" s="162"/>
      <c r="E928" s="162"/>
      <c r="F928" s="162"/>
      <c r="G928" s="163"/>
      <c r="H928" s="163"/>
      <c r="I928" s="163"/>
      <c r="J928" s="163"/>
      <c r="K928" s="163"/>
      <c r="L928" s="168"/>
    </row>
    <row r="929" spans="1:13" s="3" customFormat="1" ht="15" customHeight="1" x14ac:dyDescent="0.2">
      <c r="A929" s="11"/>
      <c r="B929" s="2"/>
      <c r="C929" s="178">
        <v>2024</v>
      </c>
      <c r="D929" s="178"/>
      <c r="E929" s="179">
        <f>AVERAGE(E934,E939,E944)</f>
        <v>0.10595884825717899</v>
      </c>
      <c r="F929" s="179">
        <f t="shared" ref="F929:K929" si="473">AVERAGE(F934,F939,F944)</f>
        <v>7.1723727879657459E-2</v>
      </c>
      <c r="G929" s="179">
        <f t="shared" si="473"/>
        <v>0.27415762836790553</v>
      </c>
      <c r="H929" s="179">
        <f t="shared" si="473"/>
        <v>0.33476741116433678</v>
      </c>
      <c r="I929" s="179">
        <f t="shared" si="473"/>
        <v>0.16670072336186803</v>
      </c>
      <c r="J929" s="179">
        <f t="shared" si="473"/>
        <v>3.8615468885995485E-2</v>
      </c>
      <c r="K929" s="179">
        <f t="shared" si="473"/>
        <v>8.0761920830576782E-3</v>
      </c>
      <c r="L929" s="181">
        <f t="shared" ref="L929:L932" si="474">(1*E929+2*F929+3*G929+4*H929+5*I929)/SUM(E929:I929)</f>
        <v>3.4033610299527384</v>
      </c>
      <c r="M929" s="2"/>
    </row>
    <row r="930" spans="1:13" s="3" customFormat="1" ht="15" customHeight="1" x14ac:dyDescent="0.2">
      <c r="A930" s="11"/>
      <c r="B930" s="2"/>
      <c r="C930" s="139">
        <v>2021</v>
      </c>
      <c r="D930" s="139"/>
      <c r="E930" s="140">
        <f t="shared" ref="E930:K930" si="475">AVERAGE(E935,E940,E945)</f>
        <v>0.10183036533333334</v>
      </c>
      <c r="F930" s="140">
        <f t="shared" si="475"/>
        <v>5.3722040666666665E-2</v>
      </c>
      <c r="G930" s="140">
        <f t="shared" si="475"/>
        <v>0.25154693999999994</v>
      </c>
      <c r="H930" s="140">
        <f t="shared" si="475"/>
        <v>0.3036965253333333</v>
      </c>
      <c r="I930" s="140">
        <f t="shared" si="475"/>
        <v>0.20438289799999998</v>
      </c>
      <c r="J930" s="140">
        <f t="shared" si="475"/>
        <v>6.6803899E-2</v>
      </c>
      <c r="K930" s="140">
        <f t="shared" si="475"/>
        <v>1.80173E-2</v>
      </c>
      <c r="L930" s="141">
        <f t="shared" si="474"/>
        <v>3.4972575471036165</v>
      </c>
      <c r="M930" s="2"/>
    </row>
    <row r="931" spans="1:13" s="3" customFormat="1" ht="15" customHeight="1" x14ac:dyDescent="0.2">
      <c r="A931" s="11"/>
      <c r="B931" s="2"/>
      <c r="C931" s="139">
        <v>2017</v>
      </c>
      <c r="D931" s="139"/>
      <c r="E931" s="140">
        <f t="shared" ref="E931:K931" si="476">AVERAGE(E936,E941,E946)</f>
        <v>0.10464789466666667</v>
      </c>
      <c r="F931" s="140">
        <f t="shared" si="476"/>
        <v>5.3290511000000006E-2</v>
      </c>
      <c r="G931" s="140">
        <f t="shared" si="476"/>
        <v>0.27852806866666668</v>
      </c>
      <c r="H931" s="140">
        <f t="shared" si="476"/>
        <v>0.347254601</v>
      </c>
      <c r="I931" s="140">
        <f t="shared" si="476"/>
        <v>0.17265556033333332</v>
      </c>
      <c r="J931" s="140">
        <f t="shared" si="476"/>
        <v>3.14896E-2</v>
      </c>
      <c r="K931" s="140">
        <f t="shared" si="476"/>
        <v>1.2133733333333334E-2</v>
      </c>
      <c r="L931" s="141">
        <f t="shared" si="474"/>
        <v>3.4495921431974397</v>
      </c>
      <c r="M931" s="2"/>
    </row>
    <row r="932" spans="1:13" s="3" customFormat="1" ht="15" customHeight="1" x14ac:dyDescent="0.2">
      <c r="A932" s="11"/>
      <c r="B932" s="2"/>
      <c r="C932" s="139">
        <v>2014</v>
      </c>
      <c r="D932" s="139"/>
      <c r="E932" s="140">
        <f t="shared" ref="E932:K932" si="477">AVERAGE(E937,E942,E947)</f>
        <v>8.4915165711617682E-2</v>
      </c>
      <c r="F932" s="140">
        <f t="shared" si="477"/>
        <v>6.3856864314908043E-2</v>
      </c>
      <c r="G932" s="140">
        <f t="shared" si="477"/>
        <v>0.24331228899702348</v>
      </c>
      <c r="H932" s="140">
        <f t="shared" si="477"/>
        <v>0.4014827794544838</v>
      </c>
      <c r="I932" s="140">
        <f t="shared" si="477"/>
        <v>0.14821371929142901</v>
      </c>
      <c r="J932" s="140">
        <f t="shared" si="477"/>
        <v>3.7638722631692927E-2</v>
      </c>
      <c r="K932" s="140">
        <f t="shared" si="477"/>
        <v>2.0580459598845025E-2</v>
      </c>
      <c r="L932" s="141">
        <f t="shared" si="474"/>
        <v>3.4929204476670876</v>
      </c>
      <c r="M932" s="2"/>
    </row>
    <row r="933" spans="1:13" s="3" customFormat="1" ht="15" customHeight="1" x14ac:dyDescent="0.2">
      <c r="A933" s="11"/>
      <c r="B933" s="2"/>
      <c r="C933" s="170" t="s">
        <v>94</v>
      </c>
      <c r="D933" s="171"/>
      <c r="E933" s="172"/>
      <c r="F933" s="172"/>
      <c r="G933" s="173"/>
      <c r="H933" s="173"/>
      <c r="I933" s="173"/>
      <c r="J933" s="173"/>
      <c r="K933" s="173"/>
      <c r="L933" s="174"/>
      <c r="M933" s="2"/>
    </row>
    <row r="934" spans="1:13" ht="15" customHeight="1" x14ac:dyDescent="0.2">
      <c r="A934" s="11"/>
      <c r="C934" s="178">
        <v>2024</v>
      </c>
      <c r="D934" s="178"/>
      <c r="E934" s="179">
        <v>8.0578639465245003E-2</v>
      </c>
      <c r="F934" s="179">
        <v>4.2268504892979744E-2</v>
      </c>
      <c r="G934" s="179">
        <v>0.21324481315479102</v>
      </c>
      <c r="H934" s="179">
        <v>0.39482428808263204</v>
      </c>
      <c r="I934" s="179">
        <v>0.23514250394152814</v>
      </c>
      <c r="J934" s="179">
        <v>2.5865058379766388E-2</v>
      </c>
      <c r="K934" s="179">
        <v>8.0761920830576782E-3</v>
      </c>
      <c r="L934" s="181">
        <f t="shared" ref="L934:L937" si="478">(1*E934+2*F934+3*G934+4*H934+5*I934)/SUM(E934:I934)</f>
        <v>3.6849309241898811</v>
      </c>
    </row>
    <row r="935" spans="1:13" ht="15" customHeight="1" x14ac:dyDescent="0.2">
      <c r="A935" s="11"/>
      <c r="C935" s="139">
        <v>2021</v>
      </c>
      <c r="D935" s="139"/>
      <c r="E935" s="140">
        <v>7.6388462000000004E-2</v>
      </c>
      <c r="F935" s="140">
        <v>3.1629400000000002E-2</v>
      </c>
      <c r="G935" s="140">
        <v>0.18969370999999999</v>
      </c>
      <c r="H935" s="140">
        <v>0.345451599</v>
      </c>
      <c r="I935" s="140">
        <v>0.27935240099999997</v>
      </c>
      <c r="J935" s="140">
        <v>5.9467100000000002E-2</v>
      </c>
      <c r="K935" s="140">
        <v>1.80173E-2</v>
      </c>
      <c r="L935" s="141">
        <f t="shared" si="478"/>
        <v>3.780203715628986</v>
      </c>
    </row>
    <row r="936" spans="1:13" ht="15" customHeight="1" x14ac:dyDescent="0.2">
      <c r="A936" s="11"/>
      <c r="C936" s="139">
        <v>2017</v>
      </c>
      <c r="D936" s="139"/>
      <c r="E936" s="140">
        <v>7.7715255999999996E-2</v>
      </c>
      <c r="F936" s="140">
        <v>4.2599600000000001E-2</v>
      </c>
      <c r="G936" s="140">
        <v>0.24349195800000001</v>
      </c>
      <c r="H936" s="140">
        <v>0.38215003800000003</v>
      </c>
      <c r="I936" s="140">
        <v>0.21717075999999999</v>
      </c>
      <c r="J936" s="140">
        <v>2.61628E-2</v>
      </c>
      <c r="K936" s="140">
        <v>1.07096E-2</v>
      </c>
      <c r="L936" s="141">
        <f t="shared" si="478"/>
        <v>3.6421386307425268</v>
      </c>
    </row>
    <row r="937" spans="1:13" ht="15" customHeight="1" x14ac:dyDescent="0.2">
      <c r="A937" s="11"/>
      <c r="C937" s="139">
        <v>2014</v>
      </c>
      <c r="D937" s="139"/>
      <c r="E937" s="140">
        <v>4.2011837535712734E-2</v>
      </c>
      <c r="F937" s="140">
        <v>4.5574216749495029E-2</v>
      </c>
      <c r="G937" s="140">
        <v>0.22733112203040262</v>
      </c>
      <c r="H937" s="140">
        <v>0.4567432464174257</v>
      </c>
      <c r="I937" s="140">
        <v>0.18415367944435174</v>
      </c>
      <c r="J937" s="140">
        <v>3.0614300010994154E-2</v>
      </c>
      <c r="K937" s="140">
        <v>1.3571597811617883E-2</v>
      </c>
      <c r="L937" s="141">
        <f t="shared" si="478"/>
        <v>3.727602482429309</v>
      </c>
    </row>
    <row r="938" spans="1:13" ht="15" customHeight="1" x14ac:dyDescent="0.2">
      <c r="A938" s="11"/>
      <c r="C938" s="170" t="s">
        <v>95</v>
      </c>
      <c r="D938" s="171"/>
      <c r="E938" s="172"/>
      <c r="F938" s="172"/>
      <c r="G938" s="173"/>
      <c r="H938" s="173"/>
      <c r="I938" s="173"/>
      <c r="J938" s="173"/>
      <c r="K938" s="173"/>
      <c r="L938" s="174"/>
    </row>
    <row r="939" spans="1:13" ht="15" customHeight="1" x14ac:dyDescent="0.2">
      <c r="A939" s="11"/>
      <c r="C939" s="178">
        <v>2024</v>
      </c>
      <c r="D939" s="178"/>
      <c r="E939" s="179">
        <v>0.12660652199408068</v>
      </c>
      <c r="F939" s="179">
        <v>9.43853291670054E-2</v>
      </c>
      <c r="G939" s="179">
        <v>0.32157194085248303</v>
      </c>
      <c r="H939" s="179">
        <v>0.27914068161621131</v>
      </c>
      <c r="I939" s="179">
        <v>0.12892030846530961</v>
      </c>
      <c r="J939" s="179">
        <v>4.1299025821852284E-2</v>
      </c>
      <c r="K939" s="179">
        <v>8.0761920830576782E-3</v>
      </c>
      <c r="L939" s="181">
        <f t="shared" ref="L939:L942" si="479">(1*E939+2*F939+3*G939+4*H939+5*I939)/SUM(E939:I939)</f>
        <v>3.1992194280631754</v>
      </c>
    </row>
    <row r="940" spans="1:13" ht="15" customHeight="1" x14ac:dyDescent="0.2">
      <c r="A940" s="11"/>
      <c r="C940" s="139">
        <v>2021</v>
      </c>
      <c r="D940" s="139"/>
      <c r="E940" s="140">
        <v>0.104784135</v>
      </c>
      <c r="F940" s="140">
        <v>7.4338821999999999E-2</v>
      </c>
      <c r="G940" s="140">
        <v>0.27966132599999999</v>
      </c>
      <c r="H940" s="140">
        <v>0.28006393699999999</v>
      </c>
      <c r="I940" s="140">
        <v>0.180183276</v>
      </c>
      <c r="J940" s="140">
        <v>6.2951194000000002E-2</v>
      </c>
      <c r="K940" s="140">
        <v>1.80173E-2</v>
      </c>
      <c r="L940" s="141">
        <f t="shared" si="479"/>
        <v>3.387933817885171</v>
      </c>
    </row>
    <row r="941" spans="1:13" ht="15" customHeight="1" x14ac:dyDescent="0.2">
      <c r="A941" s="11"/>
      <c r="C941" s="139">
        <v>2017</v>
      </c>
      <c r="D941" s="139"/>
      <c r="E941" s="140">
        <v>0.11217498300000001</v>
      </c>
      <c r="F941" s="140">
        <v>4.2599600000000001E-2</v>
      </c>
      <c r="G941" s="140">
        <v>0.30815782400000002</v>
      </c>
      <c r="H941" s="140">
        <v>0.34640412100000001</v>
      </c>
      <c r="I941" s="140">
        <v>0.14899142900000001</v>
      </c>
      <c r="J941" s="140">
        <v>3.14896E-2</v>
      </c>
      <c r="K941" s="140">
        <v>1.0182399999999999E-2</v>
      </c>
      <c r="L941" s="141">
        <f t="shared" si="479"/>
        <v>3.3938499448367865</v>
      </c>
    </row>
    <row r="942" spans="1:13" ht="15" customHeight="1" x14ac:dyDescent="0.2">
      <c r="A942" s="11"/>
      <c r="C942" s="139">
        <v>2014</v>
      </c>
      <c r="D942" s="139"/>
      <c r="E942" s="140">
        <v>0.10268601852495327</v>
      </c>
      <c r="F942" s="140">
        <v>7.0679833378566273E-2</v>
      </c>
      <c r="G942" s="140">
        <v>0.24748216723974786</v>
      </c>
      <c r="H942" s="140">
        <v>0.39934998819468931</v>
      </c>
      <c r="I942" s="140">
        <v>0.1308464703171098</v>
      </c>
      <c r="J942" s="140">
        <v>3.0614300010994158E-2</v>
      </c>
      <c r="K942" s="140">
        <v>1.8341222333939353E-2</v>
      </c>
      <c r="L942" s="141">
        <f t="shared" si="479"/>
        <v>3.4048086787167784</v>
      </c>
    </row>
    <row r="943" spans="1:13" ht="15" customHeight="1" x14ac:dyDescent="0.2">
      <c r="A943" s="11"/>
      <c r="C943" s="170" t="s">
        <v>96</v>
      </c>
      <c r="D943" s="171"/>
      <c r="E943" s="172"/>
      <c r="F943" s="172"/>
      <c r="G943" s="173"/>
      <c r="H943" s="173"/>
      <c r="I943" s="173"/>
      <c r="J943" s="173"/>
      <c r="K943" s="173"/>
      <c r="L943" s="174"/>
    </row>
    <row r="944" spans="1:13" ht="15" customHeight="1" x14ac:dyDescent="0.2">
      <c r="A944" s="11"/>
      <c r="C944" s="178">
        <v>2024</v>
      </c>
      <c r="D944" s="178"/>
      <c r="E944" s="179">
        <v>0.1106913833122113</v>
      </c>
      <c r="F944" s="179">
        <v>7.8517349578987192E-2</v>
      </c>
      <c r="G944" s="179">
        <v>0.28765613109644256</v>
      </c>
      <c r="H944" s="179">
        <v>0.33033726379416706</v>
      </c>
      <c r="I944" s="179">
        <v>0.1360393576787664</v>
      </c>
      <c r="J944" s="179">
        <v>4.8682322456367777E-2</v>
      </c>
      <c r="K944" s="179">
        <v>8.0761920830576782E-3</v>
      </c>
      <c r="L944" s="181">
        <f t="shared" ref="L944:L947" si="480">(1*E944+2*F944+3*G944+4*H944+5*I944)/SUM(E944:I944)</f>
        <v>3.3207194208602639</v>
      </c>
    </row>
    <row r="945" spans="1:12" ht="15" customHeight="1" x14ac:dyDescent="0.2">
      <c r="A945" s="11"/>
      <c r="C945" s="139">
        <v>2021</v>
      </c>
      <c r="D945" s="139"/>
      <c r="E945" s="140">
        <v>0.124318499</v>
      </c>
      <c r="F945" s="140">
        <v>5.5197900000000001E-2</v>
      </c>
      <c r="G945" s="140">
        <v>0.28528578399999999</v>
      </c>
      <c r="H945" s="140">
        <v>0.28557403999999997</v>
      </c>
      <c r="I945" s="140">
        <v>0.15361301699999999</v>
      </c>
      <c r="J945" s="140">
        <v>7.7993403000000003E-2</v>
      </c>
      <c r="K945" s="140">
        <v>1.80173E-2</v>
      </c>
      <c r="L945" s="141">
        <f t="shared" si="480"/>
        <v>3.3196555481124972</v>
      </c>
    </row>
    <row r="946" spans="1:12" ht="15" customHeight="1" x14ac:dyDescent="0.2">
      <c r="A946" s="11"/>
      <c r="C946" s="139">
        <v>2017</v>
      </c>
      <c r="D946" s="139"/>
      <c r="E946" s="140">
        <v>0.124053445</v>
      </c>
      <c r="F946" s="140">
        <v>7.4672332999999994E-2</v>
      </c>
      <c r="G946" s="140">
        <v>0.28393442400000002</v>
      </c>
      <c r="H946" s="140">
        <v>0.31320964400000001</v>
      </c>
      <c r="I946" s="140">
        <v>0.15180449200000001</v>
      </c>
      <c r="J946" s="140">
        <v>3.6816399999999999E-2</v>
      </c>
      <c r="K946" s="140">
        <v>1.5509200000000001E-2</v>
      </c>
      <c r="L946" s="141">
        <f t="shared" si="480"/>
        <v>3.3102747359610367</v>
      </c>
    </row>
    <row r="947" spans="1:12" ht="15" customHeight="1" x14ac:dyDescent="0.2">
      <c r="A947" s="11"/>
      <c r="C947" s="139">
        <v>2014</v>
      </c>
      <c r="D947" s="139"/>
      <c r="E947" s="140">
        <v>0.11004764107418705</v>
      </c>
      <c r="F947" s="140">
        <v>7.5316542816662807E-2</v>
      </c>
      <c r="G947" s="140">
        <v>0.25512357772091998</v>
      </c>
      <c r="H947" s="140">
        <v>0.34835510375133633</v>
      </c>
      <c r="I947" s="140">
        <v>0.12964100811282553</v>
      </c>
      <c r="J947" s="140">
        <v>5.1687567873090465E-2</v>
      </c>
      <c r="K947" s="140">
        <v>2.9828558650977836E-2</v>
      </c>
      <c r="L947" s="141">
        <f t="shared" si="480"/>
        <v>3.3399355220362854</v>
      </c>
    </row>
    <row r="948" spans="1:12" ht="15" customHeight="1" x14ac:dyDescent="0.2">
      <c r="A948" s="11"/>
      <c r="C948" s="162" t="s">
        <v>65</v>
      </c>
      <c r="D948" s="162"/>
      <c r="E948" s="162"/>
      <c r="F948" s="162"/>
      <c r="G948" s="163"/>
      <c r="H948" s="163"/>
      <c r="I948" s="163"/>
      <c r="J948" s="163"/>
      <c r="K948" s="163"/>
      <c r="L948" s="168"/>
    </row>
    <row r="949" spans="1:12" ht="15" customHeight="1" x14ac:dyDescent="0.2">
      <c r="A949" s="11"/>
      <c r="C949" s="178">
        <v>2024</v>
      </c>
      <c r="D949" s="178"/>
      <c r="E949" s="179">
        <f>AVERAGE(E954,E959,E964)</f>
        <v>9.446451190184052E-2</v>
      </c>
      <c r="F949" s="179">
        <f t="shared" ref="F949:K949" si="481">AVERAGE(F954,F959,F964)</f>
        <v>6.8116353997175749E-2</v>
      </c>
      <c r="G949" s="179">
        <f t="shared" si="481"/>
        <v>0.27538409505225303</v>
      </c>
      <c r="H949" s="179">
        <f t="shared" si="481"/>
        <v>0.31770716864444654</v>
      </c>
      <c r="I949" s="179">
        <f t="shared" si="481"/>
        <v>0.19592211314472108</v>
      </c>
      <c r="J949" s="179">
        <f t="shared" si="481"/>
        <v>3.9506631391167162E-2</v>
      </c>
      <c r="K949" s="179">
        <f t="shared" si="481"/>
        <v>8.8991258683959133E-3</v>
      </c>
      <c r="L949" s="181">
        <f t="shared" ref="L949:L952" si="482">(1*E949+2*F949+3*G949+4*H949+5*I949)/SUM(E949:I949)</f>
        <v>3.4755241223716196</v>
      </c>
    </row>
    <row r="950" spans="1:12" ht="15" customHeight="1" x14ac:dyDescent="0.2">
      <c r="A950" s="11"/>
      <c r="C950" s="139">
        <v>2021</v>
      </c>
      <c r="D950" s="139"/>
      <c r="E950" s="140">
        <f t="shared" ref="E950:K950" si="483">AVERAGE(E955,E960,E965)</f>
        <v>0.10167490933333334</v>
      </c>
      <c r="F950" s="140">
        <f t="shared" si="483"/>
        <v>5.3160271000000002E-2</v>
      </c>
      <c r="G950" s="140">
        <f t="shared" si="483"/>
        <v>0.21674920266666664</v>
      </c>
      <c r="H950" s="140">
        <f t="shared" si="483"/>
        <v>0.3018848223333333</v>
      </c>
      <c r="I950" s="140">
        <f t="shared" si="483"/>
        <v>0.25099548899999996</v>
      </c>
      <c r="J950" s="140">
        <f t="shared" si="483"/>
        <v>6.5364564999999999E-2</v>
      </c>
      <c r="K950" s="140">
        <f t="shared" si="483"/>
        <v>1.01707E-2</v>
      </c>
      <c r="L950" s="141">
        <f t="shared" si="482"/>
        <v>3.5920893615752334</v>
      </c>
    </row>
    <row r="951" spans="1:12" ht="15" customHeight="1" x14ac:dyDescent="0.2">
      <c r="A951" s="11"/>
      <c r="C951" s="139">
        <v>2017</v>
      </c>
      <c r="D951" s="139"/>
      <c r="E951" s="140">
        <f t="shared" ref="E951:K951" si="484">AVERAGE(E956,E961,E966)</f>
        <v>9.5734837666666669E-2</v>
      </c>
      <c r="F951" s="140">
        <f t="shared" si="484"/>
        <v>5.5142753999999995E-2</v>
      </c>
      <c r="G951" s="140">
        <f t="shared" si="484"/>
        <v>0.24152874433333335</v>
      </c>
      <c r="H951" s="140">
        <f t="shared" si="484"/>
        <v>0.37145552599999992</v>
      </c>
      <c r="I951" s="140">
        <f t="shared" si="484"/>
        <v>0.19251479366666666</v>
      </c>
      <c r="J951" s="140">
        <f t="shared" si="484"/>
        <v>3.14896E-2</v>
      </c>
      <c r="K951" s="140">
        <f t="shared" si="484"/>
        <v>1.2133733333333334E-2</v>
      </c>
      <c r="L951" s="141">
        <f t="shared" si="482"/>
        <v>3.5331295792080786</v>
      </c>
    </row>
    <row r="952" spans="1:12" ht="15" customHeight="1" x14ac:dyDescent="0.2">
      <c r="A952" s="11"/>
      <c r="C952" s="139">
        <v>2014</v>
      </c>
      <c r="D952" s="139"/>
      <c r="E952" s="140">
        <f t="shared" ref="E952:K952" si="485">AVERAGE(E957,E962,E967)</f>
        <v>6.775962001135083E-2</v>
      </c>
      <c r="F952" s="140">
        <f t="shared" si="485"/>
        <v>4.866486436365805E-2</v>
      </c>
      <c r="G952" s="140">
        <f t="shared" si="485"/>
        <v>0.14860621017110262</v>
      </c>
      <c r="H952" s="140">
        <f t="shared" si="485"/>
        <v>0.31874104146537546</v>
      </c>
      <c r="I952" s="140">
        <f t="shared" si="485"/>
        <v>0.36821265969213651</v>
      </c>
      <c r="J952" s="140">
        <f t="shared" si="485"/>
        <v>2.9487792513932975E-2</v>
      </c>
      <c r="K952" s="140">
        <f t="shared" si="485"/>
        <v>1.8527811782443542E-2</v>
      </c>
      <c r="L952" s="141">
        <f t="shared" si="482"/>
        <v>3.9149123246075215</v>
      </c>
    </row>
    <row r="953" spans="1:12" ht="15" customHeight="1" x14ac:dyDescent="0.2">
      <c r="A953" s="11"/>
      <c r="C953" s="170" t="s">
        <v>94</v>
      </c>
      <c r="D953" s="171"/>
      <c r="E953" s="172"/>
      <c r="F953" s="172"/>
      <c r="G953" s="173"/>
      <c r="H953" s="173"/>
      <c r="I953" s="173"/>
      <c r="J953" s="173"/>
      <c r="K953" s="173"/>
      <c r="L953" s="174"/>
    </row>
    <row r="954" spans="1:12" ht="15" customHeight="1" x14ac:dyDescent="0.2">
      <c r="A954" s="11"/>
      <c r="C954" s="178">
        <v>2024</v>
      </c>
      <c r="D954" s="178"/>
      <c r="E954" s="179">
        <v>7.717596990119957E-2</v>
      </c>
      <c r="F954" s="179">
        <v>3.5922895244870003E-2</v>
      </c>
      <c r="G954" s="179">
        <v>0.21522422716618461</v>
      </c>
      <c r="H954" s="179">
        <v>0.36751692831742255</v>
      </c>
      <c r="I954" s="179">
        <v>0.26939579512216094</v>
      </c>
      <c r="J954" s="179">
        <v>2.5865058379766388E-2</v>
      </c>
      <c r="K954" s="179">
        <v>8.8991258683959133E-3</v>
      </c>
      <c r="L954" s="181">
        <f t="shared" ref="L954:L957" si="486">(1*E954+2*F954+3*G954+4*H954+5*I954)/SUM(E954:I954)</f>
        <v>3.741822538937539</v>
      </c>
    </row>
    <row r="955" spans="1:12" ht="15" customHeight="1" x14ac:dyDescent="0.2">
      <c r="A955" s="11"/>
      <c r="C955" s="139">
        <v>2021</v>
      </c>
      <c r="D955" s="139"/>
      <c r="E955" s="140">
        <v>9.0463033999999998E-2</v>
      </c>
      <c r="F955" s="140">
        <v>2.3574999999999999E-2</v>
      </c>
      <c r="G955" s="140">
        <v>0.15762481</v>
      </c>
      <c r="H955" s="140">
        <v>0.33495108200000001</v>
      </c>
      <c r="I955" s="140">
        <v>0.327429048</v>
      </c>
      <c r="J955" s="140">
        <v>5.5786299999999997E-2</v>
      </c>
      <c r="K955" s="140">
        <v>1.01707E-2</v>
      </c>
      <c r="L955" s="141">
        <f t="shared" si="486"/>
        <v>3.84076229023698</v>
      </c>
    </row>
    <row r="956" spans="1:12" ht="15" customHeight="1" x14ac:dyDescent="0.2">
      <c r="A956" s="11"/>
      <c r="C956" s="139">
        <v>2017</v>
      </c>
      <c r="D956" s="139"/>
      <c r="E956" s="140">
        <v>7.3793967000000002E-2</v>
      </c>
      <c r="F956" s="140">
        <v>3.10117E-2</v>
      </c>
      <c r="G956" s="140">
        <v>0.21599915</v>
      </c>
      <c r="H956" s="140">
        <v>0.40747626399999998</v>
      </c>
      <c r="I956" s="140">
        <v>0.23484655600000001</v>
      </c>
      <c r="J956" s="140">
        <v>2.61628E-2</v>
      </c>
      <c r="K956" s="140">
        <v>1.07096E-2</v>
      </c>
      <c r="L956" s="141">
        <f t="shared" si="486"/>
        <v>3.72531377479307</v>
      </c>
    </row>
    <row r="957" spans="1:12" ht="15" customHeight="1" x14ac:dyDescent="0.2">
      <c r="A957" s="11"/>
      <c r="C957" s="139">
        <v>2014</v>
      </c>
      <c r="D957" s="139"/>
      <c r="E957" s="140">
        <v>2.9873458047137789E-2</v>
      </c>
      <c r="F957" s="140">
        <v>3.6033184600597172E-2</v>
      </c>
      <c r="G957" s="140">
        <v>7.8696065307846369E-2</v>
      </c>
      <c r="H957" s="140">
        <v>0.30666248964204207</v>
      </c>
      <c r="I957" s="140">
        <v>0.51339399416096598</v>
      </c>
      <c r="J957" s="140">
        <v>2.2463369893234206E-2</v>
      </c>
      <c r="K957" s="140">
        <v>1.2877438348176392E-2</v>
      </c>
      <c r="L957" s="141">
        <f t="shared" si="486"/>
        <v>4.283013097105111</v>
      </c>
    </row>
    <row r="958" spans="1:12" ht="15" customHeight="1" x14ac:dyDescent="0.2">
      <c r="A958" s="11"/>
      <c r="C958" s="170" t="s">
        <v>95</v>
      </c>
      <c r="D958" s="171"/>
      <c r="E958" s="172"/>
      <c r="F958" s="172"/>
      <c r="G958" s="173"/>
      <c r="H958" s="173"/>
      <c r="I958" s="173"/>
      <c r="J958" s="173"/>
      <c r="K958" s="173"/>
      <c r="L958" s="174"/>
    </row>
    <row r="959" spans="1:12" ht="15" customHeight="1" x14ac:dyDescent="0.2">
      <c r="A959" s="11"/>
      <c r="C959" s="178">
        <v>2024</v>
      </c>
      <c r="D959" s="178"/>
      <c r="E959" s="179">
        <v>9.9679387032557146E-2</v>
      </c>
      <c r="F959" s="179">
        <v>8.6803721747851836E-2</v>
      </c>
      <c r="G959" s="179">
        <v>0.2731643318534554</v>
      </c>
      <c r="H959" s="179">
        <v>0.31756357198665491</v>
      </c>
      <c r="I959" s="179">
        <v>0.17246340250682657</v>
      </c>
      <c r="J959" s="179">
        <v>4.1426459004258197E-2</v>
      </c>
      <c r="K959" s="179">
        <v>8.8991258683959133E-3</v>
      </c>
      <c r="L959" s="181">
        <f t="shared" ref="L959:L962" si="487">(1*E959+2*F959+3*G959+4*H959+5*I959)/SUM(E959:I959)</f>
        <v>3.396270421939164</v>
      </c>
    </row>
    <row r="960" spans="1:12" ht="15" customHeight="1" x14ac:dyDescent="0.2">
      <c r="A960" s="11"/>
      <c r="C960" s="139">
        <v>2021</v>
      </c>
      <c r="D960" s="139"/>
      <c r="E960" s="140">
        <v>9.5077955000000006E-2</v>
      </c>
      <c r="F960" s="140">
        <v>7.2530722000000006E-2</v>
      </c>
      <c r="G960" s="140">
        <v>0.21899580900000001</v>
      </c>
      <c r="H960" s="140">
        <v>0.28948479700000002</v>
      </c>
      <c r="I960" s="140">
        <v>0.25117980899999998</v>
      </c>
      <c r="J960" s="140">
        <v>6.2560160000000004E-2</v>
      </c>
      <c r="K960" s="140">
        <v>1.01707E-2</v>
      </c>
      <c r="L960" s="141">
        <f t="shared" si="487"/>
        <v>3.5706625914368342</v>
      </c>
    </row>
    <row r="961" spans="1:12" ht="15" customHeight="1" x14ac:dyDescent="0.2">
      <c r="A961" s="11"/>
      <c r="C961" s="139">
        <v>2017</v>
      </c>
      <c r="D961" s="139"/>
      <c r="E961" s="140">
        <v>0.104569022</v>
      </c>
      <c r="F961" s="140">
        <v>3.9205499999999997E-2</v>
      </c>
      <c r="G961" s="140">
        <v>0.230332705</v>
      </c>
      <c r="H961" s="140">
        <v>0.39361796799999998</v>
      </c>
      <c r="I961" s="140">
        <v>0.19060279699999999</v>
      </c>
      <c r="J961" s="140">
        <v>3.14896E-2</v>
      </c>
      <c r="K961" s="140">
        <v>1.0182399999999999E-2</v>
      </c>
      <c r="L961" s="141">
        <f t="shared" si="487"/>
        <v>3.5493735155343358</v>
      </c>
    </row>
    <row r="962" spans="1:12" ht="15" customHeight="1" x14ac:dyDescent="0.2">
      <c r="A962" s="11"/>
      <c r="C962" s="139">
        <v>2014</v>
      </c>
      <c r="D962" s="139"/>
      <c r="E962" s="140">
        <v>6.7388326575447688E-2</v>
      </c>
      <c r="F962" s="140">
        <v>5.2987871111908461E-2</v>
      </c>
      <c r="G962" s="140">
        <v>0.13969481903627015</v>
      </c>
      <c r="H962" s="140">
        <v>0.33673128614156311</v>
      </c>
      <c r="I962" s="140">
        <v>0.36308726437107858</v>
      </c>
      <c r="J962" s="140">
        <v>2.2463369893234206E-2</v>
      </c>
      <c r="K962" s="140">
        <v>1.7647062870497863E-2</v>
      </c>
      <c r="L962" s="141">
        <f t="shared" si="487"/>
        <v>3.9117103888738365</v>
      </c>
    </row>
    <row r="963" spans="1:12" ht="15" customHeight="1" x14ac:dyDescent="0.2">
      <c r="A963" s="11"/>
      <c r="C963" s="170" t="s">
        <v>96</v>
      </c>
      <c r="D963" s="171"/>
      <c r="E963" s="172"/>
      <c r="F963" s="172"/>
      <c r="G963" s="173"/>
      <c r="H963" s="173"/>
      <c r="I963" s="173"/>
      <c r="J963" s="173"/>
      <c r="K963" s="173"/>
      <c r="L963" s="174"/>
    </row>
    <row r="964" spans="1:12" ht="15" customHeight="1" x14ac:dyDescent="0.2">
      <c r="A964" s="11"/>
      <c r="C964" s="178">
        <v>2024</v>
      </c>
      <c r="D964" s="178"/>
      <c r="E964" s="179">
        <v>0.10653817877176484</v>
      </c>
      <c r="F964" s="179">
        <v>8.162244499880543E-2</v>
      </c>
      <c r="G964" s="179">
        <v>0.33776372613711914</v>
      </c>
      <c r="H964" s="179">
        <v>0.26804100562926209</v>
      </c>
      <c r="I964" s="179">
        <v>0.14590714180517572</v>
      </c>
      <c r="J964" s="179">
        <v>5.1228376789476886E-2</v>
      </c>
      <c r="K964" s="179">
        <v>8.8991258683959133E-3</v>
      </c>
      <c r="L964" s="181">
        <f t="shared" ref="L964:L967" si="488">(1*E964+2*F964+3*G964+4*H964+5*I964)/SUM(E964:I964)</f>
        <v>3.2821196358517954</v>
      </c>
    </row>
    <row r="965" spans="1:12" ht="15" customHeight="1" x14ac:dyDescent="0.2">
      <c r="A965" s="11"/>
      <c r="C965" s="139">
        <v>2021</v>
      </c>
      <c r="D965" s="139"/>
      <c r="E965" s="140">
        <v>0.11948373900000001</v>
      </c>
      <c r="F965" s="140">
        <v>6.3375090999999995E-2</v>
      </c>
      <c r="G965" s="140">
        <v>0.27362698899999999</v>
      </c>
      <c r="H965" s="140">
        <v>0.28121858799999999</v>
      </c>
      <c r="I965" s="140">
        <v>0.17437760999999999</v>
      </c>
      <c r="J965" s="140">
        <v>7.7747234999999998E-2</v>
      </c>
      <c r="K965" s="140">
        <v>1.01707E-2</v>
      </c>
      <c r="L965" s="141">
        <f t="shared" si="488"/>
        <v>3.359212475296506</v>
      </c>
    </row>
    <row r="966" spans="1:12" ht="15" customHeight="1" x14ac:dyDescent="0.2">
      <c r="A966" s="11"/>
      <c r="C966" s="139">
        <v>2017</v>
      </c>
      <c r="D966" s="139"/>
      <c r="E966" s="140">
        <v>0.108841524</v>
      </c>
      <c r="F966" s="140">
        <v>9.5211061999999999E-2</v>
      </c>
      <c r="G966" s="140">
        <v>0.27825437800000002</v>
      </c>
      <c r="H966" s="140">
        <v>0.31327234599999998</v>
      </c>
      <c r="I966" s="140">
        <v>0.15209502799999999</v>
      </c>
      <c r="J966" s="140">
        <v>3.6816399999999999E-2</v>
      </c>
      <c r="K966" s="140">
        <v>1.5509200000000001E-2</v>
      </c>
      <c r="L966" s="141">
        <f t="shared" si="488"/>
        <v>3.3213849734949776</v>
      </c>
    </row>
    <row r="967" spans="1:12" ht="15" customHeight="1" x14ac:dyDescent="0.2">
      <c r="A967" s="11"/>
      <c r="C967" s="139">
        <v>2014</v>
      </c>
      <c r="D967" s="139"/>
      <c r="E967" s="140">
        <v>0.10601707541146702</v>
      </c>
      <c r="F967" s="140">
        <v>5.6973537378468532E-2</v>
      </c>
      <c r="G967" s="140">
        <v>0.22742774616919131</v>
      </c>
      <c r="H967" s="140">
        <v>0.31282934861252121</v>
      </c>
      <c r="I967" s="140">
        <v>0.22815672054436509</v>
      </c>
      <c r="J967" s="140">
        <v>4.3536637755330503E-2</v>
      </c>
      <c r="K967" s="140">
        <v>2.5058934128656368E-2</v>
      </c>
      <c r="L967" s="141">
        <f t="shared" si="488"/>
        <v>3.5369687821986102</v>
      </c>
    </row>
    <row r="968" spans="1:12" ht="15" customHeight="1" x14ac:dyDescent="0.2">
      <c r="A968" s="11"/>
      <c r="C968" s="162" t="s">
        <v>66</v>
      </c>
      <c r="D968" s="162"/>
      <c r="E968" s="162"/>
      <c r="F968" s="162"/>
      <c r="G968" s="163"/>
      <c r="H968" s="163"/>
      <c r="I968" s="163"/>
      <c r="J968" s="163"/>
      <c r="K968" s="163"/>
      <c r="L968" s="168"/>
    </row>
    <row r="969" spans="1:12" ht="15" customHeight="1" x14ac:dyDescent="0.2">
      <c r="A969" s="11"/>
      <c r="C969" s="178">
        <v>2024</v>
      </c>
      <c r="D969" s="178"/>
      <c r="E969" s="179">
        <f>AVERAGE(E974,E979,E984)</f>
        <v>8.2042652330131124E-2</v>
      </c>
      <c r="F969" s="179">
        <f t="shared" ref="F969:K969" si="489">AVERAGE(F974,F979,F984)</f>
        <v>5.6702446007931083E-2</v>
      </c>
      <c r="G969" s="179">
        <f t="shared" si="489"/>
        <v>0.2588677494619207</v>
      </c>
      <c r="H969" s="179">
        <f t="shared" si="489"/>
        <v>0.33052689311775002</v>
      </c>
      <c r="I969" s="179">
        <f t="shared" si="489"/>
        <v>0.19771043094995067</v>
      </c>
      <c r="J969" s="179">
        <f t="shared" si="489"/>
        <v>4.644758187519573E-2</v>
      </c>
      <c r="K969" s="179">
        <f t="shared" si="489"/>
        <v>2.7702246257120731E-2</v>
      </c>
      <c r="L969" s="181">
        <f t="shared" ref="L969:L972" si="490">(1*E969+2*F969+3*G969+4*H969+5*I969)/SUM(E969:I969)</f>
        <v>3.5456174440519002</v>
      </c>
    </row>
    <row r="970" spans="1:12" ht="15" customHeight="1" x14ac:dyDescent="0.2">
      <c r="A970" s="11"/>
      <c r="C970" s="139">
        <v>2021</v>
      </c>
      <c r="D970" s="139"/>
      <c r="E970" s="140">
        <f t="shared" ref="E970:K970" si="491">AVERAGE(E975,E980,E985)</f>
        <v>9.037117166666668E-2</v>
      </c>
      <c r="F970" s="140">
        <f t="shared" si="491"/>
        <v>4.1470733333333336E-2</v>
      </c>
      <c r="G970" s="140">
        <f t="shared" si="491"/>
        <v>0.21892542733333334</v>
      </c>
      <c r="H970" s="140">
        <f t="shared" si="491"/>
        <v>0.30199993900000005</v>
      </c>
      <c r="I970" s="140">
        <f t="shared" si="491"/>
        <v>0.26576824433333335</v>
      </c>
      <c r="J970" s="140">
        <f t="shared" si="491"/>
        <v>6.6445877E-2</v>
      </c>
      <c r="K970" s="140">
        <f t="shared" si="491"/>
        <v>1.50186E-2</v>
      </c>
      <c r="L970" s="141">
        <f t="shared" si="490"/>
        <v>3.6655413324506081</v>
      </c>
    </row>
    <row r="971" spans="1:12" ht="15" customHeight="1" x14ac:dyDescent="0.2">
      <c r="A971" s="11"/>
      <c r="C971" s="139">
        <v>2017</v>
      </c>
      <c r="D971" s="139"/>
      <c r="E971" s="140">
        <f t="shared" ref="E971:K971" si="492">AVERAGE(E976,E981,E986)</f>
        <v>9.3611852333333342E-2</v>
      </c>
      <c r="F971" s="140">
        <f t="shared" si="492"/>
        <v>4.9681760666666665E-2</v>
      </c>
      <c r="G971" s="140">
        <f t="shared" si="492"/>
        <v>0.24140199066666668</v>
      </c>
      <c r="H971" s="140">
        <f t="shared" si="492"/>
        <v>0.32850607033333334</v>
      </c>
      <c r="I971" s="140">
        <f t="shared" si="492"/>
        <v>0.23585951366666666</v>
      </c>
      <c r="J971" s="140">
        <f t="shared" si="492"/>
        <v>3.14896E-2</v>
      </c>
      <c r="K971" s="140">
        <f t="shared" si="492"/>
        <v>1.9449133333333334E-2</v>
      </c>
      <c r="L971" s="141">
        <f t="shared" si="490"/>
        <v>3.5935545986432067</v>
      </c>
    </row>
    <row r="972" spans="1:12" ht="15" customHeight="1" x14ac:dyDescent="0.2">
      <c r="A972" s="11"/>
      <c r="C972" s="139">
        <v>2014</v>
      </c>
      <c r="D972" s="139"/>
      <c r="E972" s="140">
        <f t="shared" ref="E972:K972" si="493">AVERAGE(E977,E982,E987)</f>
        <v>5.8018815052817065E-2</v>
      </c>
      <c r="F972" s="140">
        <f t="shared" si="493"/>
        <v>4.9731505999172643E-2</v>
      </c>
      <c r="G972" s="140">
        <f t="shared" si="493"/>
        <v>0.15588957473804863</v>
      </c>
      <c r="H972" s="140">
        <f t="shared" si="493"/>
        <v>0.40689022559090499</v>
      </c>
      <c r="I972" s="140">
        <f t="shared" si="493"/>
        <v>0.27194485585196021</v>
      </c>
      <c r="J972" s="140">
        <f t="shared" si="493"/>
        <v>2.5412327455052997E-2</v>
      </c>
      <c r="K972" s="140">
        <f t="shared" si="493"/>
        <v>3.2112695312043464E-2</v>
      </c>
      <c r="L972" s="141">
        <f t="shared" si="490"/>
        <v>3.8329248204496649</v>
      </c>
    </row>
    <row r="973" spans="1:12" ht="15" customHeight="1" x14ac:dyDescent="0.2">
      <c r="A973" s="11"/>
      <c r="C973" s="170" t="s">
        <v>94</v>
      </c>
      <c r="D973" s="171"/>
      <c r="E973" s="172"/>
      <c r="F973" s="172"/>
      <c r="G973" s="173"/>
      <c r="H973" s="173"/>
      <c r="I973" s="173"/>
      <c r="J973" s="173"/>
      <c r="K973" s="173"/>
      <c r="L973" s="174"/>
    </row>
    <row r="974" spans="1:12" ht="15" customHeight="1" x14ac:dyDescent="0.2">
      <c r="A974" s="11"/>
      <c r="C974" s="178">
        <v>2024</v>
      </c>
      <c r="D974" s="178"/>
      <c r="E974" s="179">
        <v>6.5003106430490273E-2</v>
      </c>
      <c r="F974" s="179">
        <v>2.6082265819194712E-2</v>
      </c>
      <c r="G974" s="179">
        <v>0.16727528397787866</v>
      </c>
      <c r="H974" s="179">
        <v>0.37131875878294923</v>
      </c>
      <c r="I974" s="179">
        <v>0.30738878498508393</v>
      </c>
      <c r="J974" s="179">
        <v>3.5229553747282684E-2</v>
      </c>
      <c r="K974" s="179">
        <v>2.7702246257120738E-2</v>
      </c>
      <c r="L974" s="181">
        <f t="shared" ref="L974:L977" si="494">(1*E974+2*F974+3*G974+4*H974+5*I974)/SUM(E974:I974)</f>
        <v>3.8857496712372077</v>
      </c>
    </row>
    <row r="975" spans="1:12" ht="15" customHeight="1" x14ac:dyDescent="0.2">
      <c r="A975" s="11"/>
      <c r="C975" s="139">
        <v>2021</v>
      </c>
      <c r="D975" s="139"/>
      <c r="E975" s="140">
        <v>6.4497024E-2</v>
      </c>
      <c r="F975" s="140">
        <v>1.10457E-2</v>
      </c>
      <c r="G975" s="140">
        <v>0.144332291</v>
      </c>
      <c r="H975" s="140">
        <v>0.330256985</v>
      </c>
      <c r="I975" s="140">
        <v>0.37572384199999997</v>
      </c>
      <c r="J975" s="140">
        <v>5.91256E-2</v>
      </c>
      <c r="K975" s="140">
        <v>1.50186E-2</v>
      </c>
      <c r="L975" s="141">
        <f t="shared" si="494"/>
        <v>4.0170750977450753</v>
      </c>
    </row>
    <row r="976" spans="1:12" ht="15" customHeight="1" x14ac:dyDescent="0.2">
      <c r="A976" s="11"/>
      <c r="C976" s="139">
        <v>2017</v>
      </c>
      <c r="D976" s="139"/>
      <c r="E976" s="140">
        <v>6.2503334999999993E-2</v>
      </c>
      <c r="F976" s="140">
        <v>1.9720999999999999E-2</v>
      </c>
      <c r="G976" s="140">
        <v>0.19620527600000001</v>
      </c>
      <c r="H976" s="140">
        <v>0.35978647499999999</v>
      </c>
      <c r="I976" s="140">
        <v>0.31759605899999999</v>
      </c>
      <c r="J976" s="140">
        <v>2.61628E-2</v>
      </c>
      <c r="K976" s="140">
        <v>1.8024999999999999E-2</v>
      </c>
      <c r="L976" s="141">
        <f t="shared" si="494"/>
        <v>3.8895586098667954</v>
      </c>
    </row>
    <row r="977" spans="1:12" ht="15" customHeight="1" x14ac:dyDescent="0.2">
      <c r="A977" s="11"/>
      <c r="C977" s="139">
        <v>2014</v>
      </c>
      <c r="D977" s="139"/>
      <c r="E977" s="140">
        <v>1.695290340705637E-2</v>
      </c>
      <c r="F977" s="140">
        <v>3.6033184600597172E-2</v>
      </c>
      <c r="G977" s="140">
        <v>7.9433341063192886E-2</v>
      </c>
      <c r="H977" s="140">
        <v>0.42793341996907269</v>
      </c>
      <c r="I977" s="140">
        <v>0.39615541260091036</v>
      </c>
      <c r="J977" s="140">
        <v>1.8387904834354228E-2</v>
      </c>
      <c r="K977" s="140">
        <v>2.5103833524816325E-2</v>
      </c>
      <c r="L977" s="141">
        <f t="shared" si="494"/>
        <v>4.2026088010812446</v>
      </c>
    </row>
    <row r="978" spans="1:12" ht="15" customHeight="1" x14ac:dyDescent="0.2">
      <c r="A978" s="11"/>
      <c r="C978" s="170" t="s">
        <v>95</v>
      </c>
      <c r="D978" s="171"/>
      <c r="E978" s="172"/>
      <c r="F978" s="172"/>
      <c r="G978" s="173"/>
      <c r="H978" s="173"/>
      <c r="I978" s="173"/>
      <c r="J978" s="173"/>
      <c r="K978" s="173"/>
      <c r="L978" s="174"/>
    </row>
    <row r="979" spans="1:12" ht="15" customHeight="1" x14ac:dyDescent="0.2">
      <c r="A979" s="11"/>
      <c r="C979" s="178">
        <v>2024</v>
      </c>
      <c r="D979" s="178"/>
      <c r="E979" s="179">
        <v>8.4740256572042164E-2</v>
      </c>
      <c r="F979" s="179">
        <v>6.656830934637023E-2</v>
      </c>
      <c r="G979" s="179">
        <v>0.26942591813533345</v>
      </c>
      <c r="H979" s="179">
        <v>0.34649368003117853</v>
      </c>
      <c r="I979" s="179">
        <v>0.157913952611412</v>
      </c>
      <c r="J979" s="179">
        <v>4.7155637046542895E-2</v>
      </c>
      <c r="K979" s="179">
        <v>2.7702246257120727E-2</v>
      </c>
      <c r="L979" s="181">
        <f t="shared" ref="L979:L982" si="495">(1*E979+2*F979+3*G979+4*H979+5*I979)/SUM(E979:I979)</f>
        <v>3.4607646274777326</v>
      </c>
    </row>
    <row r="980" spans="1:12" ht="15" customHeight="1" x14ac:dyDescent="0.2">
      <c r="A980" s="11"/>
      <c r="C980" s="139">
        <v>2021</v>
      </c>
      <c r="D980" s="139"/>
      <c r="E980" s="140">
        <v>9.1171041999999994E-2</v>
      </c>
      <c r="F980" s="140">
        <v>5.2791699999999997E-2</v>
      </c>
      <c r="G980" s="140">
        <v>0.20482344499999999</v>
      </c>
      <c r="H980" s="140">
        <v>0.31367083200000001</v>
      </c>
      <c r="I980" s="140">
        <v>0.25662493199999997</v>
      </c>
      <c r="J980" s="140">
        <v>6.5899402999999995E-2</v>
      </c>
      <c r="K980" s="140">
        <v>1.50186E-2</v>
      </c>
      <c r="L980" s="141">
        <f t="shared" si="495"/>
        <v>3.6438891671804798</v>
      </c>
    </row>
    <row r="981" spans="1:12" ht="15" customHeight="1" x14ac:dyDescent="0.2">
      <c r="A981" s="11"/>
      <c r="C981" s="139">
        <v>2017</v>
      </c>
      <c r="D981" s="139"/>
      <c r="E981" s="140">
        <v>0.10480563900000001</v>
      </c>
      <c r="F981" s="140">
        <v>3.5811299999999997E-2</v>
      </c>
      <c r="G981" s="140">
        <v>0.232485104</v>
      </c>
      <c r="H981" s="140">
        <v>0.35465385500000002</v>
      </c>
      <c r="I981" s="140">
        <v>0.223256605</v>
      </c>
      <c r="J981" s="140">
        <v>3.14896E-2</v>
      </c>
      <c r="K981" s="140">
        <v>1.7497800000000001E-2</v>
      </c>
      <c r="L981" s="141">
        <f t="shared" si="495"/>
        <v>3.5843713781331852</v>
      </c>
    </row>
    <row r="982" spans="1:12" ht="15" customHeight="1" x14ac:dyDescent="0.2">
      <c r="A982" s="11"/>
      <c r="C982" s="139">
        <v>2014</v>
      </c>
      <c r="D982" s="139"/>
      <c r="E982" s="140">
        <v>5.9237396457687747E-2</v>
      </c>
      <c r="F982" s="140">
        <v>4.8171564089172114E-2</v>
      </c>
      <c r="G982" s="140">
        <v>0.14927718437281812</v>
      </c>
      <c r="H982" s="140">
        <v>0.42687513768305274</v>
      </c>
      <c r="I982" s="140">
        <v>0.26817735451577723</v>
      </c>
      <c r="J982" s="140">
        <v>1.8387904834354228E-2</v>
      </c>
      <c r="K982" s="140">
        <v>2.9873458047137792E-2</v>
      </c>
      <c r="L982" s="141">
        <f t="shared" si="495"/>
        <v>3.8369771475515622</v>
      </c>
    </row>
    <row r="983" spans="1:12" ht="15" customHeight="1" x14ac:dyDescent="0.2">
      <c r="A983" s="11"/>
      <c r="C983" s="170" t="s">
        <v>96</v>
      </c>
      <c r="D983" s="171"/>
      <c r="E983" s="172"/>
      <c r="F983" s="172"/>
      <c r="G983" s="173"/>
      <c r="H983" s="173"/>
      <c r="I983" s="173"/>
      <c r="J983" s="173"/>
      <c r="K983" s="173"/>
      <c r="L983" s="174"/>
    </row>
    <row r="984" spans="1:12" ht="15" customHeight="1" x14ac:dyDescent="0.2">
      <c r="A984" s="11"/>
      <c r="C984" s="178">
        <v>2024</v>
      </c>
      <c r="D984" s="178"/>
      <c r="E984" s="179">
        <v>9.6384593987860909E-2</v>
      </c>
      <c r="F984" s="179">
        <v>7.7456762858228306E-2</v>
      </c>
      <c r="G984" s="179">
        <v>0.33990204627255005</v>
      </c>
      <c r="H984" s="179">
        <v>0.2737682405391223</v>
      </c>
      <c r="I984" s="179">
        <v>0.12782855525335607</v>
      </c>
      <c r="J984" s="179">
        <v>5.6957554831761584E-2</v>
      </c>
      <c r="K984" s="179">
        <v>2.7702246257120727E-2</v>
      </c>
      <c r="L984" s="181">
        <f t="shared" ref="L984:L987" si="496">(1*E984+2*F984+3*G984+4*H984+5*I984)/SUM(E984:I984)</f>
        <v>3.2831727487989992</v>
      </c>
    </row>
    <row r="985" spans="1:12" ht="15" customHeight="1" x14ac:dyDescent="0.2">
      <c r="A985" s="11"/>
      <c r="C985" s="139">
        <v>2021</v>
      </c>
      <c r="D985" s="139"/>
      <c r="E985" s="140">
        <v>0.11544544900000001</v>
      </c>
      <c r="F985" s="140">
        <v>6.0574799999999998E-2</v>
      </c>
      <c r="G985" s="140">
        <v>0.30762054599999999</v>
      </c>
      <c r="H985" s="140">
        <v>0.26207200000000003</v>
      </c>
      <c r="I985" s="140">
        <v>0.16495595900000001</v>
      </c>
      <c r="J985" s="140">
        <v>7.4312628000000006E-2</v>
      </c>
      <c r="K985" s="140">
        <v>1.50186E-2</v>
      </c>
      <c r="L985" s="141">
        <f t="shared" si="496"/>
        <v>3.3299972890032854</v>
      </c>
    </row>
    <row r="986" spans="1:12" ht="15" customHeight="1" x14ac:dyDescent="0.2">
      <c r="A986" s="11"/>
      <c r="C986" s="139">
        <v>2017</v>
      </c>
      <c r="D986" s="139"/>
      <c r="E986" s="140">
        <v>0.113526583</v>
      </c>
      <c r="F986" s="140">
        <v>9.3512981999999994E-2</v>
      </c>
      <c r="G986" s="140">
        <v>0.29551559199999999</v>
      </c>
      <c r="H986" s="140">
        <v>0.27107788100000002</v>
      </c>
      <c r="I986" s="140">
        <v>0.16672587699999999</v>
      </c>
      <c r="J986" s="140">
        <v>3.6816399999999999E-2</v>
      </c>
      <c r="K986" s="140">
        <v>2.28246E-2</v>
      </c>
      <c r="L986" s="141">
        <f t="shared" si="496"/>
        <v>3.3019735150806757</v>
      </c>
    </row>
    <row r="987" spans="1:12" ht="15" customHeight="1" x14ac:dyDescent="0.2">
      <c r="A987" s="11"/>
      <c r="C987" s="139">
        <v>2014</v>
      </c>
      <c r="D987" s="139"/>
      <c r="E987" s="140">
        <v>9.7866145293707088E-2</v>
      </c>
      <c r="F987" s="140">
        <v>6.4989769307748635E-2</v>
      </c>
      <c r="G987" s="140">
        <v>0.23895819877813484</v>
      </c>
      <c r="H987" s="140">
        <v>0.36586211912058964</v>
      </c>
      <c r="I987" s="140">
        <v>0.15150180043919309</v>
      </c>
      <c r="J987" s="140">
        <v>3.9461172696450539E-2</v>
      </c>
      <c r="K987" s="140">
        <v>4.1360794364176279E-2</v>
      </c>
      <c r="L987" s="141">
        <f t="shared" si="496"/>
        <v>3.4440311294196619</v>
      </c>
    </row>
    <row r="988" spans="1:12" ht="15" customHeight="1" x14ac:dyDescent="0.2">
      <c r="A988" s="11"/>
      <c r="C988" s="162" t="s">
        <v>67</v>
      </c>
      <c r="D988" s="162"/>
      <c r="E988" s="162"/>
      <c r="F988" s="162"/>
      <c r="G988" s="163"/>
      <c r="H988" s="163"/>
      <c r="I988" s="163"/>
      <c r="J988" s="163"/>
      <c r="K988" s="163"/>
      <c r="L988" s="168"/>
    </row>
    <row r="989" spans="1:12" ht="15" customHeight="1" x14ac:dyDescent="0.2">
      <c r="A989" s="11"/>
      <c r="C989" s="178">
        <v>2024</v>
      </c>
      <c r="D989" s="178"/>
      <c r="E989" s="179">
        <f>AVERAGE(E994,E999,E1004)</f>
        <v>0.10746774252392777</v>
      </c>
      <c r="F989" s="179">
        <f t="shared" ref="F989:K989" si="497">AVERAGE(F994,F999,F1004)</f>
        <v>0.10700348981466191</v>
      </c>
      <c r="G989" s="179">
        <f t="shared" si="497"/>
        <v>0.35401267831624988</v>
      </c>
      <c r="H989" s="179">
        <f t="shared" si="497"/>
        <v>0.22128649013148807</v>
      </c>
      <c r="I989" s="179">
        <f t="shared" si="497"/>
        <v>0.12001412380061077</v>
      </c>
      <c r="J989" s="179">
        <f t="shared" si="497"/>
        <v>5.2913498513006002E-2</v>
      </c>
      <c r="K989" s="179">
        <f t="shared" si="497"/>
        <v>3.7301976900055565E-2</v>
      </c>
      <c r="L989" s="181">
        <f t="shared" ref="L989:L992" si="498">(1*E989+2*F989+3*G989+4*H989+5*I989)/SUM(E989:I989)</f>
        <v>3.153196453779505</v>
      </c>
    </row>
    <row r="990" spans="1:12" ht="15" customHeight="1" x14ac:dyDescent="0.2">
      <c r="A990" s="11"/>
      <c r="C990" s="139">
        <v>2021</v>
      </c>
      <c r="D990" s="139"/>
      <c r="E990" s="140">
        <f t="shared" ref="E990:K990" si="499">AVERAGE(E995,E1000,E1005)</f>
        <v>0.10935893833333332</v>
      </c>
      <c r="F990" s="140">
        <f t="shared" si="499"/>
        <v>9.7662111666666676E-2</v>
      </c>
      <c r="G990" s="140">
        <f t="shared" si="499"/>
        <v>0.28588839233333335</v>
      </c>
      <c r="H990" s="140">
        <f t="shared" si="499"/>
        <v>0.24605945299999998</v>
      </c>
      <c r="I990" s="140">
        <f t="shared" si="499"/>
        <v>0.15183774166666666</v>
      </c>
      <c r="J990" s="140">
        <f t="shared" si="499"/>
        <v>7.2402600666666664E-2</v>
      </c>
      <c r="K990" s="140">
        <f t="shared" si="499"/>
        <v>3.6790799999999999E-2</v>
      </c>
      <c r="L990" s="141">
        <f t="shared" si="498"/>
        <v>3.2619591483802566</v>
      </c>
    </row>
    <row r="991" spans="1:12" ht="15" customHeight="1" x14ac:dyDescent="0.2">
      <c r="A991" s="11"/>
      <c r="C991" s="139">
        <v>2017</v>
      </c>
      <c r="D991" s="139"/>
      <c r="E991" s="140">
        <f t="shared" ref="E991:K991" si="500">AVERAGE(E996,E1001,E1006)</f>
        <v>0.12074290933333333</v>
      </c>
      <c r="F991" s="140">
        <f t="shared" si="500"/>
        <v>8.298206733333334E-2</v>
      </c>
      <c r="G991" s="140">
        <f t="shared" si="500"/>
        <v>0.37300234133333338</v>
      </c>
      <c r="H991" s="140">
        <f t="shared" si="500"/>
        <v>0.24424654766666665</v>
      </c>
      <c r="I991" s="140">
        <f t="shared" si="500"/>
        <v>0.10678732033333332</v>
      </c>
      <c r="J991" s="140">
        <f t="shared" si="500"/>
        <v>4.11826E-2</v>
      </c>
      <c r="K991" s="140">
        <f t="shared" si="500"/>
        <v>3.1056166666666666E-2</v>
      </c>
      <c r="L991" s="141">
        <f t="shared" si="498"/>
        <v>3.1437366688169823</v>
      </c>
    </row>
    <row r="992" spans="1:12" ht="15" customHeight="1" x14ac:dyDescent="0.2">
      <c r="A992" s="11"/>
      <c r="C992" s="139">
        <v>2014</v>
      </c>
      <c r="D992" s="139"/>
      <c r="E992" s="140">
        <f t="shared" ref="E992:K992" si="501">AVERAGE(E997,E1002,E1007)</f>
        <v>0.11465392557027561</v>
      </c>
      <c r="F992" s="140">
        <f t="shared" si="501"/>
        <v>8.1055423950229591E-2</v>
      </c>
      <c r="G992" s="140">
        <f t="shared" si="501"/>
        <v>0.32238881107846523</v>
      </c>
      <c r="H992" s="140">
        <f t="shared" si="501"/>
        <v>0.26441146976645358</v>
      </c>
      <c r="I992" s="140">
        <f t="shared" si="501"/>
        <v>0.11318388480944529</v>
      </c>
      <c r="J992" s="140">
        <f t="shared" si="501"/>
        <v>5.1210320443310808E-2</v>
      </c>
      <c r="K992" s="140">
        <f t="shared" si="501"/>
        <v>5.3096164381819855E-2</v>
      </c>
      <c r="L992" s="141">
        <f t="shared" si="498"/>
        <v>3.2014260025756025</v>
      </c>
    </row>
    <row r="993" spans="1:12" ht="15" customHeight="1" x14ac:dyDescent="0.2">
      <c r="A993" s="11"/>
      <c r="C993" s="170" t="s">
        <v>94</v>
      </c>
      <c r="D993" s="171"/>
      <c r="E993" s="172"/>
      <c r="F993" s="172"/>
      <c r="G993" s="173"/>
      <c r="H993" s="173"/>
      <c r="I993" s="173"/>
      <c r="J993" s="173"/>
      <c r="K993" s="173"/>
      <c r="L993" s="174"/>
    </row>
    <row r="994" spans="1:12" ht="15" customHeight="1" x14ac:dyDescent="0.2">
      <c r="A994" s="11"/>
      <c r="C994" s="178">
        <v>2024</v>
      </c>
      <c r="D994" s="178"/>
      <c r="E994" s="179">
        <v>7.2466160782199113E-2</v>
      </c>
      <c r="F994" s="179">
        <v>9.2207157979256271E-2</v>
      </c>
      <c r="G994" s="179">
        <v>0.3138670856239324</v>
      </c>
      <c r="H994" s="179">
        <v>0.28742341377726349</v>
      </c>
      <c r="I994" s="179">
        <v>0.16384179278504296</v>
      </c>
      <c r="J994" s="179">
        <v>3.2892412152250208E-2</v>
      </c>
      <c r="K994" s="179">
        <v>3.7301976900055565E-2</v>
      </c>
      <c r="L994" s="181">
        <f t="shared" ref="L994:L997" si="502">(1*E994+2*F994+3*G994+4*H994+5*I994)/SUM(E994:I994)</f>
        <v>3.4065016551346208</v>
      </c>
    </row>
    <row r="995" spans="1:12" ht="15" customHeight="1" x14ac:dyDescent="0.2">
      <c r="A995" s="11"/>
      <c r="C995" s="139">
        <v>2021</v>
      </c>
      <c r="D995" s="139"/>
      <c r="E995" s="140">
        <v>7.6843229999999998E-2</v>
      </c>
      <c r="F995" s="140">
        <v>7.8621240999999994E-2</v>
      </c>
      <c r="G995" s="140">
        <v>0.24970635899999999</v>
      </c>
      <c r="H995" s="140">
        <v>0.29570485000000002</v>
      </c>
      <c r="I995" s="140">
        <v>0.194156471</v>
      </c>
      <c r="J995" s="140">
        <v>6.8177086999999997E-2</v>
      </c>
      <c r="K995" s="140">
        <v>3.6790799999999999E-2</v>
      </c>
      <c r="L995" s="141">
        <f t="shared" si="502"/>
        <v>3.5046858825074763</v>
      </c>
    </row>
    <row r="996" spans="1:12" ht="15" customHeight="1" x14ac:dyDescent="0.2">
      <c r="A996" s="11"/>
      <c r="C996" s="139">
        <v>2017</v>
      </c>
      <c r="D996" s="139"/>
      <c r="E996" s="140">
        <v>8.1109392000000002E-2</v>
      </c>
      <c r="F996" s="140">
        <v>6.7828118000000007E-2</v>
      </c>
      <c r="G996" s="140">
        <v>0.35293144399999998</v>
      </c>
      <c r="H996" s="140">
        <v>0.282473643</v>
      </c>
      <c r="I996" s="140">
        <v>0.153446629</v>
      </c>
      <c r="J996" s="140">
        <v>3.3241600000000003E-2</v>
      </c>
      <c r="K996" s="140">
        <v>2.8969100000000001E-2</v>
      </c>
      <c r="L996" s="141">
        <f t="shared" si="502"/>
        <v>3.3831564588693626</v>
      </c>
    </row>
    <row r="997" spans="1:12" ht="15" customHeight="1" x14ac:dyDescent="0.2">
      <c r="A997" s="11"/>
      <c r="C997" s="139">
        <v>2014</v>
      </c>
      <c r="D997" s="139"/>
      <c r="E997" s="140">
        <v>5.9614001010050648E-2</v>
      </c>
      <c r="F997" s="140">
        <v>7.3456471232332246E-2</v>
      </c>
      <c r="G997" s="140">
        <v>0.28846992326007104</v>
      </c>
      <c r="H997" s="140">
        <v>0.30143537729631242</v>
      </c>
      <c r="I997" s="140">
        <v>0.18267556172514884</v>
      </c>
      <c r="J997" s="140">
        <v>4.4185897822612043E-2</v>
      </c>
      <c r="K997" s="140">
        <v>5.016276765347269E-2</v>
      </c>
      <c r="L997" s="141">
        <f t="shared" si="502"/>
        <v>3.5234928823280582</v>
      </c>
    </row>
    <row r="998" spans="1:12" ht="15" customHeight="1" x14ac:dyDescent="0.2">
      <c r="A998" s="11"/>
      <c r="C998" s="170" t="s">
        <v>95</v>
      </c>
      <c r="D998" s="171"/>
      <c r="E998" s="172"/>
      <c r="F998" s="172"/>
      <c r="G998" s="173"/>
      <c r="H998" s="173"/>
      <c r="I998" s="173"/>
      <c r="J998" s="173"/>
      <c r="K998" s="173"/>
      <c r="L998" s="174"/>
    </row>
    <row r="999" spans="1:12" ht="15" customHeight="1" x14ac:dyDescent="0.2">
      <c r="A999" s="11"/>
      <c r="C999" s="178">
        <v>2024</v>
      </c>
      <c r="D999" s="178"/>
      <c r="E999" s="179">
        <v>0.13241559456801424</v>
      </c>
      <c r="F999" s="179">
        <v>0.12435468613586491</v>
      </c>
      <c r="G999" s="179">
        <v>0.33172563045647069</v>
      </c>
      <c r="H999" s="179">
        <v>0.20733032434599341</v>
      </c>
      <c r="I999" s="179">
        <v>0.1040114624914202</v>
      </c>
      <c r="J999" s="179">
        <v>6.2860325102180939E-2</v>
      </c>
      <c r="K999" s="179">
        <v>3.7301976900055565E-2</v>
      </c>
      <c r="L999" s="181">
        <f t="shared" ref="L999:L1002" si="503">(1*E999+2*F999+3*G999+4*H999+5*I999)/SUM(E999:I999)</f>
        <v>3.029080104240093</v>
      </c>
    </row>
    <row r="1000" spans="1:12" ht="15" customHeight="1" x14ac:dyDescent="0.2">
      <c r="A1000" s="11"/>
      <c r="C1000" s="139">
        <v>2021</v>
      </c>
      <c r="D1000" s="139"/>
      <c r="E1000" s="140">
        <v>0.12658955999999999</v>
      </c>
      <c r="F1000" s="140">
        <v>0.10756198</v>
      </c>
      <c r="G1000" s="140">
        <v>0.279542544</v>
      </c>
      <c r="H1000" s="140">
        <v>0.23780678999999999</v>
      </c>
      <c r="I1000" s="140">
        <v>0.14145321899999999</v>
      </c>
      <c r="J1000" s="140">
        <v>7.0255145000000005E-2</v>
      </c>
      <c r="K1000" s="140">
        <v>3.6790799999999999E-2</v>
      </c>
      <c r="L1000" s="141">
        <f t="shared" si="503"/>
        <v>3.1791493305804241</v>
      </c>
    </row>
    <row r="1001" spans="1:12" ht="15" customHeight="1" x14ac:dyDescent="0.2">
      <c r="A1001" s="11"/>
      <c r="C1001" s="139">
        <v>2017</v>
      </c>
      <c r="D1001" s="139"/>
      <c r="E1001" s="140">
        <v>0.12926565700000001</v>
      </c>
      <c r="F1001" s="140">
        <v>7.2974253000000003E-2</v>
      </c>
      <c r="G1001" s="140">
        <v>0.37657377199999997</v>
      </c>
      <c r="H1001" s="140">
        <v>0.25567852899999999</v>
      </c>
      <c r="I1001" s="140">
        <v>9.1181935000000006E-2</v>
      </c>
      <c r="J1001" s="140">
        <v>4.2489699999999998E-2</v>
      </c>
      <c r="K1001" s="140">
        <v>3.1836099999999999E-2</v>
      </c>
      <c r="L1001" s="141">
        <f t="shared" si="503"/>
        <v>3.1150910743919598</v>
      </c>
    </row>
    <row r="1002" spans="1:12" ht="15" customHeight="1" x14ac:dyDescent="0.2">
      <c r="A1002" s="11"/>
      <c r="C1002" s="139">
        <v>2014</v>
      </c>
      <c r="D1002" s="139"/>
      <c r="E1002" s="140">
        <v>0.13098799385205839</v>
      </c>
      <c r="F1002" s="140">
        <v>7.6053818572009324E-2</v>
      </c>
      <c r="G1002" s="140">
        <v>0.3502095189523512</v>
      </c>
      <c r="H1002" s="140">
        <v>0.25947200536526949</v>
      </c>
      <c r="I1002" s="140">
        <v>8.4158373259905328E-2</v>
      </c>
      <c r="J1002" s="140">
        <v>4.826136288149202E-2</v>
      </c>
      <c r="K1002" s="140">
        <v>5.0856927116914183E-2</v>
      </c>
      <c r="L1002" s="141">
        <f t="shared" si="503"/>
        <v>3.0996345520310262</v>
      </c>
    </row>
    <row r="1003" spans="1:12" ht="15" customHeight="1" x14ac:dyDescent="0.2">
      <c r="A1003" s="11"/>
      <c r="C1003" s="170" t="s">
        <v>96</v>
      </c>
      <c r="D1003" s="171"/>
      <c r="E1003" s="172"/>
      <c r="F1003" s="172"/>
      <c r="G1003" s="173"/>
      <c r="H1003" s="173"/>
      <c r="I1003" s="173"/>
      <c r="J1003" s="173"/>
      <c r="K1003" s="173"/>
      <c r="L1003" s="174"/>
    </row>
    <row r="1004" spans="1:12" ht="15" customHeight="1" x14ac:dyDescent="0.2">
      <c r="A1004" s="11"/>
      <c r="C1004" s="139">
        <v>2024</v>
      </c>
      <c r="D1004" s="139"/>
      <c r="E1004" s="140">
        <v>0.11752147222156992</v>
      </c>
      <c r="F1004" s="140">
        <v>0.10444862532886458</v>
      </c>
      <c r="G1004" s="140">
        <v>0.41644531886834663</v>
      </c>
      <c r="H1004" s="140">
        <v>0.16910573227120729</v>
      </c>
      <c r="I1004" s="140">
        <v>9.2189116125369175E-2</v>
      </c>
      <c r="J1004" s="140">
        <v>6.2987758284586859E-2</v>
      </c>
      <c r="K1004" s="140">
        <v>3.7301976900055565E-2</v>
      </c>
      <c r="L1004" s="141">
        <f t="shared" ref="L1004:L1007" si="504">(1*E1004+2*F1004+3*G1004+4*H1004+5*I1004)/SUM(E1004:I1004)</f>
        <v>3.0155521119377386</v>
      </c>
    </row>
    <row r="1005" spans="1:12" ht="15" customHeight="1" x14ac:dyDescent="0.2">
      <c r="A1005" s="11"/>
      <c r="C1005" s="139">
        <v>2021</v>
      </c>
      <c r="D1005" s="139"/>
      <c r="E1005" s="140">
        <v>0.12464402500000001</v>
      </c>
      <c r="F1005" s="140">
        <v>0.106803114</v>
      </c>
      <c r="G1005" s="140">
        <v>0.32841627400000001</v>
      </c>
      <c r="H1005" s="140">
        <v>0.204666719</v>
      </c>
      <c r="I1005" s="140">
        <v>0.11990353500000001</v>
      </c>
      <c r="J1005" s="140">
        <v>7.8775570000000003E-2</v>
      </c>
      <c r="K1005" s="140">
        <v>3.6790799999999999E-2</v>
      </c>
      <c r="L1005" s="141">
        <f t="shared" si="504"/>
        <v>3.0999313213616055</v>
      </c>
    </row>
    <row r="1006" spans="1:12" ht="15" customHeight="1" x14ac:dyDescent="0.2">
      <c r="A1006" s="11"/>
      <c r="C1006" s="139">
        <v>2017</v>
      </c>
      <c r="D1006" s="139"/>
      <c r="E1006" s="140">
        <v>0.15185367899999999</v>
      </c>
      <c r="F1006" s="140">
        <v>0.108143831</v>
      </c>
      <c r="G1006" s="140">
        <v>0.389501808</v>
      </c>
      <c r="H1006" s="140">
        <v>0.19458747100000001</v>
      </c>
      <c r="I1006" s="140">
        <v>7.5733396999999994E-2</v>
      </c>
      <c r="J1006" s="140">
        <v>4.7816499999999998E-2</v>
      </c>
      <c r="K1006" s="140">
        <v>3.2363299999999998E-2</v>
      </c>
      <c r="L1006" s="141">
        <f t="shared" si="504"/>
        <v>2.928467623344809</v>
      </c>
    </row>
    <row r="1007" spans="1:12" ht="15" customHeight="1" x14ac:dyDescent="0.2">
      <c r="A1007" s="11"/>
      <c r="C1007" s="139">
        <v>2014</v>
      </c>
      <c r="D1007" s="139"/>
      <c r="E1007" s="140">
        <v>0.15335978184871779</v>
      </c>
      <c r="F1007" s="140">
        <v>9.3655982046347244E-2</v>
      </c>
      <c r="G1007" s="140">
        <v>0.32848699102297341</v>
      </c>
      <c r="H1007" s="140">
        <v>0.23232702663777879</v>
      </c>
      <c r="I1007" s="140">
        <v>7.2717719443281717E-2</v>
      </c>
      <c r="J1007" s="140">
        <v>6.1183700625828362E-2</v>
      </c>
      <c r="K1007" s="140">
        <v>5.8268798375072699E-2</v>
      </c>
      <c r="L1007" s="141">
        <f t="shared" si="504"/>
        <v>2.9743192954454098</v>
      </c>
    </row>
    <row r="1008" spans="1:12" ht="15" customHeight="1" x14ac:dyDescent="0.2">
      <c r="A1008" s="11"/>
      <c r="C1008" s="162" t="s">
        <v>94</v>
      </c>
      <c r="D1008" s="162"/>
      <c r="E1008" s="162"/>
      <c r="F1008" s="162"/>
      <c r="G1008" s="163"/>
      <c r="H1008" s="163"/>
      <c r="I1008" s="163"/>
      <c r="J1008" s="163"/>
      <c r="K1008" s="163"/>
      <c r="L1008" s="168"/>
    </row>
    <row r="1009" spans="1:12" ht="15" customHeight="1" x14ac:dyDescent="0.2">
      <c r="A1009" s="11"/>
      <c r="C1009" s="178">
        <v>2024</v>
      </c>
      <c r="D1009" s="178"/>
      <c r="E1009" s="179">
        <f>AVERAGE(E934,E954,E974,E994)</f>
        <v>7.380596914478349E-2</v>
      </c>
      <c r="F1009" s="179">
        <f t="shared" ref="F1009:K1009" si="505">AVERAGE(F934,F954,F974,F994)</f>
        <v>4.9120205984075183E-2</v>
      </c>
      <c r="G1009" s="179">
        <f t="shared" si="505"/>
        <v>0.22740285248069667</v>
      </c>
      <c r="H1009" s="179">
        <f t="shared" si="505"/>
        <v>0.35527084724006686</v>
      </c>
      <c r="I1009" s="179">
        <f t="shared" si="505"/>
        <v>0.24394221920845399</v>
      </c>
      <c r="J1009" s="179">
        <f t="shared" si="505"/>
        <v>2.9963020664766419E-2</v>
      </c>
      <c r="K1009" s="179">
        <f t="shared" si="505"/>
        <v>2.0494885277157475E-2</v>
      </c>
      <c r="L1009" s="181">
        <f t="shared" ref="L1009:L1012" si="506">(1*E1009+2*F1009+3*G1009+4*H1009+5*I1009)/SUM(E1009:I1009)</f>
        <v>3.6807735490911222</v>
      </c>
    </row>
    <row r="1010" spans="1:12" ht="15" customHeight="1" x14ac:dyDescent="0.2">
      <c r="A1010" s="11"/>
      <c r="C1010" s="139">
        <v>2021</v>
      </c>
      <c r="D1010" s="139"/>
      <c r="E1010" s="140">
        <f t="shared" ref="E1010:K1010" si="507">AVERAGE(E935,E955,E975,E995)</f>
        <v>7.7047937499999997E-2</v>
      </c>
      <c r="F1010" s="140">
        <f t="shared" si="507"/>
        <v>3.6217835249999997E-2</v>
      </c>
      <c r="G1010" s="140">
        <f t="shared" si="507"/>
        <v>0.18533929249999997</v>
      </c>
      <c r="H1010" s="140">
        <f t="shared" si="507"/>
        <v>0.32659112899999998</v>
      </c>
      <c r="I1010" s="140">
        <f t="shared" si="507"/>
        <v>0.29416544049999999</v>
      </c>
      <c r="J1010" s="140">
        <f t="shared" si="507"/>
        <v>6.0639021750000001E-2</v>
      </c>
      <c r="K1010" s="140">
        <f t="shared" si="507"/>
        <v>1.9999349999999999E-2</v>
      </c>
      <c r="L1010" s="141">
        <f t="shared" si="506"/>
        <v>3.7881646050490683</v>
      </c>
    </row>
    <row r="1011" spans="1:12" ht="15" customHeight="1" x14ac:dyDescent="0.2">
      <c r="A1011" s="11"/>
      <c r="C1011" s="139">
        <v>2017</v>
      </c>
      <c r="D1011" s="139"/>
      <c r="E1011" s="140">
        <f t="shared" ref="E1011:K1011" si="508">AVERAGE(E936,E956,E976,E996)</f>
        <v>7.3780487499999992E-2</v>
      </c>
      <c r="F1011" s="140">
        <f t="shared" si="508"/>
        <v>4.0290104500000007E-2</v>
      </c>
      <c r="G1011" s="140">
        <f t="shared" si="508"/>
        <v>0.25215695700000001</v>
      </c>
      <c r="H1011" s="140">
        <f t="shared" si="508"/>
        <v>0.35797160500000003</v>
      </c>
      <c r="I1011" s="140">
        <f t="shared" si="508"/>
        <v>0.23076500100000003</v>
      </c>
      <c r="J1011" s="140">
        <f t="shared" si="508"/>
        <v>2.7932499999999999E-2</v>
      </c>
      <c r="K1011" s="140">
        <f t="shared" si="508"/>
        <v>1.7103324999999999E-2</v>
      </c>
      <c r="L1011" s="141">
        <f t="shared" si="506"/>
        <v>3.6614389913933469</v>
      </c>
    </row>
    <row r="1012" spans="1:12" ht="15" customHeight="1" x14ac:dyDescent="0.2">
      <c r="A1012" s="11"/>
      <c r="C1012" s="139">
        <v>2014</v>
      </c>
      <c r="D1012" s="139"/>
      <c r="E1012" s="140">
        <f t="shared" ref="E1012:K1012" si="509">AVERAGE(E937,E957,E977,E997)</f>
        <v>3.7113049999989385E-2</v>
      </c>
      <c r="F1012" s="140">
        <f t="shared" si="509"/>
        <v>4.7774264295755403E-2</v>
      </c>
      <c r="G1012" s="140">
        <f t="shared" si="509"/>
        <v>0.16848261291537822</v>
      </c>
      <c r="H1012" s="140">
        <f t="shared" si="509"/>
        <v>0.37319363333121325</v>
      </c>
      <c r="I1012" s="140">
        <f t="shared" si="509"/>
        <v>0.3190946619828442</v>
      </c>
      <c r="J1012" s="140">
        <f t="shared" si="509"/>
        <v>2.8912868140298656E-2</v>
      </c>
      <c r="K1012" s="140">
        <f t="shared" si="509"/>
        <v>2.5428909334520824E-2</v>
      </c>
      <c r="L1012" s="141">
        <f t="shared" si="506"/>
        <v>3.9404905195306807</v>
      </c>
    </row>
    <row r="1013" spans="1:12" ht="15" customHeight="1" x14ac:dyDescent="0.2">
      <c r="A1013" s="11"/>
      <c r="C1013" s="162" t="s">
        <v>95</v>
      </c>
      <c r="D1013" s="162"/>
      <c r="E1013" s="162"/>
      <c r="F1013" s="162"/>
      <c r="G1013" s="163"/>
      <c r="H1013" s="163"/>
      <c r="I1013" s="163"/>
      <c r="J1013" s="163"/>
      <c r="K1013" s="163"/>
      <c r="L1013" s="168"/>
    </row>
    <row r="1014" spans="1:12" ht="15" customHeight="1" x14ac:dyDescent="0.2">
      <c r="A1014" s="11"/>
      <c r="C1014" s="178">
        <v>2024</v>
      </c>
      <c r="D1014" s="178"/>
      <c r="E1014" s="179">
        <f>AVERAGE(E939,E959,E979,E999)</f>
        <v>0.11086044004167356</v>
      </c>
      <c r="F1014" s="179">
        <f t="shared" ref="F1014:K1014" si="510">AVERAGE(F939,F959,F979,F999)</f>
        <v>9.3028011599273097E-2</v>
      </c>
      <c r="G1014" s="179">
        <f t="shared" si="510"/>
        <v>0.29897195532443566</v>
      </c>
      <c r="H1014" s="179">
        <f t="shared" si="510"/>
        <v>0.28763206449500955</v>
      </c>
      <c r="I1014" s="179">
        <f t="shared" si="510"/>
        <v>0.1408272815187421</v>
      </c>
      <c r="J1014" s="179">
        <f t="shared" si="510"/>
        <v>4.8185361743708577E-2</v>
      </c>
      <c r="K1014" s="179">
        <f t="shared" si="510"/>
        <v>2.0494885277157471E-2</v>
      </c>
      <c r="L1014" s="181">
        <f t="shared" ref="L1014:L1017" si="511">(1*E1014+2*F1014+3*G1014+4*H1014+5*I1014)/SUM(E1014:I1014)</f>
        <v>3.2733086408139096</v>
      </c>
    </row>
    <row r="1015" spans="1:12" ht="15" customHeight="1" x14ac:dyDescent="0.2">
      <c r="A1015" s="11"/>
      <c r="C1015" s="139">
        <v>2021</v>
      </c>
      <c r="D1015" s="139"/>
      <c r="E1015" s="140">
        <f t="shared" ref="E1015:K1015" si="512">AVERAGE(E940,E960,E980,E1000)</f>
        <v>0.10440567299999999</v>
      </c>
      <c r="F1015" s="140">
        <f t="shared" si="512"/>
        <v>7.6805806000000004E-2</v>
      </c>
      <c r="G1015" s="140">
        <f t="shared" si="512"/>
        <v>0.24575578099999998</v>
      </c>
      <c r="H1015" s="140">
        <f t="shared" si="512"/>
        <v>0.280256589</v>
      </c>
      <c r="I1015" s="140">
        <f t="shared" si="512"/>
        <v>0.20736030899999996</v>
      </c>
      <c r="J1015" s="140">
        <f t="shared" si="512"/>
        <v>6.5416475500000001E-2</v>
      </c>
      <c r="K1015" s="140">
        <f t="shared" si="512"/>
        <v>1.9999349999999999E-2</v>
      </c>
      <c r="L1015" s="141">
        <f t="shared" si="511"/>
        <v>3.4475914560943006</v>
      </c>
    </row>
    <row r="1016" spans="1:12" ht="15" customHeight="1" x14ac:dyDescent="0.2">
      <c r="A1016" s="11"/>
      <c r="C1016" s="139">
        <v>2017</v>
      </c>
      <c r="D1016" s="139"/>
      <c r="E1016" s="140">
        <f t="shared" ref="E1016:K1016" si="513">AVERAGE(E941,E961,E981,E1001)</f>
        <v>0.11270382525</v>
      </c>
      <c r="F1016" s="140">
        <f t="shared" si="513"/>
        <v>4.764766325E-2</v>
      </c>
      <c r="G1016" s="140">
        <f t="shared" si="513"/>
        <v>0.28688735124999998</v>
      </c>
      <c r="H1016" s="140">
        <f t="shared" si="513"/>
        <v>0.33758861824999997</v>
      </c>
      <c r="I1016" s="140">
        <f t="shared" si="513"/>
        <v>0.16350819150000001</v>
      </c>
      <c r="J1016" s="140">
        <f t="shared" si="513"/>
        <v>3.4239624999999996E-2</v>
      </c>
      <c r="K1016" s="140">
        <f t="shared" si="513"/>
        <v>1.7424675000000001E-2</v>
      </c>
      <c r="L1016" s="141">
        <f t="shared" si="511"/>
        <v>3.4128809116333874</v>
      </c>
    </row>
    <row r="1017" spans="1:12" ht="15" customHeight="1" x14ac:dyDescent="0.2">
      <c r="A1017" s="11"/>
      <c r="C1017" s="139">
        <v>2014</v>
      </c>
      <c r="D1017" s="139"/>
      <c r="E1017" s="140">
        <f t="shared" ref="E1017:K1017" si="514">AVERAGE(E942,E962,E982,E1002)</f>
        <v>9.0074933852536773E-2</v>
      </c>
      <c r="F1017" s="140">
        <f t="shared" si="514"/>
        <v>6.1973271787914043E-2</v>
      </c>
      <c r="G1017" s="140">
        <f t="shared" si="514"/>
        <v>0.22166592240029684</v>
      </c>
      <c r="H1017" s="140">
        <f t="shared" si="514"/>
        <v>0.35560710434614368</v>
      </c>
      <c r="I1017" s="140">
        <f t="shared" si="514"/>
        <v>0.21156736561596773</v>
      </c>
      <c r="J1017" s="140">
        <f t="shared" si="514"/>
        <v>2.9931734405018652E-2</v>
      </c>
      <c r="K1017" s="140">
        <f t="shared" si="514"/>
        <v>2.9179667592122299E-2</v>
      </c>
      <c r="L1017" s="141">
        <f t="shared" si="511"/>
        <v>3.5703318089135356</v>
      </c>
    </row>
    <row r="1018" spans="1:12" ht="15" customHeight="1" x14ac:dyDescent="0.2">
      <c r="A1018" s="11"/>
      <c r="C1018" s="162" t="s">
        <v>96</v>
      </c>
      <c r="D1018" s="162"/>
      <c r="E1018" s="162"/>
      <c r="F1018" s="162"/>
      <c r="G1018" s="163"/>
      <c r="H1018" s="163"/>
      <c r="I1018" s="163"/>
      <c r="J1018" s="163"/>
      <c r="K1018" s="163"/>
      <c r="L1018" s="168"/>
    </row>
    <row r="1019" spans="1:12" ht="15" customHeight="1" x14ac:dyDescent="0.2">
      <c r="A1019" s="11"/>
      <c r="C1019" s="178">
        <v>2024</v>
      </c>
      <c r="D1019" s="178"/>
      <c r="E1019" s="179">
        <f>AVERAGE(E944,E964,E984,E1004)</f>
        <v>0.10778390707335175</v>
      </c>
      <c r="F1019" s="179">
        <f t="shared" ref="F1019:K1019" si="515">AVERAGE(F944,F964,F984,F1004)</f>
        <v>8.5511295691221373E-2</v>
      </c>
      <c r="G1019" s="179">
        <f t="shared" si="515"/>
        <v>0.34544180559361459</v>
      </c>
      <c r="H1019" s="179">
        <f t="shared" si="515"/>
        <v>0.26031306055843972</v>
      </c>
      <c r="I1019" s="179">
        <f t="shared" si="515"/>
        <v>0.12549104271566686</v>
      </c>
      <c r="J1019" s="179">
        <f t="shared" si="515"/>
        <v>5.4964003090548275E-2</v>
      </c>
      <c r="K1019" s="179">
        <f t="shared" si="515"/>
        <v>2.0494885277157471E-2</v>
      </c>
      <c r="L1019" s="181">
        <f t="shared" ref="L1019:L1022" si="516">(1*E1019+2*F1019+3*G1019+4*H1019+5*I1019)/SUM(E1019:I1019)</f>
        <v>3.2273733785409582</v>
      </c>
    </row>
    <row r="1020" spans="1:12" ht="15" customHeight="1" x14ac:dyDescent="0.2">
      <c r="A1020" s="11"/>
      <c r="C1020" s="139">
        <v>2021</v>
      </c>
      <c r="D1020" s="139"/>
      <c r="E1020" s="140">
        <f t="shared" ref="E1020:K1020" si="517">AVERAGE(E945,E965,E985,E1005)</f>
        <v>0.12097292799999999</v>
      </c>
      <c r="F1020" s="140">
        <f t="shared" si="517"/>
        <v>7.1487726249999994E-2</v>
      </c>
      <c r="G1020" s="140">
        <f t="shared" si="517"/>
        <v>0.29873739825000001</v>
      </c>
      <c r="H1020" s="140">
        <f t="shared" si="517"/>
        <v>0.25838283675000001</v>
      </c>
      <c r="I1020" s="140">
        <f t="shared" si="517"/>
        <v>0.15321253024999998</v>
      </c>
      <c r="J1020" s="140">
        <f t="shared" si="517"/>
        <v>7.7207208999999999E-2</v>
      </c>
      <c r="K1020" s="140">
        <f t="shared" si="517"/>
        <v>1.9999349999999999E-2</v>
      </c>
      <c r="L1020" s="141">
        <f t="shared" si="516"/>
        <v>3.2784405707556226</v>
      </c>
    </row>
    <row r="1021" spans="1:12" ht="15" customHeight="1" x14ac:dyDescent="0.2">
      <c r="A1021" s="11"/>
      <c r="C1021" s="139">
        <v>2017</v>
      </c>
      <c r="D1021" s="139"/>
      <c r="E1021" s="140">
        <f t="shared" ref="E1021:K1021" si="518">AVERAGE(E946,E966,E986,E1006)</f>
        <v>0.12456880775000001</v>
      </c>
      <c r="F1021" s="140">
        <f t="shared" si="518"/>
        <v>9.2885051999999996E-2</v>
      </c>
      <c r="G1021" s="140">
        <f t="shared" si="518"/>
        <v>0.31180155050000002</v>
      </c>
      <c r="H1021" s="140">
        <f t="shared" si="518"/>
        <v>0.27303683550000002</v>
      </c>
      <c r="I1021" s="140">
        <f t="shared" si="518"/>
        <v>0.1365896985</v>
      </c>
      <c r="J1021" s="140">
        <f t="shared" si="518"/>
        <v>3.9566425000000002E-2</v>
      </c>
      <c r="K1021" s="140">
        <f t="shared" si="518"/>
        <v>2.1551575E-2</v>
      </c>
      <c r="L1021" s="141">
        <f t="shared" si="516"/>
        <v>3.2174858790826084</v>
      </c>
    </row>
    <row r="1022" spans="1:12" ht="15" customHeight="1" x14ac:dyDescent="0.2">
      <c r="A1022" s="11"/>
      <c r="C1022" s="139">
        <v>2014</v>
      </c>
      <c r="D1022" s="139"/>
      <c r="E1022" s="140">
        <f t="shared" ref="E1022:K1022" si="519">AVERAGE(E947,E967,E987,E1007)</f>
        <v>0.11682266090701973</v>
      </c>
      <c r="F1022" s="140">
        <f t="shared" si="519"/>
        <v>7.2733957887306799E-2</v>
      </c>
      <c r="G1022" s="140">
        <f t="shared" si="519"/>
        <v>0.26249912842280487</v>
      </c>
      <c r="H1022" s="140">
        <f t="shared" si="519"/>
        <v>0.31484339953055651</v>
      </c>
      <c r="I1022" s="140">
        <f t="shared" si="519"/>
        <v>0.14550431213491638</v>
      </c>
      <c r="J1022" s="140">
        <f t="shared" si="519"/>
        <v>4.8967269737674964E-2</v>
      </c>
      <c r="K1022" s="140">
        <f t="shared" si="519"/>
        <v>3.8629271379720796E-2</v>
      </c>
      <c r="L1022" s="141">
        <f t="shared" si="516"/>
        <v>3.3282240342071914</v>
      </c>
    </row>
    <row r="1023" spans="1:12" ht="15" customHeight="1" x14ac:dyDescent="0.2">
      <c r="A1023" s="11"/>
      <c r="C1023" s="100" t="s">
        <v>114</v>
      </c>
      <c r="D1023" s="100"/>
      <c r="E1023" s="100"/>
      <c r="F1023" s="99"/>
      <c r="G1023" s="99"/>
      <c r="H1023" s="99"/>
      <c r="I1023" s="99"/>
      <c r="J1023" s="99"/>
      <c r="K1023" s="99"/>
      <c r="L1023" s="99"/>
    </row>
    <row r="1024" spans="1:12" ht="15" customHeight="1" x14ac:dyDescent="0.2">
      <c r="A1024" s="11"/>
      <c r="C1024" s="160" t="s">
        <v>165</v>
      </c>
      <c r="D1024" s="160"/>
      <c r="E1024" s="160"/>
      <c r="F1024" s="161"/>
      <c r="G1024" s="161"/>
      <c r="H1024" s="161"/>
      <c r="I1024" s="161"/>
      <c r="J1024" s="161"/>
      <c r="K1024" s="161"/>
      <c r="L1024" s="161"/>
    </row>
    <row r="1025" spans="1:13" ht="15" customHeight="1" x14ac:dyDescent="0.2">
      <c r="A1025" s="11"/>
      <c r="B1025" s="3"/>
      <c r="C1025" s="178">
        <v>2024</v>
      </c>
      <c r="D1025" s="178"/>
      <c r="E1025" s="179">
        <f>AVERAGE(E1035,E1040,E1045,E1055,E1060,E1065,E1075,E1080,E1085,E1095,E1100,E1105)</f>
        <v>0.12526708641163672</v>
      </c>
      <c r="F1025" s="179">
        <f t="shared" ref="F1025:K1025" si="520">AVERAGE(F1035,F1040,F1045,F1055,F1060,F1065,F1075,F1080,F1085,F1095,F1100,F1105)</f>
        <v>9.4559179541554753E-2</v>
      </c>
      <c r="G1025" s="179">
        <f t="shared" si="520"/>
        <v>0.30438098916975115</v>
      </c>
      <c r="H1025" s="179">
        <f t="shared" si="520"/>
        <v>0.27687667155878198</v>
      </c>
      <c r="I1025" s="179">
        <f t="shared" si="520"/>
        <v>0.14084130550742191</v>
      </c>
      <c r="J1025" s="179">
        <f t="shared" si="520"/>
        <v>3.2621821173887414E-2</v>
      </c>
      <c r="K1025" s="179">
        <f t="shared" si="520"/>
        <v>2.5452946636966133E-2</v>
      </c>
      <c r="L1025" s="181">
        <f t="shared" ref="L1025:L1028" si="521">(1*E1025+2*F1025+3*G1025+4*H1025+5*I1025)/SUM(E1025:I1025)</f>
        <v>3.2266272554485851</v>
      </c>
    </row>
    <row r="1026" spans="1:13" ht="15" customHeight="1" x14ac:dyDescent="0.2">
      <c r="A1026" s="11"/>
      <c r="B1026" s="3"/>
      <c r="C1026" s="139">
        <v>2021</v>
      </c>
      <c r="D1026" s="139"/>
      <c r="E1026" s="140">
        <f t="shared" ref="E1026:K1026" si="522">AVERAGE(E1036,E1041,E1046,E1056,E1061,E1066,E1076,E1081,E1086,E1096,E1101,E1106)</f>
        <v>0.15122227333333332</v>
      </c>
      <c r="F1026" s="140">
        <f t="shared" si="522"/>
        <v>0.10589635358333334</v>
      </c>
      <c r="G1026" s="140">
        <f t="shared" si="522"/>
        <v>0.28438287050000005</v>
      </c>
      <c r="H1026" s="140">
        <f t="shared" si="522"/>
        <v>0.26109452574999997</v>
      </c>
      <c r="I1026" s="140">
        <f t="shared" si="522"/>
        <v>0.13997017800000003</v>
      </c>
      <c r="J1026" s="140">
        <f t="shared" si="522"/>
        <v>2.8037808333333334E-2</v>
      </c>
      <c r="K1026" s="140">
        <f t="shared" si="522"/>
        <v>2.9395993249999999E-2</v>
      </c>
      <c r="L1026" s="141">
        <f t="shared" si="521"/>
        <v>3.1407794819459443</v>
      </c>
    </row>
    <row r="1027" spans="1:13" ht="15" customHeight="1" x14ac:dyDescent="0.2">
      <c r="A1027" s="11"/>
      <c r="B1027" s="3"/>
      <c r="C1027" s="139">
        <v>2017</v>
      </c>
      <c r="D1027" s="139"/>
      <c r="E1027" s="140">
        <f t="shared" ref="E1027:K1027" si="523">AVERAGE(E1037,E1042,E1047,E1057,E1062,E1067,E1077,E1082,E1087,E1097,E1102,E1107)</f>
        <v>0.15434376741666667</v>
      </c>
      <c r="F1027" s="140">
        <f t="shared" si="523"/>
        <v>8.941076933333332E-2</v>
      </c>
      <c r="G1027" s="140">
        <f t="shared" si="523"/>
        <v>0.27887525549999997</v>
      </c>
      <c r="H1027" s="140">
        <f t="shared" si="523"/>
        <v>0.30838294966666663</v>
      </c>
      <c r="I1027" s="140">
        <f t="shared" si="523"/>
        <v>0.115250335</v>
      </c>
      <c r="J1027" s="140">
        <f t="shared" si="523"/>
        <v>2.5486425000000004E-2</v>
      </c>
      <c r="K1027" s="140">
        <f t="shared" si="523"/>
        <v>2.8250504833333329E-2</v>
      </c>
      <c r="L1027" s="141">
        <f t="shared" si="521"/>
        <v>3.1487803116642135</v>
      </c>
    </row>
    <row r="1028" spans="1:13" ht="15" customHeight="1" x14ac:dyDescent="0.2">
      <c r="A1028" s="11"/>
      <c r="B1028" s="3"/>
      <c r="C1028" s="139">
        <v>2014</v>
      </c>
      <c r="D1028" s="139"/>
      <c r="E1028" s="140">
        <f t="shared" ref="E1028:K1028" si="524">AVERAGE(E1038,E1043,E1048,E1058,E1063,E1068,E1078,E1083,E1088,E1098,E1103,E1108)</f>
        <v>0.13613783297593579</v>
      </c>
      <c r="F1028" s="140">
        <f t="shared" si="524"/>
        <v>9.0198696391066049E-2</v>
      </c>
      <c r="G1028" s="140">
        <f t="shared" si="524"/>
        <v>0.32239572128553978</v>
      </c>
      <c r="H1028" s="140">
        <f t="shared" si="524"/>
        <v>0.28400801908026158</v>
      </c>
      <c r="I1028" s="140">
        <f t="shared" si="524"/>
        <v>0.11030094352087182</v>
      </c>
      <c r="J1028" s="140">
        <f t="shared" si="524"/>
        <v>2.807228077959897E-2</v>
      </c>
      <c r="K1028" s="140">
        <f t="shared" si="524"/>
        <v>2.8886505966726119E-2</v>
      </c>
      <c r="L1028" s="141">
        <f t="shared" si="521"/>
        <v>3.1507203945930131</v>
      </c>
    </row>
    <row r="1029" spans="1:13" ht="15" customHeight="1" x14ac:dyDescent="0.2">
      <c r="A1029" s="11"/>
      <c r="B1029" s="3"/>
      <c r="C1029" s="162" t="s">
        <v>64</v>
      </c>
      <c r="D1029" s="162"/>
      <c r="E1029" s="162"/>
      <c r="F1029" s="162"/>
      <c r="G1029" s="163"/>
      <c r="H1029" s="163"/>
      <c r="I1029" s="163"/>
      <c r="J1029" s="163"/>
      <c r="K1029" s="163"/>
      <c r="L1029" s="168"/>
    </row>
    <row r="1030" spans="1:13" s="3" customFormat="1" ht="15" customHeight="1" x14ac:dyDescent="0.2">
      <c r="A1030" s="11"/>
      <c r="B1030" s="2"/>
      <c r="C1030" s="178">
        <v>2024</v>
      </c>
      <c r="D1030" s="178"/>
      <c r="E1030" s="179">
        <f>AVERAGE(E1035,E1040,E1045)</f>
        <v>9.7494661179347686E-2</v>
      </c>
      <c r="F1030" s="179">
        <f t="shared" ref="F1030:K1030" si="525">AVERAGE(F1035,F1040,F1045)</f>
        <v>8.3417802808645636E-2</v>
      </c>
      <c r="G1030" s="179">
        <f t="shared" si="525"/>
        <v>0.29817046319087648</v>
      </c>
      <c r="H1030" s="179">
        <f t="shared" si="525"/>
        <v>0.31991311846901138</v>
      </c>
      <c r="I1030" s="179">
        <f t="shared" si="525"/>
        <v>0.16196649266774546</v>
      </c>
      <c r="J1030" s="179">
        <f t="shared" si="525"/>
        <v>3.0390293962313991E-2</v>
      </c>
      <c r="K1030" s="179">
        <f t="shared" si="525"/>
        <v>8.6471677220593471E-3</v>
      </c>
      <c r="L1030" s="181">
        <f t="shared" ref="L1030:L1033" si="526">(1*E1030+2*F1030+3*G1030+4*H1030+5*I1030)/SUM(E1030:I1030)</f>
        <v>3.3802843129324294</v>
      </c>
      <c r="M1030" s="2"/>
    </row>
    <row r="1031" spans="1:13" s="3" customFormat="1" ht="15" customHeight="1" x14ac:dyDescent="0.2">
      <c r="A1031" s="11"/>
      <c r="B1031" s="2"/>
      <c r="C1031" s="139">
        <v>2021</v>
      </c>
      <c r="D1031" s="139"/>
      <c r="E1031" s="140">
        <f t="shared" ref="E1031:K1031" si="527">AVERAGE(E1036,E1041,E1046)</f>
        <v>0.11502547733333331</v>
      </c>
      <c r="F1031" s="140">
        <f t="shared" si="527"/>
        <v>9.5709155000000004E-2</v>
      </c>
      <c r="G1031" s="140">
        <f t="shared" si="527"/>
        <v>0.27938388266666669</v>
      </c>
      <c r="H1031" s="140">
        <f t="shared" si="527"/>
        <v>0.32897870333333329</v>
      </c>
      <c r="I1031" s="140">
        <f t="shared" si="527"/>
        <v>0.13830837633333334</v>
      </c>
      <c r="J1031" s="140">
        <f t="shared" si="527"/>
        <v>2.7908133333333335E-2</v>
      </c>
      <c r="K1031" s="140">
        <f t="shared" si="527"/>
        <v>1.4686299999999999E-2</v>
      </c>
      <c r="L1031" s="141">
        <f t="shared" si="526"/>
        <v>3.2922850544139148</v>
      </c>
      <c r="M1031" s="2"/>
    </row>
    <row r="1032" spans="1:13" s="3" customFormat="1" ht="15" customHeight="1" x14ac:dyDescent="0.2">
      <c r="A1032" s="11"/>
      <c r="B1032" s="2"/>
      <c r="C1032" s="139">
        <v>2017</v>
      </c>
      <c r="D1032" s="139"/>
      <c r="E1032" s="140">
        <f t="shared" ref="E1032:K1032" si="528">AVERAGE(E1037,E1042,E1047)</f>
        <v>0.11565972666666667</v>
      </c>
      <c r="F1032" s="140">
        <f t="shared" si="528"/>
        <v>8.0963566000000001E-2</v>
      </c>
      <c r="G1032" s="140">
        <f t="shared" si="528"/>
        <v>0.28512308433333328</v>
      </c>
      <c r="H1032" s="140">
        <f t="shared" si="528"/>
        <v>0.38279127600000001</v>
      </c>
      <c r="I1032" s="140">
        <f t="shared" si="528"/>
        <v>9.8335041666666664E-2</v>
      </c>
      <c r="J1032" s="140">
        <f t="shared" si="528"/>
        <v>2.2020166666666664E-2</v>
      </c>
      <c r="K1032" s="140">
        <f t="shared" si="528"/>
        <v>1.5107133333333333E-2</v>
      </c>
      <c r="L1032" s="141">
        <f t="shared" si="526"/>
        <v>3.2774804410592346</v>
      </c>
      <c r="M1032" s="2"/>
    </row>
    <row r="1033" spans="1:13" s="3" customFormat="1" ht="15" customHeight="1" x14ac:dyDescent="0.2">
      <c r="A1033" s="11"/>
      <c r="B1033" s="2"/>
      <c r="C1033" s="139">
        <v>2014</v>
      </c>
      <c r="D1033" s="139"/>
      <c r="E1033" s="140">
        <f t="shared" ref="E1033:K1033" si="529">AVERAGE(E1038,E1043,E1048)</f>
        <v>0.10055988164633815</v>
      </c>
      <c r="F1033" s="140">
        <f t="shared" si="529"/>
        <v>6.817470669953847E-2</v>
      </c>
      <c r="G1033" s="140">
        <f t="shared" si="529"/>
        <v>0.29440437869350611</v>
      </c>
      <c r="H1033" s="140">
        <f t="shared" si="529"/>
        <v>0.38851446669430362</v>
      </c>
      <c r="I1033" s="140">
        <f t="shared" si="529"/>
        <v>0.10351294555443195</v>
      </c>
      <c r="J1033" s="140">
        <f t="shared" si="529"/>
        <v>2.5899570938150152E-2</v>
      </c>
      <c r="K1033" s="140">
        <f t="shared" si="529"/>
        <v>1.8934049773731695E-2</v>
      </c>
      <c r="L1033" s="141">
        <f t="shared" si="526"/>
        <v>3.3415592245343722</v>
      </c>
      <c r="M1033" s="2"/>
    </row>
    <row r="1034" spans="1:13" s="3" customFormat="1" ht="15" customHeight="1" x14ac:dyDescent="0.2">
      <c r="A1034" s="11"/>
      <c r="B1034" s="2"/>
      <c r="C1034" s="170" t="s">
        <v>94</v>
      </c>
      <c r="D1034" s="171"/>
      <c r="E1034" s="172"/>
      <c r="F1034" s="172"/>
      <c r="G1034" s="173"/>
      <c r="H1034" s="173"/>
      <c r="I1034" s="173"/>
      <c r="J1034" s="173"/>
      <c r="K1034" s="173"/>
      <c r="L1034" s="174"/>
      <c r="M1034" s="2"/>
    </row>
    <row r="1035" spans="1:13" ht="15" customHeight="1" x14ac:dyDescent="0.2">
      <c r="A1035" s="11"/>
      <c r="C1035" s="178">
        <v>2024</v>
      </c>
      <c r="D1035" s="178"/>
      <c r="E1035" s="179">
        <v>6.5892711034168105E-2</v>
      </c>
      <c r="F1035" s="179">
        <v>3.137746059480289E-2</v>
      </c>
      <c r="G1035" s="179">
        <v>0.26908585110814676</v>
      </c>
      <c r="H1035" s="179">
        <v>0.36065470595871085</v>
      </c>
      <c r="I1035" s="179">
        <v>0.23925536964444899</v>
      </c>
      <c r="J1035" s="179">
        <v>2.5086733937663145E-2</v>
      </c>
      <c r="K1035" s="179">
        <v>8.6471677220593471E-3</v>
      </c>
      <c r="L1035" s="181">
        <f t="shared" ref="L1035:L1038" si="530">(1*E1035+2*F1035+3*G1035+4*H1035+5*I1035)/SUM(E1035:I1035)</f>
        <v>3.6996028979445894</v>
      </c>
    </row>
    <row r="1036" spans="1:13" ht="15" customHeight="1" x14ac:dyDescent="0.2">
      <c r="A1036" s="11"/>
      <c r="C1036" s="139">
        <v>2021</v>
      </c>
      <c r="D1036" s="139"/>
      <c r="E1036" s="140">
        <v>8.3896136999999996E-2</v>
      </c>
      <c r="F1036" s="140">
        <v>2.5550799999999999E-2</v>
      </c>
      <c r="G1036" s="140">
        <v>0.27551603899999999</v>
      </c>
      <c r="H1036" s="140">
        <v>0.38378075699999997</v>
      </c>
      <c r="I1036" s="140">
        <v>0.1878813</v>
      </c>
      <c r="J1036" s="140">
        <v>2.8688700000000001E-2</v>
      </c>
      <c r="K1036" s="140">
        <v>1.4686299999999999E-2</v>
      </c>
      <c r="L1036" s="141">
        <f t="shared" si="530"/>
        <v>3.5918727437273743</v>
      </c>
    </row>
    <row r="1037" spans="1:13" ht="15" customHeight="1" x14ac:dyDescent="0.2">
      <c r="A1037" s="11"/>
      <c r="C1037" s="139">
        <v>2017</v>
      </c>
      <c r="D1037" s="139"/>
      <c r="E1037" s="140">
        <v>7.6101722999999996E-2</v>
      </c>
      <c r="F1037" s="140">
        <v>4.86025E-2</v>
      </c>
      <c r="G1037" s="140">
        <v>0.22889167299999999</v>
      </c>
      <c r="H1037" s="140">
        <v>0.49107093899999998</v>
      </c>
      <c r="I1037" s="140">
        <v>0.120408449</v>
      </c>
      <c r="J1037" s="140">
        <v>2.05533E-2</v>
      </c>
      <c r="K1037" s="140">
        <v>1.4371399999999999E-2</v>
      </c>
      <c r="L1037" s="141">
        <f t="shared" si="530"/>
        <v>3.5503009970359991</v>
      </c>
    </row>
    <row r="1038" spans="1:13" ht="15" customHeight="1" x14ac:dyDescent="0.2">
      <c r="A1038" s="11"/>
      <c r="C1038" s="139">
        <v>2014</v>
      </c>
      <c r="D1038" s="139"/>
      <c r="E1038" s="140">
        <v>8.042862171730128E-2</v>
      </c>
      <c r="F1038" s="140">
        <v>3.6258500945731291E-2</v>
      </c>
      <c r="G1038" s="140">
        <v>0.25870743996224838</v>
      </c>
      <c r="H1038" s="140">
        <v>0.45415259721055778</v>
      </c>
      <c r="I1038" s="140">
        <v>0.13179835003147949</v>
      </c>
      <c r="J1038" s="140">
        <v>2.1684076857025981E-2</v>
      </c>
      <c r="K1038" s="140">
        <v>1.6970413275655672E-2</v>
      </c>
      <c r="L1038" s="141">
        <f t="shared" si="530"/>
        <v>3.5415675712315324</v>
      </c>
    </row>
    <row r="1039" spans="1:13" ht="15" customHeight="1" x14ac:dyDescent="0.2">
      <c r="A1039" s="11"/>
      <c r="C1039" s="170" t="s">
        <v>95</v>
      </c>
      <c r="D1039" s="171"/>
      <c r="E1039" s="172"/>
      <c r="F1039" s="172"/>
      <c r="G1039" s="173"/>
      <c r="H1039" s="173"/>
      <c r="I1039" s="173"/>
      <c r="J1039" s="173"/>
      <c r="K1039" s="173"/>
      <c r="L1039" s="174"/>
    </row>
    <row r="1040" spans="1:13" ht="15" customHeight="1" x14ac:dyDescent="0.2">
      <c r="A1040" s="11"/>
      <c r="C1040" s="178">
        <v>2024</v>
      </c>
      <c r="D1040" s="178"/>
      <c r="E1040" s="179">
        <v>0.12659972454924492</v>
      </c>
      <c r="F1040" s="179">
        <v>0.13911085282386459</v>
      </c>
      <c r="G1040" s="179">
        <v>0.37511617275241654</v>
      </c>
      <c r="H1040" s="179">
        <v>0.22870626669244395</v>
      </c>
      <c r="I1040" s="179">
        <v>8.82405947533383E-2</v>
      </c>
      <c r="J1040" s="179">
        <v>3.3579220706632371E-2</v>
      </c>
      <c r="K1040" s="179">
        <v>8.6471677220593471E-3</v>
      </c>
      <c r="L1040" s="181">
        <f t="shared" ref="L1040:L1043" si="531">(1*E1040+2*F1040+3*G1040+4*H1040+5*I1040)/SUM(E1040:I1040)</f>
        <v>3.0134448831343761</v>
      </c>
    </row>
    <row r="1041" spans="1:12" ht="15" customHeight="1" x14ac:dyDescent="0.2">
      <c r="A1041" s="11"/>
      <c r="C1041" s="139">
        <v>2021</v>
      </c>
      <c r="D1041" s="139"/>
      <c r="E1041" s="140">
        <v>0.13603959199999999</v>
      </c>
      <c r="F1041" s="140">
        <v>0.168195134</v>
      </c>
      <c r="G1041" s="140">
        <v>0.32332812100000002</v>
      </c>
      <c r="H1041" s="140">
        <v>0.241391141</v>
      </c>
      <c r="I1041" s="140">
        <v>8.9165474999999994E-2</v>
      </c>
      <c r="J1041" s="140">
        <v>2.7194300000000001E-2</v>
      </c>
      <c r="K1041" s="140">
        <v>1.4686299999999999E-2</v>
      </c>
      <c r="L1041" s="141">
        <f t="shared" si="531"/>
        <v>2.978549410805571</v>
      </c>
    </row>
    <row r="1042" spans="1:12" ht="15" customHeight="1" x14ac:dyDescent="0.2">
      <c r="A1042" s="11"/>
      <c r="C1042" s="139">
        <v>2017</v>
      </c>
      <c r="D1042" s="139"/>
      <c r="E1042" s="140">
        <v>0.14763684599999999</v>
      </c>
      <c r="F1042" s="140">
        <v>0.133279598</v>
      </c>
      <c r="G1042" s="140">
        <v>0.32842919799999998</v>
      </c>
      <c r="H1042" s="140">
        <v>0.28668469299999999</v>
      </c>
      <c r="I1042" s="140">
        <v>6.4545547999999994E-2</v>
      </c>
      <c r="J1042" s="140">
        <v>2.3519999999999999E-2</v>
      </c>
      <c r="K1042" s="140">
        <v>1.5904100000000001E-2</v>
      </c>
      <c r="L1042" s="141">
        <f t="shared" si="531"/>
        <v>2.986698082654236</v>
      </c>
    </row>
    <row r="1043" spans="1:12" ht="15" customHeight="1" x14ac:dyDescent="0.2">
      <c r="A1043" s="11"/>
      <c r="C1043" s="139">
        <v>2014</v>
      </c>
      <c r="D1043" s="139"/>
      <c r="E1043" s="140">
        <v>0.1150989189792241</v>
      </c>
      <c r="F1043" s="140">
        <v>9.3307649223595038E-2</v>
      </c>
      <c r="G1043" s="140">
        <v>0.38417657401248428</v>
      </c>
      <c r="H1043" s="140">
        <v>0.28347652987019561</v>
      </c>
      <c r="I1043" s="140">
        <v>7.6035244105128935E-2</v>
      </c>
      <c r="J1043" s="140">
        <v>2.5043761039488407E-2</v>
      </c>
      <c r="K1043" s="140">
        <v>2.286132276988373E-2</v>
      </c>
      <c r="L1043" s="141">
        <f t="shared" si="531"/>
        <v>3.117678950904069</v>
      </c>
    </row>
    <row r="1044" spans="1:12" ht="15" customHeight="1" x14ac:dyDescent="0.2">
      <c r="A1044" s="11"/>
      <c r="C1044" s="170" t="s">
        <v>96</v>
      </c>
      <c r="D1044" s="171"/>
      <c r="E1044" s="172"/>
      <c r="F1044" s="172"/>
      <c r="G1044" s="173"/>
      <c r="H1044" s="173"/>
      <c r="I1044" s="173"/>
      <c r="J1044" s="173"/>
      <c r="K1044" s="173"/>
      <c r="L1044" s="174"/>
    </row>
    <row r="1045" spans="1:12" ht="15" customHeight="1" x14ac:dyDescent="0.2">
      <c r="A1045" s="11"/>
      <c r="C1045" s="178">
        <v>2024</v>
      </c>
      <c r="D1045" s="178"/>
      <c r="E1045" s="179">
        <v>9.9991547954630014E-2</v>
      </c>
      <c r="F1045" s="179">
        <v>7.9765095007269429E-2</v>
      </c>
      <c r="G1045" s="179">
        <v>0.25030936571206619</v>
      </c>
      <c r="H1045" s="179">
        <v>0.37037838275587937</v>
      </c>
      <c r="I1045" s="179">
        <v>0.1584035136054491</v>
      </c>
      <c r="J1045" s="179">
        <v>3.2504927242646468E-2</v>
      </c>
      <c r="K1045" s="179">
        <v>8.6471677220593453E-3</v>
      </c>
      <c r="L1045" s="181">
        <f t="shared" ref="L1045:L1048" si="532">(1*E1045+2*F1045+3*G1045+4*H1045+5*I1045)/SUM(E1045:I1045)</f>
        <v>3.4249237203425404</v>
      </c>
    </row>
    <row r="1046" spans="1:12" ht="15" customHeight="1" x14ac:dyDescent="0.2">
      <c r="A1046" s="11"/>
      <c r="C1046" s="139">
        <v>2021</v>
      </c>
      <c r="D1046" s="139"/>
      <c r="E1046" s="140">
        <v>0.12514070299999999</v>
      </c>
      <c r="F1046" s="140">
        <v>9.3381531000000004E-2</v>
      </c>
      <c r="G1046" s="140">
        <v>0.23930748800000001</v>
      </c>
      <c r="H1046" s="140">
        <v>0.36176421199999997</v>
      </c>
      <c r="I1046" s="140">
        <v>0.13787835400000001</v>
      </c>
      <c r="J1046" s="140">
        <v>2.7841399999999999E-2</v>
      </c>
      <c r="K1046" s="140">
        <v>1.4686299999999999E-2</v>
      </c>
      <c r="L1046" s="141">
        <f t="shared" si="532"/>
        <v>3.3069101703338282</v>
      </c>
    </row>
    <row r="1047" spans="1:12" ht="15" customHeight="1" x14ac:dyDescent="0.2">
      <c r="A1047" s="11"/>
      <c r="C1047" s="139">
        <v>2017</v>
      </c>
      <c r="D1047" s="139"/>
      <c r="E1047" s="140">
        <v>0.123240611</v>
      </c>
      <c r="F1047" s="140">
        <v>6.1008600000000003E-2</v>
      </c>
      <c r="G1047" s="140">
        <v>0.298048382</v>
      </c>
      <c r="H1047" s="140">
        <v>0.37061819600000001</v>
      </c>
      <c r="I1047" s="140">
        <v>0.110051128</v>
      </c>
      <c r="J1047" s="140">
        <v>2.1987199999999998E-2</v>
      </c>
      <c r="K1047" s="140">
        <v>1.5045899999999999E-2</v>
      </c>
      <c r="L1047" s="141">
        <f t="shared" si="532"/>
        <v>3.2941229080666337</v>
      </c>
    </row>
    <row r="1048" spans="1:12" ht="15" customHeight="1" x14ac:dyDescent="0.2">
      <c r="A1048" s="11"/>
      <c r="C1048" s="139">
        <v>2014</v>
      </c>
      <c r="D1048" s="139"/>
      <c r="E1048" s="140">
        <v>0.10615210424248904</v>
      </c>
      <c r="F1048" s="140">
        <v>7.4957969929289076E-2</v>
      </c>
      <c r="G1048" s="140">
        <v>0.24032912210578561</v>
      </c>
      <c r="H1048" s="140">
        <v>0.42791427300215734</v>
      </c>
      <c r="I1048" s="140">
        <v>0.10270524252668739</v>
      </c>
      <c r="J1048" s="140">
        <v>3.0970874917936063E-2</v>
      </c>
      <c r="K1048" s="140">
        <v>1.6970413275655679E-2</v>
      </c>
      <c r="L1048" s="141">
        <f t="shared" si="532"/>
        <v>3.3634886959698687</v>
      </c>
    </row>
    <row r="1049" spans="1:12" ht="15" customHeight="1" x14ac:dyDescent="0.2">
      <c r="A1049" s="11"/>
      <c r="C1049" s="162" t="s">
        <v>65</v>
      </c>
      <c r="D1049" s="162"/>
      <c r="E1049" s="162"/>
      <c r="F1049" s="162"/>
      <c r="G1049" s="163"/>
      <c r="H1049" s="163"/>
      <c r="I1049" s="163"/>
      <c r="J1049" s="163"/>
      <c r="K1049" s="163"/>
      <c r="L1049" s="168"/>
    </row>
    <row r="1050" spans="1:12" ht="15" customHeight="1" x14ac:dyDescent="0.2">
      <c r="A1050" s="11"/>
      <c r="C1050" s="178">
        <v>2024</v>
      </c>
      <c r="D1050" s="178"/>
      <c r="E1050" s="179">
        <f>AVERAGE(E1055,E1060,E1065)</f>
        <v>0.10954632067603672</v>
      </c>
      <c r="F1050" s="179">
        <f t="shared" ref="F1050:K1050" si="533">AVERAGE(F1055,F1060,F1065)</f>
        <v>7.9635855530676605E-2</v>
      </c>
      <c r="G1050" s="179">
        <f t="shared" si="533"/>
        <v>0.3102398486246829</v>
      </c>
      <c r="H1050" s="179">
        <f t="shared" si="533"/>
        <v>0.29726315164434919</v>
      </c>
      <c r="I1050" s="179">
        <f t="shared" si="533"/>
        <v>0.16444840899943869</v>
      </c>
      <c r="J1050" s="179">
        <f t="shared" si="533"/>
        <v>2.96930087758705E-2</v>
      </c>
      <c r="K1050" s="179">
        <f t="shared" si="533"/>
        <v>9.1734057489455487E-3</v>
      </c>
      <c r="L1050" s="181">
        <f t="shared" ref="L1050:L1053" si="534">(1*E1050+2*F1050+3*G1050+4*H1050+5*I1050)/SUM(E1050:I1050)</f>
        <v>3.340672178881976</v>
      </c>
    </row>
    <row r="1051" spans="1:12" ht="15" customHeight="1" x14ac:dyDescent="0.2">
      <c r="A1051" s="11"/>
      <c r="C1051" s="139">
        <v>2021</v>
      </c>
      <c r="D1051" s="139"/>
      <c r="E1051" s="140">
        <f t="shared" ref="E1051:K1051" si="535">AVERAGE(E1056,E1061,E1066)</f>
        <v>0.12100002999999999</v>
      </c>
      <c r="F1051" s="140">
        <f t="shared" si="535"/>
        <v>8.6138196666666667E-2</v>
      </c>
      <c r="G1051" s="140">
        <f t="shared" si="535"/>
        <v>0.28746557033333336</v>
      </c>
      <c r="H1051" s="140">
        <f t="shared" si="535"/>
        <v>0.28890405299999999</v>
      </c>
      <c r="I1051" s="140">
        <f t="shared" si="535"/>
        <v>0.17734731500000001</v>
      </c>
      <c r="J1051" s="140">
        <f t="shared" si="535"/>
        <v>2.1718333333333329E-2</v>
      </c>
      <c r="K1051" s="140">
        <f t="shared" si="535"/>
        <v>1.7426500000000001E-2</v>
      </c>
      <c r="L1051" s="141">
        <f t="shared" si="534"/>
        <v>3.3283121513254637</v>
      </c>
    </row>
    <row r="1052" spans="1:12" ht="15" customHeight="1" x14ac:dyDescent="0.2">
      <c r="A1052" s="11"/>
      <c r="C1052" s="139">
        <v>2017</v>
      </c>
      <c r="D1052" s="139"/>
      <c r="E1052" s="140">
        <f t="shared" ref="E1052:K1052" si="536">AVERAGE(E1057,E1062,E1067)</f>
        <v>0.131493465</v>
      </c>
      <c r="F1052" s="140">
        <f t="shared" si="536"/>
        <v>7.2863598000000016E-2</v>
      </c>
      <c r="G1052" s="140">
        <f t="shared" si="536"/>
        <v>0.25802258100000003</v>
      </c>
      <c r="H1052" s="140">
        <f t="shared" si="536"/>
        <v>0.33854321399999998</v>
      </c>
      <c r="I1052" s="140">
        <f t="shared" si="536"/>
        <v>0.17231816066666669</v>
      </c>
      <c r="J1052" s="140">
        <f t="shared" si="536"/>
        <v>2.0839433333333334E-2</v>
      </c>
      <c r="K1052" s="140">
        <f t="shared" si="536"/>
        <v>5.9195633333333332E-3</v>
      </c>
      <c r="L1052" s="141">
        <f t="shared" si="534"/>
        <v>3.3568787182944382</v>
      </c>
    </row>
    <row r="1053" spans="1:12" ht="15" customHeight="1" x14ac:dyDescent="0.2">
      <c r="A1053" s="11"/>
      <c r="C1053" s="139">
        <v>2014</v>
      </c>
      <c r="D1053" s="139"/>
      <c r="E1053" s="140">
        <f t="shared" ref="E1053:K1053" si="537">AVERAGE(E1058,E1063,E1068)</f>
        <v>0.10667432102078174</v>
      </c>
      <c r="F1053" s="140">
        <f t="shared" si="537"/>
        <v>7.7831485966769018E-2</v>
      </c>
      <c r="G1053" s="140">
        <f t="shared" si="537"/>
        <v>0.30239158993931037</v>
      </c>
      <c r="H1053" s="140">
        <f t="shared" si="537"/>
        <v>0.30144221966786028</v>
      </c>
      <c r="I1053" s="140">
        <f t="shared" si="537"/>
        <v>0.18094146416250903</v>
      </c>
      <c r="J1053" s="140">
        <f t="shared" si="537"/>
        <v>2.5715448310870817E-2</v>
      </c>
      <c r="K1053" s="140">
        <f t="shared" si="537"/>
        <v>5.0034709318988067E-3</v>
      </c>
      <c r="L1053" s="141">
        <f t="shared" si="534"/>
        <v>3.3839392178106018</v>
      </c>
    </row>
    <row r="1054" spans="1:12" ht="15" customHeight="1" x14ac:dyDescent="0.2">
      <c r="A1054" s="11"/>
      <c r="C1054" s="170" t="s">
        <v>94</v>
      </c>
      <c r="D1054" s="171"/>
      <c r="E1054" s="172"/>
      <c r="F1054" s="172"/>
      <c r="G1054" s="173"/>
      <c r="H1054" s="173"/>
      <c r="I1054" s="173"/>
      <c r="J1054" s="173"/>
      <c r="K1054" s="173"/>
      <c r="L1054" s="174"/>
    </row>
    <row r="1055" spans="1:12" ht="15" customHeight="1" x14ac:dyDescent="0.2">
      <c r="A1055" s="11"/>
      <c r="C1055" s="178">
        <v>2024</v>
      </c>
      <c r="D1055" s="178"/>
      <c r="E1055" s="179">
        <v>8.9194610016414239E-2</v>
      </c>
      <c r="F1055" s="179">
        <v>6.58229810698234E-2</v>
      </c>
      <c r="G1055" s="179">
        <v>0.30919893563097672</v>
      </c>
      <c r="H1055" s="179">
        <v>0.30697599494140138</v>
      </c>
      <c r="I1055" s="179">
        <v>0.19233385517982585</v>
      </c>
      <c r="J1055" s="179">
        <v>2.7300217412613074E-2</v>
      </c>
      <c r="K1055" s="179">
        <v>9.1734057489455505E-3</v>
      </c>
      <c r="L1055" s="181">
        <f t="shared" ref="L1055:L1058" si="538">(1*E1055+2*F1055+3*G1055+4*H1055+5*I1055)/SUM(E1055:I1055)</f>
        <v>3.4643687136687737</v>
      </c>
    </row>
    <row r="1056" spans="1:12" ht="15" customHeight="1" x14ac:dyDescent="0.2">
      <c r="A1056" s="11"/>
      <c r="C1056" s="139">
        <v>2021</v>
      </c>
      <c r="D1056" s="139"/>
      <c r="E1056" s="140">
        <v>0.108439832</v>
      </c>
      <c r="F1056" s="140">
        <v>4.6055600000000002E-2</v>
      </c>
      <c r="G1056" s="140">
        <v>0.34848974100000002</v>
      </c>
      <c r="H1056" s="140">
        <v>0.26961196100000001</v>
      </c>
      <c r="I1056" s="140">
        <v>0.18747750599999999</v>
      </c>
      <c r="J1056" s="140">
        <v>2.2498899999999999E-2</v>
      </c>
      <c r="K1056" s="140">
        <v>1.7426500000000001E-2</v>
      </c>
      <c r="L1056" s="141">
        <f t="shared" si="538"/>
        <v>3.3975021244181596</v>
      </c>
    </row>
    <row r="1057" spans="1:12" ht="15" customHeight="1" x14ac:dyDescent="0.2">
      <c r="A1057" s="11"/>
      <c r="C1057" s="139">
        <v>2017</v>
      </c>
      <c r="D1057" s="139"/>
      <c r="E1057" s="140">
        <v>0.123504379</v>
      </c>
      <c r="F1057" s="140">
        <v>9.3449048000000007E-2</v>
      </c>
      <c r="G1057" s="140">
        <v>0.24426316000000001</v>
      </c>
      <c r="H1057" s="140">
        <v>0.34075828499999999</v>
      </c>
      <c r="I1057" s="140">
        <v>0.172962426</v>
      </c>
      <c r="J1057" s="140">
        <v>1.9878900000000001E-2</v>
      </c>
      <c r="K1057" s="140">
        <v>5.1838300000000004E-3</v>
      </c>
      <c r="L1057" s="141">
        <f t="shared" si="538"/>
        <v>3.3551257416351303</v>
      </c>
    </row>
    <row r="1058" spans="1:12" ht="15" customHeight="1" x14ac:dyDescent="0.2">
      <c r="A1058" s="11"/>
      <c r="C1058" s="139">
        <v>2014</v>
      </c>
      <c r="D1058" s="139"/>
      <c r="E1058" s="140">
        <v>0.10697604308421348</v>
      </c>
      <c r="F1058" s="140">
        <v>7.8462249717212509E-2</v>
      </c>
      <c r="G1058" s="140">
        <v>0.31577775652490458</v>
      </c>
      <c r="H1058" s="140">
        <v>0.30595961352231582</v>
      </c>
      <c r="I1058" s="140">
        <v>0.16478745574915388</v>
      </c>
      <c r="J1058" s="140">
        <v>2.2157762461569287E-2</v>
      </c>
      <c r="K1058" s="140">
        <v>5.8791189406303731E-3</v>
      </c>
      <c r="L1058" s="141">
        <f t="shared" si="538"/>
        <v>3.3530177046532232</v>
      </c>
    </row>
    <row r="1059" spans="1:12" ht="15" customHeight="1" x14ac:dyDescent="0.2">
      <c r="A1059" s="11"/>
      <c r="C1059" s="170" t="s">
        <v>95</v>
      </c>
      <c r="D1059" s="171"/>
      <c r="E1059" s="172"/>
      <c r="F1059" s="172"/>
      <c r="G1059" s="173"/>
      <c r="H1059" s="173"/>
      <c r="I1059" s="173"/>
      <c r="J1059" s="173"/>
      <c r="K1059" s="173"/>
      <c r="L1059" s="174"/>
    </row>
    <row r="1060" spans="1:12" ht="15" customHeight="1" x14ac:dyDescent="0.2">
      <c r="A1060" s="11"/>
      <c r="C1060" s="178">
        <v>2024</v>
      </c>
      <c r="D1060" s="178"/>
      <c r="E1060" s="179">
        <v>0.12596932720478166</v>
      </c>
      <c r="F1060" s="179">
        <v>8.6486216844063768E-2</v>
      </c>
      <c r="G1060" s="179">
        <v>0.32386637637227128</v>
      </c>
      <c r="H1060" s="179">
        <v>0.29040016002052038</v>
      </c>
      <c r="I1060" s="179">
        <v>0.13483063213706564</v>
      </c>
      <c r="J1060" s="179">
        <v>2.9273881672351957E-2</v>
      </c>
      <c r="K1060" s="179">
        <v>9.1734057489455505E-3</v>
      </c>
      <c r="L1060" s="181">
        <f t="shared" ref="L1060:L1063" si="539">(1*E1060+2*F1060+3*G1060+4*H1060+5*I1060)/SUM(E1060:I1060)</f>
        <v>3.2304985989240649</v>
      </c>
    </row>
    <row r="1061" spans="1:12" ht="15" customHeight="1" x14ac:dyDescent="0.2">
      <c r="A1061" s="11"/>
      <c r="C1061" s="139">
        <v>2021</v>
      </c>
      <c r="D1061" s="139"/>
      <c r="E1061" s="140">
        <v>0.12874887700000001</v>
      </c>
      <c r="F1061" s="140">
        <v>0.112804417</v>
      </c>
      <c r="G1061" s="140">
        <v>0.24363599599999999</v>
      </c>
      <c r="H1061" s="140">
        <v>0.31740402699999998</v>
      </c>
      <c r="I1061" s="140">
        <v>0.158975698</v>
      </c>
      <c r="J1061" s="140">
        <v>2.1004499999999999E-2</v>
      </c>
      <c r="K1061" s="140">
        <v>1.7426500000000001E-2</v>
      </c>
      <c r="L1061" s="141">
        <f t="shared" si="539"/>
        <v>3.2756466232431585</v>
      </c>
    </row>
    <row r="1062" spans="1:12" ht="15" customHeight="1" x14ac:dyDescent="0.2">
      <c r="A1062" s="11"/>
      <c r="C1062" s="139">
        <v>2017</v>
      </c>
      <c r="D1062" s="139"/>
      <c r="E1062" s="140">
        <v>0.14633311800000001</v>
      </c>
      <c r="F1062" s="140">
        <v>5.3244899999999998E-2</v>
      </c>
      <c r="G1062" s="140">
        <v>0.24916633399999999</v>
      </c>
      <c r="H1062" s="140">
        <v>0.351271424</v>
      </c>
      <c r="I1062" s="140">
        <v>0.171181628</v>
      </c>
      <c r="J1062" s="140">
        <v>2.2086100000000001E-2</v>
      </c>
      <c r="K1062" s="140">
        <v>6.7165599999999999E-3</v>
      </c>
      <c r="L1062" s="141">
        <f t="shared" si="539"/>
        <v>3.3580359076000987</v>
      </c>
    </row>
    <row r="1063" spans="1:12" ht="15" customHeight="1" x14ac:dyDescent="0.2">
      <c r="A1063" s="11"/>
      <c r="C1063" s="139">
        <v>2014</v>
      </c>
      <c r="D1063" s="139"/>
      <c r="E1063" s="140">
        <v>0.10781336952376432</v>
      </c>
      <c r="F1063" s="140">
        <v>7.5384275132419465E-2</v>
      </c>
      <c r="G1063" s="140">
        <v>0.3235302172109345</v>
      </c>
      <c r="H1063" s="140">
        <v>0.29619823705786374</v>
      </c>
      <c r="I1063" s="140">
        <v>0.16503206510407326</v>
      </c>
      <c r="J1063" s="140">
        <v>2.4530734296297759E-2</v>
      </c>
      <c r="K1063" s="140">
        <v>7.5111016746470484E-3</v>
      </c>
      <c r="L1063" s="141">
        <f t="shared" si="539"/>
        <v>3.3463490112946643</v>
      </c>
    </row>
    <row r="1064" spans="1:12" ht="15" customHeight="1" x14ac:dyDescent="0.2">
      <c r="A1064" s="11"/>
      <c r="C1064" s="170" t="s">
        <v>96</v>
      </c>
      <c r="D1064" s="171"/>
      <c r="E1064" s="172"/>
      <c r="F1064" s="172"/>
      <c r="G1064" s="173"/>
      <c r="H1064" s="173"/>
      <c r="I1064" s="173"/>
      <c r="J1064" s="173"/>
      <c r="K1064" s="173"/>
      <c r="L1064" s="174"/>
    </row>
    <row r="1065" spans="1:12" ht="15" customHeight="1" x14ac:dyDescent="0.2">
      <c r="A1065" s="11"/>
      <c r="C1065" s="178">
        <v>2024</v>
      </c>
      <c r="D1065" s="178"/>
      <c r="E1065" s="179">
        <v>0.11347502480691428</v>
      </c>
      <c r="F1065" s="179">
        <v>8.6598368678142648E-2</v>
      </c>
      <c r="G1065" s="179">
        <v>0.29765423387080064</v>
      </c>
      <c r="H1065" s="179">
        <v>0.29441329997112586</v>
      </c>
      <c r="I1065" s="179">
        <v>0.16618073968142452</v>
      </c>
      <c r="J1065" s="179">
        <v>3.2504927242646468E-2</v>
      </c>
      <c r="K1065" s="179">
        <v>9.173405748945547E-3</v>
      </c>
      <c r="L1065" s="181">
        <f t="shared" ref="L1065:L1068" si="540">(1*E1065+2*F1065+3*G1065+4*H1065+5*I1065)/SUM(E1065:I1065)</f>
        <v>3.3268488773918699</v>
      </c>
    </row>
    <row r="1066" spans="1:12" ht="15" customHeight="1" x14ac:dyDescent="0.2">
      <c r="A1066" s="11"/>
      <c r="C1066" s="139">
        <v>2021</v>
      </c>
      <c r="D1066" s="139"/>
      <c r="E1066" s="140">
        <v>0.125811381</v>
      </c>
      <c r="F1066" s="140">
        <v>9.9554572999999993E-2</v>
      </c>
      <c r="G1066" s="140">
        <v>0.270270974</v>
      </c>
      <c r="H1066" s="140">
        <v>0.27969617099999999</v>
      </c>
      <c r="I1066" s="140">
        <v>0.185588741</v>
      </c>
      <c r="J1066" s="140">
        <v>2.16516E-2</v>
      </c>
      <c r="K1066" s="140">
        <v>1.7426500000000001E-2</v>
      </c>
      <c r="L1066" s="141">
        <f t="shared" si="540"/>
        <v>3.3118841778015993</v>
      </c>
    </row>
    <row r="1067" spans="1:12" ht="15" customHeight="1" x14ac:dyDescent="0.2">
      <c r="A1067" s="11"/>
      <c r="C1067" s="139">
        <v>2017</v>
      </c>
      <c r="D1067" s="139"/>
      <c r="E1067" s="140">
        <v>0.124642898</v>
      </c>
      <c r="F1067" s="140">
        <v>7.1896846E-2</v>
      </c>
      <c r="G1067" s="140">
        <v>0.28063824900000001</v>
      </c>
      <c r="H1067" s="140">
        <v>0.32359993300000001</v>
      </c>
      <c r="I1067" s="140">
        <v>0.17281042799999999</v>
      </c>
      <c r="J1067" s="140">
        <v>2.05533E-2</v>
      </c>
      <c r="K1067" s="140">
        <v>5.8583000000000003E-3</v>
      </c>
      <c r="L1067" s="141">
        <f t="shared" si="540"/>
        <v>3.3574797763038977</v>
      </c>
    </row>
    <row r="1068" spans="1:12" ht="15" customHeight="1" x14ac:dyDescent="0.2">
      <c r="A1068" s="11"/>
      <c r="C1068" s="139">
        <v>2014</v>
      </c>
      <c r="D1068" s="139"/>
      <c r="E1068" s="140">
        <v>0.10523355045436747</v>
      </c>
      <c r="F1068" s="140">
        <v>7.9647933050675079E-2</v>
      </c>
      <c r="G1068" s="140">
        <v>0.26786679608209191</v>
      </c>
      <c r="H1068" s="140">
        <v>0.30216880842340132</v>
      </c>
      <c r="I1068" s="140">
        <v>0.21300487163429993</v>
      </c>
      <c r="J1068" s="140">
        <v>3.0457848174745408E-2</v>
      </c>
      <c r="K1068" s="140">
        <v>1.6201921804189984E-3</v>
      </c>
      <c r="L1068" s="141">
        <f t="shared" si="540"/>
        <v>3.4525814435425475</v>
      </c>
    </row>
    <row r="1069" spans="1:12" ht="15" customHeight="1" x14ac:dyDescent="0.2">
      <c r="A1069" s="11"/>
      <c r="C1069" s="162" t="s">
        <v>66</v>
      </c>
      <c r="D1069" s="162"/>
      <c r="E1069" s="162"/>
      <c r="F1069" s="162"/>
      <c r="G1069" s="163"/>
      <c r="H1069" s="163"/>
      <c r="I1069" s="163"/>
      <c r="J1069" s="163"/>
      <c r="K1069" s="163"/>
      <c r="L1069" s="168"/>
    </row>
    <row r="1070" spans="1:12" ht="15" customHeight="1" x14ac:dyDescent="0.2">
      <c r="A1070" s="11"/>
      <c r="C1070" s="139">
        <v>2024</v>
      </c>
      <c r="D1070" s="139"/>
      <c r="E1070" s="140">
        <f>AVERAGE(E1075,E1080,E1085)</f>
        <v>0.12745022424602617</v>
      </c>
      <c r="F1070" s="140">
        <f t="shared" ref="F1070:K1070" si="541">AVERAGE(F1075,F1080,F1085)</f>
        <v>7.7334260979675926E-2</v>
      </c>
      <c r="G1070" s="140">
        <f t="shared" si="541"/>
        <v>0.28109336576728688</v>
      </c>
      <c r="H1070" s="140">
        <f t="shared" si="541"/>
        <v>0.29963273697267562</v>
      </c>
      <c r="I1070" s="140">
        <f t="shared" si="541"/>
        <v>0.17414619612608351</v>
      </c>
      <c r="J1070" s="140">
        <f t="shared" si="541"/>
        <v>2.934218342461303E-2</v>
      </c>
      <c r="K1070" s="140">
        <f t="shared" si="541"/>
        <v>1.1001032483638949E-2</v>
      </c>
      <c r="L1070" s="141">
        <f t="shared" ref="L1070:L1073" si="542">(1*E1070+2*F1070+3*G1070+4*H1070+5*I1070)/SUM(E1070:I1070)</f>
        <v>3.3289617965363467</v>
      </c>
    </row>
    <row r="1071" spans="1:12" ht="15" customHeight="1" x14ac:dyDescent="0.2">
      <c r="A1071" s="11"/>
      <c r="C1071" s="139">
        <v>2021</v>
      </c>
      <c r="D1071" s="139"/>
      <c r="E1071" s="140">
        <f t="shared" ref="E1071:K1071" si="543">AVERAGE(E1076,E1081,E1086)</f>
        <v>0.16207644866666668</v>
      </c>
      <c r="F1071" s="140">
        <f t="shared" si="543"/>
        <v>7.7521806000000013E-2</v>
      </c>
      <c r="G1071" s="140">
        <f t="shared" si="543"/>
        <v>0.25573609466666669</v>
      </c>
      <c r="H1071" s="140">
        <f t="shared" si="543"/>
        <v>0.27653912666666663</v>
      </c>
      <c r="I1071" s="140">
        <f t="shared" si="543"/>
        <v>0.18282631033333333</v>
      </c>
      <c r="J1071" s="140">
        <f t="shared" si="543"/>
        <v>2.5199466666666667E-2</v>
      </c>
      <c r="K1071" s="140">
        <f t="shared" si="543"/>
        <v>2.0100699999999999E-2</v>
      </c>
      <c r="L1071" s="141">
        <f t="shared" si="542"/>
        <v>3.2519295043772254</v>
      </c>
    </row>
    <row r="1072" spans="1:12" ht="15" customHeight="1" x14ac:dyDescent="0.2">
      <c r="A1072" s="11"/>
      <c r="C1072" s="139">
        <v>2017</v>
      </c>
      <c r="D1072" s="139"/>
      <c r="E1072" s="140">
        <f t="shared" ref="E1072:K1072" si="544">AVERAGE(E1077,E1082,E1087)</f>
        <v>0.16030121966666666</v>
      </c>
      <c r="F1072" s="140">
        <f t="shared" si="544"/>
        <v>7.6463240333333335E-2</v>
      </c>
      <c r="G1072" s="140">
        <f t="shared" si="544"/>
        <v>0.24714360333333332</v>
      </c>
      <c r="H1072" s="140">
        <f t="shared" si="544"/>
        <v>0.33274932833333332</v>
      </c>
      <c r="I1072" s="140">
        <f t="shared" si="544"/>
        <v>0.145113771</v>
      </c>
      <c r="J1072" s="140">
        <f t="shared" si="544"/>
        <v>2.2311966666666669E-2</v>
      </c>
      <c r="K1072" s="140">
        <f t="shared" si="544"/>
        <v>1.5916900000000001E-2</v>
      </c>
      <c r="L1072" s="141">
        <f t="shared" si="542"/>
        <v>3.2348907925668007</v>
      </c>
    </row>
    <row r="1073" spans="1:12" ht="15" customHeight="1" x14ac:dyDescent="0.2">
      <c r="A1073" s="11"/>
      <c r="C1073" s="139">
        <v>2014</v>
      </c>
      <c r="D1073" s="139"/>
      <c r="E1073" s="140">
        <f t="shared" ref="E1073:K1073" si="545">AVERAGE(E1078,E1083,E1088)</f>
        <v>0.15174656965375363</v>
      </c>
      <c r="F1073" s="140">
        <f t="shared" si="545"/>
        <v>5.3105307459597038E-2</v>
      </c>
      <c r="G1073" s="140">
        <f t="shared" si="545"/>
        <v>0.32000314931568918</v>
      </c>
      <c r="H1073" s="140">
        <f t="shared" si="545"/>
        <v>0.31504875392986809</v>
      </c>
      <c r="I1073" s="140">
        <f t="shared" si="545"/>
        <v>0.12531406643612725</v>
      </c>
      <c r="J1073" s="140">
        <f t="shared" si="545"/>
        <v>2.5571065397066023E-2</v>
      </c>
      <c r="K1073" s="140">
        <f t="shared" si="545"/>
        <v>9.2110878078989211E-3</v>
      </c>
      <c r="L1073" s="141">
        <f t="shared" si="542"/>
        <v>3.2166126960139145</v>
      </c>
    </row>
    <row r="1074" spans="1:12" ht="15" customHeight="1" x14ac:dyDescent="0.2">
      <c r="A1074" s="11"/>
      <c r="C1074" s="170" t="s">
        <v>94</v>
      </c>
      <c r="D1074" s="171"/>
      <c r="E1074" s="172"/>
      <c r="F1074" s="172"/>
      <c r="G1074" s="173"/>
      <c r="H1074" s="173"/>
      <c r="I1074" s="173"/>
      <c r="J1074" s="173"/>
      <c r="K1074" s="173"/>
      <c r="L1074" s="174"/>
    </row>
    <row r="1075" spans="1:12" ht="15" customHeight="1" x14ac:dyDescent="0.2">
      <c r="A1075" s="11"/>
      <c r="C1075" s="178">
        <v>2024</v>
      </c>
      <c r="D1075" s="178"/>
      <c r="E1075" s="179">
        <v>8.8589091866570685E-2</v>
      </c>
      <c r="F1075" s="179">
        <v>4.4637866926043539E-2</v>
      </c>
      <c r="G1075" s="179">
        <v>0.20117538737574645</v>
      </c>
      <c r="H1075" s="179">
        <v>0.34190681747322138</v>
      </c>
      <c r="I1075" s="179">
        <v>0.2881293079640021</v>
      </c>
      <c r="J1075" s="179">
        <v>2.4560495910776938E-2</v>
      </c>
      <c r="K1075" s="179">
        <v>1.1001032483638949E-2</v>
      </c>
      <c r="L1075" s="181">
        <f t="shared" ref="L1075:L1078" si="546">(1*E1075+2*F1075+3*G1075+4*H1075+5*I1075)/SUM(E1075:I1075)</f>
        <v>3.722025720917963</v>
      </c>
    </row>
    <row r="1076" spans="1:12" ht="15" customHeight="1" x14ac:dyDescent="0.2">
      <c r="A1076" s="11"/>
      <c r="C1076" s="139">
        <v>2021</v>
      </c>
      <c r="D1076" s="139"/>
      <c r="E1076" s="140">
        <v>0.135408626</v>
      </c>
      <c r="F1076" s="140">
        <v>3.0448599999999999E-2</v>
      </c>
      <c r="G1076" s="140">
        <v>0.19538232899999999</v>
      </c>
      <c r="H1076" s="140">
        <v>0.33009548</v>
      </c>
      <c r="I1076" s="140">
        <v>0.26289602000000001</v>
      </c>
      <c r="J1076" s="140">
        <v>2.5668199999999999E-2</v>
      </c>
      <c r="K1076" s="140">
        <v>2.0100699999999999E-2</v>
      </c>
      <c r="L1076" s="141">
        <f t="shared" si="546"/>
        <v>3.5812236618100841</v>
      </c>
    </row>
    <row r="1077" spans="1:12" ht="15" customHeight="1" x14ac:dyDescent="0.2">
      <c r="A1077" s="11"/>
      <c r="C1077" s="139">
        <v>2017</v>
      </c>
      <c r="D1077" s="139"/>
      <c r="E1077" s="140">
        <v>0.129643176</v>
      </c>
      <c r="F1077" s="140">
        <v>3.99961E-2</v>
      </c>
      <c r="G1077" s="140">
        <v>0.20163314399999999</v>
      </c>
      <c r="H1077" s="140">
        <v>0.390381698</v>
      </c>
      <c r="I1077" s="140">
        <v>0.20521771899999999</v>
      </c>
      <c r="J1077" s="140">
        <v>1.9878900000000001E-2</v>
      </c>
      <c r="K1077" s="140">
        <v>1.32493E-2</v>
      </c>
      <c r="L1077" s="141">
        <f t="shared" si="546"/>
        <v>3.5187188878684856</v>
      </c>
    </row>
    <row r="1078" spans="1:12" ht="15" customHeight="1" x14ac:dyDescent="0.2">
      <c r="A1078" s="11"/>
      <c r="C1078" s="139">
        <v>2014</v>
      </c>
      <c r="D1078" s="139"/>
      <c r="E1078" s="140">
        <v>0.12961960245753806</v>
      </c>
      <c r="F1078" s="140">
        <v>2.8550377164650878E-2</v>
      </c>
      <c r="G1078" s="140">
        <v>0.23671125430667062</v>
      </c>
      <c r="H1078" s="140">
        <v>0.41162283359771745</v>
      </c>
      <c r="I1078" s="140">
        <v>0.16452386744344513</v>
      </c>
      <c r="J1078" s="140">
        <v>2.1724613720154894E-2</v>
      </c>
      <c r="K1078" s="140">
        <v>7.2474513098229028E-3</v>
      </c>
      <c r="L1078" s="141">
        <f t="shared" si="546"/>
        <v>3.4663933653143175</v>
      </c>
    </row>
    <row r="1079" spans="1:12" ht="15" customHeight="1" x14ac:dyDescent="0.2">
      <c r="A1079" s="11"/>
      <c r="C1079" s="170" t="s">
        <v>95</v>
      </c>
      <c r="D1079" s="171"/>
      <c r="E1079" s="172"/>
      <c r="F1079" s="172"/>
      <c r="G1079" s="173"/>
      <c r="H1079" s="173"/>
      <c r="I1079" s="173"/>
      <c r="J1079" s="173"/>
      <c r="K1079" s="173"/>
      <c r="L1079" s="174"/>
    </row>
    <row r="1080" spans="1:12" ht="15" customHeight="1" x14ac:dyDescent="0.2">
      <c r="A1080" s="11"/>
      <c r="C1080" s="178">
        <v>2024</v>
      </c>
      <c r="D1080" s="178"/>
      <c r="E1080" s="179">
        <v>0.14621490338591084</v>
      </c>
      <c r="F1080" s="179">
        <v>0.11126935823563863</v>
      </c>
      <c r="G1080" s="179">
        <v>0.29413482634868776</v>
      </c>
      <c r="H1080" s="179">
        <v>0.27936406863177066</v>
      </c>
      <c r="I1080" s="179">
        <v>0.12926816726888735</v>
      </c>
      <c r="J1080" s="179">
        <v>2.8747643645465747E-2</v>
      </c>
      <c r="K1080" s="179">
        <v>1.1001032483638947E-2</v>
      </c>
      <c r="L1080" s="181">
        <f t="shared" ref="L1080:L1083" si="547">(1*E1080+2*F1080+3*G1080+4*H1080+5*I1080)/SUM(E1080:I1080)</f>
        <v>3.1397563688025993</v>
      </c>
    </row>
    <row r="1081" spans="1:12" ht="15" customHeight="1" x14ac:dyDescent="0.2">
      <c r="A1081" s="11"/>
      <c r="C1081" s="139">
        <v>2021</v>
      </c>
      <c r="D1081" s="139"/>
      <c r="E1081" s="140">
        <v>0.16964259600000001</v>
      </c>
      <c r="F1081" s="140">
        <v>0.120756867</v>
      </c>
      <c r="G1081" s="140">
        <v>0.238067218</v>
      </c>
      <c r="H1081" s="140">
        <v>0.28066160499999998</v>
      </c>
      <c r="I1081" s="140">
        <v>0.14612945499999999</v>
      </c>
      <c r="J1081" s="140">
        <v>2.46415E-2</v>
      </c>
      <c r="K1081" s="140">
        <v>2.0100699999999999E-2</v>
      </c>
      <c r="L1081" s="141">
        <f t="shared" si="547"/>
        <v>3.1181654449424663</v>
      </c>
    </row>
    <row r="1082" spans="1:12" ht="15" customHeight="1" x14ac:dyDescent="0.2">
      <c r="A1082" s="11"/>
      <c r="C1082" s="139">
        <v>2017</v>
      </c>
      <c r="D1082" s="139"/>
      <c r="E1082" s="140">
        <v>0.174090205</v>
      </c>
      <c r="F1082" s="140">
        <v>0.101649524</v>
      </c>
      <c r="G1082" s="140">
        <v>0.20651973700000001</v>
      </c>
      <c r="H1082" s="140">
        <v>0.37223445700000002</v>
      </c>
      <c r="I1082" s="140">
        <v>0.10574016899999999</v>
      </c>
      <c r="J1082" s="140">
        <v>2.2086100000000001E-2</v>
      </c>
      <c r="K1082" s="140">
        <v>1.7679799999999999E-2</v>
      </c>
      <c r="L1082" s="141">
        <f t="shared" si="547"/>
        <v>3.1394293975973513</v>
      </c>
    </row>
    <row r="1083" spans="1:12" ht="15" customHeight="1" x14ac:dyDescent="0.2">
      <c r="A1083" s="11"/>
      <c r="C1083" s="139">
        <v>2014</v>
      </c>
      <c r="D1083" s="139"/>
      <c r="E1083" s="140">
        <v>0.15510403055185201</v>
      </c>
      <c r="F1083" s="140">
        <v>5.4980810164413654E-2</v>
      </c>
      <c r="G1083" s="140">
        <v>0.36431442129714087</v>
      </c>
      <c r="H1083" s="140">
        <v>0.27689542912914489</v>
      </c>
      <c r="I1083" s="140">
        <v>0.11103621375710004</v>
      </c>
      <c r="J1083" s="140">
        <v>2.4530734296297759E-2</v>
      </c>
      <c r="K1083" s="140">
        <v>1.3138360804050954E-2</v>
      </c>
      <c r="L1083" s="141">
        <f t="shared" si="547"/>
        <v>3.1390155763408401</v>
      </c>
    </row>
    <row r="1084" spans="1:12" ht="15" customHeight="1" x14ac:dyDescent="0.2">
      <c r="A1084" s="11"/>
      <c r="C1084" s="170" t="s">
        <v>96</v>
      </c>
      <c r="D1084" s="171"/>
      <c r="E1084" s="172"/>
      <c r="F1084" s="172"/>
      <c r="G1084" s="173"/>
      <c r="H1084" s="173"/>
      <c r="I1084" s="173"/>
      <c r="J1084" s="173"/>
      <c r="K1084" s="173"/>
      <c r="L1084" s="174"/>
    </row>
    <row r="1085" spans="1:12" ht="15" customHeight="1" x14ac:dyDescent="0.2">
      <c r="A1085" s="11"/>
      <c r="C1085" s="178">
        <v>2024</v>
      </c>
      <c r="D1085" s="178"/>
      <c r="E1085" s="179">
        <v>0.14754667748559697</v>
      </c>
      <c r="F1085" s="179">
        <v>7.6095557777345571E-2</v>
      </c>
      <c r="G1085" s="179">
        <v>0.34796988357742636</v>
      </c>
      <c r="H1085" s="179">
        <v>0.27762732481303481</v>
      </c>
      <c r="I1085" s="179">
        <v>0.10504111314536108</v>
      </c>
      <c r="J1085" s="179">
        <v>3.4718410717596404E-2</v>
      </c>
      <c r="K1085" s="179">
        <v>1.1001032483638951E-2</v>
      </c>
      <c r="L1085" s="181">
        <f t="shared" ref="L1085:L1088" si="548">(1*E1085+2*F1085+3*G1085+4*H1085+5*I1085)/SUM(E1085:I1085)</f>
        <v>3.1221031252550082</v>
      </c>
    </row>
    <row r="1086" spans="1:12" ht="15" customHeight="1" x14ac:dyDescent="0.2">
      <c r="A1086" s="11"/>
      <c r="C1086" s="139">
        <v>2021</v>
      </c>
      <c r="D1086" s="139"/>
      <c r="E1086" s="140">
        <v>0.181178124</v>
      </c>
      <c r="F1086" s="140">
        <v>8.1359951E-2</v>
      </c>
      <c r="G1086" s="140">
        <v>0.33375873700000003</v>
      </c>
      <c r="H1086" s="140">
        <v>0.21886029500000001</v>
      </c>
      <c r="I1086" s="140">
        <v>0.139453456</v>
      </c>
      <c r="J1086" s="140">
        <v>2.5288700000000001E-2</v>
      </c>
      <c r="K1086" s="140">
        <v>2.0100699999999999E-2</v>
      </c>
      <c r="L1086" s="141">
        <f t="shared" si="548"/>
        <v>3.0566210034698722</v>
      </c>
    </row>
    <row r="1087" spans="1:12" ht="15" customHeight="1" x14ac:dyDescent="0.2">
      <c r="A1087" s="11"/>
      <c r="C1087" s="139">
        <v>2017</v>
      </c>
      <c r="D1087" s="139"/>
      <c r="E1087" s="140">
        <v>0.17717027799999999</v>
      </c>
      <c r="F1087" s="140">
        <v>8.7744096999999993E-2</v>
      </c>
      <c r="G1087" s="140">
        <v>0.33327792899999997</v>
      </c>
      <c r="H1087" s="140">
        <v>0.23563182999999999</v>
      </c>
      <c r="I1087" s="140">
        <v>0.12438342500000001</v>
      </c>
      <c r="J1087" s="140">
        <v>2.4970900000000001E-2</v>
      </c>
      <c r="K1087" s="140">
        <v>1.6821599999999999E-2</v>
      </c>
      <c r="L1087" s="141">
        <f t="shared" si="548"/>
        <v>3.0441595629282654</v>
      </c>
    </row>
    <row r="1088" spans="1:12" ht="15" customHeight="1" x14ac:dyDescent="0.2">
      <c r="A1088" s="11"/>
      <c r="C1088" s="139">
        <v>2014</v>
      </c>
      <c r="D1088" s="139"/>
      <c r="E1088" s="140">
        <v>0.17051607595187079</v>
      </c>
      <c r="F1088" s="140">
        <v>7.5784735049726562E-2</v>
      </c>
      <c r="G1088" s="140">
        <v>0.35898377234325612</v>
      </c>
      <c r="H1088" s="140">
        <v>0.25662799906274186</v>
      </c>
      <c r="I1088" s="140">
        <v>0.10038211810783652</v>
      </c>
      <c r="J1088" s="140">
        <v>3.0457848174745412E-2</v>
      </c>
      <c r="K1088" s="140">
        <v>7.2474513098229046E-3</v>
      </c>
      <c r="L1088" s="141">
        <f t="shared" si="548"/>
        <v>3.0421651998116728</v>
      </c>
    </row>
    <row r="1089" spans="1:12" ht="13.5" customHeight="1" x14ac:dyDescent="0.2">
      <c r="A1089" s="11"/>
      <c r="C1089" s="162" t="s">
        <v>67</v>
      </c>
      <c r="D1089" s="162"/>
      <c r="E1089" s="162"/>
      <c r="F1089" s="162"/>
      <c r="G1089" s="163"/>
      <c r="H1089" s="163"/>
      <c r="I1089" s="163"/>
      <c r="J1089" s="163"/>
      <c r="K1089" s="163"/>
      <c r="L1089" s="168"/>
    </row>
    <row r="1090" spans="1:12" ht="15" customHeight="1" x14ac:dyDescent="0.2">
      <c r="A1090" s="11"/>
      <c r="C1090" s="178">
        <v>2024</v>
      </c>
      <c r="D1090" s="178"/>
      <c r="E1090" s="179">
        <f>AVERAGE(E1095,E1100,E1105)</f>
        <v>0.16657713954513623</v>
      </c>
      <c r="F1090" s="179">
        <f t="shared" ref="F1090:K1090" si="549">AVERAGE(F1095,F1100,F1105)</f>
        <v>0.13784879884722087</v>
      </c>
      <c r="G1090" s="179">
        <f t="shared" si="549"/>
        <v>0.32802027909615833</v>
      </c>
      <c r="H1090" s="179">
        <f t="shared" si="549"/>
        <v>0.19069767914909183</v>
      </c>
      <c r="I1090" s="179">
        <f t="shared" si="549"/>
        <v>6.2804124236419998E-2</v>
      </c>
      <c r="J1090" s="179">
        <f t="shared" si="549"/>
        <v>4.1061798532752145E-2</v>
      </c>
      <c r="K1090" s="179">
        <f t="shared" si="549"/>
        <v>7.2990180593220697E-2</v>
      </c>
      <c r="L1090" s="181">
        <f t="shared" ref="L1090:L1093" si="550">(1*E1090+2*F1090+3*G1090+4*H1090+5*I1090)/SUM(E1090:I1090)</f>
        <v>2.8253880062140149</v>
      </c>
    </row>
    <row r="1091" spans="1:12" ht="15" customHeight="1" x14ac:dyDescent="0.2">
      <c r="A1091" s="11"/>
      <c r="C1091" s="139">
        <v>2021</v>
      </c>
      <c r="D1091" s="139"/>
      <c r="E1091" s="140">
        <f t="shared" ref="E1091:K1091" si="551">AVERAGE(E1096,E1101,E1106)</f>
        <v>0.20678713733333332</v>
      </c>
      <c r="F1091" s="140">
        <f t="shared" si="551"/>
        <v>0.16421625666666664</v>
      </c>
      <c r="G1091" s="140">
        <f t="shared" si="551"/>
        <v>0.31494593433333334</v>
      </c>
      <c r="H1091" s="140">
        <f t="shared" si="551"/>
        <v>0.14995622</v>
      </c>
      <c r="I1091" s="140">
        <f t="shared" si="551"/>
        <v>6.1398710333333335E-2</v>
      </c>
      <c r="J1091" s="140">
        <f t="shared" si="551"/>
        <v>3.7325299999999999E-2</v>
      </c>
      <c r="K1091" s="140">
        <f t="shared" si="551"/>
        <v>6.5370472999999998E-2</v>
      </c>
      <c r="L1091" s="141">
        <f t="shared" si="550"/>
        <v>2.6600518857227642</v>
      </c>
    </row>
    <row r="1092" spans="1:12" ht="15" customHeight="1" x14ac:dyDescent="0.2">
      <c r="A1092" s="11"/>
      <c r="C1092" s="139">
        <v>2017</v>
      </c>
      <c r="D1092" s="139"/>
      <c r="E1092" s="140">
        <f t="shared" ref="E1092:K1092" si="552">AVERAGE(E1097,E1102,E1107)</f>
        <v>0.20992065833333337</v>
      </c>
      <c r="F1092" s="140">
        <f t="shared" si="552"/>
        <v>0.127352673</v>
      </c>
      <c r="G1092" s="140">
        <f t="shared" si="552"/>
        <v>0.32521175333333335</v>
      </c>
      <c r="H1092" s="140">
        <f t="shared" si="552"/>
        <v>0.17944798033333331</v>
      </c>
      <c r="I1092" s="140">
        <f t="shared" si="552"/>
        <v>4.5234366666666664E-2</v>
      </c>
      <c r="J1092" s="140">
        <f t="shared" si="552"/>
        <v>3.6774133333333327E-2</v>
      </c>
      <c r="K1092" s="140">
        <f t="shared" si="552"/>
        <v>7.6058422666666667E-2</v>
      </c>
      <c r="L1092" s="141">
        <f t="shared" si="550"/>
        <v>2.6874577829360837</v>
      </c>
    </row>
    <row r="1093" spans="1:12" ht="15" customHeight="1" x14ac:dyDescent="0.2">
      <c r="A1093" s="11"/>
      <c r="C1093" s="139">
        <v>2014</v>
      </c>
      <c r="D1093" s="139"/>
      <c r="E1093" s="140">
        <f t="shared" ref="E1093:K1093" si="553">AVERAGE(E1098,E1103,E1108)</f>
        <v>0.18557055958286961</v>
      </c>
      <c r="F1093" s="140">
        <f t="shared" si="553"/>
        <v>0.16168328543835964</v>
      </c>
      <c r="G1093" s="140">
        <f t="shared" si="553"/>
        <v>0.37278376719365319</v>
      </c>
      <c r="H1093" s="140">
        <f t="shared" si="553"/>
        <v>0.13102663602901457</v>
      </c>
      <c r="I1093" s="140">
        <f t="shared" si="553"/>
        <v>3.1435297930419055E-2</v>
      </c>
      <c r="J1093" s="140">
        <f t="shared" si="553"/>
        <v>3.5103038472308869E-2</v>
      </c>
      <c r="K1093" s="140">
        <f t="shared" si="553"/>
        <v>8.2397415353375039E-2</v>
      </c>
      <c r="L1093" s="141">
        <f t="shared" si="550"/>
        <v>2.615946348999822</v>
      </c>
    </row>
    <row r="1094" spans="1:12" ht="15" customHeight="1" x14ac:dyDescent="0.2">
      <c r="A1094" s="11"/>
      <c r="C1094" s="170" t="s">
        <v>94</v>
      </c>
      <c r="D1094" s="171"/>
      <c r="E1094" s="172"/>
      <c r="F1094" s="172"/>
      <c r="G1094" s="173"/>
      <c r="H1094" s="173"/>
      <c r="I1094" s="173"/>
      <c r="J1094" s="173"/>
      <c r="K1094" s="173"/>
      <c r="L1094" s="174"/>
    </row>
    <row r="1095" spans="1:12" ht="15" customHeight="1" x14ac:dyDescent="0.2">
      <c r="A1095" s="11"/>
      <c r="C1095" s="178">
        <v>2024</v>
      </c>
      <c r="D1095" s="178"/>
      <c r="E1095" s="179">
        <v>0.13190807098784221</v>
      </c>
      <c r="F1095" s="179">
        <v>0.1035169340940026</v>
      </c>
      <c r="G1095" s="179">
        <v>0.31397667775096755</v>
      </c>
      <c r="H1095" s="179">
        <v>0.24584048242763729</v>
      </c>
      <c r="I1095" s="179">
        <v>9.3353825971706897E-2</v>
      </c>
      <c r="J1095" s="179">
        <v>3.8413828174622855E-2</v>
      </c>
      <c r="K1095" s="179">
        <v>7.2990180593220697E-2</v>
      </c>
      <c r="L1095" s="181">
        <f t="shared" ref="L1095:L1098" si="554">(1*E1095+2*F1095+3*G1095+4*H1095+5*I1095)/SUM(E1095:I1095)</f>
        <v>3.0733911236882068</v>
      </c>
    </row>
    <row r="1096" spans="1:12" ht="15" customHeight="1" x14ac:dyDescent="0.2">
      <c r="A1096" s="11"/>
      <c r="C1096" s="139">
        <v>2021</v>
      </c>
      <c r="D1096" s="139"/>
      <c r="E1096" s="140">
        <v>0.181641471</v>
      </c>
      <c r="F1096" s="140">
        <v>0.104248853</v>
      </c>
      <c r="G1096" s="140">
        <v>0.33113819500000002</v>
      </c>
      <c r="H1096" s="140">
        <v>0.199433421</v>
      </c>
      <c r="I1096" s="140">
        <v>7.9049630999999995E-2</v>
      </c>
      <c r="J1096" s="140">
        <v>3.9118E-2</v>
      </c>
      <c r="K1096" s="140">
        <v>6.5370472999999998E-2</v>
      </c>
      <c r="L1096" s="141">
        <f t="shared" si="554"/>
        <v>2.8771661745507475</v>
      </c>
    </row>
    <row r="1097" spans="1:12" ht="15" customHeight="1" x14ac:dyDescent="0.2">
      <c r="A1097" s="11"/>
      <c r="C1097" s="139">
        <v>2017</v>
      </c>
      <c r="D1097" s="139"/>
      <c r="E1097" s="140">
        <v>0.19076611800000001</v>
      </c>
      <c r="F1097" s="140">
        <v>7.6179369999999996E-2</v>
      </c>
      <c r="G1097" s="140">
        <v>0.330462533</v>
      </c>
      <c r="H1097" s="140">
        <v>0.24717514199999999</v>
      </c>
      <c r="I1097" s="140">
        <v>5.1013000000000003E-2</v>
      </c>
      <c r="J1097" s="140">
        <v>3.21141E-2</v>
      </c>
      <c r="K1097" s="140">
        <v>7.2289722000000001E-2</v>
      </c>
      <c r="L1097" s="141">
        <f t="shared" si="554"/>
        <v>2.878839963274832</v>
      </c>
    </row>
    <row r="1098" spans="1:12" ht="15" customHeight="1" x14ac:dyDescent="0.2">
      <c r="A1098" s="11"/>
      <c r="C1098" s="139">
        <v>2014</v>
      </c>
      <c r="D1098" s="139"/>
      <c r="E1098" s="140">
        <v>0.15405176219750741</v>
      </c>
      <c r="F1098" s="140">
        <v>0.1605111510695035</v>
      </c>
      <c r="G1098" s="140">
        <v>0.36523678813963034</v>
      </c>
      <c r="H1098" s="140">
        <v>0.1673333540041497</v>
      </c>
      <c r="I1098" s="140">
        <v>4.3300516834020808E-2</v>
      </c>
      <c r="J1098" s="140">
        <v>3.2554572402991429E-2</v>
      </c>
      <c r="K1098" s="140">
        <v>7.7011855352196873E-2</v>
      </c>
      <c r="L1098" s="141">
        <f t="shared" si="554"/>
        <v>2.7589036459495673</v>
      </c>
    </row>
    <row r="1099" spans="1:12" ht="15" customHeight="1" x14ac:dyDescent="0.2">
      <c r="A1099" s="11"/>
      <c r="C1099" s="170" t="s">
        <v>95</v>
      </c>
      <c r="D1099" s="171"/>
      <c r="E1099" s="172"/>
      <c r="F1099" s="172"/>
      <c r="G1099" s="173"/>
      <c r="H1099" s="173"/>
      <c r="I1099" s="173"/>
      <c r="J1099" s="173"/>
      <c r="K1099" s="173"/>
      <c r="L1099" s="174"/>
    </row>
    <row r="1100" spans="1:12" ht="15" customHeight="1" x14ac:dyDescent="0.2">
      <c r="A1100" s="11"/>
      <c r="C1100" s="178">
        <v>2024</v>
      </c>
      <c r="D1100" s="178"/>
      <c r="E1100" s="179">
        <v>0.18554220590729861</v>
      </c>
      <c r="F1100" s="179">
        <v>0.17128656074358845</v>
      </c>
      <c r="G1100" s="179">
        <v>0.32024972270112079</v>
      </c>
      <c r="H1100" s="179">
        <v>0.15878557794874354</v>
      </c>
      <c r="I1100" s="179">
        <v>4.733699341629382E-2</v>
      </c>
      <c r="J1100" s="179">
        <v>4.3808758689734099E-2</v>
      </c>
      <c r="K1100" s="179">
        <v>7.2990180593220683E-2</v>
      </c>
      <c r="L1100" s="181">
        <f t="shared" ref="L1100:L1103" si="555">(1*E1100+2*F1100+3*G1100+4*H1100+5*I1100)/SUM(E1100:I1100)</f>
        <v>2.6728814981921603</v>
      </c>
    </row>
    <row r="1101" spans="1:12" ht="15" customHeight="1" x14ac:dyDescent="0.2">
      <c r="A1101" s="11"/>
      <c r="C1101" s="139">
        <v>2021</v>
      </c>
      <c r="D1101" s="139"/>
      <c r="E1101" s="140">
        <v>0.216112626</v>
      </c>
      <c r="F1101" s="140">
        <v>0.20950791799999999</v>
      </c>
      <c r="G1101" s="140">
        <v>0.28209513899999999</v>
      </c>
      <c r="H1101" s="140">
        <v>0.136649728</v>
      </c>
      <c r="I1101" s="140">
        <v>5.3924899999999998E-2</v>
      </c>
      <c r="J1101" s="140">
        <v>3.6339200000000002E-2</v>
      </c>
      <c r="K1101" s="140">
        <v>6.5370472999999998E-2</v>
      </c>
      <c r="L1101" s="141">
        <f t="shared" si="555"/>
        <v>2.5577892390292072</v>
      </c>
    </row>
    <row r="1102" spans="1:12" ht="15" customHeight="1" x14ac:dyDescent="0.2">
      <c r="A1102" s="11"/>
      <c r="C1102" s="139">
        <v>2017</v>
      </c>
      <c r="D1102" s="139"/>
      <c r="E1102" s="140">
        <v>0.22277297500000001</v>
      </c>
      <c r="F1102" s="140">
        <v>0.15805201499999999</v>
      </c>
      <c r="G1102" s="140">
        <v>0.29160361099999998</v>
      </c>
      <c r="H1102" s="140">
        <v>0.16563071100000001</v>
      </c>
      <c r="I1102" s="140">
        <v>4.7790399999999997E-2</v>
      </c>
      <c r="J1102" s="140">
        <v>3.6544699999999999E-2</v>
      </c>
      <c r="K1102" s="140">
        <v>7.7605537000000002E-2</v>
      </c>
      <c r="L1102" s="141">
        <f t="shared" si="555"/>
        <v>2.6134937457653087</v>
      </c>
    </row>
    <row r="1103" spans="1:12" ht="15" customHeight="1" x14ac:dyDescent="0.2">
      <c r="A1103" s="11"/>
      <c r="C1103" s="139">
        <v>2014</v>
      </c>
      <c r="D1103" s="139"/>
      <c r="E1103" s="140">
        <v>0.22919391208136011</v>
      </c>
      <c r="F1103" s="140">
        <v>0.13972087773209502</v>
      </c>
      <c r="G1103" s="140">
        <v>0.36211290939254626</v>
      </c>
      <c r="H1103" s="140">
        <v>0.12352697609737284</v>
      </c>
      <c r="I1103" s="140">
        <v>2.4117753523950538E-2</v>
      </c>
      <c r="J1103" s="140">
        <v>3.5421384451702793E-2</v>
      </c>
      <c r="K1103" s="140">
        <v>8.5906186720972486E-2</v>
      </c>
      <c r="L1103" s="141">
        <f t="shared" si="555"/>
        <v>2.514783661394107</v>
      </c>
    </row>
    <row r="1104" spans="1:12" ht="15" customHeight="1" x14ac:dyDescent="0.2">
      <c r="A1104" s="11"/>
      <c r="C1104" s="170" t="s">
        <v>96</v>
      </c>
      <c r="D1104" s="171"/>
      <c r="E1104" s="172"/>
      <c r="F1104" s="172"/>
      <c r="G1104" s="173"/>
      <c r="H1104" s="173"/>
      <c r="I1104" s="173"/>
      <c r="J1104" s="173"/>
      <c r="K1104" s="173"/>
      <c r="L1104" s="174"/>
    </row>
    <row r="1105" spans="1:12" ht="15" customHeight="1" x14ac:dyDescent="0.2">
      <c r="A1105" s="11"/>
      <c r="C1105" s="178">
        <v>2024</v>
      </c>
      <c r="D1105" s="178"/>
      <c r="E1105" s="179">
        <v>0.18228114174026788</v>
      </c>
      <c r="F1105" s="179">
        <v>0.13874290170407153</v>
      </c>
      <c r="G1105" s="179">
        <v>0.3498344368363866</v>
      </c>
      <c r="H1105" s="179">
        <v>0.16746697707089467</v>
      </c>
      <c r="I1105" s="179">
        <v>4.7721553321259276E-2</v>
      </c>
      <c r="J1105" s="179">
        <v>4.0962808733899472E-2</v>
      </c>
      <c r="K1105" s="179">
        <v>7.2990180593220697E-2</v>
      </c>
      <c r="L1105" s="181">
        <f t="shared" ref="L1105:L1108" si="556">(1*E1105+2*F1105+3*G1105+4*H1105+5*I1105)/SUM(E1105:I1105)</f>
        <v>2.7286880960315711</v>
      </c>
    </row>
    <row r="1106" spans="1:12" ht="15" customHeight="1" x14ac:dyDescent="0.2">
      <c r="A1106" s="11"/>
      <c r="C1106" s="139">
        <v>2021</v>
      </c>
      <c r="D1106" s="139"/>
      <c r="E1106" s="140">
        <v>0.222607315</v>
      </c>
      <c r="F1106" s="140">
        <v>0.178891999</v>
      </c>
      <c r="G1106" s="140">
        <v>0.33160446900000001</v>
      </c>
      <c r="H1106" s="140">
        <v>0.11378551100000001</v>
      </c>
      <c r="I1106" s="140">
        <v>5.1221599999999999E-2</v>
      </c>
      <c r="J1106" s="140">
        <v>3.6518700000000001E-2</v>
      </c>
      <c r="K1106" s="140">
        <v>6.5370472999999998E-2</v>
      </c>
      <c r="L1106" s="141">
        <f t="shared" si="556"/>
        <v>2.5458490474562714</v>
      </c>
    </row>
    <row r="1107" spans="1:12" ht="15" customHeight="1" x14ac:dyDescent="0.2">
      <c r="A1107" s="11"/>
      <c r="C1107" s="139">
        <v>2017</v>
      </c>
      <c r="D1107" s="139"/>
      <c r="E1107" s="140">
        <v>0.21622288200000001</v>
      </c>
      <c r="F1107" s="140">
        <v>0.14782663400000001</v>
      </c>
      <c r="G1107" s="140">
        <v>0.35356911600000002</v>
      </c>
      <c r="H1107" s="140">
        <v>0.12553808799999999</v>
      </c>
      <c r="I1107" s="140">
        <v>3.6899700000000001E-2</v>
      </c>
      <c r="J1107" s="140">
        <v>4.1663600000000002E-2</v>
      </c>
      <c r="K1107" s="140">
        <v>7.8280008999999998E-2</v>
      </c>
      <c r="L1107" s="141">
        <f t="shared" si="556"/>
        <v>2.5671471722233443</v>
      </c>
    </row>
    <row r="1108" spans="1:12" ht="15" customHeight="1" x14ac:dyDescent="0.2">
      <c r="A1108" s="11"/>
      <c r="C1108" s="139">
        <v>2014</v>
      </c>
      <c r="D1108" s="139"/>
      <c r="E1108" s="140">
        <v>0.17346600446974131</v>
      </c>
      <c r="F1108" s="140">
        <v>0.18481782751348039</v>
      </c>
      <c r="G1108" s="140">
        <v>0.39100160404878298</v>
      </c>
      <c r="H1108" s="140">
        <v>0.10221957798552117</v>
      </c>
      <c r="I1108" s="140">
        <v>2.688762343328583E-2</v>
      </c>
      <c r="J1108" s="140">
        <v>3.7333158562232398E-2</v>
      </c>
      <c r="K1108" s="140">
        <v>8.4274203986955801E-2</v>
      </c>
      <c r="L1108" s="141">
        <f t="shared" si="556"/>
        <v>2.5722243156644038</v>
      </c>
    </row>
    <row r="1109" spans="1:12" ht="15" customHeight="1" x14ac:dyDescent="0.2">
      <c r="A1109" s="11"/>
      <c r="C1109" s="162" t="s">
        <v>94</v>
      </c>
      <c r="D1109" s="162"/>
      <c r="E1109" s="162"/>
      <c r="F1109" s="162"/>
      <c r="G1109" s="163"/>
      <c r="H1109" s="163"/>
      <c r="I1109" s="163"/>
      <c r="J1109" s="163"/>
      <c r="K1109" s="163"/>
      <c r="L1109" s="168"/>
    </row>
    <row r="1110" spans="1:12" ht="15" customHeight="1" x14ac:dyDescent="0.2">
      <c r="A1110" s="11"/>
      <c r="C1110" s="178">
        <v>2024</v>
      </c>
      <c r="D1110" s="178"/>
      <c r="E1110" s="179">
        <f>AVERAGE(E1035,E1055,E1075,E1095)</f>
        <v>9.3896120976248804E-2</v>
      </c>
      <c r="F1110" s="179">
        <f t="shared" ref="F1110:K1110" si="557">AVERAGE(F1035,F1055,F1075,F1095)</f>
        <v>6.1338810671168115E-2</v>
      </c>
      <c r="G1110" s="179">
        <f t="shared" si="557"/>
        <v>0.27335921296645938</v>
      </c>
      <c r="H1110" s="179">
        <f t="shared" si="557"/>
        <v>0.31384450020024268</v>
      </c>
      <c r="I1110" s="179">
        <f t="shared" si="557"/>
        <v>0.20326808968999596</v>
      </c>
      <c r="J1110" s="179">
        <f t="shared" si="557"/>
        <v>2.8840318858919002E-2</v>
      </c>
      <c r="K1110" s="179">
        <f t="shared" si="557"/>
        <v>2.5452946636966137E-2</v>
      </c>
      <c r="L1110" s="181">
        <f t="shared" ref="L1110:L1113" si="558">(1*E1110+2*F1110+3*G1110+4*H1110+5*I1110)/SUM(E1110:I1110)</f>
        <v>3.4983041885639854</v>
      </c>
    </row>
    <row r="1111" spans="1:12" ht="15" customHeight="1" x14ac:dyDescent="0.2">
      <c r="A1111" s="11"/>
      <c r="C1111" s="139">
        <v>2021</v>
      </c>
      <c r="D1111" s="139"/>
      <c r="E1111" s="140">
        <f t="shared" ref="E1111:K1111" si="559">AVERAGE(E1036,E1056,E1076,E1096)</f>
        <v>0.12734651650000001</v>
      </c>
      <c r="F1111" s="140">
        <f t="shared" si="559"/>
        <v>5.1575963250000002E-2</v>
      </c>
      <c r="G1111" s="140">
        <f t="shared" si="559"/>
        <v>0.287631576</v>
      </c>
      <c r="H1111" s="140">
        <f t="shared" si="559"/>
        <v>0.29573040475000001</v>
      </c>
      <c r="I1111" s="140">
        <f t="shared" si="559"/>
        <v>0.17932611425</v>
      </c>
      <c r="J1111" s="140">
        <f t="shared" si="559"/>
        <v>2.899345E-2</v>
      </c>
      <c r="K1111" s="140">
        <f t="shared" si="559"/>
        <v>2.9395993249999999E-2</v>
      </c>
      <c r="L1111" s="141">
        <f t="shared" si="558"/>
        <v>3.3697002203829594</v>
      </c>
    </row>
    <row r="1112" spans="1:12" ht="15" customHeight="1" x14ac:dyDescent="0.2">
      <c r="A1112" s="11"/>
      <c r="C1112" s="139">
        <v>2017</v>
      </c>
      <c r="D1112" s="139"/>
      <c r="E1112" s="140">
        <f t="shared" ref="E1112:K1112" si="560">AVERAGE(E1037,E1057,E1077,E1097)</f>
        <v>0.130003849</v>
      </c>
      <c r="F1112" s="140">
        <f t="shared" si="560"/>
        <v>6.4556754500000008E-2</v>
      </c>
      <c r="G1112" s="140">
        <f t="shared" si="560"/>
        <v>0.2513126275</v>
      </c>
      <c r="H1112" s="140">
        <f t="shared" si="560"/>
        <v>0.36734651599999996</v>
      </c>
      <c r="I1112" s="140">
        <f t="shared" si="560"/>
        <v>0.13740039849999999</v>
      </c>
      <c r="J1112" s="140">
        <f t="shared" si="560"/>
        <v>2.3106300000000003E-2</v>
      </c>
      <c r="K1112" s="140">
        <f t="shared" si="560"/>
        <v>2.6273563E-2</v>
      </c>
      <c r="L1112" s="141">
        <f t="shared" si="558"/>
        <v>3.3340796657880212</v>
      </c>
    </row>
    <row r="1113" spans="1:12" ht="15" customHeight="1" x14ac:dyDescent="0.2">
      <c r="A1113" s="11"/>
      <c r="C1113" s="139">
        <v>2014</v>
      </c>
      <c r="D1113" s="139"/>
      <c r="E1113" s="140">
        <f t="shared" ref="E1113:K1113" si="561">AVERAGE(E1038,E1058,E1078,E1098)</f>
        <v>0.11776900736414006</v>
      </c>
      <c r="F1113" s="140">
        <f t="shared" si="561"/>
        <v>7.5945569724274548E-2</v>
      </c>
      <c r="G1113" s="140">
        <f t="shared" si="561"/>
        <v>0.29410830973336344</v>
      </c>
      <c r="H1113" s="140">
        <f t="shared" si="561"/>
        <v>0.33476709958368522</v>
      </c>
      <c r="I1113" s="140">
        <f t="shared" si="561"/>
        <v>0.12610254751452482</v>
      </c>
      <c r="J1113" s="140">
        <f t="shared" si="561"/>
        <v>2.4530256360435397E-2</v>
      </c>
      <c r="K1113" s="140">
        <f t="shared" si="561"/>
        <v>2.6777209719576454E-2</v>
      </c>
      <c r="L1113" s="141">
        <f t="shared" si="558"/>
        <v>3.2903876654555968</v>
      </c>
    </row>
    <row r="1114" spans="1:12" ht="15" customHeight="1" x14ac:dyDescent="0.2">
      <c r="A1114" s="11"/>
      <c r="C1114" s="162" t="s">
        <v>95</v>
      </c>
      <c r="D1114" s="162"/>
      <c r="E1114" s="162"/>
      <c r="F1114" s="162"/>
      <c r="G1114" s="163"/>
      <c r="H1114" s="163"/>
      <c r="I1114" s="163"/>
      <c r="J1114" s="163"/>
      <c r="K1114" s="163"/>
      <c r="L1114" s="168"/>
    </row>
    <row r="1115" spans="1:12" ht="15" customHeight="1" x14ac:dyDescent="0.2">
      <c r="A1115" s="11"/>
      <c r="C1115" s="178">
        <v>2024</v>
      </c>
      <c r="D1115" s="178"/>
      <c r="E1115" s="179">
        <f>AVERAGE(E1040,E1060,E1080,E1100)</f>
        <v>0.146081540261809</v>
      </c>
      <c r="F1115" s="179">
        <f t="shared" ref="F1115:K1115" si="562">AVERAGE(F1040,F1060,F1080,F1100)</f>
        <v>0.12703824716178885</v>
      </c>
      <c r="G1115" s="179">
        <f t="shared" si="562"/>
        <v>0.32834177454362407</v>
      </c>
      <c r="H1115" s="179">
        <f t="shared" si="562"/>
        <v>0.23931401832336963</v>
      </c>
      <c r="I1115" s="179">
        <f t="shared" si="562"/>
        <v>9.9919096893896275E-2</v>
      </c>
      <c r="J1115" s="179">
        <f t="shared" si="562"/>
        <v>3.3852376178546043E-2</v>
      </c>
      <c r="K1115" s="179">
        <f t="shared" si="562"/>
        <v>2.545294663696613E-2</v>
      </c>
      <c r="L1115" s="181">
        <f t="shared" ref="L1115:L1118" si="563">(1*E1115+2*F1115+3*G1115+4*H1115+5*I1115)/SUM(E1115:I1115)</f>
        <v>3.0212086715377922</v>
      </c>
    </row>
    <row r="1116" spans="1:12" ht="15" customHeight="1" x14ac:dyDescent="0.2">
      <c r="A1116" s="11"/>
      <c r="C1116" s="139">
        <v>2021</v>
      </c>
      <c r="D1116" s="139"/>
      <c r="E1116" s="140">
        <f t="shared" ref="E1116:K1116" si="564">AVERAGE(E1041,E1061,E1081,E1101)</f>
        <v>0.16263592274999999</v>
      </c>
      <c r="F1116" s="140">
        <f t="shared" si="564"/>
        <v>0.15281608399999999</v>
      </c>
      <c r="G1116" s="140">
        <f t="shared" si="564"/>
        <v>0.27178161849999999</v>
      </c>
      <c r="H1116" s="140">
        <f t="shared" si="564"/>
        <v>0.24402662524999999</v>
      </c>
      <c r="I1116" s="140">
        <f t="shared" si="564"/>
        <v>0.112048882</v>
      </c>
      <c r="J1116" s="140">
        <f t="shared" si="564"/>
        <v>2.7294875E-2</v>
      </c>
      <c r="K1116" s="140">
        <f t="shared" si="564"/>
        <v>2.9395993249999999E-2</v>
      </c>
      <c r="L1116" s="141">
        <f t="shared" si="563"/>
        <v>2.9894376722256535</v>
      </c>
    </row>
    <row r="1117" spans="1:12" ht="15" customHeight="1" x14ac:dyDescent="0.2">
      <c r="A1117" s="11"/>
      <c r="C1117" s="139">
        <v>2017</v>
      </c>
      <c r="D1117" s="139"/>
      <c r="E1117" s="140">
        <f t="shared" ref="E1117:K1117" si="565">AVERAGE(E1042,E1062,E1082,E1102)</f>
        <v>0.17270828599999999</v>
      </c>
      <c r="F1117" s="140">
        <f t="shared" si="565"/>
        <v>0.11155650924999999</v>
      </c>
      <c r="G1117" s="140">
        <f t="shared" si="565"/>
        <v>0.26892971999999998</v>
      </c>
      <c r="H1117" s="140">
        <f t="shared" si="565"/>
        <v>0.29395532125000001</v>
      </c>
      <c r="I1117" s="140">
        <f t="shared" si="565"/>
        <v>9.7314436249999997E-2</v>
      </c>
      <c r="J1117" s="140">
        <f t="shared" si="565"/>
        <v>2.6059224999999998E-2</v>
      </c>
      <c r="K1117" s="140">
        <f t="shared" si="565"/>
        <v>2.947649925E-2</v>
      </c>
      <c r="L1117" s="141">
        <f t="shared" si="563"/>
        <v>3.0334698870164329</v>
      </c>
    </row>
    <row r="1118" spans="1:12" ht="15" customHeight="1" x14ac:dyDescent="0.2">
      <c r="A1118" s="11"/>
      <c r="C1118" s="139">
        <v>2014</v>
      </c>
      <c r="D1118" s="139"/>
      <c r="E1118" s="140">
        <f t="shared" ref="E1118:K1118" si="566">AVERAGE(E1043,E1063,E1083,E1103)</f>
        <v>0.15180255778405014</v>
      </c>
      <c r="F1118" s="140">
        <f t="shared" si="566"/>
        <v>9.0848403063130787E-2</v>
      </c>
      <c r="G1118" s="140">
        <f t="shared" si="566"/>
        <v>0.35853353047827652</v>
      </c>
      <c r="H1118" s="140">
        <f t="shared" si="566"/>
        <v>0.24502429303864426</v>
      </c>
      <c r="I1118" s="140">
        <f t="shared" si="566"/>
        <v>9.405531912256318E-2</v>
      </c>
      <c r="J1118" s="140">
        <f t="shared" si="566"/>
        <v>2.738165352094668E-2</v>
      </c>
      <c r="K1118" s="140">
        <f t="shared" si="566"/>
        <v>3.2354242992388552E-2</v>
      </c>
      <c r="L1118" s="141">
        <f t="shared" si="563"/>
        <v>3.0411388805646231</v>
      </c>
    </row>
    <row r="1119" spans="1:12" ht="15" customHeight="1" x14ac:dyDescent="0.2">
      <c r="A1119" s="11"/>
      <c r="C1119" s="162" t="s">
        <v>96</v>
      </c>
      <c r="D1119" s="162"/>
      <c r="E1119" s="162"/>
      <c r="F1119" s="162"/>
      <c r="G1119" s="163"/>
      <c r="H1119" s="163"/>
      <c r="I1119" s="163"/>
      <c r="J1119" s="163"/>
      <c r="K1119" s="163"/>
      <c r="L1119" s="168"/>
    </row>
    <row r="1120" spans="1:12" ht="15" customHeight="1" x14ac:dyDescent="0.2">
      <c r="A1120" s="11"/>
      <c r="C1120" s="178">
        <v>2024</v>
      </c>
      <c r="D1120" s="178"/>
      <c r="E1120" s="179">
        <f>AVERAGE(E1045,E1065,E1085,E1105)</f>
        <v>0.13582359799685229</v>
      </c>
      <c r="F1120" s="179">
        <f t="shared" ref="F1120:K1120" si="567">AVERAGE(F1045,F1065,F1085,F1105)</f>
        <v>9.5300480791707304E-2</v>
      </c>
      <c r="G1120" s="179">
        <f t="shared" si="567"/>
        <v>0.31144197999916995</v>
      </c>
      <c r="H1120" s="179">
        <f t="shared" si="567"/>
        <v>0.2774714961527337</v>
      </c>
      <c r="I1120" s="179">
        <f t="shared" si="567"/>
        <v>0.11933672993837349</v>
      </c>
      <c r="J1120" s="179">
        <f t="shared" si="567"/>
        <v>3.5172768484197203E-2</v>
      </c>
      <c r="K1120" s="179">
        <f t="shared" si="567"/>
        <v>2.5452946636966137E-2</v>
      </c>
      <c r="L1120" s="181">
        <f t="shared" ref="L1120:L1123" si="568">(1*E1120+2*F1120+3*G1120+4*H1120+5*I1120)/SUM(E1120:I1120)</f>
        <v>3.158826233212582</v>
      </c>
    </row>
    <row r="1121" spans="1:13" ht="15" customHeight="1" x14ac:dyDescent="0.2">
      <c r="A1121" s="11"/>
      <c r="C1121" s="139">
        <v>2021</v>
      </c>
      <c r="D1121" s="139"/>
      <c r="E1121" s="140">
        <f t="shared" ref="E1121:K1121" si="569">AVERAGE(E1046,E1066,E1086,E1106)</f>
        <v>0.16368438075</v>
      </c>
      <c r="F1121" s="140">
        <f t="shared" si="569"/>
        <v>0.11329701349999999</v>
      </c>
      <c r="G1121" s="140">
        <f t="shared" si="569"/>
        <v>0.293735417</v>
      </c>
      <c r="H1121" s="140">
        <f t="shared" si="569"/>
        <v>0.24352654725</v>
      </c>
      <c r="I1121" s="140">
        <f t="shared" si="569"/>
        <v>0.12853553775000001</v>
      </c>
      <c r="J1121" s="140">
        <f t="shared" si="569"/>
        <v>2.7825099999999998E-2</v>
      </c>
      <c r="K1121" s="140">
        <f t="shared" si="569"/>
        <v>2.9395993249999999E-2</v>
      </c>
      <c r="L1121" s="141">
        <f t="shared" si="568"/>
        <v>3.0635693564932187</v>
      </c>
    </row>
    <row r="1122" spans="1:13" ht="15" customHeight="1" x14ac:dyDescent="0.2">
      <c r="A1122" s="11"/>
      <c r="C1122" s="139">
        <v>2017</v>
      </c>
      <c r="D1122" s="139"/>
      <c r="E1122" s="140">
        <f t="shared" ref="E1122:K1122" si="570">AVERAGE(E1047,E1067,E1087,E1107)</f>
        <v>0.16031916725000001</v>
      </c>
      <c r="F1122" s="140">
        <f t="shared" si="570"/>
        <v>9.2119044250000004E-2</v>
      </c>
      <c r="G1122" s="140">
        <f t="shared" si="570"/>
        <v>0.316383419</v>
      </c>
      <c r="H1122" s="140">
        <f t="shared" si="570"/>
        <v>0.26384701175000003</v>
      </c>
      <c r="I1122" s="140">
        <f t="shared" si="570"/>
        <v>0.11103617024999998</v>
      </c>
      <c r="J1122" s="140">
        <f t="shared" si="570"/>
        <v>2.7293749999999999E-2</v>
      </c>
      <c r="K1122" s="140">
        <f t="shared" si="570"/>
        <v>2.9001452249999997E-2</v>
      </c>
      <c r="L1122" s="141">
        <f t="shared" si="568"/>
        <v>3.0775263329495841</v>
      </c>
    </row>
    <row r="1123" spans="1:13" ht="15" customHeight="1" x14ac:dyDescent="0.2">
      <c r="A1123" s="11"/>
      <c r="C1123" s="139">
        <v>2014</v>
      </c>
      <c r="D1123" s="139"/>
      <c r="E1123" s="140">
        <f t="shared" ref="E1123:K1123" si="571">AVERAGE(E1048,E1068,E1088,E1108)</f>
        <v>0.13884193377961715</v>
      </c>
      <c r="F1123" s="140">
        <f t="shared" si="571"/>
        <v>0.10380211638579279</v>
      </c>
      <c r="G1123" s="140">
        <f t="shared" si="571"/>
        <v>0.31454532364497911</v>
      </c>
      <c r="H1123" s="140">
        <f t="shared" si="571"/>
        <v>0.27223266461845541</v>
      </c>
      <c r="I1123" s="140">
        <f t="shared" si="571"/>
        <v>0.11074496392552742</v>
      </c>
      <c r="J1123" s="140">
        <f t="shared" si="571"/>
        <v>3.2304932457414823E-2</v>
      </c>
      <c r="K1123" s="140">
        <f t="shared" si="571"/>
        <v>2.7528065188213345E-2</v>
      </c>
      <c r="L1123" s="141">
        <f t="shared" si="568"/>
        <v>3.1193794381672828</v>
      </c>
    </row>
    <row r="1124" spans="1:13" ht="15" customHeight="1" x14ac:dyDescent="0.2">
      <c r="A1124" s="11"/>
      <c r="C1124" s="100" t="s">
        <v>25</v>
      </c>
      <c r="D1124" s="100"/>
      <c r="E1124" s="100"/>
      <c r="F1124" s="99"/>
      <c r="G1124" s="99"/>
      <c r="H1124" s="99"/>
      <c r="I1124" s="99"/>
      <c r="J1124" s="99"/>
      <c r="K1124" s="99"/>
      <c r="L1124" s="99"/>
    </row>
    <row r="1125" spans="1:13" ht="15" customHeight="1" x14ac:dyDescent="0.2">
      <c r="A1125" s="11"/>
      <c r="C1125" s="160" t="s">
        <v>165</v>
      </c>
      <c r="D1125" s="160"/>
      <c r="E1125" s="160"/>
      <c r="F1125" s="161"/>
      <c r="G1125" s="161"/>
      <c r="H1125" s="161"/>
      <c r="I1125" s="161"/>
      <c r="J1125" s="161"/>
      <c r="K1125" s="161"/>
      <c r="L1125" s="161"/>
    </row>
    <row r="1126" spans="1:13" ht="15" customHeight="1" x14ac:dyDescent="0.2">
      <c r="A1126" s="11"/>
      <c r="B1126" s="3"/>
      <c r="C1126" s="178">
        <v>2024</v>
      </c>
      <c r="D1126" s="178"/>
      <c r="E1126" s="179">
        <f>AVERAGE(E1136,E1141,E1146,E1156,E1161,E1166,E1176,E1181,E1186,E1196,E1201,E1206)</f>
        <v>0.14422969909290981</v>
      </c>
      <c r="F1126" s="179">
        <f t="shared" ref="F1126:K1126" si="572">AVERAGE(F1136,F1141,F1146,F1156,F1161,F1166,F1176,F1181,F1186,F1196,F1201,F1206)</f>
        <v>9.3837371879217299E-2</v>
      </c>
      <c r="G1126" s="179">
        <f t="shared" si="572"/>
        <v>0.25109546632530461</v>
      </c>
      <c r="H1126" s="179">
        <f t="shared" si="572"/>
        <v>0.26722261406648068</v>
      </c>
      <c r="I1126" s="179">
        <f t="shared" si="572"/>
        <v>0.17727670436535192</v>
      </c>
      <c r="J1126" s="179">
        <f t="shared" si="572"/>
        <v>2.6859266702499125E-2</v>
      </c>
      <c r="K1126" s="179">
        <f t="shared" si="572"/>
        <v>3.947887756823671E-2</v>
      </c>
      <c r="L1126" s="181">
        <f t="shared" ref="L1126:L1129" si="573">(1*E1126+2*F1126+3*G1126+4*H1126+5*I1126)/SUM(E1126:I1126)</f>
        <v>3.2564946305374072</v>
      </c>
    </row>
    <row r="1127" spans="1:13" ht="15" customHeight="1" x14ac:dyDescent="0.2">
      <c r="A1127" s="11"/>
      <c r="B1127" s="3"/>
      <c r="C1127" s="139">
        <v>2021</v>
      </c>
      <c r="D1127" s="139"/>
      <c r="E1127" s="140">
        <f t="shared" ref="E1127:K1127" si="574">AVERAGE(E1137,E1142,E1147,E1157,E1162,E1167,E1177,E1182,E1187,E1197,E1202,E1207)</f>
        <v>0.12061464749999999</v>
      </c>
      <c r="F1127" s="140">
        <f t="shared" si="574"/>
        <v>0.10000660366666668</v>
      </c>
      <c r="G1127" s="140">
        <f t="shared" si="574"/>
        <v>0.25854006416666664</v>
      </c>
      <c r="H1127" s="140">
        <f t="shared" si="574"/>
        <v>0.26199888008333333</v>
      </c>
      <c r="I1127" s="140">
        <f t="shared" si="574"/>
        <v>0.16228286700000003</v>
      </c>
      <c r="J1127" s="140">
        <f t="shared" si="574"/>
        <v>3.9047649999999996E-2</v>
      </c>
      <c r="K1127" s="140">
        <f t="shared" si="574"/>
        <v>5.7509264500000011E-2</v>
      </c>
      <c r="L1127" s="141">
        <f t="shared" si="573"/>
        <v>3.2715486184158906</v>
      </c>
    </row>
    <row r="1128" spans="1:13" ht="15" customHeight="1" x14ac:dyDescent="0.2">
      <c r="A1128" s="11"/>
      <c r="B1128" s="3"/>
      <c r="C1128" s="139">
        <v>2017</v>
      </c>
      <c r="D1128" s="139"/>
      <c r="E1128" s="140">
        <f t="shared" ref="E1128:K1128" si="575">AVERAGE(E1138,E1143,E1148,E1158,E1163,E1168,E1178,E1183,E1188,E1198,E1203,E1208)</f>
        <v>0.14533093425000002</v>
      </c>
      <c r="F1128" s="140">
        <f t="shared" si="575"/>
        <v>7.2376086250000013E-2</v>
      </c>
      <c r="G1128" s="140">
        <f t="shared" si="575"/>
        <v>0.26700150825000002</v>
      </c>
      <c r="H1128" s="140">
        <f t="shared" si="575"/>
        <v>0.29284113774999998</v>
      </c>
      <c r="I1128" s="140">
        <f t="shared" si="575"/>
        <v>0.12195019149999999</v>
      </c>
      <c r="J1128" s="140">
        <f t="shared" si="575"/>
        <v>3.1846633333333332E-2</v>
      </c>
      <c r="K1128" s="140">
        <f t="shared" si="575"/>
        <v>6.8653506000000017E-2</v>
      </c>
      <c r="L1128" s="141">
        <f t="shared" si="573"/>
        <v>3.1931112767335201</v>
      </c>
    </row>
    <row r="1129" spans="1:13" ht="15" customHeight="1" x14ac:dyDescent="0.2">
      <c r="A1129" s="11"/>
      <c r="B1129" s="3"/>
      <c r="C1129" s="139">
        <v>2014</v>
      </c>
      <c r="D1129" s="139"/>
      <c r="E1129" s="140">
        <f t="shared" ref="E1129:K1129" si="576">AVERAGE(E1139,E1144,E1149,E1159,E1164,E1169,E1179,E1184,E1189,E1199,E1204,E1209)</f>
        <v>0.14985766833817935</v>
      </c>
      <c r="F1129" s="140">
        <f t="shared" si="576"/>
        <v>6.6100587167986835E-2</v>
      </c>
      <c r="G1129" s="140">
        <f t="shared" si="576"/>
        <v>0.26015737418103463</v>
      </c>
      <c r="H1129" s="140">
        <f t="shared" si="576"/>
        <v>0.27564008738401041</v>
      </c>
      <c r="I1129" s="140">
        <f t="shared" si="576"/>
        <v>0.13060097446829885</v>
      </c>
      <c r="J1129" s="140">
        <f t="shared" si="576"/>
        <v>3.5800635970594394E-2</v>
      </c>
      <c r="K1129" s="140">
        <f t="shared" si="576"/>
        <v>8.184267248989556E-2</v>
      </c>
      <c r="L1129" s="141">
        <f t="shared" si="573"/>
        <v>3.1938287702877406</v>
      </c>
    </row>
    <row r="1130" spans="1:13" ht="15" customHeight="1" x14ac:dyDescent="0.2">
      <c r="A1130" s="11"/>
      <c r="B1130" s="3"/>
      <c r="C1130" s="162" t="s">
        <v>64</v>
      </c>
      <c r="D1130" s="162"/>
      <c r="E1130" s="162"/>
      <c r="F1130" s="162"/>
      <c r="G1130" s="163"/>
      <c r="H1130" s="163"/>
      <c r="I1130" s="163"/>
      <c r="J1130" s="163"/>
      <c r="K1130" s="163"/>
      <c r="L1130" s="168"/>
    </row>
    <row r="1131" spans="1:13" s="3" customFormat="1" ht="15" customHeight="1" x14ac:dyDescent="0.2">
      <c r="A1131" s="11"/>
      <c r="B1131" s="2"/>
      <c r="C1131" s="178">
        <v>2024</v>
      </c>
      <c r="D1131" s="178"/>
      <c r="E1131" s="179">
        <f>AVERAGE(E1136,E1141,E1146)</f>
        <v>0.1292851689783385</v>
      </c>
      <c r="F1131" s="179">
        <f t="shared" ref="F1131:K1131" si="577">AVERAGE(F1136,F1141,F1146)</f>
        <v>7.1718325371943212E-2</v>
      </c>
      <c r="G1131" s="179">
        <f t="shared" si="577"/>
        <v>0.25584743789214137</v>
      </c>
      <c r="H1131" s="179">
        <f t="shared" si="577"/>
        <v>0.30270928508017614</v>
      </c>
      <c r="I1131" s="179">
        <f t="shared" si="577"/>
        <v>0.19596674026284852</v>
      </c>
      <c r="J1131" s="179">
        <f t="shared" si="577"/>
        <v>2.26422892266675E-2</v>
      </c>
      <c r="K1131" s="179">
        <f t="shared" si="577"/>
        <v>2.1830753187884883E-2</v>
      </c>
      <c r="L1131" s="181">
        <f t="shared" ref="L1131:L1134" si="578">(1*E1131+2*F1131+3*G1131+4*H1131+5*I1131)/SUM(E1131:I1131)</f>
        <v>3.3813122166620513</v>
      </c>
      <c r="M1131" s="2"/>
    </row>
    <row r="1132" spans="1:13" s="3" customFormat="1" ht="15" customHeight="1" x14ac:dyDescent="0.2">
      <c r="A1132" s="11"/>
      <c r="B1132" s="2"/>
      <c r="C1132" s="139">
        <v>2021</v>
      </c>
      <c r="D1132" s="139"/>
      <c r="E1132" s="140">
        <f t="shared" ref="E1132:K1132" si="579">AVERAGE(E1137,E1142,E1147)</f>
        <v>0.10605511966666666</v>
      </c>
      <c r="F1132" s="140">
        <f t="shared" si="579"/>
        <v>9.6758529333333329E-2</v>
      </c>
      <c r="G1132" s="140">
        <f t="shared" si="579"/>
        <v>0.26274546733333337</v>
      </c>
      <c r="H1132" s="140">
        <f t="shared" si="579"/>
        <v>0.29324545433333332</v>
      </c>
      <c r="I1132" s="140">
        <f t="shared" si="579"/>
        <v>0.18593601400000001</v>
      </c>
      <c r="J1132" s="140">
        <f t="shared" si="579"/>
        <v>3.6165866666666664E-2</v>
      </c>
      <c r="K1132" s="140">
        <f t="shared" si="579"/>
        <v>1.9093499999999999E-2</v>
      </c>
      <c r="L1132" s="141">
        <f t="shared" si="578"/>
        <v>3.3770862810899165</v>
      </c>
      <c r="M1132" s="2"/>
    </row>
    <row r="1133" spans="1:13" s="3" customFormat="1" ht="15" customHeight="1" x14ac:dyDescent="0.2">
      <c r="A1133" s="11"/>
      <c r="B1133" s="2"/>
      <c r="C1133" s="139">
        <v>2017</v>
      </c>
      <c r="D1133" s="139"/>
      <c r="E1133" s="140">
        <f t="shared" ref="E1133:K1133" si="580">AVERAGE(E1138,E1143,E1148)</f>
        <v>0.13269504300000001</v>
      </c>
      <c r="F1133" s="140">
        <f t="shared" si="580"/>
        <v>5.8387990000000001E-2</v>
      </c>
      <c r="G1133" s="140">
        <f t="shared" si="580"/>
        <v>0.28979295099999997</v>
      </c>
      <c r="H1133" s="140">
        <f t="shared" si="580"/>
        <v>0.32870349000000004</v>
      </c>
      <c r="I1133" s="140">
        <f t="shared" si="580"/>
        <v>0.12959479400000001</v>
      </c>
      <c r="J1133" s="140">
        <f t="shared" si="580"/>
        <v>2.7655200000000001E-2</v>
      </c>
      <c r="K1133" s="140">
        <f t="shared" si="580"/>
        <v>3.3170533333333335E-2</v>
      </c>
      <c r="L1133" s="141">
        <f t="shared" si="578"/>
        <v>3.2812204411886636</v>
      </c>
      <c r="M1133" s="2"/>
    </row>
    <row r="1134" spans="1:13" s="3" customFormat="1" ht="15" customHeight="1" x14ac:dyDescent="0.2">
      <c r="A1134" s="11"/>
      <c r="B1134" s="2"/>
      <c r="C1134" s="139">
        <v>2014</v>
      </c>
      <c r="D1134" s="139"/>
      <c r="E1134" s="140">
        <f t="shared" ref="E1134:K1134" si="581">AVERAGE(E1139,E1144,E1149)</f>
        <v>0.13553992484460695</v>
      </c>
      <c r="F1134" s="140">
        <f t="shared" si="581"/>
        <v>6.2130903022136454E-2</v>
      </c>
      <c r="G1134" s="140">
        <f t="shared" si="581"/>
        <v>0.27380779295860241</v>
      </c>
      <c r="H1134" s="140">
        <f t="shared" si="581"/>
        <v>0.32862269963889262</v>
      </c>
      <c r="I1134" s="140">
        <f t="shared" si="581"/>
        <v>0.12587650905910511</v>
      </c>
      <c r="J1134" s="140">
        <f t="shared" si="581"/>
        <v>3.5743345242947637E-2</v>
      </c>
      <c r="K1134" s="140">
        <f t="shared" si="581"/>
        <v>3.8278825233708867E-2</v>
      </c>
      <c r="L1134" s="141">
        <f t="shared" si="578"/>
        <v>3.2669231996331738</v>
      </c>
      <c r="M1134" s="2"/>
    </row>
    <row r="1135" spans="1:13" s="3" customFormat="1" ht="15" customHeight="1" x14ac:dyDescent="0.2">
      <c r="A1135" s="11"/>
      <c r="B1135" s="2"/>
      <c r="C1135" s="170" t="s">
        <v>94</v>
      </c>
      <c r="D1135" s="171"/>
      <c r="E1135" s="172"/>
      <c r="F1135" s="172"/>
      <c r="G1135" s="173"/>
      <c r="H1135" s="173"/>
      <c r="I1135" s="173"/>
      <c r="J1135" s="173"/>
      <c r="K1135" s="173"/>
      <c r="L1135" s="174"/>
      <c r="M1135" s="2"/>
    </row>
    <row r="1136" spans="1:13" ht="15" customHeight="1" x14ac:dyDescent="0.2">
      <c r="A1136" s="11"/>
      <c r="C1136" s="178">
        <v>2024</v>
      </c>
      <c r="D1136" s="178"/>
      <c r="E1136" s="179">
        <v>9.6296324478512066E-2</v>
      </c>
      <c r="F1136" s="179">
        <v>4.6463436236329009E-2</v>
      </c>
      <c r="G1136" s="179">
        <v>0.2075749412765944</v>
      </c>
      <c r="H1136" s="179">
        <v>0.36075913529353465</v>
      </c>
      <c r="I1136" s="179">
        <v>0.2459478256800573</v>
      </c>
      <c r="J1136" s="179">
        <v>2.1127583847087801E-2</v>
      </c>
      <c r="K1136" s="179">
        <v>2.1830753187884883E-2</v>
      </c>
      <c r="L1136" s="181">
        <f t="shared" ref="L1136:L1139" si="582">(1*E1136+2*F1136+3*G1136+4*H1136+5*I1136)/SUM(E1136:I1136)</f>
        <v>3.6411410549874028</v>
      </c>
    </row>
    <row r="1137" spans="1:12" ht="15" customHeight="1" x14ac:dyDescent="0.2">
      <c r="A1137" s="11"/>
      <c r="C1137" s="139">
        <v>2021</v>
      </c>
      <c r="D1137" s="139"/>
      <c r="E1137" s="140">
        <v>8.2110769E-2</v>
      </c>
      <c r="F1137" s="140">
        <v>6.4431664999999999E-2</v>
      </c>
      <c r="G1137" s="140">
        <v>0.20983433600000001</v>
      </c>
      <c r="H1137" s="140">
        <v>0.35670900300000002</v>
      </c>
      <c r="I1137" s="140">
        <v>0.234401156</v>
      </c>
      <c r="J1137" s="140">
        <v>3.3419499999999998E-2</v>
      </c>
      <c r="K1137" s="140">
        <v>1.9093499999999999E-2</v>
      </c>
      <c r="L1137" s="141">
        <f t="shared" si="582"/>
        <v>3.6299380959586838</v>
      </c>
    </row>
    <row r="1138" spans="1:12" ht="15" customHeight="1" x14ac:dyDescent="0.2">
      <c r="A1138" s="11"/>
      <c r="C1138" s="139">
        <v>2017</v>
      </c>
      <c r="D1138" s="139"/>
      <c r="E1138" s="140">
        <v>9.8465780000000003E-2</v>
      </c>
      <c r="F1138" s="140">
        <v>2.8599900000000001E-2</v>
      </c>
      <c r="G1138" s="140">
        <v>0.23774309800000001</v>
      </c>
      <c r="H1138" s="140">
        <v>0.40699634699999998</v>
      </c>
      <c r="I1138" s="140">
        <v>0.16758558300000001</v>
      </c>
      <c r="J1138" s="140">
        <v>2.7943200000000001E-2</v>
      </c>
      <c r="K1138" s="140">
        <v>3.2666100000000003E-2</v>
      </c>
      <c r="L1138" s="141">
        <f t="shared" si="582"/>
        <v>3.5499693030815034</v>
      </c>
    </row>
    <row r="1139" spans="1:12" ht="15" customHeight="1" x14ac:dyDescent="0.2">
      <c r="A1139" s="11"/>
      <c r="C1139" s="139">
        <v>2014</v>
      </c>
      <c r="D1139" s="139"/>
      <c r="E1139" s="140">
        <v>0.10094977358414886</v>
      </c>
      <c r="F1139" s="140">
        <v>3.9362365365734474E-2</v>
      </c>
      <c r="G1139" s="140">
        <v>0.22321572634609663</v>
      </c>
      <c r="H1139" s="140">
        <v>0.39416326100879367</v>
      </c>
      <c r="I1139" s="140">
        <v>0.16738842078892949</v>
      </c>
      <c r="J1139" s="140">
        <v>3.5235469702909819E-2</v>
      </c>
      <c r="K1139" s="140">
        <v>3.9684983203387071E-2</v>
      </c>
      <c r="L1139" s="141">
        <f t="shared" si="582"/>
        <v>3.5271743295857587</v>
      </c>
    </row>
    <row r="1140" spans="1:12" ht="15" customHeight="1" x14ac:dyDescent="0.2">
      <c r="A1140" s="11"/>
      <c r="C1140" s="170" t="s">
        <v>95</v>
      </c>
      <c r="D1140" s="171"/>
      <c r="E1140" s="172"/>
      <c r="F1140" s="172"/>
      <c r="G1140" s="173"/>
      <c r="H1140" s="173"/>
      <c r="I1140" s="173"/>
      <c r="J1140" s="173"/>
      <c r="K1140" s="173"/>
      <c r="L1140" s="174"/>
    </row>
    <row r="1141" spans="1:12" ht="15" customHeight="1" x14ac:dyDescent="0.2">
      <c r="A1141" s="11"/>
      <c r="C1141" s="178">
        <v>2024</v>
      </c>
      <c r="D1141" s="178"/>
      <c r="E1141" s="179">
        <v>0.15758157835537087</v>
      </c>
      <c r="F1141" s="179">
        <v>8.2761284411225128E-2</v>
      </c>
      <c r="G1141" s="179">
        <v>0.31648178108603398</v>
      </c>
      <c r="H1141" s="179">
        <v>0.24660533485631245</v>
      </c>
      <c r="I1141" s="179">
        <v>0.15063226314448647</v>
      </c>
      <c r="J1141" s="179">
        <v>2.4107004958686323E-2</v>
      </c>
      <c r="K1141" s="179">
        <v>2.1830753187884886E-2</v>
      </c>
      <c r="L1141" s="181">
        <f t="shared" ref="L1141:L1144" si="583">(1*E1141+2*F1141+3*G1141+4*H1141+5*I1141)/SUM(E1141:I1141)</f>
        <v>3.1571652387500673</v>
      </c>
    </row>
    <row r="1142" spans="1:12" ht="15" customHeight="1" x14ac:dyDescent="0.2">
      <c r="A1142" s="11"/>
      <c r="C1142" s="139">
        <v>2021</v>
      </c>
      <c r="D1142" s="139"/>
      <c r="E1142" s="140">
        <v>0.12793683</v>
      </c>
      <c r="F1142" s="140">
        <v>0.116033513</v>
      </c>
      <c r="G1142" s="140">
        <v>0.31598804400000002</v>
      </c>
      <c r="H1142" s="140">
        <v>0.24284639399999999</v>
      </c>
      <c r="I1142" s="140">
        <v>0.14217247499999999</v>
      </c>
      <c r="J1142" s="140">
        <v>3.5929200000000001E-2</v>
      </c>
      <c r="K1142" s="140">
        <v>1.9093499999999999E-2</v>
      </c>
      <c r="L1142" s="141">
        <f t="shared" si="583"/>
        <v>3.1643258290229159</v>
      </c>
    </row>
    <row r="1143" spans="1:12" ht="15" customHeight="1" x14ac:dyDescent="0.2">
      <c r="A1143" s="11"/>
      <c r="C1143" s="139">
        <v>2017</v>
      </c>
      <c r="D1143" s="139"/>
      <c r="E1143" s="140">
        <v>0.156908353</v>
      </c>
      <c r="F1143" s="140">
        <v>5.9313400000000002E-2</v>
      </c>
      <c r="G1143" s="140">
        <v>0.33287487599999999</v>
      </c>
      <c r="H1143" s="140">
        <v>0.28689693900000002</v>
      </c>
      <c r="I1143" s="140">
        <v>0.104223735</v>
      </c>
      <c r="J1143" s="140">
        <v>2.4754499999999999E-2</v>
      </c>
      <c r="K1143" s="140">
        <v>3.5028200000000002E-2</v>
      </c>
      <c r="L1143" s="141">
        <f t="shared" si="583"/>
        <v>3.1299851668439245</v>
      </c>
    </row>
    <row r="1144" spans="1:12" ht="15" customHeight="1" x14ac:dyDescent="0.2">
      <c r="A1144" s="11"/>
      <c r="C1144" s="139">
        <v>2014</v>
      </c>
      <c r="D1144" s="139"/>
      <c r="E1144" s="140">
        <v>0.15168596787167463</v>
      </c>
      <c r="F1144" s="140">
        <v>6.1510223413200116E-2</v>
      </c>
      <c r="G1144" s="140">
        <v>0.33883608608318538</v>
      </c>
      <c r="H1144" s="140">
        <v>0.27358748115773501</v>
      </c>
      <c r="I1144" s="140">
        <v>0.10296506973645138</v>
      </c>
      <c r="J1144" s="140">
        <v>3.3117908447785588E-2</v>
      </c>
      <c r="K1144" s="140">
        <v>3.8297263289967909E-2</v>
      </c>
      <c r="L1144" s="141">
        <f t="shared" si="583"/>
        <v>3.1234517924319496</v>
      </c>
    </row>
    <row r="1145" spans="1:12" ht="15" customHeight="1" x14ac:dyDescent="0.2">
      <c r="A1145" s="11"/>
      <c r="C1145" s="170" t="s">
        <v>96</v>
      </c>
      <c r="D1145" s="171"/>
      <c r="E1145" s="172"/>
      <c r="F1145" s="172"/>
      <c r="G1145" s="173"/>
      <c r="H1145" s="173"/>
      <c r="I1145" s="173"/>
      <c r="J1145" s="173"/>
      <c r="K1145" s="173"/>
      <c r="L1145" s="174"/>
    </row>
    <row r="1146" spans="1:12" ht="15" customHeight="1" x14ac:dyDescent="0.2">
      <c r="A1146" s="11"/>
      <c r="C1146" s="178">
        <v>2024</v>
      </c>
      <c r="D1146" s="178"/>
      <c r="E1146" s="179">
        <v>0.13397760410113249</v>
      </c>
      <c r="F1146" s="179">
        <v>8.5930255468275499E-2</v>
      </c>
      <c r="G1146" s="179">
        <v>0.24348559131379574</v>
      </c>
      <c r="H1146" s="179">
        <v>0.30076338509068135</v>
      </c>
      <c r="I1146" s="179">
        <v>0.19132013196400172</v>
      </c>
      <c r="J1146" s="179">
        <v>2.2692278874228377E-2</v>
      </c>
      <c r="K1146" s="179">
        <v>2.1830753187884883E-2</v>
      </c>
      <c r="L1146" s="181">
        <f t="shared" ref="L1146:L1149" si="584">(1*E1146+2*F1146+3*G1146+4*H1146+5*I1146)/SUM(E1146:I1146)</f>
        <v>3.3448729759120326</v>
      </c>
    </row>
    <row r="1147" spans="1:12" ht="15" customHeight="1" x14ac:dyDescent="0.2">
      <c r="A1147" s="11"/>
      <c r="C1147" s="139">
        <v>2021</v>
      </c>
      <c r="D1147" s="139"/>
      <c r="E1147" s="140">
        <v>0.10811775999999999</v>
      </c>
      <c r="F1147" s="140">
        <v>0.10981041</v>
      </c>
      <c r="G1147" s="140">
        <v>0.26241402200000002</v>
      </c>
      <c r="H1147" s="140">
        <v>0.28018096599999998</v>
      </c>
      <c r="I1147" s="140">
        <v>0.18123441100000001</v>
      </c>
      <c r="J1147" s="140">
        <v>3.91489E-2</v>
      </c>
      <c r="K1147" s="140">
        <v>1.9093499999999999E-2</v>
      </c>
      <c r="L1147" s="141">
        <f t="shared" si="584"/>
        <v>3.3361840333666595</v>
      </c>
    </row>
    <row r="1148" spans="1:12" ht="15" customHeight="1" x14ac:dyDescent="0.2">
      <c r="A1148" s="11"/>
      <c r="C1148" s="139">
        <v>2017</v>
      </c>
      <c r="D1148" s="139"/>
      <c r="E1148" s="140">
        <v>0.14271099600000001</v>
      </c>
      <c r="F1148" s="140">
        <v>8.7250670000000002E-2</v>
      </c>
      <c r="G1148" s="140">
        <v>0.29876087899999998</v>
      </c>
      <c r="H1148" s="140">
        <v>0.29221718400000002</v>
      </c>
      <c r="I1148" s="140">
        <v>0.116975064</v>
      </c>
      <c r="J1148" s="140">
        <v>3.02679E-2</v>
      </c>
      <c r="K1148" s="140">
        <v>3.18173E-2</v>
      </c>
      <c r="L1148" s="141">
        <f t="shared" si="584"/>
        <v>3.1636552180918631</v>
      </c>
    </row>
    <row r="1149" spans="1:12" ht="15" customHeight="1" x14ac:dyDescent="0.2">
      <c r="A1149" s="11"/>
      <c r="C1149" s="139">
        <v>2014</v>
      </c>
      <c r="D1149" s="139"/>
      <c r="E1149" s="140">
        <v>0.15398403307799741</v>
      </c>
      <c r="F1149" s="140">
        <v>8.5520120287474771E-2</v>
      </c>
      <c r="G1149" s="140">
        <v>0.25937156644652526</v>
      </c>
      <c r="H1149" s="140">
        <v>0.31811735675014907</v>
      </c>
      <c r="I1149" s="140">
        <v>0.10727603665193444</v>
      </c>
      <c r="J1149" s="140">
        <v>3.8876657578147511E-2</v>
      </c>
      <c r="K1149" s="140">
        <v>3.6854229207771629E-2</v>
      </c>
      <c r="L1149" s="141">
        <f t="shared" si="584"/>
        <v>3.1505851938799032</v>
      </c>
    </row>
    <row r="1150" spans="1:12" ht="15" customHeight="1" x14ac:dyDescent="0.2">
      <c r="A1150" s="11"/>
      <c r="C1150" s="162" t="s">
        <v>65</v>
      </c>
      <c r="D1150" s="162"/>
      <c r="E1150" s="162"/>
      <c r="F1150" s="162"/>
      <c r="G1150" s="163"/>
      <c r="H1150" s="163"/>
      <c r="I1150" s="163"/>
      <c r="J1150" s="163"/>
      <c r="K1150" s="163"/>
      <c r="L1150" s="168"/>
    </row>
    <row r="1151" spans="1:12" ht="15" customHeight="1" x14ac:dyDescent="0.2">
      <c r="A1151" s="11"/>
      <c r="C1151" s="178">
        <v>2024</v>
      </c>
      <c r="D1151" s="178"/>
      <c r="E1151" s="179">
        <f>AVERAGE(E1156,E1161,E1166)</f>
        <v>0.13606075798371897</v>
      </c>
      <c r="F1151" s="179">
        <f t="shared" ref="F1151:K1151" si="585">AVERAGE(F1156,F1161,F1166)</f>
        <v>8.0731174511243509E-2</v>
      </c>
      <c r="G1151" s="179">
        <f t="shared" si="585"/>
        <v>0.23101432338680952</v>
      </c>
      <c r="H1151" s="179">
        <f t="shared" si="585"/>
        <v>0.28548051837380956</v>
      </c>
      <c r="I1151" s="179">
        <f t="shared" si="585"/>
        <v>0.19665678651036025</v>
      </c>
      <c r="J1151" s="179">
        <f t="shared" si="585"/>
        <v>2.0657430300584756E-2</v>
      </c>
      <c r="K1151" s="179">
        <f t="shared" si="585"/>
        <v>4.939900893347348E-2</v>
      </c>
      <c r="L1151" s="181">
        <f t="shared" ref="L1151:L1154" si="586">(1*E1151+2*F1151+3*G1151+4*H1151+5*I1151)/SUM(E1151:I1151)</f>
        <v>3.3504958953072261</v>
      </c>
    </row>
    <row r="1152" spans="1:12" ht="15" customHeight="1" x14ac:dyDescent="0.2">
      <c r="A1152" s="11"/>
      <c r="C1152" s="139">
        <v>2021</v>
      </c>
      <c r="D1152" s="139"/>
      <c r="E1152" s="140">
        <f t="shared" ref="E1152:K1152" si="587">AVERAGE(E1157,E1162,E1167)</f>
        <v>0.10850300566666667</v>
      </c>
      <c r="F1152" s="140">
        <f t="shared" si="587"/>
        <v>8.8174255666666659E-2</v>
      </c>
      <c r="G1152" s="140">
        <f t="shared" si="587"/>
        <v>0.23104159800000001</v>
      </c>
      <c r="H1152" s="140">
        <f t="shared" si="587"/>
        <v>0.29601592433333335</v>
      </c>
      <c r="I1152" s="140">
        <f t="shared" si="587"/>
        <v>0.17817720699999998</v>
      </c>
      <c r="J1152" s="140">
        <f t="shared" si="587"/>
        <v>3.6238833333333331E-2</v>
      </c>
      <c r="K1152" s="140">
        <f t="shared" si="587"/>
        <v>6.18492E-2</v>
      </c>
      <c r="L1152" s="141">
        <f t="shared" si="586"/>
        <v>3.3849489472655758</v>
      </c>
    </row>
    <row r="1153" spans="1:12" ht="15" customHeight="1" x14ac:dyDescent="0.2">
      <c r="A1153" s="11"/>
      <c r="C1153" s="139">
        <v>2017</v>
      </c>
      <c r="D1153" s="139"/>
      <c r="E1153" s="140">
        <f t="shared" ref="E1153:K1153" si="588">AVERAGE(E1158,E1163,E1168)</f>
        <v>0.13508237333333331</v>
      </c>
      <c r="F1153" s="140">
        <f t="shared" si="588"/>
        <v>6.4218088333333326E-2</v>
      </c>
      <c r="G1153" s="140">
        <f t="shared" si="588"/>
        <v>0.23230849766666664</v>
      </c>
      <c r="H1153" s="140">
        <f t="shared" si="588"/>
        <v>0.32911603699999997</v>
      </c>
      <c r="I1153" s="140">
        <f t="shared" si="588"/>
        <v>0.13544152500000001</v>
      </c>
      <c r="J1153" s="140">
        <f t="shared" si="588"/>
        <v>2.6104600000000002E-2</v>
      </c>
      <c r="K1153" s="140">
        <f t="shared" si="588"/>
        <v>7.7728869333333339E-2</v>
      </c>
      <c r="L1153" s="141">
        <f t="shared" si="586"/>
        <v>3.2963916255260357</v>
      </c>
    </row>
    <row r="1154" spans="1:12" ht="15" customHeight="1" x14ac:dyDescent="0.2">
      <c r="A1154" s="11"/>
      <c r="C1154" s="139">
        <v>2014</v>
      </c>
      <c r="D1154" s="139"/>
      <c r="E1154" s="140">
        <f t="shared" ref="E1154:K1154" si="589">AVERAGE(E1159,E1164,E1169)</f>
        <v>0.13726371015213565</v>
      </c>
      <c r="F1154" s="140">
        <f t="shared" si="589"/>
        <v>5.0632789889681944E-2</v>
      </c>
      <c r="G1154" s="140">
        <f t="shared" si="589"/>
        <v>0.21708921141236148</v>
      </c>
      <c r="H1154" s="140">
        <f t="shared" si="589"/>
        <v>0.29500529881811083</v>
      </c>
      <c r="I1154" s="140">
        <f t="shared" si="589"/>
        <v>0.16271253602370062</v>
      </c>
      <c r="J1154" s="140">
        <f t="shared" si="589"/>
        <v>3.0378566233816556E-2</v>
      </c>
      <c r="K1154" s="140">
        <f t="shared" si="589"/>
        <v>0.10691788747019293</v>
      </c>
      <c r="L1154" s="141">
        <f t="shared" si="586"/>
        <v>3.3422614430406581</v>
      </c>
    </row>
    <row r="1155" spans="1:12" ht="15" customHeight="1" x14ac:dyDescent="0.2">
      <c r="A1155" s="11"/>
      <c r="C1155" s="170" t="s">
        <v>94</v>
      </c>
      <c r="D1155" s="171"/>
      <c r="E1155" s="172"/>
      <c r="F1155" s="172"/>
      <c r="G1155" s="173"/>
      <c r="H1155" s="173"/>
      <c r="I1155" s="173"/>
      <c r="J1155" s="173"/>
      <c r="K1155" s="173"/>
      <c r="L1155" s="174"/>
    </row>
    <row r="1156" spans="1:12" ht="15" customHeight="1" x14ac:dyDescent="0.2">
      <c r="A1156" s="11"/>
      <c r="C1156" s="178">
        <v>2024</v>
      </c>
      <c r="D1156" s="178"/>
      <c r="E1156" s="179">
        <v>0.13019997973214437</v>
      </c>
      <c r="F1156" s="179">
        <v>6.3958717664513401E-2</v>
      </c>
      <c r="G1156" s="179">
        <v>0.19443662430749162</v>
      </c>
      <c r="H1156" s="179">
        <v>0.3115221526457187</v>
      </c>
      <c r="I1156" s="179">
        <v>0.23195241058387867</v>
      </c>
      <c r="J1156" s="179">
        <v>1.8531106132779918E-2</v>
      </c>
      <c r="K1156" s="179">
        <v>4.939900893347348E-2</v>
      </c>
      <c r="L1156" s="181">
        <f t="shared" ref="L1156:L1159" si="590">(1*E1156+2*F1156+3*G1156+4*H1156+5*I1156)/SUM(E1156:I1156)</f>
        <v>3.4839425712340617</v>
      </c>
    </row>
    <row r="1157" spans="1:12" ht="15" customHeight="1" x14ac:dyDescent="0.2">
      <c r="A1157" s="11"/>
      <c r="C1157" s="139">
        <v>2021</v>
      </c>
      <c r="D1157" s="139"/>
      <c r="E1157" s="140">
        <v>9.4607014000000003E-2</v>
      </c>
      <c r="F1157" s="140">
        <v>6.5409505000000007E-2</v>
      </c>
      <c r="G1157" s="140">
        <v>0.20032382400000001</v>
      </c>
      <c r="H1157" s="140">
        <v>0.33011892599999998</v>
      </c>
      <c r="I1157" s="140">
        <v>0.212873174</v>
      </c>
      <c r="J1157" s="140">
        <v>3.4818399999999999E-2</v>
      </c>
      <c r="K1157" s="140">
        <v>6.18492E-2</v>
      </c>
      <c r="L1157" s="141">
        <f t="shared" si="590"/>
        <v>3.5548807029838958</v>
      </c>
    </row>
    <row r="1158" spans="1:12" ht="15" customHeight="1" x14ac:dyDescent="0.2">
      <c r="A1158" s="11"/>
      <c r="C1158" s="139">
        <v>2017</v>
      </c>
      <c r="D1158" s="139"/>
      <c r="E1158" s="140">
        <v>0.114289455</v>
      </c>
      <c r="F1158" s="140">
        <v>5.9161499999999999E-2</v>
      </c>
      <c r="G1158" s="140">
        <v>0.188837533</v>
      </c>
      <c r="H1158" s="140">
        <v>0.37241836099999998</v>
      </c>
      <c r="I1158" s="140">
        <v>0.163951661</v>
      </c>
      <c r="J1158" s="140">
        <v>2.5194000000000001E-2</v>
      </c>
      <c r="K1158" s="140">
        <v>7.6147504000000005E-2</v>
      </c>
      <c r="L1158" s="141">
        <f t="shared" si="590"/>
        <v>3.4591079574820918</v>
      </c>
    </row>
    <row r="1159" spans="1:12" ht="15" customHeight="1" x14ac:dyDescent="0.2">
      <c r="A1159" s="11"/>
      <c r="C1159" s="139">
        <v>2014</v>
      </c>
      <c r="D1159" s="139"/>
      <c r="E1159" s="140">
        <v>0.11883936388294018</v>
      </c>
      <c r="F1159" s="140">
        <v>3.3028157052904024E-2</v>
      </c>
      <c r="G1159" s="140">
        <v>0.18681933707313797</v>
      </c>
      <c r="H1159" s="140">
        <v>0.30761304672256728</v>
      </c>
      <c r="I1159" s="140">
        <v>0.21533499803017631</v>
      </c>
      <c r="J1159" s="140">
        <v>2.781445293097403E-2</v>
      </c>
      <c r="K1159" s="140">
        <v>0.11055064430730013</v>
      </c>
      <c r="L1159" s="141">
        <f t="shared" si="590"/>
        <v>3.5426615802881862</v>
      </c>
    </row>
    <row r="1160" spans="1:12" ht="15" customHeight="1" x14ac:dyDescent="0.2">
      <c r="A1160" s="11"/>
      <c r="C1160" s="170" t="s">
        <v>95</v>
      </c>
      <c r="D1160" s="171"/>
      <c r="E1160" s="172"/>
      <c r="F1160" s="172"/>
      <c r="G1160" s="173"/>
      <c r="H1160" s="173"/>
      <c r="I1160" s="173"/>
      <c r="J1160" s="173"/>
      <c r="K1160" s="173"/>
      <c r="L1160" s="174"/>
    </row>
    <row r="1161" spans="1:12" ht="15" customHeight="1" x14ac:dyDescent="0.2">
      <c r="A1161" s="11"/>
      <c r="C1161" s="178">
        <v>2024</v>
      </c>
      <c r="D1161" s="178"/>
      <c r="E1161" s="179">
        <v>0.1428122467016408</v>
      </c>
      <c r="F1161" s="179">
        <v>8.5180396005753195E-2</v>
      </c>
      <c r="G1161" s="179">
        <v>0.23839551697056408</v>
      </c>
      <c r="H1161" s="179">
        <v>0.27717408791139975</v>
      </c>
      <c r="I1161" s="179">
        <v>0.1853085017745475</v>
      </c>
      <c r="J1161" s="179">
        <v>2.1730241702621209E-2</v>
      </c>
      <c r="K1161" s="179">
        <v>4.939900893347348E-2</v>
      </c>
      <c r="L1161" s="181">
        <f t="shared" ref="L1161:L1164" si="591">(1*E1161+2*F1161+3*G1161+4*H1161+5*I1161)/SUM(E1161:I1161)</f>
        <v>3.2981967106200094</v>
      </c>
    </row>
    <row r="1162" spans="1:12" ht="15" customHeight="1" x14ac:dyDescent="0.2">
      <c r="A1162" s="11"/>
      <c r="C1162" s="139">
        <v>2021</v>
      </c>
      <c r="D1162" s="139"/>
      <c r="E1162" s="140">
        <v>0.119054305</v>
      </c>
      <c r="F1162" s="140">
        <v>9.7028341000000004E-2</v>
      </c>
      <c r="G1162" s="140">
        <v>0.24015752100000001</v>
      </c>
      <c r="H1162" s="140">
        <v>0.26454586600000002</v>
      </c>
      <c r="I1162" s="140">
        <v>0.18173498699999999</v>
      </c>
      <c r="J1162" s="140">
        <v>3.5629800000000003E-2</v>
      </c>
      <c r="K1162" s="140">
        <v>6.18492E-2</v>
      </c>
      <c r="L1162" s="141">
        <f t="shared" si="591"/>
        <v>3.3245119864355073</v>
      </c>
    </row>
    <row r="1163" spans="1:12" ht="15" customHeight="1" x14ac:dyDescent="0.2">
      <c r="A1163" s="11"/>
      <c r="C1163" s="139">
        <v>2017</v>
      </c>
      <c r="D1163" s="139"/>
      <c r="E1163" s="140">
        <v>0.14909139699999999</v>
      </c>
      <c r="F1163" s="140">
        <v>5.5468299999999998E-2</v>
      </c>
      <c r="G1163" s="140">
        <v>0.24203614200000001</v>
      </c>
      <c r="H1163" s="140">
        <v>0.31653173400000001</v>
      </c>
      <c r="I1163" s="140">
        <v>0.131406985</v>
      </c>
      <c r="J1163" s="140">
        <v>2.38032E-2</v>
      </c>
      <c r="K1163" s="140">
        <v>8.1662203000000003E-2</v>
      </c>
      <c r="L1163" s="141">
        <f t="shared" si="591"/>
        <v>3.2523039585017353</v>
      </c>
    </row>
    <row r="1164" spans="1:12" ht="15" customHeight="1" x14ac:dyDescent="0.2">
      <c r="A1164" s="11"/>
      <c r="C1164" s="139">
        <v>2014</v>
      </c>
      <c r="D1164" s="139"/>
      <c r="E1164" s="140">
        <v>0.1408189026507313</v>
      </c>
      <c r="F1164" s="140">
        <v>4.2920459480792678E-2</v>
      </c>
      <c r="G1164" s="140">
        <v>0.21809461268251321</v>
      </c>
      <c r="H1164" s="140">
        <v>0.31803733069588902</v>
      </c>
      <c r="I1164" s="140">
        <v>0.14259898248757313</v>
      </c>
      <c r="J1164" s="140">
        <v>2.9696319262448159E-2</v>
      </c>
      <c r="K1164" s="140">
        <v>0.10783339274005263</v>
      </c>
      <c r="L1164" s="141">
        <f t="shared" si="591"/>
        <v>3.3231149348180073</v>
      </c>
    </row>
    <row r="1165" spans="1:12" ht="15" customHeight="1" x14ac:dyDescent="0.2">
      <c r="A1165" s="11"/>
      <c r="C1165" s="170" t="s">
        <v>96</v>
      </c>
      <c r="D1165" s="171"/>
      <c r="E1165" s="172"/>
      <c r="F1165" s="172"/>
      <c r="G1165" s="173"/>
      <c r="H1165" s="173"/>
      <c r="I1165" s="173"/>
      <c r="J1165" s="173"/>
      <c r="K1165" s="173"/>
      <c r="L1165" s="174"/>
    </row>
    <row r="1166" spans="1:12" ht="15" customHeight="1" x14ac:dyDescent="0.2">
      <c r="A1166" s="11"/>
      <c r="C1166" s="178">
        <v>2024</v>
      </c>
      <c r="D1166" s="178"/>
      <c r="E1166" s="179">
        <v>0.13517004751737174</v>
      </c>
      <c r="F1166" s="179">
        <v>9.305440986346393E-2</v>
      </c>
      <c r="G1166" s="179">
        <v>0.26021082888237296</v>
      </c>
      <c r="H1166" s="179">
        <v>0.26774531456431022</v>
      </c>
      <c r="I1166" s="179">
        <v>0.1727094471726546</v>
      </c>
      <c r="J1166" s="179">
        <v>2.1710943066353142E-2</v>
      </c>
      <c r="K1166" s="179">
        <v>4.939900893347348E-2</v>
      </c>
      <c r="L1166" s="181">
        <f t="shared" ref="L1166:L1169" si="592">(1*E1166+2*F1166+3*G1166+4*H1166+5*I1166)/SUM(E1166:I1166)</f>
        <v>3.26889049414314</v>
      </c>
    </row>
    <row r="1167" spans="1:12" ht="15" customHeight="1" x14ac:dyDescent="0.2">
      <c r="A1167" s="11"/>
      <c r="C1167" s="139">
        <v>2021</v>
      </c>
      <c r="D1167" s="139"/>
      <c r="E1167" s="140">
        <v>0.111847698</v>
      </c>
      <c r="F1167" s="140">
        <v>0.102084921</v>
      </c>
      <c r="G1167" s="140">
        <v>0.25264344900000002</v>
      </c>
      <c r="H1167" s="140">
        <v>0.29338298099999999</v>
      </c>
      <c r="I1167" s="140">
        <v>0.13992346</v>
      </c>
      <c r="J1167" s="140">
        <v>3.8268299999999998E-2</v>
      </c>
      <c r="K1167" s="140">
        <v>6.18492E-2</v>
      </c>
      <c r="L1167" s="141">
        <f t="shared" si="592"/>
        <v>3.2749798796233738</v>
      </c>
    </row>
    <row r="1168" spans="1:12" ht="15" customHeight="1" x14ac:dyDescent="0.2">
      <c r="A1168" s="11"/>
      <c r="C1168" s="139">
        <v>2017</v>
      </c>
      <c r="D1168" s="139"/>
      <c r="E1168" s="140">
        <v>0.14186626799999999</v>
      </c>
      <c r="F1168" s="140">
        <v>7.8024465000000001E-2</v>
      </c>
      <c r="G1168" s="140">
        <v>0.266051818</v>
      </c>
      <c r="H1168" s="140">
        <v>0.29839801599999999</v>
      </c>
      <c r="I1168" s="140">
        <v>0.110965929</v>
      </c>
      <c r="J1168" s="140">
        <v>2.9316600000000002E-2</v>
      </c>
      <c r="K1168" s="140">
        <v>7.5376900999999996E-2</v>
      </c>
      <c r="L1168" s="141">
        <f t="shared" si="592"/>
        <v>3.1771157404849206</v>
      </c>
    </row>
    <row r="1169" spans="1:12" ht="15" customHeight="1" x14ac:dyDescent="0.2">
      <c r="A1169" s="11"/>
      <c r="C1169" s="139">
        <v>2014</v>
      </c>
      <c r="D1169" s="139"/>
      <c r="E1169" s="140">
        <v>0.15213286392273545</v>
      </c>
      <c r="F1169" s="140">
        <v>7.594975313534913E-2</v>
      </c>
      <c r="G1169" s="140">
        <v>0.2463536844814333</v>
      </c>
      <c r="H1169" s="140">
        <v>0.25936551903587618</v>
      </c>
      <c r="I1169" s="140">
        <v>0.13020362755335241</v>
      </c>
      <c r="J1169" s="140">
        <v>3.3624926508027474E-2</v>
      </c>
      <c r="K1169" s="140">
        <v>0.10236962536322602</v>
      </c>
      <c r="L1169" s="141">
        <f t="shared" si="592"/>
        <v>3.1615236263428805</v>
      </c>
    </row>
    <row r="1170" spans="1:12" ht="15" customHeight="1" x14ac:dyDescent="0.2">
      <c r="A1170" s="11"/>
      <c r="C1170" s="162" t="s">
        <v>66</v>
      </c>
      <c r="D1170" s="162"/>
      <c r="E1170" s="162"/>
      <c r="F1170" s="162"/>
      <c r="G1170" s="163"/>
      <c r="H1170" s="163"/>
      <c r="I1170" s="163"/>
      <c r="J1170" s="163"/>
      <c r="K1170" s="163"/>
      <c r="L1170" s="168"/>
    </row>
    <row r="1171" spans="1:12" ht="15" customHeight="1" x14ac:dyDescent="0.2">
      <c r="A1171" s="11"/>
      <c r="C1171" s="178">
        <v>2024</v>
      </c>
      <c r="D1171" s="178"/>
      <c r="E1171" s="179">
        <f>AVERAGE(E1176,E1181,E1186)</f>
        <v>0.12041442453764635</v>
      </c>
      <c r="F1171" s="179">
        <f t="shared" ref="F1171:K1171" si="593">AVERAGE(F1176,F1181,F1186)</f>
        <v>9.3551582091516469E-2</v>
      </c>
      <c r="G1171" s="179">
        <f t="shared" si="593"/>
        <v>0.21597030102196316</v>
      </c>
      <c r="H1171" s="179">
        <f t="shared" si="593"/>
        <v>0.30262128570184249</v>
      </c>
      <c r="I1171" s="179">
        <f t="shared" si="593"/>
        <v>0.23375696753905476</v>
      </c>
      <c r="J1171" s="179">
        <f t="shared" si="593"/>
        <v>2.0316773708345889E-2</v>
      </c>
      <c r="K1171" s="179">
        <f t="shared" si="593"/>
        <v>1.33686653996309E-2</v>
      </c>
      <c r="L1171" s="181">
        <f t="shared" ref="L1171:L1174" si="594">(1*E1171+2*F1171+3*G1171+4*H1171+5*I1171)/SUM(E1171:I1171)</f>
        <v>3.4509450723901849</v>
      </c>
    </row>
    <row r="1172" spans="1:12" ht="15" customHeight="1" x14ac:dyDescent="0.2">
      <c r="A1172" s="11"/>
      <c r="C1172" s="139">
        <v>2021</v>
      </c>
      <c r="D1172" s="139"/>
      <c r="E1172" s="140">
        <f t="shared" ref="E1172:K1172" si="595">AVERAGE(E1177,E1182,E1187)</f>
        <v>0.100084281</v>
      </c>
      <c r="F1172" s="140">
        <f t="shared" si="595"/>
        <v>8.5285824333333329E-2</v>
      </c>
      <c r="G1172" s="140">
        <f t="shared" si="595"/>
        <v>0.23732419566666665</v>
      </c>
      <c r="H1172" s="140">
        <f t="shared" si="595"/>
        <v>0.30283401300000001</v>
      </c>
      <c r="I1172" s="140">
        <f t="shared" si="595"/>
        <v>0.21187070699999999</v>
      </c>
      <c r="J1172" s="140">
        <f t="shared" si="595"/>
        <v>3.5294433333333333E-2</v>
      </c>
      <c r="K1172" s="140">
        <f t="shared" si="595"/>
        <v>2.7306500000000001E-2</v>
      </c>
      <c r="L1172" s="141">
        <f t="shared" si="594"/>
        <v>3.4705797966335483</v>
      </c>
    </row>
    <row r="1173" spans="1:12" ht="15" customHeight="1" x14ac:dyDescent="0.2">
      <c r="A1173" s="11"/>
      <c r="C1173" s="139">
        <v>2017</v>
      </c>
      <c r="D1173" s="139"/>
      <c r="E1173" s="140">
        <f t="shared" ref="E1173:K1173" si="596">AVERAGE(E1178,E1183,E1188)</f>
        <v>0.12756284200000001</v>
      </c>
      <c r="F1173" s="140">
        <f t="shared" si="596"/>
        <v>5.9782133333333327E-2</v>
      </c>
      <c r="G1173" s="140">
        <f t="shared" si="596"/>
        <v>0.25404863633333336</v>
      </c>
      <c r="H1173" s="140">
        <f t="shared" si="596"/>
        <v>0.33705455633333337</v>
      </c>
      <c r="I1173" s="140">
        <f t="shared" si="596"/>
        <v>0.15861299800000001</v>
      </c>
      <c r="J1173" s="140">
        <f t="shared" si="596"/>
        <v>2.77472E-2</v>
      </c>
      <c r="K1173" s="140">
        <f t="shared" si="596"/>
        <v>3.5191633333333333E-2</v>
      </c>
      <c r="L1173" s="141">
        <f t="shared" si="594"/>
        <v>3.3621671106579609</v>
      </c>
    </row>
    <row r="1174" spans="1:12" ht="15" customHeight="1" x14ac:dyDescent="0.2">
      <c r="A1174" s="11"/>
      <c r="C1174" s="139">
        <v>2014</v>
      </c>
      <c r="D1174" s="139"/>
      <c r="E1174" s="140">
        <f t="shared" ref="E1174:K1174" si="597">AVERAGE(E1179,E1184,E1189)</f>
        <v>0.1303205047311945</v>
      </c>
      <c r="F1174" s="140">
        <f t="shared" si="597"/>
        <v>5.1326434630302613E-2</v>
      </c>
      <c r="G1174" s="140">
        <f t="shared" si="597"/>
        <v>0.23998304534280065</v>
      </c>
      <c r="H1174" s="140">
        <f t="shared" si="597"/>
        <v>0.3290423761261938</v>
      </c>
      <c r="I1174" s="140">
        <f t="shared" si="597"/>
        <v>0.16932407629284976</v>
      </c>
      <c r="J1174" s="140">
        <f t="shared" si="597"/>
        <v>2.9541460111922584E-2</v>
      </c>
      <c r="K1174" s="140">
        <f t="shared" si="597"/>
        <v>5.0462102764735978E-2</v>
      </c>
      <c r="L1174" s="141">
        <f t="shared" si="594"/>
        <v>3.3866570241635738</v>
      </c>
    </row>
    <row r="1175" spans="1:12" ht="15" customHeight="1" x14ac:dyDescent="0.2">
      <c r="A1175" s="11"/>
      <c r="C1175" s="170" t="s">
        <v>94</v>
      </c>
      <c r="D1175" s="171"/>
      <c r="E1175" s="172"/>
      <c r="F1175" s="172"/>
      <c r="G1175" s="173"/>
      <c r="H1175" s="173"/>
      <c r="I1175" s="173"/>
      <c r="J1175" s="173"/>
      <c r="K1175" s="173"/>
      <c r="L1175" s="174"/>
    </row>
    <row r="1176" spans="1:12" ht="15" customHeight="1" x14ac:dyDescent="0.2">
      <c r="A1176" s="11"/>
      <c r="C1176" s="178">
        <v>2024</v>
      </c>
      <c r="D1176" s="178"/>
      <c r="E1176" s="179">
        <v>8.9372063048561601E-2</v>
      </c>
      <c r="F1176" s="179">
        <v>5.1583972631264415E-2</v>
      </c>
      <c r="G1176" s="179">
        <v>0.15355509431673042</v>
      </c>
      <c r="H1176" s="179">
        <v>0.35894864566984352</v>
      </c>
      <c r="I1176" s="179">
        <v>0.31485545872671544</v>
      </c>
      <c r="J1176" s="179">
        <v>1.8316100207253768E-2</v>
      </c>
      <c r="K1176" s="179">
        <v>1.33686653996309E-2</v>
      </c>
      <c r="L1176" s="181">
        <f t="shared" ref="L1176:L1179" si="598">(1*E1176+2*F1176+3*G1176+4*H1176+5*I1176)/SUM(E1176:I1176)</f>
        <v>3.7831452376871519</v>
      </c>
    </row>
    <row r="1177" spans="1:12" ht="15" customHeight="1" x14ac:dyDescent="0.2">
      <c r="A1177" s="11"/>
      <c r="C1177" s="139">
        <v>2021</v>
      </c>
      <c r="D1177" s="139"/>
      <c r="E1177" s="140">
        <v>7.4365988999999993E-2</v>
      </c>
      <c r="F1177" s="140">
        <v>4.8460299999999998E-2</v>
      </c>
      <c r="G1177" s="140">
        <v>0.170697667</v>
      </c>
      <c r="H1177" s="140">
        <v>0.36198533399999999</v>
      </c>
      <c r="I1177" s="140">
        <v>0.28610085699999999</v>
      </c>
      <c r="J1177" s="140">
        <v>3.1083300000000001E-2</v>
      </c>
      <c r="K1177" s="140">
        <v>2.7306500000000001E-2</v>
      </c>
      <c r="L1177" s="141">
        <f t="shared" si="598"/>
        <v>3.7826962913983979</v>
      </c>
    </row>
    <row r="1178" spans="1:12" ht="15" customHeight="1" x14ac:dyDescent="0.2">
      <c r="A1178" s="11"/>
      <c r="C1178" s="139">
        <v>2017</v>
      </c>
      <c r="D1178" s="139"/>
      <c r="E1178" s="140">
        <v>0.101150188</v>
      </c>
      <c r="F1178" s="140">
        <v>2.2672899999999999E-2</v>
      </c>
      <c r="G1178" s="140">
        <v>0.179403696</v>
      </c>
      <c r="H1178" s="140">
        <v>0.41483921600000001</v>
      </c>
      <c r="I1178" s="140">
        <v>0.22509786000000001</v>
      </c>
      <c r="J1178" s="140">
        <v>2.6392200000000001E-2</v>
      </c>
      <c r="K1178" s="140">
        <v>3.0443899999999999E-2</v>
      </c>
      <c r="L1178" s="141">
        <f t="shared" si="598"/>
        <v>3.6786325124883383</v>
      </c>
    </row>
    <row r="1179" spans="1:12" ht="15" customHeight="1" x14ac:dyDescent="0.2">
      <c r="A1179" s="11"/>
      <c r="C1179" s="139">
        <v>2014</v>
      </c>
      <c r="D1179" s="139"/>
      <c r="E1179" s="140">
        <v>0.10132568335248347</v>
      </c>
      <c r="F1179" s="140">
        <v>2.4162023555706409E-2</v>
      </c>
      <c r="G1179" s="140">
        <v>0.16934419155298466</v>
      </c>
      <c r="H1179" s="140">
        <v>0.38299271117628741</v>
      </c>
      <c r="I1179" s="140">
        <v>0.24380083792589977</v>
      </c>
      <c r="J1179" s="140">
        <v>2.7261501768741821E-2</v>
      </c>
      <c r="K1179" s="140">
        <v>5.1113050667896287E-2</v>
      </c>
      <c r="L1179" s="141">
        <f t="shared" si="598"/>
        <v>3.6985278004958233</v>
      </c>
    </row>
    <row r="1180" spans="1:12" ht="15" customHeight="1" x14ac:dyDescent="0.2">
      <c r="A1180" s="11"/>
      <c r="C1180" s="170" t="s">
        <v>95</v>
      </c>
      <c r="D1180" s="171"/>
      <c r="E1180" s="172"/>
      <c r="F1180" s="172"/>
      <c r="G1180" s="173"/>
      <c r="H1180" s="173"/>
      <c r="I1180" s="173"/>
      <c r="J1180" s="173"/>
      <c r="K1180" s="173"/>
      <c r="L1180" s="174"/>
    </row>
    <row r="1181" spans="1:12" ht="15" customHeight="1" x14ac:dyDescent="0.2">
      <c r="A1181" s="11"/>
      <c r="C1181" s="178">
        <v>2024</v>
      </c>
      <c r="D1181" s="178"/>
      <c r="E1181" s="179">
        <v>0.13081385365755518</v>
      </c>
      <c r="F1181" s="179">
        <v>0.10195613144513199</v>
      </c>
      <c r="G1181" s="179">
        <v>0.2334740256980665</v>
      </c>
      <c r="H1181" s="179">
        <v>0.28753214172880104</v>
      </c>
      <c r="I1181" s="179">
        <v>0.21152842229378824</v>
      </c>
      <c r="J1181" s="179">
        <v>2.1326759777025982E-2</v>
      </c>
      <c r="K1181" s="179">
        <v>1.3368665399630896E-2</v>
      </c>
      <c r="L1181" s="181">
        <f t="shared" ref="L1181:L1184" si="599">(1*E1181+2*F1181+3*G1181+4*H1181+5*I1181)/SUM(E1181:I1181)</f>
        <v>3.3594773676687888</v>
      </c>
    </row>
    <row r="1182" spans="1:12" ht="15" customHeight="1" x14ac:dyDescent="0.2">
      <c r="A1182" s="11"/>
      <c r="C1182" s="139">
        <v>2021</v>
      </c>
      <c r="D1182" s="139"/>
      <c r="E1182" s="140">
        <v>0.105772408</v>
      </c>
      <c r="F1182" s="140">
        <v>9.34117E-2</v>
      </c>
      <c r="G1182" s="140">
        <v>0.25971534699999999</v>
      </c>
      <c r="H1182" s="140">
        <v>0.27450168600000002</v>
      </c>
      <c r="I1182" s="140">
        <v>0.203756506</v>
      </c>
      <c r="J1182" s="140">
        <v>3.5535799999999999E-2</v>
      </c>
      <c r="K1182" s="140">
        <v>2.7306500000000001E-2</v>
      </c>
      <c r="L1182" s="141">
        <f t="shared" si="599"/>
        <v>3.4023423201070031</v>
      </c>
    </row>
    <row r="1183" spans="1:12" ht="15" customHeight="1" x14ac:dyDescent="0.2">
      <c r="A1183" s="11"/>
      <c r="C1183" s="139">
        <v>2017</v>
      </c>
      <c r="D1183" s="139"/>
      <c r="E1183" s="140">
        <v>0.141070521</v>
      </c>
      <c r="F1183" s="140">
        <v>5.5071599999999998E-2</v>
      </c>
      <c r="G1183" s="140">
        <v>0.26263819700000002</v>
      </c>
      <c r="H1183" s="140">
        <v>0.329042742</v>
      </c>
      <c r="I1183" s="140">
        <v>0.14824248500000001</v>
      </c>
      <c r="J1183" s="140">
        <v>2.6567E-2</v>
      </c>
      <c r="K1183" s="140">
        <v>3.7367499999999998E-2</v>
      </c>
      <c r="L1183" s="141">
        <f t="shared" si="599"/>
        <v>3.3080073521988247</v>
      </c>
    </row>
    <row r="1184" spans="1:12" ht="15" customHeight="1" x14ac:dyDescent="0.2">
      <c r="A1184" s="11"/>
      <c r="C1184" s="139">
        <v>2014</v>
      </c>
      <c r="D1184" s="139"/>
      <c r="E1184" s="140">
        <v>0.13866866738687947</v>
      </c>
      <c r="F1184" s="140">
        <v>4.8906629088823199E-2</v>
      </c>
      <c r="G1184" s="140">
        <v>0.24816119993328434</v>
      </c>
      <c r="H1184" s="140">
        <v>0.32781471994738476</v>
      </c>
      <c r="I1184" s="140">
        <v>0.15987653512546784</v>
      </c>
      <c r="J1184" s="140">
        <v>2.7813392976030978E-2</v>
      </c>
      <c r="K1184" s="140">
        <v>4.8758855542129338E-2</v>
      </c>
      <c r="L1184" s="141">
        <f t="shared" si="599"/>
        <v>3.3479685615037065</v>
      </c>
    </row>
    <row r="1185" spans="1:12" ht="15" customHeight="1" x14ac:dyDescent="0.2">
      <c r="A1185" s="11"/>
      <c r="C1185" s="170" t="s">
        <v>96</v>
      </c>
      <c r="D1185" s="171"/>
      <c r="E1185" s="172"/>
      <c r="F1185" s="172"/>
      <c r="G1185" s="173"/>
      <c r="H1185" s="173"/>
      <c r="I1185" s="173"/>
      <c r="J1185" s="173"/>
      <c r="K1185" s="173"/>
      <c r="L1185" s="174"/>
    </row>
    <row r="1186" spans="1:12" ht="15" customHeight="1" x14ac:dyDescent="0.2">
      <c r="A1186" s="11"/>
      <c r="C1186" s="178">
        <v>2024</v>
      </c>
      <c r="D1186" s="178"/>
      <c r="E1186" s="179">
        <v>0.14105735690682228</v>
      </c>
      <c r="F1186" s="179">
        <v>0.12711464219815299</v>
      </c>
      <c r="G1186" s="179">
        <v>0.26088178305109255</v>
      </c>
      <c r="H1186" s="179">
        <v>0.26138306970688285</v>
      </c>
      <c r="I1186" s="179">
        <v>0.17488702159666059</v>
      </c>
      <c r="J1186" s="179">
        <v>2.1307461140757916E-2</v>
      </c>
      <c r="K1186" s="179">
        <v>1.3368665399630901E-2</v>
      </c>
      <c r="L1186" s="181">
        <f t="shared" ref="L1186:L1189" si="600">(1*E1186+2*F1186+3*G1186+4*H1186+5*I1186)/SUM(E1186:I1186)</f>
        <v>3.20918135606107</v>
      </c>
    </row>
    <row r="1187" spans="1:12" ht="15" customHeight="1" x14ac:dyDescent="0.2">
      <c r="A1187" s="11"/>
      <c r="C1187" s="139">
        <v>2021</v>
      </c>
      <c r="D1187" s="139"/>
      <c r="E1187" s="140">
        <v>0.120114446</v>
      </c>
      <c r="F1187" s="140">
        <v>0.113985473</v>
      </c>
      <c r="G1187" s="140">
        <v>0.28155957300000001</v>
      </c>
      <c r="H1187" s="140">
        <v>0.27201501900000002</v>
      </c>
      <c r="I1187" s="140">
        <v>0.14575475800000001</v>
      </c>
      <c r="J1187" s="140">
        <v>3.9264199999999999E-2</v>
      </c>
      <c r="K1187" s="140">
        <v>2.7306500000000001E-2</v>
      </c>
      <c r="L1187" s="141">
        <f t="shared" si="600"/>
        <v>3.2242378474206599</v>
      </c>
    </row>
    <row r="1188" spans="1:12" ht="15" customHeight="1" x14ac:dyDescent="0.2">
      <c r="A1188" s="11"/>
      <c r="C1188" s="139">
        <v>2017</v>
      </c>
      <c r="D1188" s="139"/>
      <c r="E1188" s="140">
        <v>0.14046781699999999</v>
      </c>
      <c r="F1188" s="140">
        <v>0.10160189999999999</v>
      </c>
      <c r="G1188" s="140">
        <v>0.32010401599999999</v>
      </c>
      <c r="H1188" s="140">
        <v>0.26728171099999998</v>
      </c>
      <c r="I1188" s="140">
        <v>0.102498649</v>
      </c>
      <c r="J1188" s="140">
        <v>3.0282400000000001E-2</v>
      </c>
      <c r="K1188" s="140">
        <v>3.7763499999999998E-2</v>
      </c>
      <c r="L1188" s="141">
        <f t="shared" si="600"/>
        <v>3.0962938793595707</v>
      </c>
    </row>
    <row r="1189" spans="1:12" ht="15" customHeight="1" x14ac:dyDescent="0.2">
      <c r="A1189" s="11"/>
      <c r="C1189" s="139">
        <v>2014</v>
      </c>
      <c r="D1189" s="139"/>
      <c r="E1189" s="140">
        <v>0.15096716345422054</v>
      </c>
      <c r="F1189" s="140">
        <v>8.0910651246378223E-2</v>
      </c>
      <c r="G1189" s="140">
        <v>0.30244374454213296</v>
      </c>
      <c r="H1189" s="140">
        <v>0.27631969725490929</v>
      </c>
      <c r="I1189" s="140">
        <v>0.10429485582718165</v>
      </c>
      <c r="J1189" s="140">
        <v>3.3549485590994958E-2</v>
      </c>
      <c r="K1189" s="140">
        <v>5.1514402084182322E-2</v>
      </c>
      <c r="L1189" s="141">
        <f t="shared" si="600"/>
        <v>3.1115536149241181</v>
      </c>
    </row>
    <row r="1190" spans="1:12" ht="15" customHeight="1" x14ac:dyDescent="0.2">
      <c r="A1190" s="11"/>
      <c r="C1190" s="162" t="s">
        <v>67</v>
      </c>
      <c r="D1190" s="162"/>
      <c r="E1190" s="162"/>
      <c r="F1190" s="162"/>
      <c r="G1190" s="163"/>
      <c r="H1190" s="163"/>
      <c r="I1190" s="163"/>
      <c r="J1190" s="163"/>
      <c r="K1190" s="163"/>
      <c r="L1190" s="168"/>
    </row>
    <row r="1191" spans="1:12" ht="15" customHeight="1" x14ac:dyDescent="0.2">
      <c r="A1191" s="11"/>
      <c r="C1191" s="178">
        <v>2024</v>
      </c>
      <c r="D1191" s="178"/>
      <c r="E1191" s="179">
        <f>AVERAGE(E1196,E1201,E1206)</f>
        <v>0.19115844487193545</v>
      </c>
      <c r="F1191" s="179">
        <f t="shared" ref="F1191:K1191" si="601">AVERAGE(F1196,F1201,F1206)</f>
        <v>0.12934840554216595</v>
      </c>
      <c r="G1191" s="179">
        <f t="shared" si="601"/>
        <v>0.30154980300030415</v>
      </c>
      <c r="H1191" s="179">
        <f t="shared" si="601"/>
        <v>0.17807936711009442</v>
      </c>
      <c r="I1191" s="179">
        <f t="shared" si="601"/>
        <v>8.2726323149144132E-2</v>
      </c>
      <c r="J1191" s="179">
        <f t="shared" si="601"/>
        <v>4.3820573574398371E-2</v>
      </c>
      <c r="K1191" s="179">
        <f t="shared" si="601"/>
        <v>7.3317082751957571E-2</v>
      </c>
      <c r="L1191" s="181">
        <f t="shared" ref="L1191:L1194" si="602">(1*E1191+2*F1191+3*G1191+4*H1191+5*I1191)/SUM(E1191:I1191)</f>
        <v>2.8095588932040734</v>
      </c>
    </row>
    <row r="1192" spans="1:12" ht="15" customHeight="1" x14ac:dyDescent="0.2">
      <c r="A1192" s="11"/>
      <c r="C1192" s="139">
        <v>2021</v>
      </c>
      <c r="D1192" s="139"/>
      <c r="E1192" s="140">
        <f t="shared" ref="E1192:K1192" si="603">AVERAGE(E1197,E1202,E1207)</f>
        <v>0.16781618366666665</v>
      </c>
      <c r="F1192" s="140">
        <f t="shared" si="603"/>
        <v>0.12980780533333333</v>
      </c>
      <c r="G1192" s="140">
        <f t="shared" si="603"/>
        <v>0.30304899566666671</v>
      </c>
      <c r="H1192" s="140">
        <f t="shared" si="603"/>
        <v>0.15590012866666667</v>
      </c>
      <c r="I1192" s="140">
        <f t="shared" si="603"/>
        <v>7.3147539999999997E-2</v>
      </c>
      <c r="J1192" s="140">
        <f t="shared" si="603"/>
        <v>4.849146666666667E-2</v>
      </c>
      <c r="K1192" s="140">
        <f t="shared" si="603"/>
        <v>0.12178785799999998</v>
      </c>
      <c r="L1192" s="141">
        <f t="shared" si="602"/>
        <v>2.8032531029037577</v>
      </c>
    </row>
    <row r="1193" spans="1:12" ht="15" customHeight="1" x14ac:dyDescent="0.2">
      <c r="A1193" s="11"/>
      <c r="C1193" s="139">
        <v>2017</v>
      </c>
      <c r="D1193" s="139"/>
      <c r="E1193" s="140">
        <f t="shared" ref="E1193:K1193" si="604">AVERAGE(E1198,E1203,E1208)</f>
        <v>0.18598347866666667</v>
      </c>
      <c r="F1193" s="140">
        <f t="shared" si="604"/>
        <v>0.10711613333333332</v>
      </c>
      <c r="G1193" s="140">
        <f t="shared" si="604"/>
        <v>0.29185594800000003</v>
      </c>
      <c r="H1193" s="140">
        <f t="shared" si="604"/>
        <v>0.17649046766666665</v>
      </c>
      <c r="I1193" s="140">
        <f t="shared" si="604"/>
        <v>6.4151448999999999E-2</v>
      </c>
      <c r="J1193" s="140">
        <f t="shared" si="604"/>
        <v>4.5879533333333333E-2</v>
      </c>
      <c r="K1193" s="140">
        <f t="shared" si="604"/>
        <v>0.128522988</v>
      </c>
      <c r="L1193" s="141">
        <f t="shared" si="602"/>
        <v>2.7888926142268611</v>
      </c>
    </row>
    <row r="1194" spans="1:12" ht="15" customHeight="1" x14ac:dyDescent="0.2">
      <c r="A1194" s="11"/>
      <c r="C1194" s="139">
        <v>2014</v>
      </c>
      <c r="D1194" s="139"/>
      <c r="E1194" s="140">
        <f t="shared" ref="E1194:K1194" si="605">AVERAGE(E1199,E1204,E1209)</f>
        <v>0.19630653362478037</v>
      </c>
      <c r="F1194" s="140">
        <f t="shared" si="605"/>
        <v>0.10031222112982635</v>
      </c>
      <c r="G1194" s="140">
        <f t="shared" si="605"/>
        <v>0.30974944701037371</v>
      </c>
      <c r="H1194" s="140">
        <f t="shared" si="605"/>
        <v>0.14988997495284456</v>
      </c>
      <c r="I1194" s="140">
        <f t="shared" si="605"/>
        <v>6.4490776497539842E-2</v>
      </c>
      <c r="J1194" s="140">
        <f t="shared" si="605"/>
        <v>4.7539172293690792E-2</v>
      </c>
      <c r="K1194" s="140">
        <f t="shared" si="605"/>
        <v>0.13171187449094438</v>
      </c>
      <c r="L1194" s="141">
        <f t="shared" si="602"/>
        <v>2.7391970351069146</v>
      </c>
    </row>
    <row r="1195" spans="1:12" ht="15" customHeight="1" x14ac:dyDescent="0.2">
      <c r="A1195" s="11"/>
      <c r="C1195" s="170" t="s">
        <v>94</v>
      </c>
      <c r="D1195" s="171"/>
      <c r="E1195" s="172"/>
      <c r="F1195" s="172"/>
      <c r="G1195" s="173"/>
      <c r="H1195" s="173"/>
      <c r="I1195" s="173"/>
      <c r="J1195" s="173"/>
      <c r="K1195" s="173"/>
      <c r="L1195" s="174"/>
    </row>
    <row r="1196" spans="1:12" ht="15" customHeight="1" x14ac:dyDescent="0.2">
      <c r="A1196" s="11"/>
      <c r="C1196" s="178">
        <v>2024</v>
      </c>
      <c r="D1196" s="178"/>
      <c r="E1196" s="179">
        <v>0.15612756990251922</v>
      </c>
      <c r="F1196" s="179">
        <v>0.11414670682373358</v>
      </c>
      <c r="G1196" s="179">
        <v>0.29199314979380914</v>
      </c>
      <c r="H1196" s="179">
        <v>0.22604901045509498</v>
      </c>
      <c r="I1196" s="179">
        <v>9.6107568330074181E-2</v>
      </c>
      <c r="J1196" s="179">
        <v>4.2258911942811436E-2</v>
      </c>
      <c r="K1196" s="179">
        <v>7.3317082751957585E-2</v>
      </c>
      <c r="L1196" s="181">
        <f t="shared" ref="L1196:L1199" si="606">(1*E1196+2*F1196+3*G1196+4*H1196+5*I1196)/SUM(E1196:I1196)</f>
        <v>2.990798870830377</v>
      </c>
    </row>
    <row r="1197" spans="1:12" ht="15" customHeight="1" x14ac:dyDescent="0.2">
      <c r="A1197" s="11"/>
      <c r="C1197" s="139">
        <v>2021</v>
      </c>
      <c r="D1197" s="139"/>
      <c r="E1197" s="140">
        <v>0.136266411</v>
      </c>
      <c r="F1197" s="140">
        <v>0.103133013</v>
      </c>
      <c r="G1197" s="140">
        <v>0.3011722</v>
      </c>
      <c r="H1197" s="140">
        <v>0.20224234199999999</v>
      </c>
      <c r="I1197" s="140">
        <v>8.9466465999999994E-2</v>
      </c>
      <c r="J1197" s="140">
        <v>4.5931699999999999E-2</v>
      </c>
      <c r="K1197" s="140">
        <v>0.121787858</v>
      </c>
      <c r="L1197" s="141">
        <f t="shared" si="606"/>
        <v>3.0066196906573435</v>
      </c>
    </row>
    <row r="1198" spans="1:12" ht="15" customHeight="1" x14ac:dyDescent="0.2">
      <c r="A1198" s="11"/>
      <c r="C1198" s="139">
        <v>2017</v>
      </c>
      <c r="D1198" s="139"/>
      <c r="E1198" s="140">
        <v>0.156100925</v>
      </c>
      <c r="F1198" s="140">
        <v>9.0797273999999997E-2</v>
      </c>
      <c r="G1198" s="140">
        <v>0.30836667600000001</v>
      </c>
      <c r="H1198" s="140">
        <v>0.20850115899999999</v>
      </c>
      <c r="I1198" s="140">
        <v>7.9811247000000002E-2</v>
      </c>
      <c r="J1198" s="140">
        <v>4.0482700000000003E-2</v>
      </c>
      <c r="K1198" s="140">
        <v>0.11593998699999999</v>
      </c>
      <c r="L1198" s="141">
        <f t="shared" si="606"/>
        <v>2.9586576454991085</v>
      </c>
    </row>
    <row r="1199" spans="1:12" ht="15" customHeight="1" x14ac:dyDescent="0.2">
      <c r="A1199" s="11"/>
      <c r="C1199" s="139">
        <v>2014</v>
      </c>
      <c r="D1199" s="139"/>
      <c r="E1199" s="140">
        <v>0.16062106995197753</v>
      </c>
      <c r="F1199" s="140">
        <v>9.1053718777108189E-2</v>
      </c>
      <c r="G1199" s="140">
        <v>0.29968016513608908</v>
      </c>
      <c r="H1199" s="140">
        <v>0.19307731799239897</v>
      </c>
      <c r="I1199" s="140">
        <v>8.2267658300548704E-2</v>
      </c>
      <c r="J1199" s="140">
        <v>4.298463032525246E-2</v>
      </c>
      <c r="K1199" s="140">
        <v>0.13031543951662514</v>
      </c>
      <c r="L1199" s="141">
        <f t="shared" si="606"/>
        <v>2.933853600208836</v>
      </c>
    </row>
    <row r="1200" spans="1:12" ht="15" customHeight="1" x14ac:dyDescent="0.2">
      <c r="A1200" s="11"/>
      <c r="C1200" s="170" t="s">
        <v>95</v>
      </c>
      <c r="D1200" s="171"/>
      <c r="E1200" s="172"/>
      <c r="F1200" s="172"/>
      <c r="G1200" s="173"/>
      <c r="H1200" s="173"/>
      <c r="I1200" s="173"/>
      <c r="J1200" s="173"/>
      <c r="K1200" s="173"/>
      <c r="L1200" s="174"/>
    </row>
    <row r="1201" spans="1:12" ht="15" customHeight="1" x14ac:dyDescent="0.2">
      <c r="A1201" s="11"/>
      <c r="C1201" s="178">
        <v>2024</v>
      </c>
      <c r="D1201" s="178"/>
      <c r="E1201" s="179">
        <v>0.20615612458894195</v>
      </c>
      <c r="F1201" s="179">
        <v>0.13385812648936715</v>
      </c>
      <c r="G1201" s="179">
        <v>0.31158541428971886</v>
      </c>
      <c r="H1201" s="179">
        <v>0.15500342164995345</v>
      </c>
      <c r="I1201" s="179">
        <v>7.5117484523572656E-2</v>
      </c>
      <c r="J1201" s="179">
        <v>4.496234570648841E-2</v>
      </c>
      <c r="K1201" s="179">
        <v>7.3317082751957571E-2</v>
      </c>
      <c r="L1201" s="181">
        <f t="shared" ref="L1201:L1204" si="607">(1*E1201+2*F1201+3*G1201+4*H1201+5*I1201)/SUM(E1201:I1201)</f>
        <v>2.7267479145360984</v>
      </c>
    </row>
    <row r="1202" spans="1:12" ht="15" customHeight="1" x14ac:dyDescent="0.2">
      <c r="A1202" s="11"/>
      <c r="C1202" s="139">
        <v>2021</v>
      </c>
      <c r="D1202" s="139"/>
      <c r="E1202" s="140">
        <v>0.17842154299999999</v>
      </c>
      <c r="F1202" s="140">
        <v>0.139449982</v>
      </c>
      <c r="G1202" s="140">
        <v>0.30537982800000002</v>
      </c>
      <c r="H1202" s="140">
        <v>0.1372042</v>
      </c>
      <c r="I1202" s="140">
        <v>6.8518254000000001E-2</v>
      </c>
      <c r="J1202" s="140">
        <v>4.9238299999999999E-2</v>
      </c>
      <c r="K1202" s="140">
        <v>0.121787858</v>
      </c>
      <c r="L1202" s="141">
        <f t="shared" si="607"/>
        <v>2.7321358550475887</v>
      </c>
    </row>
    <row r="1203" spans="1:12" ht="15" customHeight="1" x14ac:dyDescent="0.2">
      <c r="A1203" s="11"/>
      <c r="C1203" s="139">
        <v>2017</v>
      </c>
      <c r="D1203" s="139"/>
      <c r="E1203" s="140">
        <v>0.19868097100000001</v>
      </c>
      <c r="F1203" s="140">
        <v>0.107950608</v>
      </c>
      <c r="G1203" s="140">
        <v>0.27852018299999998</v>
      </c>
      <c r="H1203" s="140">
        <v>0.17402329999999999</v>
      </c>
      <c r="I1203" s="140">
        <v>5.4070899999999998E-2</v>
      </c>
      <c r="J1203" s="140">
        <v>4.8678199999999998E-2</v>
      </c>
      <c r="K1203" s="140">
        <v>0.138075848</v>
      </c>
      <c r="L1203" s="141">
        <f t="shared" si="607"/>
        <v>2.7256089050215286</v>
      </c>
    </row>
    <row r="1204" spans="1:12" ht="15" customHeight="1" x14ac:dyDescent="0.2">
      <c r="A1204" s="11"/>
      <c r="C1204" s="139">
        <v>2014</v>
      </c>
      <c r="D1204" s="139"/>
      <c r="E1204" s="140">
        <v>0.20376446428153172</v>
      </c>
      <c r="F1204" s="140">
        <v>9.8108331359287884E-2</v>
      </c>
      <c r="G1204" s="140">
        <v>0.32826112516145167</v>
      </c>
      <c r="H1204" s="140">
        <v>0.1384215729126845</v>
      </c>
      <c r="I1204" s="140">
        <v>5.4776847965055886E-2</v>
      </c>
      <c r="J1204" s="140">
        <v>4.3947511571237226E-2</v>
      </c>
      <c r="K1204" s="140">
        <v>0.13272014674875107</v>
      </c>
      <c r="L1204" s="141">
        <f t="shared" si="607"/>
        <v>2.6870498363348694</v>
      </c>
    </row>
    <row r="1205" spans="1:12" ht="15" customHeight="1" x14ac:dyDescent="0.2">
      <c r="A1205" s="11"/>
      <c r="C1205" s="170" t="s">
        <v>96</v>
      </c>
      <c r="D1205" s="171"/>
      <c r="E1205" s="172"/>
      <c r="F1205" s="172"/>
      <c r="G1205" s="173"/>
      <c r="H1205" s="173"/>
      <c r="I1205" s="173"/>
      <c r="J1205" s="173"/>
      <c r="K1205" s="173"/>
      <c r="L1205" s="174"/>
    </row>
    <row r="1206" spans="1:12" ht="15" customHeight="1" x14ac:dyDescent="0.2">
      <c r="A1206" s="11"/>
      <c r="C1206" s="178">
        <v>2024</v>
      </c>
      <c r="D1206" s="178"/>
      <c r="E1206" s="179">
        <v>0.21119164012434524</v>
      </c>
      <c r="F1206" s="179">
        <v>0.14004038331339708</v>
      </c>
      <c r="G1206" s="179">
        <v>0.30107084491738439</v>
      </c>
      <c r="H1206" s="179">
        <v>0.15318566922523483</v>
      </c>
      <c r="I1206" s="179">
        <v>7.6953916593785546E-2</v>
      </c>
      <c r="J1206" s="179">
        <v>4.4240463073895259E-2</v>
      </c>
      <c r="K1206" s="179">
        <v>7.3317082751957557E-2</v>
      </c>
      <c r="L1206" s="181">
        <f t="shared" ref="L1206:L1209" si="608">(1*E1206+2*F1206+3*G1206+4*H1206+5*I1206)/SUM(E1206:I1206)</f>
        <v>2.7106551708369042</v>
      </c>
    </row>
    <row r="1207" spans="1:12" ht="15" customHeight="1" x14ac:dyDescent="0.2">
      <c r="A1207" s="11"/>
      <c r="C1207" s="139">
        <v>2021</v>
      </c>
      <c r="D1207" s="139"/>
      <c r="E1207" s="140">
        <v>0.188760597</v>
      </c>
      <c r="F1207" s="140">
        <v>0.146840421</v>
      </c>
      <c r="G1207" s="140">
        <v>0.302594959</v>
      </c>
      <c r="H1207" s="140">
        <v>0.12825384400000001</v>
      </c>
      <c r="I1207" s="140">
        <v>6.1457900000000003E-2</v>
      </c>
      <c r="J1207" s="140">
        <v>5.0304399999999999E-2</v>
      </c>
      <c r="K1207" s="140">
        <v>0.121787858</v>
      </c>
      <c r="L1207" s="141">
        <f t="shared" si="608"/>
        <v>2.6700212305424325</v>
      </c>
    </row>
    <row r="1208" spans="1:12" ht="15" customHeight="1" x14ac:dyDescent="0.2">
      <c r="A1208" s="11"/>
      <c r="C1208" s="139">
        <v>2017</v>
      </c>
      <c r="D1208" s="139"/>
      <c r="E1208" s="140">
        <v>0.20316854000000001</v>
      </c>
      <c r="F1208" s="140">
        <v>0.12260051800000001</v>
      </c>
      <c r="G1208" s="140">
        <v>0.288680985</v>
      </c>
      <c r="H1208" s="140">
        <v>0.146946944</v>
      </c>
      <c r="I1208" s="140">
        <v>5.8572199999999998E-2</v>
      </c>
      <c r="J1208" s="140">
        <v>4.8477699999999999E-2</v>
      </c>
      <c r="K1208" s="140">
        <v>0.13155312899999999</v>
      </c>
      <c r="L1208" s="141">
        <f t="shared" si="608"/>
        <v>2.677004626272621</v>
      </c>
    </row>
    <row r="1209" spans="1:12" ht="15" customHeight="1" x14ac:dyDescent="0.2">
      <c r="A1209" s="11"/>
      <c r="C1209" s="139">
        <v>2014</v>
      </c>
      <c r="D1209" s="139"/>
      <c r="E1209" s="140">
        <v>0.22453406664083186</v>
      </c>
      <c r="F1209" s="140">
        <v>0.11177461325308297</v>
      </c>
      <c r="G1209" s="140">
        <v>0.30130705073358038</v>
      </c>
      <c r="H1209" s="140">
        <v>0.11817103395345026</v>
      </c>
      <c r="I1209" s="140">
        <v>5.6427823227014923E-2</v>
      </c>
      <c r="J1209" s="140">
        <v>5.5685374984582696E-2</v>
      </c>
      <c r="K1209" s="140">
        <v>0.13210003720745694</v>
      </c>
      <c r="L1209" s="141">
        <f t="shared" si="608"/>
        <v>2.5939298910927113</v>
      </c>
    </row>
    <row r="1210" spans="1:12" ht="15" customHeight="1" x14ac:dyDescent="0.2">
      <c r="A1210" s="11"/>
      <c r="C1210" s="162" t="s">
        <v>94</v>
      </c>
      <c r="D1210" s="162"/>
      <c r="E1210" s="162"/>
      <c r="F1210" s="162"/>
      <c r="G1210" s="163"/>
      <c r="H1210" s="163"/>
      <c r="I1210" s="163"/>
      <c r="J1210" s="163"/>
      <c r="K1210" s="163"/>
      <c r="L1210" s="168"/>
    </row>
    <row r="1211" spans="1:12" ht="15" customHeight="1" x14ac:dyDescent="0.2">
      <c r="A1211" s="11"/>
      <c r="C1211" s="178">
        <v>2024</v>
      </c>
      <c r="D1211" s="178"/>
      <c r="E1211" s="179">
        <f>AVERAGE(E1136,E1156,E1176,E1196)</f>
        <v>0.11799898429043432</v>
      </c>
      <c r="F1211" s="179">
        <f t="shared" ref="F1211:K1211" si="609">AVERAGE(F1136,F1156,F1176,F1196)</f>
        <v>6.90382083389601E-2</v>
      </c>
      <c r="G1211" s="179">
        <f t="shared" si="609"/>
        <v>0.21188995242365638</v>
      </c>
      <c r="H1211" s="179">
        <f t="shared" si="609"/>
        <v>0.31431973601604796</v>
      </c>
      <c r="I1211" s="179">
        <f t="shared" si="609"/>
        <v>0.22221581583018138</v>
      </c>
      <c r="J1211" s="179">
        <f t="shared" si="609"/>
        <v>2.505842553248323E-2</v>
      </c>
      <c r="K1211" s="179">
        <f t="shared" si="609"/>
        <v>3.9478877568236717E-2</v>
      </c>
      <c r="L1211" s="181">
        <f t="shared" ref="L1211:L1214" si="610">(1*E1211+2*F1211+3*G1211+4*H1211+5*I1211)/SUM(E1211:I1211)</f>
        <v>3.4850168716085452</v>
      </c>
    </row>
    <row r="1212" spans="1:12" ht="15" customHeight="1" x14ac:dyDescent="0.2">
      <c r="A1212" s="11"/>
      <c r="C1212" s="139">
        <v>2021</v>
      </c>
      <c r="D1212" s="139"/>
      <c r="E1212" s="140">
        <f t="shared" ref="E1212:K1212" si="611">AVERAGE(E1137,E1157,E1177,E1197)</f>
        <v>9.6837545750000004E-2</v>
      </c>
      <c r="F1212" s="140">
        <f t="shared" si="611"/>
        <v>7.0358620750000003E-2</v>
      </c>
      <c r="G1212" s="140">
        <f t="shared" si="611"/>
        <v>0.22050700675000001</v>
      </c>
      <c r="H1212" s="140">
        <f t="shared" si="611"/>
        <v>0.31276390124999998</v>
      </c>
      <c r="I1212" s="140">
        <f t="shared" si="611"/>
        <v>0.20571041325</v>
      </c>
      <c r="J1212" s="140">
        <f t="shared" si="611"/>
        <v>3.6313224999999998E-2</v>
      </c>
      <c r="K1212" s="140">
        <f t="shared" si="611"/>
        <v>5.7509264500000004E-2</v>
      </c>
      <c r="L1212" s="141">
        <f t="shared" si="610"/>
        <v>3.5077934750316251</v>
      </c>
    </row>
    <row r="1213" spans="1:12" ht="15" customHeight="1" x14ac:dyDescent="0.2">
      <c r="A1213" s="11"/>
      <c r="C1213" s="139">
        <v>2017</v>
      </c>
      <c r="D1213" s="139"/>
      <c r="E1213" s="140">
        <f t="shared" ref="E1213:K1213" si="612">AVERAGE(E1138,E1158,E1178,E1198)</f>
        <v>0.117501587</v>
      </c>
      <c r="F1213" s="140">
        <f t="shared" si="612"/>
        <v>5.0307893499999999E-2</v>
      </c>
      <c r="G1213" s="140">
        <f t="shared" si="612"/>
        <v>0.22858775075000001</v>
      </c>
      <c r="H1213" s="140">
        <f t="shared" si="612"/>
        <v>0.35068877075000005</v>
      </c>
      <c r="I1213" s="140">
        <f t="shared" si="612"/>
        <v>0.15911158775000001</v>
      </c>
      <c r="J1213" s="140">
        <f t="shared" si="612"/>
        <v>3.0003025000000003E-2</v>
      </c>
      <c r="K1213" s="140">
        <f t="shared" si="612"/>
        <v>6.379937275E-2</v>
      </c>
      <c r="L1213" s="141">
        <f t="shared" si="610"/>
        <v>3.423308209036207</v>
      </c>
    </row>
    <row r="1214" spans="1:12" ht="15" customHeight="1" x14ac:dyDescent="0.2">
      <c r="A1214" s="11"/>
      <c r="C1214" s="139">
        <v>2014</v>
      </c>
      <c r="D1214" s="139"/>
      <c r="E1214" s="140">
        <f t="shared" ref="E1214:K1214" si="613">AVERAGE(E1139,E1159,E1179,E1199)</f>
        <v>0.12043397269288753</v>
      </c>
      <c r="F1214" s="140">
        <f t="shared" si="613"/>
        <v>4.6901566187863272E-2</v>
      </c>
      <c r="G1214" s="140">
        <f t="shared" si="613"/>
        <v>0.21976485502707707</v>
      </c>
      <c r="H1214" s="140">
        <f t="shared" si="613"/>
        <v>0.31946158422501186</v>
      </c>
      <c r="I1214" s="140">
        <f t="shared" si="613"/>
        <v>0.17719797876138857</v>
      </c>
      <c r="J1214" s="140">
        <f t="shared" si="613"/>
        <v>3.3324013681969529E-2</v>
      </c>
      <c r="K1214" s="140">
        <f t="shared" si="613"/>
        <v>8.2916029423802162E-2</v>
      </c>
      <c r="L1214" s="141">
        <f t="shared" si="610"/>
        <v>3.4368697938419475</v>
      </c>
    </row>
    <row r="1215" spans="1:12" ht="15" customHeight="1" x14ac:dyDescent="0.2">
      <c r="A1215" s="11"/>
      <c r="C1215" s="162" t="s">
        <v>95</v>
      </c>
      <c r="D1215" s="162"/>
      <c r="E1215" s="162"/>
      <c r="F1215" s="162"/>
      <c r="G1215" s="163"/>
      <c r="H1215" s="163"/>
      <c r="I1215" s="163"/>
      <c r="J1215" s="163"/>
      <c r="K1215" s="163"/>
      <c r="L1215" s="168"/>
    </row>
    <row r="1216" spans="1:12" ht="15" customHeight="1" x14ac:dyDescent="0.2">
      <c r="A1216" s="11"/>
      <c r="C1216" s="178">
        <v>2024</v>
      </c>
      <c r="D1216" s="178"/>
      <c r="E1216" s="179">
        <f>AVERAGE(E1141,E1161,E1181,E1201)</f>
        <v>0.15934095082587721</v>
      </c>
      <c r="F1216" s="179">
        <f t="shared" ref="F1216:K1216" si="614">AVERAGE(F1141,F1161,F1181,F1201)</f>
        <v>0.10093898458786937</v>
      </c>
      <c r="G1216" s="179">
        <f t="shared" si="614"/>
        <v>0.27498418451109585</v>
      </c>
      <c r="H1216" s="179">
        <f t="shared" si="614"/>
        <v>0.24157874653661665</v>
      </c>
      <c r="I1216" s="179">
        <f t="shared" si="614"/>
        <v>0.15564666793409873</v>
      </c>
      <c r="J1216" s="179">
        <f t="shared" si="614"/>
        <v>2.8031588036205483E-2</v>
      </c>
      <c r="K1216" s="179">
        <f t="shared" si="614"/>
        <v>3.947887756823671E-2</v>
      </c>
      <c r="L1216" s="181">
        <f t="shared" ref="L1216:L1219" si="615">(1*E1216+2*F1216+3*G1216+4*H1216+5*I1216)/SUM(E1216:I1216)</f>
        <v>3.1428983288821186</v>
      </c>
    </row>
    <row r="1217" spans="1:12" ht="15" customHeight="1" x14ac:dyDescent="0.2">
      <c r="A1217" s="11"/>
      <c r="C1217" s="139">
        <v>2021</v>
      </c>
      <c r="D1217" s="139"/>
      <c r="E1217" s="140">
        <f t="shared" ref="E1217:K1217" si="616">AVERAGE(E1142,E1162,E1182,E1202)</f>
        <v>0.13279627150000001</v>
      </c>
      <c r="F1217" s="140">
        <f t="shared" si="616"/>
        <v>0.111480884</v>
      </c>
      <c r="G1217" s="140">
        <f t="shared" si="616"/>
        <v>0.28031018499999999</v>
      </c>
      <c r="H1217" s="140">
        <f t="shared" si="616"/>
        <v>0.22977453650000002</v>
      </c>
      <c r="I1217" s="140">
        <f t="shared" si="616"/>
        <v>0.14904555549999998</v>
      </c>
      <c r="J1217" s="140">
        <f t="shared" si="616"/>
        <v>3.9083275000000001E-2</v>
      </c>
      <c r="K1217" s="140">
        <f t="shared" si="616"/>
        <v>5.7509264500000004E-2</v>
      </c>
      <c r="L1217" s="141">
        <f t="shared" si="615"/>
        <v>3.1669149655794975</v>
      </c>
    </row>
    <row r="1218" spans="1:12" ht="15" customHeight="1" x14ac:dyDescent="0.2">
      <c r="A1218" s="11"/>
      <c r="C1218" s="139">
        <v>2017</v>
      </c>
      <c r="D1218" s="139"/>
      <c r="E1218" s="140">
        <f t="shared" ref="E1218:K1218" si="617">AVERAGE(E1143,E1163,E1183,E1203)</f>
        <v>0.1614378105</v>
      </c>
      <c r="F1218" s="140">
        <f t="shared" si="617"/>
        <v>6.9450976999999997E-2</v>
      </c>
      <c r="G1218" s="140">
        <f t="shared" si="617"/>
        <v>0.27901734950000001</v>
      </c>
      <c r="H1218" s="140">
        <f t="shared" si="617"/>
        <v>0.27662367874999999</v>
      </c>
      <c r="I1218" s="140">
        <f t="shared" si="617"/>
        <v>0.10948602624999999</v>
      </c>
      <c r="J1218" s="140">
        <f t="shared" si="617"/>
        <v>3.0950724999999998E-2</v>
      </c>
      <c r="K1218" s="140">
        <f t="shared" si="617"/>
        <v>7.3033437749999999E-2</v>
      </c>
      <c r="L1218" s="141">
        <f t="shared" si="615"/>
        <v>3.1152536912957838</v>
      </c>
    </row>
    <row r="1219" spans="1:12" ht="15" customHeight="1" x14ac:dyDescent="0.2">
      <c r="A1219" s="11"/>
      <c r="C1219" s="139">
        <v>2014</v>
      </c>
      <c r="D1219" s="139"/>
      <c r="E1219" s="140">
        <f t="shared" ref="E1219:K1219" si="618">AVERAGE(E1144,E1164,E1184,E1204)</f>
        <v>0.15873450054770427</v>
      </c>
      <c r="F1219" s="140">
        <f t="shared" si="618"/>
        <v>6.2861410835525974E-2</v>
      </c>
      <c r="G1219" s="140">
        <f t="shared" si="618"/>
        <v>0.28333825596510864</v>
      </c>
      <c r="H1219" s="140">
        <f t="shared" si="618"/>
        <v>0.2644652761784233</v>
      </c>
      <c r="I1219" s="140">
        <f t="shared" si="618"/>
        <v>0.11505435882863706</v>
      </c>
      <c r="J1219" s="140">
        <f t="shared" si="618"/>
        <v>3.3643783064375488E-2</v>
      </c>
      <c r="K1219" s="140">
        <f t="shared" si="618"/>
        <v>8.1902414580225236E-2</v>
      </c>
      <c r="L1219" s="141">
        <f t="shared" si="615"/>
        <v>3.1291685123638109</v>
      </c>
    </row>
    <row r="1220" spans="1:12" ht="15" customHeight="1" x14ac:dyDescent="0.2">
      <c r="A1220" s="11"/>
      <c r="C1220" s="162" t="s">
        <v>96</v>
      </c>
      <c r="D1220" s="162"/>
      <c r="E1220" s="162"/>
      <c r="F1220" s="162"/>
      <c r="G1220" s="163"/>
      <c r="H1220" s="163"/>
      <c r="I1220" s="163"/>
      <c r="J1220" s="163"/>
      <c r="K1220" s="163"/>
      <c r="L1220" s="168"/>
    </row>
    <row r="1221" spans="1:12" ht="15" customHeight="1" x14ac:dyDescent="0.2">
      <c r="A1221" s="11"/>
      <c r="C1221" s="178">
        <v>2024</v>
      </c>
      <c r="D1221" s="178"/>
      <c r="E1221" s="179">
        <f>AVERAGE(E1146,E1166,E1186,E1206)</f>
        <v>0.15534916216241793</v>
      </c>
      <c r="F1221" s="179">
        <f t="shared" ref="F1221:K1221" si="619">AVERAGE(F1146,F1166,F1186,F1206)</f>
        <v>0.11153492271082238</v>
      </c>
      <c r="G1221" s="179">
        <f t="shared" si="619"/>
        <v>0.26641226204116142</v>
      </c>
      <c r="H1221" s="179">
        <f t="shared" si="619"/>
        <v>0.24576935964677729</v>
      </c>
      <c r="I1221" s="179">
        <f t="shared" si="619"/>
        <v>0.15396762933177563</v>
      </c>
      <c r="J1221" s="179">
        <f t="shared" si="619"/>
        <v>2.7487786538808675E-2</v>
      </c>
      <c r="K1221" s="179">
        <f t="shared" si="619"/>
        <v>3.9478877568236703E-2</v>
      </c>
      <c r="L1221" s="181">
        <f t="shared" ref="L1221:L1224" si="620">(1*E1221+2*F1221+3*G1221+4*H1221+5*I1221)/SUM(E1221:I1221)</f>
        <v>3.1409074748104748</v>
      </c>
    </row>
    <row r="1222" spans="1:12" ht="15" customHeight="1" x14ac:dyDescent="0.2">
      <c r="A1222" s="11"/>
      <c r="C1222" s="139">
        <v>2021</v>
      </c>
      <c r="D1222" s="139"/>
      <c r="E1222" s="140">
        <f t="shared" ref="E1222:K1222" si="621">AVERAGE(E1147,E1167,E1187,E1207)</f>
        <v>0.13221012525</v>
      </c>
      <c r="F1222" s="140">
        <f t="shared" si="621"/>
        <v>0.11818030624999999</v>
      </c>
      <c r="G1222" s="140">
        <f t="shared" si="621"/>
        <v>0.27480300074999997</v>
      </c>
      <c r="H1222" s="140">
        <f t="shared" si="621"/>
        <v>0.2434582025</v>
      </c>
      <c r="I1222" s="140">
        <f t="shared" si="621"/>
        <v>0.13209263225000001</v>
      </c>
      <c r="J1222" s="140">
        <f t="shared" si="621"/>
        <v>4.1746449999999997E-2</v>
      </c>
      <c r="K1222" s="140">
        <f t="shared" si="621"/>
        <v>5.7509264500000004E-2</v>
      </c>
      <c r="L1222" s="141">
        <f t="shared" si="620"/>
        <v>3.1388217664337348</v>
      </c>
    </row>
    <row r="1223" spans="1:12" ht="15" customHeight="1" x14ac:dyDescent="0.2">
      <c r="A1223" s="11"/>
      <c r="C1223" s="139">
        <v>2017</v>
      </c>
      <c r="D1223" s="139"/>
      <c r="E1223" s="140">
        <f t="shared" ref="E1223:K1223" si="622">AVERAGE(E1148,E1168,E1188,E1208)</f>
        <v>0.15705340525</v>
      </c>
      <c r="F1223" s="140">
        <f t="shared" si="622"/>
        <v>9.7369388250000008E-2</v>
      </c>
      <c r="G1223" s="140">
        <f t="shared" si="622"/>
        <v>0.29339942450000001</v>
      </c>
      <c r="H1223" s="140">
        <f t="shared" si="622"/>
        <v>0.25121096375000002</v>
      </c>
      <c r="I1223" s="140">
        <f t="shared" si="622"/>
        <v>9.7252960499999999E-2</v>
      </c>
      <c r="J1223" s="140">
        <f t="shared" si="622"/>
        <v>3.4586149999999996E-2</v>
      </c>
      <c r="K1223" s="140">
        <f t="shared" si="622"/>
        <v>6.9127707499999996E-2</v>
      </c>
      <c r="L1223" s="141">
        <f t="shared" si="620"/>
        <v>3.0382028510605368</v>
      </c>
    </row>
    <row r="1224" spans="1:12" ht="15" customHeight="1" x14ac:dyDescent="0.2">
      <c r="A1224" s="11"/>
      <c r="C1224" s="139">
        <v>2014</v>
      </c>
      <c r="D1224" s="139"/>
      <c r="E1224" s="140">
        <f t="shared" ref="E1224:K1224" si="623">AVERAGE(E1149,E1169,E1189,E1209)</f>
        <v>0.17040453177394632</v>
      </c>
      <c r="F1224" s="140">
        <f t="shared" si="623"/>
        <v>8.8538784480571273E-2</v>
      </c>
      <c r="G1224" s="140">
        <f t="shared" si="623"/>
        <v>0.27736901155091798</v>
      </c>
      <c r="H1224" s="140">
        <f t="shared" si="623"/>
        <v>0.24299340174859624</v>
      </c>
      <c r="I1224" s="140">
        <f t="shared" si="623"/>
        <v>9.9550585814870862E-2</v>
      </c>
      <c r="J1224" s="140">
        <f t="shared" si="623"/>
        <v>4.0434111165438165E-2</v>
      </c>
      <c r="K1224" s="140">
        <f t="shared" si="623"/>
        <v>8.0709573465659226E-2</v>
      </c>
      <c r="L1224" s="141">
        <f t="shared" si="620"/>
        <v>3.0145037648668702</v>
      </c>
    </row>
    <row r="1225" spans="1:12" ht="15" customHeight="1" x14ac:dyDescent="0.2">
      <c r="A1225" s="11"/>
      <c r="C1225" s="157" t="s">
        <v>171</v>
      </c>
      <c r="D1225" s="157"/>
      <c r="E1225" s="157"/>
      <c r="F1225" s="158"/>
      <c r="G1225" s="158"/>
      <c r="H1225" s="158"/>
      <c r="I1225" s="158"/>
      <c r="J1225" s="158"/>
      <c r="K1225" s="158"/>
      <c r="L1225" s="158"/>
    </row>
    <row r="1226" spans="1:12" ht="15" customHeight="1" x14ac:dyDescent="0.2">
      <c r="A1226" s="11"/>
      <c r="C1226" s="100" t="s">
        <v>112</v>
      </c>
      <c r="D1226" s="100"/>
      <c r="E1226" s="100"/>
      <c r="F1226" s="99"/>
      <c r="G1226" s="99"/>
      <c r="H1226" s="99"/>
      <c r="I1226" s="99"/>
      <c r="J1226" s="99"/>
      <c r="K1226" s="99"/>
      <c r="L1226" s="99"/>
    </row>
    <row r="1227" spans="1:12" ht="15" customHeight="1" x14ac:dyDescent="0.2">
      <c r="A1227" s="11"/>
      <c r="C1227" s="160" t="s">
        <v>176</v>
      </c>
      <c r="D1227" s="160"/>
      <c r="E1227" s="160"/>
      <c r="F1227" s="161"/>
      <c r="G1227" s="161"/>
      <c r="H1227" s="161"/>
      <c r="I1227" s="161"/>
      <c r="J1227" s="161"/>
      <c r="K1227" s="161"/>
      <c r="L1227" s="161"/>
    </row>
    <row r="1228" spans="1:12" ht="15" customHeight="1" x14ac:dyDescent="0.2">
      <c r="A1228" s="11"/>
      <c r="B1228" s="3"/>
      <c r="C1228" s="178">
        <v>2024</v>
      </c>
      <c r="D1228" s="178"/>
      <c r="E1228" s="179">
        <f>AVERAGE(E1238,E1243,E1248,E1258,E1263,E1268,E1278,E1283,E1288,E1298,E1303,E1308)</f>
        <v>0.12703268933557318</v>
      </c>
      <c r="F1228" s="179">
        <f t="shared" ref="F1228:K1228" si="624">AVERAGE(F1238,F1243,F1248,F1258,F1263,F1268,F1278,F1283,F1288,F1298,F1303,F1308)</f>
        <v>8.3616794813674442E-2</v>
      </c>
      <c r="G1228" s="179">
        <f t="shared" si="624"/>
        <v>0.29360352570337289</v>
      </c>
      <c r="H1228" s="179">
        <f t="shared" si="624"/>
        <v>0.28293755181457753</v>
      </c>
      <c r="I1228" s="179">
        <f t="shared" si="624"/>
        <v>0.16183445116014836</v>
      </c>
      <c r="J1228" s="179">
        <f t="shared" si="624"/>
        <v>2.5999613529437044E-2</v>
      </c>
      <c r="K1228" s="179">
        <f t="shared" si="624"/>
        <v>2.4975373643216666E-2</v>
      </c>
      <c r="L1228" s="181">
        <f t="shared" ref="L1228:L1229" si="625">(1*E1228+2*F1228+3*G1228+4*H1228+5*I1228)/SUM(E1228:I1228)</f>
        <v>3.2833690124234667</v>
      </c>
    </row>
    <row r="1229" spans="1:12" ht="15" customHeight="1" x14ac:dyDescent="0.2">
      <c r="A1229" s="11"/>
      <c r="B1229" s="3"/>
      <c r="C1229" s="139">
        <v>2021</v>
      </c>
      <c r="D1229" s="139"/>
      <c r="E1229" s="140">
        <f t="shared" ref="E1229:K1229" si="626">AVERAGE(E1239,E1244,E1249,E1259,E1264,E1269,E1279,E1284,E1289,E1299,E1304,E1309)</f>
        <v>0.12392754441666666</v>
      </c>
      <c r="F1229" s="140">
        <f t="shared" si="626"/>
        <v>7.8479726250000006E-2</v>
      </c>
      <c r="G1229" s="140">
        <f t="shared" si="626"/>
        <v>0.3115004949166667</v>
      </c>
      <c r="H1229" s="140">
        <f t="shared" si="626"/>
        <v>0.27701785291666664</v>
      </c>
      <c r="I1229" s="140">
        <f t="shared" si="626"/>
        <v>0.15271104066666666</v>
      </c>
      <c r="J1229" s="140">
        <f t="shared" si="626"/>
        <v>2.5639458333333337E-2</v>
      </c>
      <c r="K1229" s="140">
        <f t="shared" si="626"/>
        <v>3.0723899999999998E-2</v>
      </c>
      <c r="L1229" s="141">
        <f t="shared" si="625"/>
        <v>3.2714022570857257</v>
      </c>
    </row>
    <row r="1230" spans="1:12" ht="15" customHeight="1" x14ac:dyDescent="0.2">
      <c r="A1230" s="11"/>
      <c r="B1230" s="3"/>
      <c r="C1230" s="139">
        <v>2017</v>
      </c>
      <c r="D1230" s="139"/>
      <c r="E1230" s="142" t="s">
        <v>174</v>
      </c>
      <c r="F1230" s="142" t="s">
        <v>174</v>
      </c>
      <c r="G1230" s="142" t="s">
        <v>174</v>
      </c>
      <c r="H1230" s="142" t="s">
        <v>174</v>
      </c>
      <c r="I1230" s="142" t="s">
        <v>174</v>
      </c>
      <c r="J1230" s="142" t="s">
        <v>174</v>
      </c>
      <c r="K1230" s="142" t="s">
        <v>174</v>
      </c>
      <c r="L1230" s="141" t="s">
        <v>174</v>
      </c>
    </row>
    <row r="1231" spans="1:12" ht="15" customHeight="1" x14ac:dyDescent="0.2">
      <c r="A1231" s="11"/>
      <c r="B1231" s="3"/>
      <c r="C1231" s="139">
        <v>2014</v>
      </c>
      <c r="D1231" s="139"/>
      <c r="E1231" s="142" t="s">
        <v>174</v>
      </c>
      <c r="F1231" s="142" t="s">
        <v>174</v>
      </c>
      <c r="G1231" s="142" t="s">
        <v>174</v>
      </c>
      <c r="H1231" s="142" t="s">
        <v>174</v>
      </c>
      <c r="I1231" s="142" t="s">
        <v>174</v>
      </c>
      <c r="J1231" s="142" t="s">
        <v>174</v>
      </c>
      <c r="K1231" s="142" t="s">
        <v>174</v>
      </c>
      <c r="L1231" s="141" t="s">
        <v>174</v>
      </c>
    </row>
    <row r="1232" spans="1:12" ht="15" customHeight="1" x14ac:dyDescent="0.2">
      <c r="A1232" s="11"/>
      <c r="B1232" s="3"/>
      <c r="C1232" s="162" t="s">
        <v>64</v>
      </c>
      <c r="D1232" s="162"/>
      <c r="E1232" s="162"/>
      <c r="F1232" s="162"/>
      <c r="G1232" s="163"/>
      <c r="H1232" s="163"/>
      <c r="I1232" s="163"/>
      <c r="J1232" s="163"/>
      <c r="K1232" s="163"/>
      <c r="L1232" s="168"/>
    </row>
    <row r="1233" spans="1:13" s="3" customFormat="1" ht="15" customHeight="1" x14ac:dyDescent="0.2">
      <c r="A1233" s="11"/>
      <c r="B1233" s="2"/>
      <c r="C1233" s="178">
        <v>2024</v>
      </c>
      <c r="D1233" s="178"/>
      <c r="E1233" s="179">
        <f>AVERAGE(E1238,E1243,E1248)</f>
        <v>0.11686032572325067</v>
      </c>
      <c r="F1233" s="179">
        <f t="shared" ref="F1233:K1233" si="627">AVERAGE(F1238,F1243,F1248)</f>
        <v>7.0956039434510634E-2</v>
      </c>
      <c r="G1233" s="179">
        <f t="shared" si="627"/>
        <v>0.26667680855057979</v>
      </c>
      <c r="H1233" s="179">
        <f t="shared" si="627"/>
        <v>0.32339296768128079</v>
      </c>
      <c r="I1233" s="179">
        <f t="shared" si="627"/>
        <v>0.18612779962307899</v>
      </c>
      <c r="J1233" s="179">
        <f t="shared" si="627"/>
        <v>2.3935383775371761E-2</v>
      </c>
      <c r="K1233" s="179">
        <f t="shared" si="627"/>
        <v>1.2050675211927478E-2</v>
      </c>
      <c r="L1233" s="181">
        <f t="shared" ref="L1233:L1234" si="628">(1*E1233+2*F1233+3*G1233+4*H1233+5*I1233)/SUM(E1233:I1233)</f>
        <v>3.4055666203703536</v>
      </c>
      <c r="M1233" s="2"/>
    </row>
    <row r="1234" spans="1:13" s="3" customFormat="1" ht="15" customHeight="1" x14ac:dyDescent="0.2">
      <c r="A1234" s="11"/>
      <c r="B1234" s="2"/>
      <c r="C1234" s="139">
        <v>2021</v>
      </c>
      <c r="D1234" s="139"/>
      <c r="E1234" s="140">
        <f t="shared" ref="E1234:K1234" si="629">AVERAGE(E1239,E1244,E1249)</f>
        <v>0.109943817</v>
      </c>
      <c r="F1234" s="140">
        <f t="shared" si="629"/>
        <v>6.6940729333333338E-2</v>
      </c>
      <c r="G1234" s="140">
        <f t="shared" si="629"/>
        <v>0.28758578200000001</v>
      </c>
      <c r="H1234" s="140">
        <f t="shared" si="629"/>
        <v>0.32448033900000001</v>
      </c>
      <c r="I1234" s="140">
        <f t="shared" si="629"/>
        <v>0.17153890666666669</v>
      </c>
      <c r="J1234" s="140">
        <f t="shared" si="629"/>
        <v>2.4506E-2</v>
      </c>
      <c r="K1234" s="140">
        <f t="shared" si="629"/>
        <v>1.5004399999999999E-2</v>
      </c>
      <c r="L1234" s="141">
        <f t="shared" si="628"/>
        <v>3.3963913813394502</v>
      </c>
      <c r="M1234" s="2"/>
    </row>
    <row r="1235" spans="1:13" s="3" customFormat="1" ht="15" customHeight="1" x14ac:dyDescent="0.2">
      <c r="A1235" s="11"/>
      <c r="B1235" s="2"/>
      <c r="C1235" s="139">
        <v>2017</v>
      </c>
      <c r="D1235" s="139"/>
      <c r="E1235" s="142" t="s">
        <v>174</v>
      </c>
      <c r="F1235" s="142" t="s">
        <v>174</v>
      </c>
      <c r="G1235" s="142" t="s">
        <v>174</v>
      </c>
      <c r="H1235" s="142" t="s">
        <v>174</v>
      </c>
      <c r="I1235" s="142" t="s">
        <v>174</v>
      </c>
      <c r="J1235" s="142" t="s">
        <v>174</v>
      </c>
      <c r="K1235" s="142" t="s">
        <v>174</v>
      </c>
      <c r="L1235" s="141" t="s">
        <v>174</v>
      </c>
      <c r="M1235" s="2"/>
    </row>
    <row r="1236" spans="1:13" s="3" customFormat="1" ht="15" customHeight="1" x14ac:dyDescent="0.2">
      <c r="A1236" s="11"/>
      <c r="B1236" s="2"/>
      <c r="C1236" s="139">
        <v>2014</v>
      </c>
      <c r="D1236" s="139"/>
      <c r="E1236" s="142" t="s">
        <v>174</v>
      </c>
      <c r="F1236" s="142" t="s">
        <v>174</v>
      </c>
      <c r="G1236" s="142" t="s">
        <v>174</v>
      </c>
      <c r="H1236" s="142" t="s">
        <v>174</v>
      </c>
      <c r="I1236" s="142" t="s">
        <v>174</v>
      </c>
      <c r="J1236" s="142" t="s">
        <v>174</v>
      </c>
      <c r="K1236" s="142" t="s">
        <v>174</v>
      </c>
      <c r="L1236" s="141" t="s">
        <v>174</v>
      </c>
      <c r="M1236" s="2"/>
    </row>
    <row r="1237" spans="1:13" s="3" customFormat="1" ht="15" customHeight="1" x14ac:dyDescent="0.2">
      <c r="A1237" s="11"/>
      <c r="B1237" s="2"/>
      <c r="C1237" s="170" t="s">
        <v>94</v>
      </c>
      <c r="D1237" s="171"/>
      <c r="E1237" s="172"/>
      <c r="F1237" s="172"/>
      <c r="G1237" s="173"/>
      <c r="H1237" s="173"/>
      <c r="I1237" s="173"/>
      <c r="J1237" s="173"/>
      <c r="K1237" s="173"/>
      <c r="L1237" s="174"/>
      <c r="M1237" s="2"/>
    </row>
    <row r="1238" spans="1:13" ht="15" customHeight="1" x14ac:dyDescent="0.2">
      <c r="A1238" s="11"/>
      <c r="C1238" s="178">
        <v>2024</v>
      </c>
      <c r="D1238" s="178"/>
      <c r="E1238" s="179">
        <v>7.7467647344419799E-2</v>
      </c>
      <c r="F1238" s="179">
        <v>4.7930892807605353E-2</v>
      </c>
      <c r="G1238" s="179">
        <v>0.19476946779268448</v>
      </c>
      <c r="H1238" s="179">
        <v>0.39272869713777653</v>
      </c>
      <c r="I1238" s="179">
        <v>0.25114135312033076</v>
      </c>
      <c r="J1238" s="179">
        <v>2.3911266585255712E-2</v>
      </c>
      <c r="K1238" s="179">
        <v>1.2050675211927476E-2</v>
      </c>
      <c r="L1238" s="181">
        <f t="shared" ref="L1238:L1239" si="630">(1*E1238+2*F1238+3*G1238+4*H1238+5*I1238)/SUM(E1238:I1238)</f>
        <v>3.7179646176752676</v>
      </c>
    </row>
    <row r="1239" spans="1:13" ht="15" customHeight="1" x14ac:dyDescent="0.2">
      <c r="A1239" s="11"/>
      <c r="C1239" s="139">
        <v>2021</v>
      </c>
      <c r="D1239" s="139"/>
      <c r="E1239" s="140">
        <v>7.0795804000000004E-2</v>
      </c>
      <c r="F1239" s="140">
        <v>4.2545699999999999E-2</v>
      </c>
      <c r="G1239" s="140">
        <v>0.210611046</v>
      </c>
      <c r="H1239" s="140">
        <v>0.40369219200000001</v>
      </c>
      <c r="I1239" s="140">
        <v>0.234398354</v>
      </c>
      <c r="J1239" s="140">
        <v>2.2952500000000001E-2</v>
      </c>
      <c r="K1239" s="140">
        <v>1.5004399999999999E-2</v>
      </c>
      <c r="L1239" s="141">
        <f t="shared" si="630"/>
        <v>3.7155101417618819</v>
      </c>
    </row>
    <row r="1240" spans="1:13" ht="15" customHeight="1" x14ac:dyDescent="0.2">
      <c r="A1240" s="11"/>
      <c r="C1240" s="139">
        <v>2017</v>
      </c>
      <c r="D1240" s="139"/>
      <c r="E1240" s="142" t="s">
        <v>174</v>
      </c>
      <c r="F1240" s="142" t="s">
        <v>174</v>
      </c>
      <c r="G1240" s="142" t="s">
        <v>174</v>
      </c>
      <c r="H1240" s="142" t="s">
        <v>174</v>
      </c>
      <c r="I1240" s="142" t="s">
        <v>174</v>
      </c>
      <c r="J1240" s="142" t="s">
        <v>174</v>
      </c>
      <c r="K1240" s="142" t="s">
        <v>174</v>
      </c>
      <c r="L1240" s="141" t="s">
        <v>174</v>
      </c>
    </row>
    <row r="1241" spans="1:13" ht="15" customHeight="1" x14ac:dyDescent="0.2">
      <c r="A1241" s="11"/>
      <c r="C1241" s="139">
        <v>2014</v>
      </c>
      <c r="D1241" s="139"/>
      <c r="E1241" s="142" t="s">
        <v>174</v>
      </c>
      <c r="F1241" s="142" t="s">
        <v>174</v>
      </c>
      <c r="G1241" s="142" t="s">
        <v>174</v>
      </c>
      <c r="H1241" s="142" t="s">
        <v>174</v>
      </c>
      <c r="I1241" s="142" t="s">
        <v>174</v>
      </c>
      <c r="J1241" s="142" t="s">
        <v>174</v>
      </c>
      <c r="K1241" s="142" t="s">
        <v>174</v>
      </c>
      <c r="L1241" s="141" t="s">
        <v>174</v>
      </c>
    </row>
    <row r="1242" spans="1:13" ht="15" customHeight="1" x14ac:dyDescent="0.2">
      <c r="A1242" s="11"/>
      <c r="C1242" s="170" t="s">
        <v>95</v>
      </c>
      <c r="D1242" s="171"/>
      <c r="E1242" s="172"/>
      <c r="F1242" s="172"/>
      <c r="G1242" s="173"/>
      <c r="H1242" s="173"/>
      <c r="I1242" s="173"/>
      <c r="J1242" s="173"/>
      <c r="K1242" s="173"/>
      <c r="L1242" s="174"/>
    </row>
    <row r="1243" spans="1:13" ht="15" customHeight="1" x14ac:dyDescent="0.2">
      <c r="A1243" s="11"/>
      <c r="C1243" s="178">
        <v>2024</v>
      </c>
      <c r="D1243" s="178"/>
      <c r="E1243" s="179">
        <v>0.14569861202116524</v>
      </c>
      <c r="F1243" s="179">
        <v>9.2170749476429517E-2</v>
      </c>
      <c r="G1243" s="179">
        <v>0.34280027312840317</v>
      </c>
      <c r="H1243" s="179">
        <v>0.26704397069290892</v>
      </c>
      <c r="I1243" s="179">
        <v>0.11800917167877836</v>
      </c>
      <c r="J1243" s="179">
        <v>2.2226547790387449E-2</v>
      </c>
      <c r="K1243" s="179">
        <v>1.2050675211927476E-2</v>
      </c>
      <c r="L1243" s="181">
        <f t="shared" ref="L1243:L1244" si="631">(1*E1243+2*F1243+3*G1243+4*H1243+5*I1243)/SUM(E1243:I1243)</f>
        <v>3.123735655177565</v>
      </c>
    </row>
    <row r="1244" spans="1:13" ht="15" customHeight="1" x14ac:dyDescent="0.2">
      <c r="A1244" s="11"/>
      <c r="C1244" s="139">
        <v>2021</v>
      </c>
      <c r="D1244" s="139"/>
      <c r="E1244" s="140">
        <v>0.137395515</v>
      </c>
      <c r="F1244" s="140">
        <v>8.6055644000000001E-2</v>
      </c>
      <c r="G1244" s="140">
        <v>0.36831525199999998</v>
      </c>
      <c r="H1244" s="140">
        <v>0.25562486000000001</v>
      </c>
      <c r="I1244" s="140">
        <v>0.11280419</v>
      </c>
      <c r="J1244" s="140">
        <v>2.4800099999999999E-2</v>
      </c>
      <c r="K1244" s="140">
        <v>1.5004399999999999E-2</v>
      </c>
      <c r="L1244" s="141">
        <f t="shared" si="631"/>
        <v>3.1253771454768411</v>
      </c>
    </row>
    <row r="1245" spans="1:13" ht="15" customHeight="1" x14ac:dyDescent="0.2">
      <c r="A1245" s="11"/>
      <c r="C1245" s="139">
        <v>2017</v>
      </c>
      <c r="D1245" s="139"/>
      <c r="E1245" s="142" t="s">
        <v>174</v>
      </c>
      <c r="F1245" s="142" t="s">
        <v>174</v>
      </c>
      <c r="G1245" s="142" t="s">
        <v>174</v>
      </c>
      <c r="H1245" s="142" t="s">
        <v>174</v>
      </c>
      <c r="I1245" s="142" t="s">
        <v>174</v>
      </c>
      <c r="J1245" s="142" t="s">
        <v>174</v>
      </c>
      <c r="K1245" s="142" t="s">
        <v>174</v>
      </c>
      <c r="L1245" s="141" t="s">
        <v>174</v>
      </c>
    </row>
    <row r="1246" spans="1:13" ht="15" customHeight="1" x14ac:dyDescent="0.2">
      <c r="A1246" s="11"/>
      <c r="C1246" s="139">
        <v>2014</v>
      </c>
      <c r="D1246" s="139"/>
      <c r="E1246" s="142" t="s">
        <v>174</v>
      </c>
      <c r="F1246" s="142" t="s">
        <v>174</v>
      </c>
      <c r="G1246" s="142" t="s">
        <v>174</v>
      </c>
      <c r="H1246" s="142" t="s">
        <v>174</v>
      </c>
      <c r="I1246" s="142" t="s">
        <v>174</v>
      </c>
      <c r="J1246" s="142" t="s">
        <v>174</v>
      </c>
      <c r="K1246" s="142" t="s">
        <v>174</v>
      </c>
      <c r="L1246" s="141" t="s">
        <v>174</v>
      </c>
    </row>
    <row r="1247" spans="1:13" ht="15" customHeight="1" x14ac:dyDescent="0.2">
      <c r="A1247" s="11"/>
      <c r="C1247" s="170" t="s">
        <v>96</v>
      </c>
      <c r="D1247" s="171"/>
      <c r="E1247" s="172"/>
      <c r="F1247" s="172"/>
      <c r="G1247" s="173"/>
      <c r="H1247" s="173"/>
      <c r="I1247" s="173"/>
      <c r="J1247" s="173"/>
      <c r="K1247" s="173"/>
      <c r="L1247" s="174"/>
    </row>
    <row r="1248" spans="1:13" ht="15" customHeight="1" x14ac:dyDescent="0.2">
      <c r="A1248" s="11"/>
      <c r="C1248" s="178">
        <v>2024</v>
      </c>
      <c r="D1248" s="178"/>
      <c r="E1248" s="179">
        <v>0.12741471780416694</v>
      </c>
      <c r="F1248" s="179">
        <v>7.2766476019497026E-2</v>
      </c>
      <c r="G1248" s="179">
        <v>0.26246068473065182</v>
      </c>
      <c r="H1248" s="179">
        <v>0.31040623521315697</v>
      </c>
      <c r="I1248" s="179">
        <v>0.18923287407012782</v>
      </c>
      <c r="J1248" s="179">
        <v>2.5668336950472128E-2</v>
      </c>
      <c r="K1248" s="179">
        <v>1.2050675211927476E-2</v>
      </c>
      <c r="L1248" s="181">
        <f t="shared" ref="L1248:L1249" si="632">(1*E1248+2*F1248+3*G1248+4*H1248+5*I1248)/SUM(E1248:I1248)</f>
        <v>3.3754371917265318</v>
      </c>
    </row>
    <row r="1249" spans="1:12" ht="15" customHeight="1" x14ac:dyDescent="0.2">
      <c r="A1249" s="11"/>
      <c r="C1249" s="139">
        <v>2021</v>
      </c>
      <c r="D1249" s="139"/>
      <c r="E1249" s="140">
        <v>0.121640132</v>
      </c>
      <c r="F1249" s="140">
        <v>7.2220844000000006E-2</v>
      </c>
      <c r="G1249" s="140">
        <v>0.28383104799999997</v>
      </c>
      <c r="H1249" s="140">
        <v>0.314123965</v>
      </c>
      <c r="I1249" s="140">
        <v>0.167414176</v>
      </c>
      <c r="J1249" s="140">
        <v>2.5765400000000001E-2</v>
      </c>
      <c r="K1249" s="140">
        <v>1.5004399999999999E-2</v>
      </c>
      <c r="L1249" s="141">
        <f t="shared" si="632"/>
        <v>3.3476237728616467</v>
      </c>
    </row>
    <row r="1250" spans="1:12" ht="15" customHeight="1" x14ac:dyDescent="0.2">
      <c r="A1250" s="11"/>
      <c r="C1250" s="139">
        <v>2017</v>
      </c>
      <c r="D1250" s="139"/>
      <c r="E1250" s="142" t="s">
        <v>174</v>
      </c>
      <c r="F1250" s="142" t="s">
        <v>174</v>
      </c>
      <c r="G1250" s="142" t="s">
        <v>174</v>
      </c>
      <c r="H1250" s="142" t="s">
        <v>174</v>
      </c>
      <c r="I1250" s="142" t="s">
        <v>174</v>
      </c>
      <c r="J1250" s="142" t="s">
        <v>174</v>
      </c>
      <c r="K1250" s="142" t="s">
        <v>174</v>
      </c>
      <c r="L1250" s="141" t="s">
        <v>174</v>
      </c>
    </row>
    <row r="1251" spans="1:12" ht="15" customHeight="1" x14ac:dyDescent="0.2">
      <c r="A1251" s="11"/>
      <c r="C1251" s="139">
        <v>2014</v>
      </c>
      <c r="D1251" s="139"/>
      <c r="E1251" s="142" t="s">
        <v>174</v>
      </c>
      <c r="F1251" s="142" t="s">
        <v>174</v>
      </c>
      <c r="G1251" s="142" t="s">
        <v>174</v>
      </c>
      <c r="H1251" s="142" t="s">
        <v>174</v>
      </c>
      <c r="I1251" s="142" t="s">
        <v>174</v>
      </c>
      <c r="J1251" s="142" t="s">
        <v>174</v>
      </c>
      <c r="K1251" s="142" t="s">
        <v>174</v>
      </c>
      <c r="L1251" s="141" t="s">
        <v>174</v>
      </c>
    </row>
    <row r="1252" spans="1:12" ht="15" customHeight="1" x14ac:dyDescent="0.2">
      <c r="A1252" s="11"/>
      <c r="C1252" s="162" t="s">
        <v>65</v>
      </c>
      <c r="D1252" s="162"/>
      <c r="E1252" s="162"/>
      <c r="F1252" s="162"/>
      <c r="G1252" s="163"/>
      <c r="H1252" s="163"/>
      <c r="I1252" s="163"/>
      <c r="J1252" s="163"/>
      <c r="K1252" s="163"/>
      <c r="L1252" s="168"/>
    </row>
    <row r="1253" spans="1:12" ht="15" customHeight="1" x14ac:dyDescent="0.2">
      <c r="A1253" s="11"/>
      <c r="C1253" s="178">
        <v>2024</v>
      </c>
      <c r="D1253" s="178"/>
      <c r="E1253" s="179">
        <f>AVERAGE(E1258,E1263,E1268)</f>
        <v>0.12041725658454779</v>
      </c>
      <c r="F1253" s="179">
        <f t="shared" ref="F1253:K1253" si="633">AVERAGE(F1258,F1263,F1268)</f>
        <v>6.9429946223323616E-2</v>
      </c>
      <c r="G1253" s="179">
        <f t="shared" si="633"/>
        <v>0.27002580881177279</v>
      </c>
      <c r="H1253" s="179">
        <f t="shared" si="633"/>
        <v>0.31130292075465832</v>
      </c>
      <c r="I1253" s="179">
        <f t="shared" si="633"/>
        <v>0.18736611725216912</v>
      </c>
      <c r="J1253" s="179">
        <f t="shared" si="633"/>
        <v>2.4406862649799129E-2</v>
      </c>
      <c r="K1253" s="179">
        <f t="shared" si="633"/>
        <v>1.7051087723729198E-2</v>
      </c>
      <c r="L1253" s="181">
        <f t="shared" ref="L1253:L1254" si="634">(1*E1253+2*F1253+3*G1253+4*H1253+5*I1253)/SUM(E1253:I1253)</f>
        <v>3.3920231731231913</v>
      </c>
    </row>
    <row r="1254" spans="1:12" ht="15" customHeight="1" x14ac:dyDescent="0.2">
      <c r="A1254" s="11"/>
      <c r="C1254" s="139">
        <v>2021</v>
      </c>
      <c r="D1254" s="139"/>
      <c r="E1254" s="140">
        <f t="shared" ref="E1254:K1254" si="635">AVERAGE(E1259,E1264,E1269)</f>
        <v>0.11867625366666668</v>
      </c>
      <c r="F1254" s="140">
        <f t="shared" si="635"/>
        <v>6.2963534333333335E-2</v>
      </c>
      <c r="G1254" s="140">
        <f t="shared" si="635"/>
        <v>0.28351312066666667</v>
      </c>
      <c r="H1254" s="140">
        <f t="shared" si="635"/>
        <v>0.3069409236666667</v>
      </c>
      <c r="I1254" s="140">
        <f t="shared" si="635"/>
        <v>0.18160928166666668</v>
      </c>
      <c r="J1254" s="140">
        <f t="shared" si="635"/>
        <v>2.35433E-2</v>
      </c>
      <c r="K1254" s="140">
        <f t="shared" si="635"/>
        <v>2.2753599999999999E-2</v>
      </c>
      <c r="L1254" s="141">
        <f t="shared" si="634"/>
        <v>3.387797250427488</v>
      </c>
    </row>
    <row r="1255" spans="1:12" ht="15" customHeight="1" x14ac:dyDescent="0.2">
      <c r="A1255" s="11"/>
      <c r="C1255" s="139">
        <v>2017</v>
      </c>
      <c r="D1255" s="139"/>
      <c r="E1255" s="142" t="s">
        <v>174</v>
      </c>
      <c r="F1255" s="142" t="s">
        <v>174</v>
      </c>
      <c r="G1255" s="142" t="s">
        <v>174</v>
      </c>
      <c r="H1255" s="142" t="s">
        <v>174</v>
      </c>
      <c r="I1255" s="142" t="s">
        <v>174</v>
      </c>
      <c r="J1255" s="142" t="s">
        <v>174</v>
      </c>
      <c r="K1255" s="142" t="s">
        <v>174</v>
      </c>
      <c r="L1255" s="141" t="s">
        <v>174</v>
      </c>
    </row>
    <row r="1256" spans="1:12" ht="15" customHeight="1" x14ac:dyDescent="0.2">
      <c r="A1256" s="11"/>
      <c r="C1256" s="139">
        <v>2014</v>
      </c>
      <c r="D1256" s="139"/>
      <c r="E1256" s="142" t="s">
        <v>174</v>
      </c>
      <c r="F1256" s="142" t="s">
        <v>174</v>
      </c>
      <c r="G1256" s="142" t="s">
        <v>174</v>
      </c>
      <c r="H1256" s="142" t="s">
        <v>174</v>
      </c>
      <c r="I1256" s="142" t="s">
        <v>174</v>
      </c>
      <c r="J1256" s="142" t="s">
        <v>174</v>
      </c>
      <c r="K1256" s="142" t="s">
        <v>174</v>
      </c>
      <c r="L1256" s="141" t="s">
        <v>174</v>
      </c>
    </row>
    <row r="1257" spans="1:12" ht="15" customHeight="1" x14ac:dyDescent="0.2">
      <c r="A1257" s="11"/>
      <c r="C1257" s="170" t="s">
        <v>94</v>
      </c>
      <c r="D1257" s="171"/>
      <c r="E1257" s="172"/>
      <c r="F1257" s="172"/>
      <c r="G1257" s="173"/>
      <c r="H1257" s="173"/>
      <c r="I1257" s="173"/>
      <c r="J1257" s="173"/>
      <c r="K1257" s="173"/>
      <c r="L1257" s="174"/>
    </row>
    <row r="1258" spans="1:12" ht="15" customHeight="1" x14ac:dyDescent="0.2">
      <c r="A1258" s="11"/>
      <c r="C1258" s="178">
        <v>2024</v>
      </c>
      <c r="D1258" s="178"/>
      <c r="E1258" s="179">
        <v>9.8351369625412577E-2</v>
      </c>
      <c r="F1258" s="179">
        <v>6.3161774682337843E-2</v>
      </c>
      <c r="G1258" s="179">
        <v>0.22989735385036317</v>
      </c>
      <c r="H1258" s="179">
        <v>0.33324546278778316</v>
      </c>
      <c r="I1258" s="179">
        <v>0.23373478917157628</v>
      </c>
      <c r="J1258" s="179">
        <v>2.4558162158797806E-2</v>
      </c>
      <c r="K1258" s="179">
        <v>1.7051087723729201E-2</v>
      </c>
      <c r="L1258" s="181">
        <f t="shared" ref="L1258:L1259" si="636">(1*E1258+2*F1258+3*G1258+4*H1258+5*I1258)/SUM(E1258:I1258)</f>
        <v>3.5643319565964915</v>
      </c>
    </row>
    <row r="1259" spans="1:12" ht="15" customHeight="1" x14ac:dyDescent="0.2">
      <c r="A1259" s="11"/>
      <c r="C1259" s="139">
        <v>2021</v>
      </c>
      <c r="D1259" s="139"/>
      <c r="E1259" s="140">
        <v>9.9173710999999998E-2</v>
      </c>
      <c r="F1259" s="140">
        <v>5.3248400000000001E-2</v>
      </c>
      <c r="G1259" s="140">
        <v>0.25015910699999999</v>
      </c>
      <c r="H1259" s="140">
        <v>0.33246102999999999</v>
      </c>
      <c r="I1259" s="140">
        <v>0.21964868900000001</v>
      </c>
      <c r="J1259" s="140">
        <v>2.2555499999999999E-2</v>
      </c>
      <c r="K1259" s="140">
        <v>2.2753599999999999E-2</v>
      </c>
      <c r="L1259" s="141">
        <f t="shared" si="636"/>
        <v>3.5448491923831886</v>
      </c>
    </row>
    <row r="1260" spans="1:12" ht="15" customHeight="1" x14ac:dyDescent="0.2">
      <c r="A1260" s="11"/>
      <c r="C1260" s="139">
        <v>2017</v>
      </c>
      <c r="D1260" s="139"/>
      <c r="E1260" s="142" t="s">
        <v>174</v>
      </c>
      <c r="F1260" s="142" t="s">
        <v>174</v>
      </c>
      <c r="G1260" s="142" t="s">
        <v>174</v>
      </c>
      <c r="H1260" s="142" t="s">
        <v>174</v>
      </c>
      <c r="I1260" s="142" t="s">
        <v>174</v>
      </c>
      <c r="J1260" s="142" t="s">
        <v>174</v>
      </c>
      <c r="K1260" s="142" t="s">
        <v>174</v>
      </c>
      <c r="L1260" s="141" t="s">
        <v>174</v>
      </c>
    </row>
    <row r="1261" spans="1:12" ht="15" customHeight="1" x14ac:dyDescent="0.2">
      <c r="A1261" s="11"/>
      <c r="C1261" s="139">
        <v>2014</v>
      </c>
      <c r="D1261" s="139"/>
      <c r="E1261" s="142" t="s">
        <v>174</v>
      </c>
      <c r="F1261" s="142" t="s">
        <v>174</v>
      </c>
      <c r="G1261" s="142" t="s">
        <v>174</v>
      </c>
      <c r="H1261" s="142" t="s">
        <v>174</v>
      </c>
      <c r="I1261" s="142" t="s">
        <v>174</v>
      </c>
      <c r="J1261" s="142" t="s">
        <v>174</v>
      </c>
      <c r="K1261" s="142" t="s">
        <v>174</v>
      </c>
      <c r="L1261" s="141" t="s">
        <v>174</v>
      </c>
    </row>
    <row r="1262" spans="1:12" ht="15" customHeight="1" x14ac:dyDescent="0.2">
      <c r="A1262" s="11"/>
      <c r="C1262" s="170" t="s">
        <v>95</v>
      </c>
      <c r="D1262" s="171"/>
      <c r="E1262" s="172"/>
      <c r="F1262" s="172"/>
      <c r="G1262" s="173"/>
      <c r="H1262" s="173"/>
      <c r="I1262" s="173"/>
      <c r="J1262" s="173"/>
      <c r="K1262" s="173"/>
      <c r="L1262" s="174"/>
    </row>
    <row r="1263" spans="1:12" ht="15" customHeight="1" x14ac:dyDescent="0.2">
      <c r="A1263" s="11"/>
      <c r="C1263" s="178">
        <v>2024</v>
      </c>
      <c r="D1263" s="178"/>
      <c r="E1263" s="179">
        <v>0.13655491615810364</v>
      </c>
      <c r="F1263" s="179">
        <v>6.9856801798486107E-2</v>
      </c>
      <c r="G1263" s="179">
        <v>0.29418081314205913</v>
      </c>
      <c r="H1263" s="179">
        <v>0.31094845245105662</v>
      </c>
      <c r="I1263" s="179">
        <v>0.14897474097619243</v>
      </c>
      <c r="J1263" s="179">
        <v>2.243318775037282E-2</v>
      </c>
      <c r="K1263" s="179">
        <v>1.7051087723729198E-2</v>
      </c>
      <c r="L1263" s="181">
        <f t="shared" ref="L1263:L1264" si="637">(1*E1263+2*F1263+3*G1263+4*H1263+5*I1263)/SUM(E1263:I1263)</f>
        <v>3.2768630366983418</v>
      </c>
    </row>
    <row r="1264" spans="1:12" ht="15" customHeight="1" x14ac:dyDescent="0.2">
      <c r="A1264" s="11"/>
      <c r="C1264" s="139">
        <v>2021</v>
      </c>
      <c r="D1264" s="139"/>
      <c r="E1264" s="140">
        <v>0.130848985</v>
      </c>
      <c r="F1264" s="140">
        <v>6.5400402999999996E-2</v>
      </c>
      <c r="G1264" s="140">
        <v>0.30588801700000001</v>
      </c>
      <c r="H1264" s="140">
        <v>0.296202564</v>
      </c>
      <c r="I1264" s="140">
        <v>0.15518612700000001</v>
      </c>
      <c r="J1264" s="140">
        <v>2.37203E-2</v>
      </c>
      <c r="K1264" s="140">
        <v>2.2753599999999999E-2</v>
      </c>
      <c r="L1264" s="141">
        <f t="shared" si="637"/>
        <v>3.2930978461652924</v>
      </c>
    </row>
    <row r="1265" spans="1:12" ht="15" customHeight="1" x14ac:dyDescent="0.2">
      <c r="A1265" s="11"/>
      <c r="C1265" s="139">
        <v>2017</v>
      </c>
      <c r="D1265" s="139"/>
      <c r="E1265" s="142" t="s">
        <v>174</v>
      </c>
      <c r="F1265" s="142" t="s">
        <v>174</v>
      </c>
      <c r="G1265" s="142" t="s">
        <v>174</v>
      </c>
      <c r="H1265" s="142" t="s">
        <v>174</v>
      </c>
      <c r="I1265" s="142" t="s">
        <v>174</v>
      </c>
      <c r="J1265" s="142" t="s">
        <v>174</v>
      </c>
      <c r="K1265" s="142" t="s">
        <v>174</v>
      </c>
      <c r="L1265" s="141" t="s">
        <v>174</v>
      </c>
    </row>
    <row r="1266" spans="1:12" ht="15" customHeight="1" x14ac:dyDescent="0.2">
      <c r="A1266" s="11"/>
      <c r="C1266" s="139">
        <v>2014</v>
      </c>
      <c r="D1266" s="139"/>
      <c r="E1266" s="142" t="s">
        <v>174</v>
      </c>
      <c r="F1266" s="142" t="s">
        <v>174</v>
      </c>
      <c r="G1266" s="142" t="s">
        <v>174</v>
      </c>
      <c r="H1266" s="142" t="s">
        <v>174</v>
      </c>
      <c r="I1266" s="142" t="s">
        <v>174</v>
      </c>
      <c r="J1266" s="142" t="s">
        <v>174</v>
      </c>
      <c r="K1266" s="142" t="s">
        <v>174</v>
      </c>
      <c r="L1266" s="141" t="s">
        <v>174</v>
      </c>
    </row>
    <row r="1267" spans="1:12" ht="15" customHeight="1" x14ac:dyDescent="0.2">
      <c r="A1267" s="11"/>
      <c r="C1267" s="170" t="s">
        <v>96</v>
      </c>
      <c r="D1267" s="171"/>
      <c r="E1267" s="172"/>
      <c r="F1267" s="172"/>
      <c r="G1267" s="173"/>
      <c r="H1267" s="173"/>
      <c r="I1267" s="173"/>
      <c r="J1267" s="173"/>
      <c r="K1267" s="173"/>
      <c r="L1267" s="174"/>
    </row>
    <row r="1268" spans="1:12" ht="15" customHeight="1" x14ac:dyDescent="0.2">
      <c r="A1268" s="11"/>
      <c r="C1268" s="178">
        <v>2024</v>
      </c>
      <c r="D1268" s="178"/>
      <c r="E1268" s="179">
        <v>0.12634548397012718</v>
      </c>
      <c r="F1268" s="179">
        <v>7.5271262189146926E-2</v>
      </c>
      <c r="G1268" s="179">
        <v>0.28599925944289617</v>
      </c>
      <c r="H1268" s="179">
        <v>0.28971484702513522</v>
      </c>
      <c r="I1268" s="179">
        <v>0.17938882160873862</v>
      </c>
      <c r="J1268" s="179">
        <v>2.6229238040226751E-2</v>
      </c>
      <c r="K1268" s="179">
        <v>1.7051087723729198E-2</v>
      </c>
      <c r="L1268" s="181">
        <f t="shared" ref="L1268:L1269" si="638">(1*E1268+2*F1268+3*G1268+4*H1268+5*I1268)/SUM(E1268:I1268)</f>
        <v>3.3350304888097551</v>
      </c>
    </row>
    <row r="1269" spans="1:12" ht="15" customHeight="1" x14ac:dyDescent="0.2">
      <c r="A1269" s="11"/>
      <c r="C1269" s="139">
        <v>2021</v>
      </c>
      <c r="D1269" s="139"/>
      <c r="E1269" s="140">
        <v>0.126006065</v>
      </c>
      <c r="F1269" s="140">
        <v>7.0241799999999993E-2</v>
      </c>
      <c r="G1269" s="140">
        <v>0.29449223800000002</v>
      </c>
      <c r="H1269" s="140">
        <v>0.29215917699999999</v>
      </c>
      <c r="I1269" s="140">
        <v>0.16999302899999999</v>
      </c>
      <c r="J1269" s="140">
        <v>2.43541E-2</v>
      </c>
      <c r="K1269" s="140">
        <v>2.2753599999999999E-2</v>
      </c>
      <c r="L1269" s="141">
        <f t="shared" si="638"/>
        <v>3.3252112563750367</v>
      </c>
    </row>
    <row r="1270" spans="1:12" ht="15" customHeight="1" x14ac:dyDescent="0.2">
      <c r="A1270" s="11"/>
      <c r="C1270" s="139">
        <v>2017</v>
      </c>
      <c r="D1270" s="139"/>
      <c r="E1270" s="142" t="s">
        <v>174</v>
      </c>
      <c r="F1270" s="142" t="s">
        <v>174</v>
      </c>
      <c r="G1270" s="142" t="s">
        <v>174</v>
      </c>
      <c r="H1270" s="142" t="s">
        <v>174</v>
      </c>
      <c r="I1270" s="142" t="s">
        <v>174</v>
      </c>
      <c r="J1270" s="142" t="s">
        <v>174</v>
      </c>
      <c r="K1270" s="142" t="s">
        <v>174</v>
      </c>
      <c r="L1270" s="141" t="s">
        <v>174</v>
      </c>
    </row>
    <row r="1271" spans="1:12" ht="15" customHeight="1" x14ac:dyDescent="0.2">
      <c r="A1271" s="11"/>
      <c r="C1271" s="139">
        <v>2014</v>
      </c>
      <c r="D1271" s="139"/>
      <c r="E1271" s="142" t="s">
        <v>174</v>
      </c>
      <c r="F1271" s="142" t="s">
        <v>174</v>
      </c>
      <c r="G1271" s="142" t="s">
        <v>174</v>
      </c>
      <c r="H1271" s="142" t="s">
        <v>174</v>
      </c>
      <c r="I1271" s="142" t="s">
        <v>174</v>
      </c>
      <c r="J1271" s="142" t="s">
        <v>174</v>
      </c>
      <c r="K1271" s="142" t="s">
        <v>174</v>
      </c>
      <c r="L1271" s="141" t="s">
        <v>174</v>
      </c>
    </row>
    <row r="1272" spans="1:12" ht="15" customHeight="1" x14ac:dyDescent="0.2">
      <c r="A1272" s="11"/>
      <c r="C1272" s="162" t="s">
        <v>66</v>
      </c>
      <c r="D1272" s="162"/>
      <c r="E1272" s="162"/>
      <c r="F1272" s="162"/>
      <c r="G1272" s="163"/>
      <c r="H1272" s="163"/>
      <c r="I1272" s="163"/>
      <c r="J1272" s="163"/>
      <c r="K1272" s="163"/>
      <c r="L1272" s="168"/>
    </row>
    <row r="1273" spans="1:12" ht="15" customHeight="1" x14ac:dyDescent="0.2">
      <c r="A1273" s="11"/>
      <c r="C1273" s="178">
        <v>2024</v>
      </c>
      <c r="D1273" s="178"/>
      <c r="E1273" s="179">
        <f>AVERAGE(E1278,E1283,E1288)</f>
        <v>0.12174926720963371</v>
      </c>
      <c r="F1273" s="179">
        <f t="shared" ref="F1273:K1273" si="639">AVERAGE(F1278,F1283,F1288)</f>
        <v>7.0854795020686964E-2</v>
      </c>
      <c r="G1273" s="179">
        <f t="shared" si="639"/>
        <v>0.28244022654413492</v>
      </c>
      <c r="H1273" s="179">
        <f t="shared" si="639"/>
        <v>0.29588214144277758</v>
      </c>
      <c r="I1273" s="179">
        <f t="shared" si="639"/>
        <v>0.17732683770690785</v>
      </c>
      <c r="J1273" s="179">
        <f t="shared" si="639"/>
        <v>2.4944270241711228E-2</v>
      </c>
      <c r="K1273" s="179">
        <f t="shared" si="639"/>
        <v>2.6802461834147733E-2</v>
      </c>
      <c r="L1273" s="181">
        <f t="shared" ref="L1273:L1274" si="640">(1*E1273+2*F1273+3*G1273+4*H1273+5*I1273)/SUM(E1273:I1273)</f>
        <v>3.3545281611869258</v>
      </c>
    </row>
    <row r="1274" spans="1:12" ht="15" customHeight="1" x14ac:dyDescent="0.2">
      <c r="A1274" s="11"/>
      <c r="C1274" s="139">
        <v>2021</v>
      </c>
      <c r="D1274" s="139"/>
      <c r="E1274" s="140">
        <f t="shared" ref="E1274:K1274" si="641">AVERAGE(E1279,E1284,E1289)</f>
        <v>0.12021924300000002</v>
      </c>
      <c r="F1274" s="140">
        <f t="shared" si="641"/>
        <v>6.0982321000000006E-2</v>
      </c>
      <c r="G1274" s="140">
        <f t="shared" si="641"/>
        <v>0.30659802466666664</v>
      </c>
      <c r="H1274" s="140">
        <f t="shared" si="641"/>
        <v>0.28457078133333336</v>
      </c>
      <c r="I1274" s="140">
        <f t="shared" si="641"/>
        <v>0.16996310100000001</v>
      </c>
      <c r="J1274" s="140">
        <f t="shared" si="641"/>
        <v>2.4018100000000001E-2</v>
      </c>
      <c r="K1274" s="140">
        <f t="shared" si="641"/>
        <v>3.3648499999999998E-2</v>
      </c>
      <c r="L1274" s="141">
        <f t="shared" si="640"/>
        <v>3.3428469711369653</v>
      </c>
    </row>
    <row r="1275" spans="1:12" ht="15" customHeight="1" x14ac:dyDescent="0.2">
      <c r="A1275" s="11"/>
      <c r="C1275" s="139">
        <v>2017</v>
      </c>
      <c r="D1275" s="139"/>
      <c r="E1275" s="142" t="s">
        <v>174</v>
      </c>
      <c r="F1275" s="142" t="s">
        <v>174</v>
      </c>
      <c r="G1275" s="142" t="s">
        <v>174</v>
      </c>
      <c r="H1275" s="142" t="s">
        <v>174</v>
      </c>
      <c r="I1275" s="142" t="s">
        <v>174</v>
      </c>
      <c r="J1275" s="142" t="s">
        <v>174</v>
      </c>
      <c r="K1275" s="142" t="s">
        <v>174</v>
      </c>
      <c r="L1275" s="141" t="s">
        <v>174</v>
      </c>
    </row>
    <row r="1276" spans="1:12" ht="15" customHeight="1" x14ac:dyDescent="0.2">
      <c r="A1276" s="11"/>
      <c r="C1276" s="139">
        <v>2014</v>
      </c>
      <c r="D1276" s="139"/>
      <c r="E1276" s="142" t="s">
        <v>174</v>
      </c>
      <c r="F1276" s="142" t="s">
        <v>174</v>
      </c>
      <c r="G1276" s="142" t="s">
        <v>174</v>
      </c>
      <c r="H1276" s="142" t="s">
        <v>174</v>
      </c>
      <c r="I1276" s="142" t="s">
        <v>174</v>
      </c>
      <c r="J1276" s="142" t="s">
        <v>174</v>
      </c>
      <c r="K1276" s="142" t="s">
        <v>174</v>
      </c>
      <c r="L1276" s="141" t="s">
        <v>174</v>
      </c>
    </row>
    <row r="1277" spans="1:12" ht="15" customHeight="1" x14ac:dyDescent="0.2">
      <c r="A1277" s="11"/>
      <c r="C1277" s="170" t="s">
        <v>94</v>
      </c>
      <c r="D1277" s="171"/>
      <c r="E1277" s="172"/>
      <c r="F1277" s="172"/>
      <c r="G1277" s="173"/>
      <c r="H1277" s="173"/>
      <c r="I1277" s="173"/>
      <c r="J1277" s="173"/>
      <c r="K1277" s="173"/>
      <c r="L1277" s="174"/>
    </row>
    <row r="1278" spans="1:12" ht="15" customHeight="1" x14ac:dyDescent="0.2">
      <c r="A1278" s="11"/>
      <c r="C1278" s="178">
        <v>2024</v>
      </c>
      <c r="D1278" s="178"/>
      <c r="E1278" s="179">
        <v>9.2007934682780082E-2</v>
      </c>
      <c r="F1278" s="179">
        <v>4.6310091927611416E-2</v>
      </c>
      <c r="G1278" s="179">
        <v>0.18534154745441109</v>
      </c>
      <c r="H1278" s="179">
        <v>0.34865630504899192</v>
      </c>
      <c r="I1278" s="179">
        <v>0.2756740935025655</v>
      </c>
      <c r="J1278" s="179">
        <v>2.5207565549492241E-2</v>
      </c>
      <c r="K1278" s="179">
        <v>2.6802461834147737E-2</v>
      </c>
      <c r="L1278" s="181">
        <f t="shared" ref="L1278:L1279" si="642">(1*E1278+2*F1278+3*G1278+4*H1278+5*I1278)/SUM(E1278:I1278)</f>
        <v>3.7064194243665924</v>
      </c>
    </row>
    <row r="1279" spans="1:12" ht="15" customHeight="1" x14ac:dyDescent="0.2">
      <c r="A1279" s="11"/>
      <c r="C1279" s="139">
        <v>2021</v>
      </c>
      <c r="D1279" s="139"/>
      <c r="E1279" s="140">
        <v>9.0354554000000004E-2</v>
      </c>
      <c r="F1279" s="140">
        <v>4.3404900000000003E-2</v>
      </c>
      <c r="G1279" s="140">
        <v>0.20069625099999999</v>
      </c>
      <c r="H1279" s="140">
        <v>0.35138153500000002</v>
      </c>
      <c r="I1279" s="140">
        <v>0.257200121</v>
      </c>
      <c r="J1279" s="140">
        <v>2.33142E-2</v>
      </c>
      <c r="K1279" s="140">
        <v>3.3648499999999998E-2</v>
      </c>
      <c r="L1279" s="141">
        <f t="shared" si="642"/>
        <v>3.6804266676344328</v>
      </c>
    </row>
    <row r="1280" spans="1:12" ht="15" customHeight="1" x14ac:dyDescent="0.2">
      <c r="A1280" s="11"/>
      <c r="C1280" s="139">
        <v>2017</v>
      </c>
      <c r="D1280" s="139"/>
      <c r="E1280" s="142" t="s">
        <v>174</v>
      </c>
      <c r="F1280" s="142" t="s">
        <v>174</v>
      </c>
      <c r="G1280" s="142" t="s">
        <v>174</v>
      </c>
      <c r="H1280" s="142" t="s">
        <v>174</v>
      </c>
      <c r="I1280" s="142" t="s">
        <v>174</v>
      </c>
      <c r="J1280" s="142" t="s">
        <v>174</v>
      </c>
      <c r="K1280" s="142" t="s">
        <v>174</v>
      </c>
      <c r="L1280" s="141" t="s">
        <v>174</v>
      </c>
    </row>
    <row r="1281" spans="1:12" ht="15" customHeight="1" x14ac:dyDescent="0.2">
      <c r="A1281" s="11"/>
      <c r="C1281" s="139">
        <v>2014</v>
      </c>
      <c r="D1281" s="139"/>
      <c r="E1281" s="142" t="s">
        <v>174</v>
      </c>
      <c r="F1281" s="142" t="s">
        <v>174</v>
      </c>
      <c r="G1281" s="142" t="s">
        <v>174</v>
      </c>
      <c r="H1281" s="142" t="s">
        <v>174</v>
      </c>
      <c r="I1281" s="142" t="s">
        <v>174</v>
      </c>
      <c r="J1281" s="142" t="s">
        <v>174</v>
      </c>
      <c r="K1281" s="142" t="s">
        <v>174</v>
      </c>
      <c r="L1281" s="141" t="s">
        <v>174</v>
      </c>
    </row>
    <row r="1282" spans="1:12" ht="15" customHeight="1" x14ac:dyDescent="0.2">
      <c r="A1282" s="11"/>
      <c r="C1282" s="170" t="s">
        <v>95</v>
      </c>
      <c r="D1282" s="171"/>
      <c r="E1282" s="172"/>
      <c r="F1282" s="172"/>
      <c r="G1282" s="173"/>
      <c r="H1282" s="173"/>
      <c r="I1282" s="173"/>
      <c r="J1282" s="173"/>
      <c r="K1282" s="173"/>
      <c r="L1282" s="174"/>
    </row>
    <row r="1283" spans="1:12" ht="15" customHeight="1" x14ac:dyDescent="0.2">
      <c r="A1283" s="11"/>
      <c r="C1283" s="178">
        <v>2024</v>
      </c>
      <c r="D1283" s="178"/>
      <c r="E1283" s="179">
        <v>0.13534823524966103</v>
      </c>
      <c r="F1283" s="179">
        <v>7.4000372178079268E-2</v>
      </c>
      <c r="G1283" s="179">
        <v>0.30834130279771116</v>
      </c>
      <c r="H1283" s="179">
        <v>0.29146329490095002</v>
      </c>
      <c r="I1283" s="179">
        <v>0.14293913820357473</v>
      </c>
      <c r="J1283" s="179">
        <v>2.1105194835876032E-2</v>
      </c>
      <c r="K1283" s="179">
        <v>2.680246183414773E-2</v>
      </c>
      <c r="L1283" s="181">
        <f t="shared" ref="L1283:L1284" si="643">(1*E1283+2*F1283+3*G1283+4*H1283+5*I1283)/SUM(E1283:I1283)</f>
        <v>3.24435101307192</v>
      </c>
    </row>
    <row r="1284" spans="1:12" ht="15" customHeight="1" x14ac:dyDescent="0.2">
      <c r="A1284" s="11"/>
      <c r="C1284" s="139">
        <v>2021</v>
      </c>
      <c r="D1284" s="139"/>
      <c r="E1284" s="140">
        <v>0.130239401</v>
      </c>
      <c r="F1284" s="140">
        <v>6.5256904000000004E-2</v>
      </c>
      <c r="G1284" s="140">
        <v>0.32759356699999997</v>
      </c>
      <c r="H1284" s="140">
        <v>0.27925272699999998</v>
      </c>
      <c r="I1284" s="140">
        <v>0.140432166</v>
      </c>
      <c r="J1284" s="140">
        <v>2.3576799999999998E-2</v>
      </c>
      <c r="K1284" s="140">
        <v>3.3648499999999998E-2</v>
      </c>
      <c r="L1284" s="141">
        <f t="shared" si="643"/>
        <v>3.2486080044792041</v>
      </c>
    </row>
    <row r="1285" spans="1:12" ht="15" customHeight="1" x14ac:dyDescent="0.2">
      <c r="A1285" s="11"/>
      <c r="C1285" s="139">
        <v>2017</v>
      </c>
      <c r="D1285" s="139"/>
      <c r="E1285" s="142" t="s">
        <v>174</v>
      </c>
      <c r="F1285" s="142" t="s">
        <v>174</v>
      </c>
      <c r="G1285" s="142" t="s">
        <v>174</v>
      </c>
      <c r="H1285" s="142" t="s">
        <v>174</v>
      </c>
      <c r="I1285" s="142" t="s">
        <v>174</v>
      </c>
      <c r="J1285" s="142" t="s">
        <v>174</v>
      </c>
      <c r="K1285" s="142" t="s">
        <v>174</v>
      </c>
      <c r="L1285" s="141" t="s">
        <v>174</v>
      </c>
    </row>
    <row r="1286" spans="1:12" ht="15" customHeight="1" x14ac:dyDescent="0.2">
      <c r="A1286" s="11"/>
      <c r="C1286" s="139">
        <v>2014</v>
      </c>
      <c r="D1286" s="139"/>
      <c r="E1286" s="142" t="s">
        <v>174</v>
      </c>
      <c r="F1286" s="142" t="s">
        <v>174</v>
      </c>
      <c r="G1286" s="142" t="s">
        <v>174</v>
      </c>
      <c r="H1286" s="142" t="s">
        <v>174</v>
      </c>
      <c r="I1286" s="142" t="s">
        <v>174</v>
      </c>
      <c r="J1286" s="142" t="s">
        <v>174</v>
      </c>
      <c r="K1286" s="142" t="s">
        <v>174</v>
      </c>
      <c r="L1286" s="141" t="s">
        <v>174</v>
      </c>
    </row>
    <row r="1287" spans="1:12" ht="15" customHeight="1" x14ac:dyDescent="0.2">
      <c r="A1287" s="11"/>
      <c r="C1287" s="170" t="s">
        <v>96</v>
      </c>
      <c r="D1287" s="171"/>
      <c r="E1287" s="172"/>
      <c r="F1287" s="172"/>
      <c r="G1287" s="173"/>
      <c r="H1287" s="173"/>
      <c r="I1287" s="173"/>
      <c r="J1287" s="173"/>
      <c r="K1287" s="173"/>
      <c r="L1287" s="174"/>
    </row>
    <row r="1288" spans="1:12" ht="15" customHeight="1" x14ac:dyDescent="0.2">
      <c r="A1288" s="11"/>
      <c r="C1288" s="178">
        <v>2024</v>
      </c>
      <c r="D1288" s="178"/>
      <c r="E1288" s="179">
        <v>0.13789163169645999</v>
      </c>
      <c r="F1288" s="179">
        <v>9.2253920956370208E-2</v>
      </c>
      <c r="G1288" s="179">
        <v>0.35363782938028254</v>
      </c>
      <c r="H1288" s="179">
        <v>0.2475268243783908</v>
      </c>
      <c r="I1288" s="179">
        <v>0.11336728141458335</v>
      </c>
      <c r="J1288" s="179">
        <v>2.8520050339765415E-2</v>
      </c>
      <c r="K1288" s="179">
        <v>2.680246183414773E-2</v>
      </c>
      <c r="L1288" s="181">
        <f t="shared" ref="L1288:L1289" si="644">(1*E1288+2*F1288+3*G1288+4*H1288+5*I1288)/SUM(E1288:I1288)</f>
        <v>3.1124449393863647</v>
      </c>
    </row>
    <row r="1289" spans="1:12" ht="15" customHeight="1" x14ac:dyDescent="0.2">
      <c r="A1289" s="11"/>
      <c r="C1289" s="139">
        <v>2021</v>
      </c>
      <c r="D1289" s="139"/>
      <c r="E1289" s="140">
        <v>0.140063774</v>
      </c>
      <c r="F1289" s="140">
        <v>7.4285159000000003E-2</v>
      </c>
      <c r="G1289" s="140">
        <v>0.39150425599999999</v>
      </c>
      <c r="H1289" s="140">
        <v>0.22307808200000001</v>
      </c>
      <c r="I1289" s="140">
        <v>0.112257016</v>
      </c>
      <c r="J1289" s="140">
        <v>2.51633E-2</v>
      </c>
      <c r="K1289" s="140">
        <v>3.3648499999999998E-2</v>
      </c>
      <c r="L1289" s="141">
        <f t="shared" si="644"/>
        <v>3.0990018769751222</v>
      </c>
    </row>
    <row r="1290" spans="1:12" ht="15" customHeight="1" x14ac:dyDescent="0.2">
      <c r="A1290" s="11"/>
      <c r="C1290" s="139">
        <v>2017</v>
      </c>
      <c r="D1290" s="139"/>
      <c r="E1290" s="142" t="s">
        <v>174</v>
      </c>
      <c r="F1290" s="142" t="s">
        <v>174</v>
      </c>
      <c r="G1290" s="142" t="s">
        <v>174</v>
      </c>
      <c r="H1290" s="142" t="s">
        <v>174</v>
      </c>
      <c r="I1290" s="142" t="s">
        <v>174</v>
      </c>
      <c r="J1290" s="142" t="s">
        <v>174</v>
      </c>
      <c r="K1290" s="142" t="s">
        <v>174</v>
      </c>
      <c r="L1290" s="141" t="s">
        <v>174</v>
      </c>
    </row>
    <row r="1291" spans="1:12" ht="15" customHeight="1" x14ac:dyDescent="0.2">
      <c r="A1291" s="11"/>
      <c r="C1291" s="139">
        <v>2014</v>
      </c>
      <c r="D1291" s="139"/>
      <c r="E1291" s="142" t="s">
        <v>174</v>
      </c>
      <c r="F1291" s="142" t="s">
        <v>174</v>
      </c>
      <c r="G1291" s="142" t="s">
        <v>174</v>
      </c>
      <c r="H1291" s="142" t="s">
        <v>174</v>
      </c>
      <c r="I1291" s="142" t="s">
        <v>174</v>
      </c>
      <c r="J1291" s="142" t="s">
        <v>174</v>
      </c>
      <c r="K1291" s="142" t="s">
        <v>174</v>
      </c>
      <c r="L1291" s="141" t="s">
        <v>174</v>
      </c>
    </row>
    <row r="1292" spans="1:12" ht="15" customHeight="1" x14ac:dyDescent="0.2">
      <c r="A1292" s="11"/>
      <c r="C1292" s="162" t="s">
        <v>67</v>
      </c>
      <c r="D1292" s="162"/>
      <c r="E1292" s="162"/>
      <c r="F1292" s="162"/>
      <c r="G1292" s="163"/>
      <c r="H1292" s="163"/>
      <c r="I1292" s="163"/>
      <c r="J1292" s="163"/>
      <c r="K1292" s="163"/>
      <c r="L1292" s="168"/>
    </row>
    <row r="1293" spans="1:12" ht="15" customHeight="1" x14ac:dyDescent="0.2">
      <c r="A1293" s="11"/>
      <c r="C1293" s="178">
        <v>2024</v>
      </c>
      <c r="D1293" s="178"/>
      <c r="E1293" s="179">
        <f>AVERAGE(E1298,E1303,E1308)</f>
        <v>0.14910390782486058</v>
      </c>
      <c r="F1293" s="179">
        <f t="shared" ref="F1293:K1293" si="645">AVERAGE(F1298,F1303,F1308)</f>
        <v>0.12322639857617657</v>
      </c>
      <c r="G1293" s="179">
        <f t="shared" si="645"/>
        <v>0.35527125890700378</v>
      </c>
      <c r="H1293" s="179">
        <f t="shared" si="645"/>
        <v>0.20117217737959334</v>
      </c>
      <c r="I1293" s="179">
        <f t="shared" si="645"/>
        <v>9.6517050058437512E-2</v>
      </c>
      <c r="J1293" s="179">
        <f t="shared" si="645"/>
        <v>3.0711937450866061E-2</v>
      </c>
      <c r="K1293" s="179">
        <f t="shared" si="645"/>
        <v>4.3997269803062254E-2</v>
      </c>
      <c r="L1293" s="181">
        <f t="shared" ref="L1293:L1294" si="646">(1*E1293+2*F1293+3*G1293+4*H1293+5*I1293)/SUM(E1293:I1293)</f>
        <v>2.9705736435044141</v>
      </c>
    </row>
    <row r="1294" spans="1:12" ht="15" customHeight="1" x14ac:dyDescent="0.2">
      <c r="A1294" s="11"/>
      <c r="C1294" s="139">
        <v>2021</v>
      </c>
      <c r="D1294" s="139"/>
      <c r="E1294" s="140">
        <f t="shared" ref="E1294:K1294" si="647">AVERAGE(E1299,E1304,E1309)</f>
        <v>0.14687086400000002</v>
      </c>
      <c r="F1294" s="140">
        <f t="shared" si="647"/>
        <v>0.12303232033333333</v>
      </c>
      <c r="G1294" s="140">
        <f t="shared" si="647"/>
        <v>0.36830505233333333</v>
      </c>
      <c r="H1294" s="140">
        <f t="shared" si="647"/>
        <v>0.19207936766666667</v>
      </c>
      <c r="I1294" s="140">
        <f t="shared" si="647"/>
        <v>8.7732873333333336E-2</v>
      </c>
      <c r="J1294" s="140">
        <f t="shared" si="647"/>
        <v>3.0490433333333334E-2</v>
      </c>
      <c r="K1294" s="140">
        <f t="shared" si="647"/>
        <v>5.1489100000000003E-2</v>
      </c>
      <c r="L1294" s="141">
        <f t="shared" si="646"/>
        <v>2.9463749064453055</v>
      </c>
    </row>
    <row r="1295" spans="1:12" ht="15" customHeight="1" x14ac:dyDescent="0.2">
      <c r="A1295" s="11"/>
      <c r="C1295" s="139">
        <v>2017</v>
      </c>
      <c r="D1295" s="139"/>
      <c r="E1295" s="142" t="s">
        <v>174</v>
      </c>
      <c r="F1295" s="142" t="s">
        <v>174</v>
      </c>
      <c r="G1295" s="142" t="s">
        <v>174</v>
      </c>
      <c r="H1295" s="142" t="s">
        <v>174</v>
      </c>
      <c r="I1295" s="142" t="s">
        <v>174</v>
      </c>
      <c r="J1295" s="142" t="s">
        <v>174</v>
      </c>
      <c r="K1295" s="142" t="s">
        <v>174</v>
      </c>
      <c r="L1295" s="141" t="s">
        <v>174</v>
      </c>
    </row>
    <row r="1296" spans="1:12" ht="15" customHeight="1" x14ac:dyDescent="0.2">
      <c r="A1296" s="11"/>
      <c r="C1296" s="139">
        <v>2014</v>
      </c>
      <c r="D1296" s="139"/>
      <c r="E1296" s="142" t="s">
        <v>174</v>
      </c>
      <c r="F1296" s="142" t="s">
        <v>174</v>
      </c>
      <c r="G1296" s="142" t="s">
        <v>174</v>
      </c>
      <c r="H1296" s="142" t="s">
        <v>174</v>
      </c>
      <c r="I1296" s="142" t="s">
        <v>174</v>
      </c>
      <c r="J1296" s="142" t="s">
        <v>174</v>
      </c>
      <c r="K1296" s="142" t="s">
        <v>174</v>
      </c>
      <c r="L1296" s="141" t="s">
        <v>174</v>
      </c>
    </row>
    <row r="1297" spans="1:12" ht="15" customHeight="1" x14ac:dyDescent="0.2">
      <c r="A1297" s="11"/>
      <c r="C1297" s="170" t="s">
        <v>94</v>
      </c>
      <c r="D1297" s="171"/>
      <c r="E1297" s="172"/>
      <c r="F1297" s="172"/>
      <c r="G1297" s="173"/>
      <c r="H1297" s="173"/>
      <c r="I1297" s="173"/>
      <c r="J1297" s="173"/>
      <c r="K1297" s="173"/>
      <c r="L1297" s="174"/>
    </row>
    <row r="1298" spans="1:12" ht="15" customHeight="1" x14ac:dyDescent="0.2">
      <c r="A1298" s="11"/>
      <c r="C1298" s="178">
        <v>2024</v>
      </c>
      <c r="D1298" s="178"/>
      <c r="E1298" s="179">
        <v>0.11118699375560524</v>
      </c>
      <c r="F1298" s="179">
        <v>0.10272486362599578</v>
      </c>
      <c r="G1298" s="179">
        <v>0.32391225905632687</v>
      </c>
      <c r="H1298" s="179">
        <v>0.24858059120241294</v>
      </c>
      <c r="I1298" s="179">
        <v>0.13814813187279107</v>
      </c>
      <c r="J1298" s="179">
        <v>3.1449890683806041E-2</v>
      </c>
      <c r="K1298" s="179">
        <v>4.3997269803062254E-2</v>
      </c>
      <c r="L1298" s="181">
        <f t="shared" ref="L1298:L1299" si="648">(1*E1298+2*F1298+3*G1298+4*H1298+5*I1298)/SUM(E1298:I1298)</f>
        <v>3.2160806773531649</v>
      </c>
    </row>
    <row r="1299" spans="1:12" ht="15" customHeight="1" x14ac:dyDescent="0.2">
      <c r="A1299" s="11"/>
      <c r="C1299" s="139">
        <v>2021</v>
      </c>
      <c r="D1299" s="139"/>
      <c r="E1299" s="140">
        <v>0.110242481</v>
      </c>
      <c r="F1299" s="140">
        <v>9.4419981E-2</v>
      </c>
      <c r="G1299" s="140">
        <v>0.343338384</v>
      </c>
      <c r="H1299" s="140">
        <v>0.25132964499999999</v>
      </c>
      <c r="I1299" s="140">
        <v>0.120120086</v>
      </c>
      <c r="J1299" s="140">
        <v>2.9060300000000001E-2</v>
      </c>
      <c r="K1299" s="140">
        <v>5.1489100000000003E-2</v>
      </c>
      <c r="L1299" s="141">
        <f t="shared" si="648"/>
        <v>3.1921417838209698</v>
      </c>
    </row>
    <row r="1300" spans="1:12" ht="15" customHeight="1" x14ac:dyDescent="0.2">
      <c r="A1300" s="11"/>
      <c r="C1300" s="139">
        <v>2017</v>
      </c>
      <c r="D1300" s="139"/>
      <c r="E1300" s="142" t="s">
        <v>174</v>
      </c>
      <c r="F1300" s="142" t="s">
        <v>174</v>
      </c>
      <c r="G1300" s="142" t="s">
        <v>174</v>
      </c>
      <c r="H1300" s="142" t="s">
        <v>174</v>
      </c>
      <c r="I1300" s="142" t="s">
        <v>174</v>
      </c>
      <c r="J1300" s="142" t="s">
        <v>174</v>
      </c>
      <c r="K1300" s="142" t="s">
        <v>174</v>
      </c>
      <c r="L1300" s="141" t="s">
        <v>174</v>
      </c>
    </row>
    <row r="1301" spans="1:12" ht="15" customHeight="1" x14ac:dyDescent="0.2">
      <c r="A1301" s="11"/>
      <c r="C1301" s="139">
        <v>2014</v>
      </c>
      <c r="D1301" s="139"/>
      <c r="E1301" s="142" t="s">
        <v>174</v>
      </c>
      <c r="F1301" s="142" t="s">
        <v>174</v>
      </c>
      <c r="G1301" s="142" t="s">
        <v>174</v>
      </c>
      <c r="H1301" s="142" t="s">
        <v>174</v>
      </c>
      <c r="I1301" s="142" t="s">
        <v>174</v>
      </c>
      <c r="J1301" s="142" t="s">
        <v>174</v>
      </c>
      <c r="K1301" s="142" t="s">
        <v>174</v>
      </c>
      <c r="L1301" s="141" t="s">
        <v>174</v>
      </c>
    </row>
    <row r="1302" spans="1:12" ht="15" customHeight="1" x14ac:dyDescent="0.2">
      <c r="A1302" s="11"/>
      <c r="C1302" s="170" t="s">
        <v>95</v>
      </c>
      <c r="D1302" s="171"/>
      <c r="E1302" s="172"/>
      <c r="F1302" s="172"/>
      <c r="G1302" s="173"/>
      <c r="H1302" s="173"/>
      <c r="I1302" s="173"/>
      <c r="J1302" s="173"/>
      <c r="K1302" s="173"/>
      <c r="L1302" s="174"/>
    </row>
    <row r="1303" spans="1:12" ht="15" customHeight="1" x14ac:dyDescent="0.2">
      <c r="A1303" s="11"/>
      <c r="C1303" s="178">
        <v>2024</v>
      </c>
      <c r="D1303" s="178"/>
      <c r="E1303" s="179">
        <v>0.16734021393058388</v>
      </c>
      <c r="F1303" s="179">
        <v>0.12851448400639554</v>
      </c>
      <c r="G1303" s="179">
        <v>0.37542786863133926</v>
      </c>
      <c r="H1303" s="179">
        <v>0.18566948114737994</v>
      </c>
      <c r="I1303" s="179">
        <v>6.9779183085351387E-2</v>
      </c>
      <c r="J1303" s="179">
        <v>2.9271499395887694E-2</v>
      </c>
      <c r="K1303" s="179">
        <v>4.3997269803062247E-2</v>
      </c>
      <c r="L1303" s="181">
        <f t="shared" ref="L1303:L1304" si="649">(1*E1303+2*F1303+3*G1303+4*H1303+5*I1303)/SUM(E1303:I1303)</f>
        <v>2.8511250511863895</v>
      </c>
    </row>
    <row r="1304" spans="1:12" ht="15" customHeight="1" x14ac:dyDescent="0.2">
      <c r="A1304" s="11"/>
      <c r="C1304" s="139">
        <v>2021</v>
      </c>
      <c r="D1304" s="139"/>
      <c r="E1304" s="140">
        <v>0.165467219</v>
      </c>
      <c r="F1304" s="140">
        <v>0.13226916499999999</v>
      </c>
      <c r="G1304" s="140">
        <v>0.37265567999999999</v>
      </c>
      <c r="H1304" s="140">
        <v>0.18178476700000001</v>
      </c>
      <c r="I1304" s="140">
        <v>6.5005587000000004E-2</v>
      </c>
      <c r="J1304" s="140">
        <v>3.1328500000000002E-2</v>
      </c>
      <c r="K1304" s="140">
        <v>5.1489100000000003E-2</v>
      </c>
      <c r="L1304" s="141">
        <f t="shared" si="649"/>
        <v>2.8349208848440877</v>
      </c>
    </row>
    <row r="1305" spans="1:12" ht="15" customHeight="1" x14ac:dyDescent="0.2">
      <c r="A1305" s="11"/>
      <c r="C1305" s="139">
        <v>2017</v>
      </c>
      <c r="D1305" s="139"/>
      <c r="E1305" s="142" t="s">
        <v>174</v>
      </c>
      <c r="F1305" s="142" t="s">
        <v>174</v>
      </c>
      <c r="G1305" s="142" t="s">
        <v>174</v>
      </c>
      <c r="H1305" s="142" t="s">
        <v>174</v>
      </c>
      <c r="I1305" s="142" t="s">
        <v>174</v>
      </c>
      <c r="J1305" s="142" t="s">
        <v>174</v>
      </c>
      <c r="K1305" s="142" t="s">
        <v>174</v>
      </c>
      <c r="L1305" s="141" t="s">
        <v>174</v>
      </c>
    </row>
    <row r="1306" spans="1:12" ht="15" customHeight="1" x14ac:dyDescent="0.2">
      <c r="A1306" s="11"/>
      <c r="C1306" s="139">
        <v>2014</v>
      </c>
      <c r="D1306" s="139"/>
      <c r="E1306" s="142" t="s">
        <v>174</v>
      </c>
      <c r="F1306" s="142" t="s">
        <v>174</v>
      </c>
      <c r="G1306" s="142" t="s">
        <v>174</v>
      </c>
      <c r="H1306" s="142" t="s">
        <v>174</v>
      </c>
      <c r="I1306" s="142" t="s">
        <v>174</v>
      </c>
      <c r="J1306" s="142" t="s">
        <v>174</v>
      </c>
      <c r="K1306" s="142" t="s">
        <v>174</v>
      </c>
      <c r="L1306" s="141" t="s">
        <v>174</v>
      </c>
    </row>
    <row r="1307" spans="1:12" ht="15" customHeight="1" x14ac:dyDescent="0.2">
      <c r="A1307" s="11"/>
      <c r="C1307" s="170" t="s">
        <v>96</v>
      </c>
      <c r="D1307" s="171"/>
      <c r="E1307" s="172"/>
      <c r="F1307" s="172"/>
      <c r="G1307" s="173"/>
      <c r="H1307" s="173"/>
      <c r="I1307" s="173"/>
      <c r="J1307" s="173"/>
      <c r="K1307" s="173"/>
      <c r="L1307" s="174"/>
    </row>
    <row r="1308" spans="1:12" ht="15" customHeight="1" x14ac:dyDescent="0.2">
      <c r="A1308" s="11"/>
      <c r="C1308" s="178">
        <v>2024</v>
      </c>
      <c r="D1308" s="178"/>
      <c r="E1308" s="179">
        <v>0.16878451578839257</v>
      </c>
      <c r="F1308" s="179">
        <v>0.13843984809613835</v>
      </c>
      <c r="G1308" s="179">
        <v>0.36647364903334523</v>
      </c>
      <c r="H1308" s="179">
        <v>0.16926645978898716</v>
      </c>
      <c r="I1308" s="179">
        <v>8.1623835217170052E-2</v>
      </c>
      <c r="J1308" s="179">
        <v>3.1414422272904453E-2</v>
      </c>
      <c r="K1308" s="179">
        <v>4.3997269803062254E-2</v>
      </c>
      <c r="L1308" s="181">
        <f t="shared" ref="L1308:L1309" si="650">(1*E1308+2*F1308+3*G1308+4*H1308+5*I1308)/SUM(E1308:I1308)</f>
        <v>2.8448014665340255</v>
      </c>
    </row>
    <row r="1309" spans="1:12" ht="15" customHeight="1" x14ac:dyDescent="0.2">
      <c r="A1309" s="11"/>
      <c r="C1309" s="139">
        <v>2021</v>
      </c>
      <c r="D1309" s="139"/>
      <c r="E1309" s="140">
        <v>0.164902892</v>
      </c>
      <c r="F1309" s="140">
        <v>0.14240781499999999</v>
      </c>
      <c r="G1309" s="140">
        <v>0.388921093</v>
      </c>
      <c r="H1309" s="140">
        <v>0.143123691</v>
      </c>
      <c r="I1309" s="140">
        <v>7.8072947000000004E-2</v>
      </c>
      <c r="J1309" s="140">
        <v>3.1082499999999999E-2</v>
      </c>
      <c r="K1309" s="140">
        <v>5.1489100000000003E-2</v>
      </c>
      <c r="L1309" s="141">
        <f t="shared" si="650"/>
        <v>2.8114904587250216</v>
      </c>
    </row>
    <row r="1310" spans="1:12" ht="15" customHeight="1" x14ac:dyDescent="0.2">
      <c r="A1310" s="11"/>
      <c r="C1310" s="139">
        <v>2017</v>
      </c>
      <c r="D1310" s="139"/>
      <c r="E1310" s="142" t="s">
        <v>174</v>
      </c>
      <c r="F1310" s="142" t="s">
        <v>174</v>
      </c>
      <c r="G1310" s="142" t="s">
        <v>174</v>
      </c>
      <c r="H1310" s="142" t="s">
        <v>174</v>
      </c>
      <c r="I1310" s="142" t="s">
        <v>174</v>
      </c>
      <c r="J1310" s="142" t="s">
        <v>174</v>
      </c>
      <c r="K1310" s="142" t="s">
        <v>174</v>
      </c>
      <c r="L1310" s="141" t="s">
        <v>174</v>
      </c>
    </row>
    <row r="1311" spans="1:12" ht="15" customHeight="1" x14ac:dyDescent="0.2">
      <c r="A1311" s="11"/>
      <c r="C1311" s="139">
        <v>2014</v>
      </c>
      <c r="D1311" s="139"/>
      <c r="E1311" s="142" t="s">
        <v>174</v>
      </c>
      <c r="F1311" s="142" t="s">
        <v>174</v>
      </c>
      <c r="G1311" s="142" t="s">
        <v>174</v>
      </c>
      <c r="H1311" s="142" t="s">
        <v>174</v>
      </c>
      <c r="I1311" s="142" t="s">
        <v>174</v>
      </c>
      <c r="J1311" s="142" t="s">
        <v>174</v>
      </c>
      <c r="K1311" s="142" t="s">
        <v>174</v>
      </c>
      <c r="L1311" s="141" t="s">
        <v>174</v>
      </c>
    </row>
    <row r="1312" spans="1:12" ht="15" customHeight="1" x14ac:dyDescent="0.2">
      <c r="A1312" s="11"/>
      <c r="C1312" s="162" t="s">
        <v>94</v>
      </c>
      <c r="D1312" s="162"/>
      <c r="E1312" s="162"/>
      <c r="F1312" s="162"/>
      <c r="G1312" s="163"/>
      <c r="H1312" s="163"/>
      <c r="I1312" s="163"/>
      <c r="J1312" s="163"/>
      <c r="K1312" s="163"/>
      <c r="L1312" s="168"/>
    </row>
    <row r="1313" spans="1:12" ht="15" customHeight="1" x14ac:dyDescent="0.2">
      <c r="A1313" s="11"/>
      <c r="C1313" s="178">
        <v>2024</v>
      </c>
      <c r="D1313" s="178"/>
      <c r="E1313" s="179">
        <f>AVERAGE(E1238,E1258,E1278,E1298)</f>
        <v>9.4753486352054425E-2</v>
      </c>
      <c r="F1313" s="179">
        <f t="shared" ref="F1313:K1313" si="651">AVERAGE(F1238,F1258,F1278,F1298)</f>
        <v>6.5031905760887604E-2</v>
      </c>
      <c r="G1313" s="179">
        <f t="shared" si="651"/>
        <v>0.23348015703844638</v>
      </c>
      <c r="H1313" s="179">
        <f t="shared" si="651"/>
        <v>0.33080276404424114</v>
      </c>
      <c r="I1313" s="179">
        <f t="shared" si="651"/>
        <v>0.22467459191681588</v>
      </c>
      <c r="J1313" s="179">
        <f t="shared" si="651"/>
        <v>2.6281721244337954E-2</v>
      </c>
      <c r="K1313" s="179">
        <f t="shared" si="651"/>
        <v>2.497537364321667E-2</v>
      </c>
      <c r="L1313" s="181">
        <f t="shared" ref="L1313:L1314" si="652">(1*E1313+2*F1313+3*G1313+4*H1313+5*I1313)/SUM(E1313:I1313)</f>
        <v>3.5540100132296439</v>
      </c>
    </row>
    <row r="1314" spans="1:12" ht="15" customHeight="1" x14ac:dyDescent="0.2">
      <c r="A1314" s="11"/>
      <c r="C1314" s="139">
        <v>2021</v>
      </c>
      <c r="D1314" s="139"/>
      <c r="E1314" s="140">
        <f t="shared" ref="E1314:K1314" si="653">AVERAGE(E1239,E1259,E1279,E1299)</f>
        <v>9.2641637500000013E-2</v>
      </c>
      <c r="F1314" s="140">
        <f t="shared" si="653"/>
        <v>5.8404745250000001E-2</v>
      </c>
      <c r="G1314" s="140">
        <f t="shared" si="653"/>
        <v>0.25120119699999999</v>
      </c>
      <c r="H1314" s="140">
        <f t="shared" si="653"/>
        <v>0.3347161005</v>
      </c>
      <c r="I1314" s="140">
        <f t="shared" si="653"/>
        <v>0.2078418125</v>
      </c>
      <c r="J1314" s="140">
        <f t="shared" si="653"/>
        <v>2.4470624999999999E-2</v>
      </c>
      <c r="K1314" s="140">
        <f t="shared" si="653"/>
        <v>3.0723899999999998E-2</v>
      </c>
      <c r="L1314" s="141">
        <f t="shared" si="652"/>
        <v>3.5363132508630306</v>
      </c>
    </row>
    <row r="1315" spans="1:12" ht="15" customHeight="1" x14ac:dyDescent="0.2">
      <c r="A1315" s="11"/>
      <c r="C1315" s="139">
        <v>2017</v>
      </c>
      <c r="D1315" s="139"/>
      <c r="E1315" s="142" t="s">
        <v>174</v>
      </c>
      <c r="F1315" s="142" t="s">
        <v>174</v>
      </c>
      <c r="G1315" s="142" t="s">
        <v>174</v>
      </c>
      <c r="H1315" s="142" t="s">
        <v>174</v>
      </c>
      <c r="I1315" s="142" t="s">
        <v>174</v>
      </c>
      <c r="J1315" s="142" t="s">
        <v>174</v>
      </c>
      <c r="K1315" s="142" t="s">
        <v>174</v>
      </c>
      <c r="L1315" s="141" t="s">
        <v>174</v>
      </c>
    </row>
    <row r="1316" spans="1:12" ht="15" customHeight="1" x14ac:dyDescent="0.2">
      <c r="A1316" s="11"/>
      <c r="C1316" s="139">
        <v>2014</v>
      </c>
      <c r="D1316" s="139"/>
      <c r="E1316" s="142" t="s">
        <v>174</v>
      </c>
      <c r="F1316" s="142" t="s">
        <v>174</v>
      </c>
      <c r="G1316" s="142" t="s">
        <v>174</v>
      </c>
      <c r="H1316" s="142" t="s">
        <v>174</v>
      </c>
      <c r="I1316" s="142" t="s">
        <v>174</v>
      </c>
      <c r="J1316" s="142" t="s">
        <v>174</v>
      </c>
      <c r="K1316" s="142" t="s">
        <v>174</v>
      </c>
      <c r="L1316" s="141" t="s">
        <v>174</v>
      </c>
    </row>
    <row r="1317" spans="1:12" ht="15" customHeight="1" x14ac:dyDescent="0.2">
      <c r="A1317" s="11"/>
      <c r="C1317" s="162" t="s">
        <v>95</v>
      </c>
      <c r="D1317" s="162"/>
      <c r="E1317" s="162"/>
      <c r="F1317" s="162"/>
      <c r="G1317" s="163"/>
      <c r="H1317" s="163"/>
      <c r="I1317" s="163"/>
      <c r="J1317" s="163"/>
      <c r="K1317" s="163"/>
      <c r="L1317" s="168"/>
    </row>
    <row r="1318" spans="1:12" ht="15" customHeight="1" x14ac:dyDescent="0.2">
      <c r="A1318" s="11"/>
      <c r="C1318" s="178">
        <v>2024</v>
      </c>
      <c r="D1318" s="178"/>
      <c r="E1318" s="179">
        <f>AVERAGE(E1243,E1263,E1283,E1303)</f>
        <v>0.14623549433987842</v>
      </c>
      <c r="F1318" s="179">
        <f t="shared" ref="F1318:K1318" si="654">AVERAGE(F1243,F1263,F1283,F1303)</f>
        <v>9.1135601864847607E-2</v>
      </c>
      <c r="G1318" s="179">
        <f t="shared" si="654"/>
        <v>0.33018756442487818</v>
      </c>
      <c r="H1318" s="179">
        <f t="shared" si="654"/>
        <v>0.26378129979807385</v>
      </c>
      <c r="I1318" s="179">
        <f t="shared" si="654"/>
        <v>0.11992555848597422</v>
      </c>
      <c r="J1318" s="179">
        <f t="shared" si="654"/>
        <v>2.3759107443130999E-2</v>
      </c>
      <c r="K1318" s="179">
        <f t="shared" si="654"/>
        <v>2.4975373643216663E-2</v>
      </c>
      <c r="L1318" s="181">
        <f t="shared" ref="L1318:L1319" si="655">(1*E1318+2*F1318+3*G1318+4*H1318+5*I1318)/SUM(E1318:I1318)</f>
        <v>3.1261748942214238</v>
      </c>
    </row>
    <row r="1319" spans="1:12" ht="15" customHeight="1" x14ac:dyDescent="0.2">
      <c r="A1319" s="11"/>
      <c r="C1319" s="139">
        <v>2021</v>
      </c>
      <c r="D1319" s="139"/>
      <c r="E1319" s="140">
        <f t="shared" ref="E1319:K1319" si="656">AVERAGE(E1244,E1264,E1284,E1304)</f>
        <v>0.14098778000000001</v>
      </c>
      <c r="F1319" s="140">
        <f t="shared" si="656"/>
        <v>8.7245528999999988E-2</v>
      </c>
      <c r="G1319" s="140">
        <f t="shared" si="656"/>
        <v>0.34361312900000002</v>
      </c>
      <c r="H1319" s="140">
        <f t="shared" si="656"/>
        <v>0.2532162295</v>
      </c>
      <c r="I1319" s="140">
        <f t="shared" si="656"/>
        <v>0.11835701749999999</v>
      </c>
      <c r="J1319" s="140">
        <f t="shared" si="656"/>
        <v>2.5856425000000002E-2</v>
      </c>
      <c r="K1319" s="140">
        <f t="shared" si="656"/>
        <v>3.0723899999999998E-2</v>
      </c>
      <c r="L1319" s="141">
        <f t="shared" si="655"/>
        <v>3.1279485444486985</v>
      </c>
    </row>
    <row r="1320" spans="1:12" ht="15" customHeight="1" x14ac:dyDescent="0.2">
      <c r="A1320" s="11"/>
      <c r="C1320" s="139">
        <v>2017</v>
      </c>
      <c r="D1320" s="139"/>
      <c r="E1320" s="142" t="s">
        <v>174</v>
      </c>
      <c r="F1320" s="142" t="s">
        <v>174</v>
      </c>
      <c r="G1320" s="142" t="s">
        <v>174</v>
      </c>
      <c r="H1320" s="142" t="s">
        <v>174</v>
      </c>
      <c r="I1320" s="142" t="s">
        <v>174</v>
      </c>
      <c r="J1320" s="142" t="s">
        <v>174</v>
      </c>
      <c r="K1320" s="142" t="s">
        <v>174</v>
      </c>
      <c r="L1320" s="141" t="s">
        <v>174</v>
      </c>
    </row>
    <row r="1321" spans="1:12" ht="15" customHeight="1" x14ac:dyDescent="0.2">
      <c r="A1321" s="11"/>
      <c r="C1321" s="139">
        <v>2014</v>
      </c>
      <c r="D1321" s="139"/>
      <c r="E1321" s="142" t="s">
        <v>174</v>
      </c>
      <c r="F1321" s="142" t="s">
        <v>174</v>
      </c>
      <c r="G1321" s="142" t="s">
        <v>174</v>
      </c>
      <c r="H1321" s="142" t="s">
        <v>174</v>
      </c>
      <c r="I1321" s="142" t="s">
        <v>174</v>
      </c>
      <c r="J1321" s="142" t="s">
        <v>174</v>
      </c>
      <c r="K1321" s="142" t="s">
        <v>174</v>
      </c>
      <c r="L1321" s="141" t="s">
        <v>174</v>
      </c>
    </row>
    <row r="1322" spans="1:12" ht="15" customHeight="1" x14ac:dyDescent="0.2">
      <c r="A1322" s="11"/>
      <c r="C1322" s="162" t="s">
        <v>96</v>
      </c>
      <c r="D1322" s="162"/>
      <c r="E1322" s="162"/>
      <c r="F1322" s="162"/>
      <c r="G1322" s="163"/>
      <c r="H1322" s="163"/>
      <c r="I1322" s="163"/>
      <c r="J1322" s="163"/>
      <c r="K1322" s="163"/>
      <c r="L1322" s="168"/>
    </row>
    <row r="1323" spans="1:12" ht="15" customHeight="1" x14ac:dyDescent="0.2">
      <c r="A1323" s="11"/>
      <c r="C1323" s="178">
        <v>2024</v>
      </c>
      <c r="D1323" s="178"/>
      <c r="E1323" s="179">
        <f>AVERAGE(E1248,E1268,E1288,E1308)</f>
        <v>0.14010908731478669</v>
      </c>
      <c r="F1323" s="179">
        <f t="shared" ref="F1323:K1323" si="657">AVERAGE(F1248,F1268,F1288,F1308)</f>
        <v>9.4682876815288128E-2</v>
      </c>
      <c r="G1323" s="179">
        <f t="shared" si="657"/>
        <v>0.31714285564679395</v>
      </c>
      <c r="H1323" s="179">
        <f t="shared" si="657"/>
        <v>0.25422859160141753</v>
      </c>
      <c r="I1323" s="179">
        <f t="shared" si="657"/>
        <v>0.14090320307765497</v>
      </c>
      <c r="J1323" s="179">
        <f t="shared" si="657"/>
        <v>2.7958011900842183E-2</v>
      </c>
      <c r="K1323" s="179">
        <f t="shared" si="657"/>
        <v>2.4975373643216663E-2</v>
      </c>
      <c r="L1323" s="181">
        <f t="shared" ref="L1323:L1324" si="658">(1*E1323+2*F1323+3*G1323+4*H1323+5*I1323)/SUM(E1323:I1323)</f>
        <v>3.1701400343464039</v>
      </c>
    </row>
    <row r="1324" spans="1:12" ht="15" customHeight="1" x14ac:dyDescent="0.2">
      <c r="A1324" s="11"/>
      <c r="C1324" s="139">
        <v>2021</v>
      </c>
      <c r="D1324" s="139"/>
      <c r="E1324" s="140">
        <f t="shared" ref="E1324:K1324" si="659">AVERAGE(E1249,E1269,E1289,E1309)</f>
        <v>0.13815321575</v>
      </c>
      <c r="F1324" s="140">
        <f t="shared" si="659"/>
        <v>8.9788904500000002E-2</v>
      </c>
      <c r="G1324" s="140">
        <f t="shared" si="659"/>
        <v>0.33968715875</v>
      </c>
      <c r="H1324" s="140">
        <f t="shared" si="659"/>
        <v>0.24312122875</v>
      </c>
      <c r="I1324" s="140">
        <f t="shared" si="659"/>
        <v>0.13193429200000001</v>
      </c>
      <c r="J1324" s="140">
        <f t="shared" si="659"/>
        <v>2.6591324999999999E-2</v>
      </c>
      <c r="K1324" s="140">
        <f t="shared" si="659"/>
        <v>3.0723899999999998E-2</v>
      </c>
      <c r="L1324" s="141">
        <f t="shared" si="658"/>
        <v>3.1494608556193602</v>
      </c>
    </row>
    <row r="1325" spans="1:12" ht="15" customHeight="1" x14ac:dyDescent="0.2">
      <c r="A1325" s="11"/>
      <c r="C1325" s="139">
        <v>2017</v>
      </c>
      <c r="D1325" s="139"/>
      <c r="E1325" s="142" t="s">
        <v>174</v>
      </c>
      <c r="F1325" s="142" t="s">
        <v>174</v>
      </c>
      <c r="G1325" s="142" t="s">
        <v>174</v>
      </c>
      <c r="H1325" s="142" t="s">
        <v>174</v>
      </c>
      <c r="I1325" s="142" t="s">
        <v>174</v>
      </c>
      <c r="J1325" s="142" t="s">
        <v>174</v>
      </c>
      <c r="K1325" s="142" t="s">
        <v>174</v>
      </c>
      <c r="L1325" s="141" t="s">
        <v>174</v>
      </c>
    </row>
    <row r="1326" spans="1:12" ht="15" customHeight="1" x14ac:dyDescent="0.2">
      <c r="A1326" s="11"/>
      <c r="C1326" s="139">
        <v>2014</v>
      </c>
      <c r="D1326" s="139"/>
      <c r="E1326" s="142" t="s">
        <v>174</v>
      </c>
      <c r="F1326" s="142" t="s">
        <v>174</v>
      </c>
      <c r="G1326" s="142" t="s">
        <v>174</v>
      </c>
      <c r="H1326" s="142" t="s">
        <v>174</v>
      </c>
      <c r="I1326" s="142" t="s">
        <v>174</v>
      </c>
      <c r="J1326" s="142" t="s">
        <v>174</v>
      </c>
      <c r="K1326" s="142" t="s">
        <v>174</v>
      </c>
      <c r="L1326" s="141" t="s">
        <v>174</v>
      </c>
    </row>
    <row r="1327" spans="1:12" ht="15" customHeight="1" x14ac:dyDescent="0.2">
      <c r="A1327" s="11"/>
      <c r="C1327" s="100" t="s">
        <v>130</v>
      </c>
      <c r="D1327" s="100"/>
      <c r="E1327" s="100"/>
      <c r="F1327" s="99"/>
      <c r="G1327" s="99"/>
      <c r="H1327" s="99"/>
      <c r="I1327" s="99"/>
      <c r="J1327" s="99"/>
      <c r="K1327" s="99"/>
      <c r="L1327" s="99"/>
    </row>
    <row r="1328" spans="1:12" ht="15" customHeight="1" x14ac:dyDescent="0.2">
      <c r="A1328" s="11"/>
      <c r="C1328" s="160" t="s">
        <v>176</v>
      </c>
      <c r="D1328" s="160"/>
      <c r="E1328" s="160"/>
      <c r="F1328" s="161"/>
      <c r="G1328" s="161"/>
      <c r="H1328" s="161"/>
      <c r="I1328" s="161"/>
      <c r="J1328" s="161"/>
      <c r="K1328" s="161"/>
      <c r="L1328" s="161"/>
    </row>
    <row r="1329" spans="1:12" ht="15" customHeight="1" x14ac:dyDescent="0.2">
      <c r="A1329" s="11"/>
      <c r="B1329" s="3"/>
      <c r="C1329" s="178">
        <v>2024</v>
      </c>
      <c r="D1329" s="178"/>
      <c r="E1329" s="179">
        <f>AVERAGE(E1339,E1344,E1349,E1359,E1364,E1369,E1379,E1384,E1389,E1399,E1404,E1409)</f>
        <v>0.14917144741214058</v>
      </c>
      <c r="F1329" s="179">
        <f t="shared" ref="F1329:K1329" si="660">AVERAGE(F1339,F1344,F1349,F1359,F1364,F1369,F1379,F1384,F1389,F1399,F1404,F1409)</f>
        <v>7.9058099848665978E-2</v>
      </c>
      <c r="G1329" s="179">
        <f t="shared" si="660"/>
        <v>0.3307206476648073</v>
      </c>
      <c r="H1329" s="179">
        <f t="shared" si="660"/>
        <v>0.25219503679080552</v>
      </c>
      <c r="I1329" s="179">
        <f t="shared" si="660"/>
        <v>0.11781173744357147</v>
      </c>
      <c r="J1329" s="179">
        <f t="shared" si="660"/>
        <v>3.5565741265182277E-2</v>
      </c>
      <c r="K1329" s="179">
        <f t="shared" si="660"/>
        <v>3.547728957482698E-2</v>
      </c>
      <c r="L1329" s="181">
        <f t="shared" ref="L1329:L1330" si="661">(1*E1329+2*F1329+3*G1329+4*H1329+5*I1329)/SUM(E1329:I1329)</f>
        <v>3.1188618210215338</v>
      </c>
    </row>
    <row r="1330" spans="1:12" ht="15" customHeight="1" x14ac:dyDescent="0.2">
      <c r="A1330" s="11"/>
      <c r="B1330" s="3"/>
      <c r="C1330" s="139">
        <v>2021</v>
      </c>
      <c r="D1330" s="139" t="s">
        <v>201</v>
      </c>
      <c r="E1330" s="140">
        <f t="shared" ref="E1330:K1330" si="662">AVERAGE(E1340,E1345,E1350,E1360,E1365,E1370,E1380,E1385,E1390,E1400,E1405,E1410)</f>
        <v>0.1469823165833333</v>
      </c>
      <c r="F1330" s="140">
        <f t="shared" si="662"/>
        <v>8.3756250916666664E-2</v>
      </c>
      <c r="G1330" s="140">
        <f t="shared" si="662"/>
        <v>0.3007323949166667</v>
      </c>
      <c r="H1330" s="140">
        <f t="shared" si="662"/>
        <v>0.29929993316666664</v>
      </c>
      <c r="I1330" s="140">
        <f t="shared" si="662"/>
        <v>0.10276473933333334</v>
      </c>
      <c r="J1330" s="140">
        <f t="shared" si="662"/>
        <v>4.5866591666666671E-2</v>
      </c>
      <c r="K1330" s="140">
        <f t="shared" si="662"/>
        <v>2.0597765000000001E-2</v>
      </c>
      <c r="L1330" s="141">
        <f t="shared" si="661"/>
        <v>3.1361581957836533</v>
      </c>
    </row>
    <row r="1331" spans="1:12" ht="15" customHeight="1" x14ac:dyDescent="0.2">
      <c r="A1331" s="11"/>
      <c r="B1331" s="3"/>
      <c r="C1331" s="139">
        <v>2017</v>
      </c>
      <c r="D1331" s="139"/>
      <c r="E1331" s="142" t="s">
        <v>174</v>
      </c>
      <c r="F1331" s="142" t="s">
        <v>174</v>
      </c>
      <c r="G1331" s="142" t="s">
        <v>174</v>
      </c>
      <c r="H1331" s="142" t="s">
        <v>174</v>
      </c>
      <c r="I1331" s="142" t="s">
        <v>174</v>
      </c>
      <c r="J1331" s="142" t="s">
        <v>174</v>
      </c>
      <c r="K1331" s="142" t="s">
        <v>174</v>
      </c>
      <c r="L1331" s="141" t="s">
        <v>174</v>
      </c>
    </row>
    <row r="1332" spans="1:12" ht="15" customHeight="1" x14ac:dyDescent="0.2">
      <c r="A1332" s="11"/>
      <c r="B1332" s="3"/>
      <c r="C1332" s="139">
        <v>2014</v>
      </c>
      <c r="D1332" s="139"/>
      <c r="E1332" s="142" t="s">
        <v>174</v>
      </c>
      <c r="F1332" s="142" t="s">
        <v>174</v>
      </c>
      <c r="G1332" s="142" t="s">
        <v>174</v>
      </c>
      <c r="H1332" s="142" t="s">
        <v>174</v>
      </c>
      <c r="I1332" s="142" t="s">
        <v>174</v>
      </c>
      <c r="J1332" s="142" t="s">
        <v>174</v>
      </c>
      <c r="K1332" s="142" t="s">
        <v>174</v>
      </c>
      <c r="L1332" s="141" t="s">
        <v>174</v>
      </c>
    </row>
    <row r="1333" spans="1:12" ht="15" customHeight="1" x14ac:dyDescent="0.2">
      <c r="A1333" s="11"/>
      <c r="B1333" s="3"/>
      <c r="C1333" s="162" t="s">
        <v>64</v>
      </c>
      <c r="D1333" s="162"/>
      <c r="E1333" s="162"/>
      <c r="F1333" s="162"/>
      <c r="G1333" s="163"/>
      <c r="H1333" s="163"/>
      <c r="I1333" s="163"/>
      <c r="J1333" s="163"/>
      <c r="K1333" s="163"/>
      <c r="L1333" s="168"/>
    </row>
    <row r="1334" spans="1:12" ht="15" customHeight="1" x14ac:dyDescent="0.2">
      <c r="A1334" s="11"/>
      <c r="C1334" s="178">
        <v>2024</v>
      </c>
      <c r="D1334" s="178"/>
      <c r="E1334" s="179">
        <f>AVERAGE(E1339,E1344,E1349)</f>
        <v>0.15696192228166153</v>
      </c>
      <c r="F1334" s="179">
        <f t="shared" ref="F1334:K1334" si="663">AVERAGE(F1339,F1344,F1349)</f>
        <v>5.8472537638043248E-2</v>
      </c>
      <c r="G1334" s="179">
        <f t="shared" si="663"/>
        <v>0.34678562603994384</v>
      </c>
      <c r="H1334" s="179">
        <f t="shared" si="663"/>
        <v>0.27846425292380994</v>
      </c>
      <c r="I1334" s="179">
        <f t="shared" si="663"/>
        <v>0.10560259994190445</v>
      </c>
      <c r="J1334" s="179">
        <f t="shared" si="663"/>
        <v>4.0329170113269364E-2</v>
      </c>
      <c r="K1334" s="179">
        <f t="shared" si="663"/>
        <v>1.3383891061367731E-2</v>
      </c>
      <c r="L1334" s="181">
        <f t="shared" ref="L1334:L1335" si="664">(1*E1334+2*F1334+3*G1334+4*H1334+5*I1334)/SUM(E1334:I1334)</f>
        <v>3.1239297149676659</v>
      </c>
    </row>
    <row r="1335" spans="1:12" ht="15" customHeight="1" x14ac:dyDescent="0.2">
      <c r="A1335" s="11"/>
      <c r="C1335" s="139">
        <v>2021</v>
      </c>
      <c r="D1335" s="139" t="s">
        <v>201</v>
      </c>
      <c r="E1335" s="140">
        <f t="shared" ref="E1335:K1335" si="665">AVERAGE(E1340,E1345,E1350)</f>
        <v>0.149261378</v>
      </c>
      <c r="F1335" s="140">
        <f t="shared" si="665"/>
        <v>6.114243233333333E-2</v>
      </c>
      <c r="G1335" s="140">
        <f t="shared" si="665"/>
        <v>0.34100036366666669</v>
      </c>
      <c r="H1335" s="140">
        <f t="shared" si="665"/>
        <v>0.30337047699999997</v>
      </c>
      <c r="I1335" s="140">
        <f t="shared" si="665"/>
        <v>9.3310985000000013E-2</v>
      </c>
      <c r="J1335" s="140">
        <f t="shared" si="665"/>
        <v>4.4898700000000007E-2</v>
      </c>
      <c r="K1335" s="140">
        <f t="shared" si="665"/>
        <v>7.01566E-3</v>
      </c>
      <c r="L1335" s="141">
        <f t="shared" si="664"/>
        <v>3.1374635937071269</v>
      </c>
    </row>
    <row r="1336" spans="1:12" ht="15" customHeight="1" x14ac:dyDescent="0.2">
      <c r="A1336" s="11"/>
      <c r="C1336" s="139">
        <v>2017</v>
      </c>
      <c r="D1336" s="139"/>
      <c r="E1336" s="142" t="s">
        <v>174</v>
      </c>
      <c r="F1336" s="142" t="s">
        <v>174</v>
      </c>
      <c r="G1336" s="142" t="s">
        <v>174</v>
      </c>
      <c r="H1336" s="142" t="s">
        <v>174</v>
      </c>
      <c r="I1336" s="142" t="s">
        <v>174</v>
      </c>
      <c r="J1336" s="142" t="s">
        <v>174</v>
      </c>
      <c r="K1336" s="142" t="s">
        <v>174</v>
      </c>
      <c r="L1336" s="141" t="s">
        <v>174</v>
      </c>
    </row>
    <row r="1337" spans="1:12" ht="15" customHeight="1" x14ac:dyDescent="0.2">
      <c r="A1337" s="11"/>
      <c r="C1337" s="139">
        <v>2014</v>
      </c>
      <c r="D1337" s="139"/>
      <c r="E1337" s="142" t="s">
        <v>174</v>
      </c>
      <c r="F1337" s="142" t="s">
        <v>174</v>
      </c>
      <c r="G1337" s="142" t="s">
        <v>174</v>
      </c>
      <c r="H1337" s="142" t="s">
        <v>174</v>
      </c>
      <c r="I1337" s="142" t="s">
        <v>174</v>
      </c>
      <c r="J1337" s="142" t="s">
        <v>174</v>
      </c>
      <c r="K1337" s="142" t="s">
        <v>174</v>
      </c>
      <c r="L1337" s="141" t="s">
        <v>174</v>
      </c>
    </row>
    <row r="1338" spans="1:12" ht="15" customHeight="1" x14ac:dyDescent="0.2">
      <c r="A1338" s="11"/>
      <c r="C1338" s="170" t="s">
        <v>94</v>
      </c>
      <c r="D1338" s="171"/>
      <c r="E1338" s="172"/>
      <c r="F1338" s="172"/>
      <c r="G1338" s="173"/>
      <c r="H1338" s="173"/>
      <c r="I1338" s="173"/>
      <c r="J1338" s="173"/>
      <c r="K1338" s="173"/>
      <c r="L1338" s="174"/>
    </row>
    <row r="1339" spans="1:12" ht="15" customHeight="1" x14ac:dyDescent="0.2">
      <c r="A1339" s="11"/>
      <c r="C1339" s="178">
        <v>2024</v>
      </c>
      <c r="D1339" s="178"/>
      <c r="E1339" s="179">
        <v>0.11379202763642393</v>
      </c>
      <c r="F1339" s="179">
        <v>5.9553184950820071E-2</v>
      </c>
      <c r="G1339" s="179">
        <v>0.30187661075600691</v>
      </c>
      <c r="H1339" s="179">
        <v>0.33948332699616324</v>
      </c>
      <c r="I1339" s="179">
        <v>0.1407868906066288</v>
      </c>
      <c r="J1339" s="179">
        <v>3.1124067992589433E-2</v>
      </c>
      <c r="K1339" s="179">
        <v>1.3383891061367731E-2</v>
      </c>
      <c r="L1339" s="181">
        <f t="shared" ref="L1339:L1340" si="666">(1*E1339+2*F1339+3*G1339+4*H1339+5*I1339)/SUM(E1339:I1339)</f>
        <v>3.3494742537626325</v>
      </c>
    </row>
    <row r="1340" spans="1:12" ht="15" customHeight="1" x14ac:dyDescent="0.2">
      <c r="A1340" s="11"/>
      <c r="C1340" s="139">
        <v>2021</v>
      </c>
      <c r="D1340" s="139" t="s">
        <v>201</v>
      </c>
      <c r="E1340" s="140">
        <v>8.9870939999999996E-2</v>
      </c>
      <c r="F1340" s="140">
        <v>7.4478423000000002E-2</v>
      </c>
      <c r="G1340" s="140">
        <v>0.32648548900000002</v>
      </c>
      <c r="H1340" s="140">
        <v>0.33222071199999997</v>
      </c>
      <c r="I1340" s="140">
        <v>0.12935542899999999</v>
      </c>
      <c r="J1340" s="140">
        <v>4.0573400000000003E-2</v>
      </c>
      <c r="K1340" s="140">
        <v>7.01566E-3</v>
      </c>
      <c r="L1340" s="141">
        <f t="shared" si="666"/>
        <v>3.3535356788978183</v>
      </c>
    </row>
    <row r="1341" spans="1:12" ht="15" customHeight="1" x14ac:dyDescent="0.2">
      <c r="A1341" s="11"/>
      <c r="C1341" s="139">
        <v>2017</v>
      </c>
      <c r="D1341" s="139"/>
      <c r="E1341" s="142" t="s">
        <v>174</v>
      </c>
      <c r="F1341" s="142" t="s">
        <v>174</v>
      </c>
      <c r="G1341" s="142" t="s">
        <v>174</v>
      </c>
      <c r="H1341" s="142" t="s">
        <v>174</v>
      </c>
      <c r="I1341" s="142" t="s">
        <v>174</v>
      </c>
      <c r="J1341" s="142" t="s">
        <v>174</v>
      </c>
      <c r="K1341" s="142" t="s">
        <v>174</v>
      </c>
      <c r="L1341" s="141" t="s">
        <v>174</v>
      </c>
    </row>
    <row r="1342" spans="1:12" ht="15" customHeight="1" x14ac:dyDescent="0.2">
      <c r="A1342" s="11"/>
      <c r="C1342" s="139">
        <v>2014</v>
      </c>
      <c r="D1342" s="139"/>
      <c r="E1342" s="142" t="s">
        <v>174</v>
      </c>
      <c r="F1342" s="142" t="s">
        <v>174</v>
      </c>
      <c r="G1342" s="142" t="s">
        <v>174</v>
      </c>
      <c r="H1342" s="142" t="s">
        <v>174</v>
      </c>
      <c r="I1342" s="142" t="s">
        <v>174</v>
      </c>
      <c r="J1342" s="142" t="s">
        <v>174</v>
      </c>
      <c r="K1342" s="142" t="s">
        <v>174</v>
      </c>
      <c r="L1342" s="141" t="s">
        <v>174</v>
      </c>
    </row>
    <row r="1343" spans="1:12" ht="15" customHeight="1" x14ac:dyDescent="0.2">
      <c r="A1343" s="11"/>
      <c r="C1343" s="170" t="s">
        <v>95</v>
      </c>
      <c r="D1343" s="171"/>
      <c r="E1343" s="172"/>
      <c r="F1343" s="172"/>
      <c r="G1343" s="173"/>
      <c r="H1343" s="173"/>
      <c r="I1343" s="173"/>
      <c r="J1343" s="173"/>
      <c r="K1343" s="173"/>
      <c r="L1343" s="174"/>
    </row>
    <row r="1344" spans="1:12" ht="15" customHeight="1" x14ac:dyDescent="0.2">
      <c r="A1344" s="11"/>
      <c r="C1344" s="178">
        <v>2024</v>
      </c>
      <c r="D1344" s="178"/>
      <c r="E1344" s="179">
        <v>0.17459570385805517</v>
      </c>
      <c r="F1344" s="179">
        <v>7.0072008414734696E-2</v>
      </c>
      <c r="G1344" s="179">
        <v>0.42592535180007174</v>
      </c>
      <c r="H1344" s="179">
        <v>0.2065578784944628</v>
      </c>
      <c r="I1344" s="179">
        <v>7.777731422850527E-2</v>
      </c>
      <c r="J1344" s="179">
        <v>3.1687852142802703E-2</v>
      </c>
      <c r="K1344" s="179">
        <v>1.3383891061367731E-2</v>
      </c>
      <c r="L1344" s="181">
        <f t="shared" ref="L1344:L1345" si="667">(1*E1344+2*F1344+3*G1344+4*H1344+5*I1344)/SUM(E1344:I1344)</f>
        <v>2.94015162000637</v>
      </c>
    </row>
    <row r="1345" spans="1:12" ht="15" customHeight="1" x14ac:dyDescent="0.2">
      <c r="A1345" s="11"/>
      <c r="C1345" s="139">
        <v>2021</v>
      </c>
      <c r="D1345" s="139" t="s">
        <v>201</v>
      </c>
      <c r="E1345" s="140">
        <v>0.16547851699999999</v>
      </c>
      <c r="F1345" s="140">
        <v>6.4767073999999994E-2</v>
      </c>
      <c r="G1345" s="140">
        <v>0.38676776000000002</v>
      </c>
      <c r="H1345" s="140">
        <v>0.26560072000000001</v>
      </c>
      <c r="I1345" s="140">
        <v>6.5748235000000002E-2</v>
      </c>
      <c r="J1345" s="140">
        <v>4.4622000000000002E-2</v>
      </c>
      <c r="K1345" s="140">
        <v>7.01566E-3</v>
      </c>
      <c r="L1345" s="141">
        <f t="shared" si="667"/>
        <v>3.001447845397601</v>
      </c>
    </row>
    <row r="1346" spans="1:12" ht="15" customHeight="1" x14ac:dyDescent="0.2">
      <c r="A1346" s="11"/>
      <c r="C1346" s="139">
        <v>2017</v>
      </c>
      <c r="D1346" s="139"/>
      <c r="E1346" s="142" t="s">
        <v>174</v>
      </c>
      <c r="F1346" s="142" t="s">
        <v>174</v>
      </c>
      <c r="G1346" s="142" t="s">
        <v>174</v>
      </c>
      <c r="H1346" s="142" t="s">
        <v>174</v>
      </c>
      <c r="I1346" s="142" t="s">
        <v>174</v>
      </c>
      <c r="J1346" s="142" t="s">
        <v>174</v>
      </c>
      <c r="K1346" s="142" t="s">
        <v>174</v>
      </c>
      <c r="L1346" s="141" t="s">
        <v>174</v>
      </c>
    </row>
    <row r="1347" spans="1:12" ht="15" customHeight="1" x14ac:dyDescent="0.2">
      <c r="A1347" s="11"/>
      <c r="C1347" s="139">
        <v>2014</v>
      </c>
      <c r="D1347" s="139"/>
      <c r="E1347" s="142" t="s">
        <v>174</v>
      </c>
      <c r="F1347" s="142" t="s">
        <v>174</v>
      </c>
      <c r="G1347" s="142" t="s">
        <v>174</v>
      </c>
      <c r="H1347" s="142" t="s">
        <v>174</v>
      </c>
      <c r="I1347" s="142" t="s">
        <v>174</v>
      </c>
      <c r="J1347" s="142" t="s">
        <v>174</v>
      </c>
      <c r="K1347" s="142" t="s">
        <v>174</v>
      </c>
      <c r="L1347" s="141" t="s">
        <v>174</v>
      </c>
    </row>
    <row r="1348" spans="1:12" ht="15" customHeight="1" x14ac:dyDescent="0.2">
      <c r="A1348" s="11"/>
      <c r="C1348" s="170" t="s">
        <v>96</v>
      </c>
      <c r="D1348" s="171"/>
      <c r="E1348" s="172"/>
      <c r="F1348" s="172"/>
      <c r="G1348" s="173"/>
      <c r="H1348" s="173"/>
      <c r="I1348" s="173"/>
      <c r="J1348" s="173"/>
      <c r="K1348" s="173"/>
      <c r="L1348" s="174"/>
    </row>
    <row r="1349" spans="1:12" ht="15" customHeight="1" x14ac:dyDescent="0.2">
      <c r="A1349" s="11"/>
      <c r="C1349" s="178">
        <v>2024</v>
      </c>
      <c r="D1349" s="178"/>
      <c r="E1349" s="179">
        <v>0.18249803535050546</v>
      </c>
      <c r="F1349" s="179">
        <v>4.5792419548574957E-2</v>
      </c>
      <c r="G1349" s="179">
        <v>0.31255491556375303</v>
      </c>
      <c r="H1349" s="179">
        <v>0.2893515532808037</v>
      </c>
      <c r="I1349" s="179">
        <v>9.8243594990579261E-2</v>
      </c>
      <c r="J1349" s="179">
        <v>5.8175590204415963E-2</v>
      </c>
      <c r="K1349" s="179">
        <v>1.3383891061367729E-2</v>
      </c>
      <c r="L1349" s="181">
        <f t="shared" ref="L1349:L1350" si="668">(1*E1349+2*F1349+3*G1349+4*H1349+5*I1349)/SUM(E1349:I1349)</f>
        <v>3.0808347454661891</v>
      </c>
    </row>
    <row r="1350" spans="1:12" ht="15" customHeight="1" x14ac:dyDescent="0.2">
      <c r="A1350" s="11"/>
      <c r="C1350" s="139">
        <v>2021</v>
      </c>
      <c r="D1350" s="139" t="s">
        <v>201</v>
      </c>
      <c r="E1350" s="140">
        <v>0.192434677</v>
      </c>
      <c r="F1350" s="140">
        <v>4.41818E-2</v>
      </c>
      <c r="G1350" s="140">
        <v>0.309747842</v>
      </c>
      <c r="H1350" s="140">
        <v>0.31228999899999998</v>
      </c>
      <c r="I1350" s="140">
        <v>8.4829291000000001E-2</v>
      </c>
      <c r="J1350" s="140">
        <v>4.9500700000000002E-2</v>
      </c>
      <c r="K1350" s="140">
        <v>7.01566E-3</v>
      </c>
      <c r="L1350" s="141">
        <f t="shared" si="668"/>
        <v>3.0560660794691126</v>
      </c>
    </row>
    <row r="1351" spans="1:12" ht="15" customHeight="1" x14ac:dyDescent="0.2">
      <c r="A1351" s="11"/>
      <c r="C1351" s="139">
        <v>2017</v>
      </c>
      <c r="D1351" s="139"/>
      <c r="E1351" s="142" t="s">
        <v>174</v>
      </c>
      <c r="F1351" s="142" t="s">
        <v>174</v>
      </c>
      <c r="G1351" s="142" t="s">
        <v>174</v>
      </c>
      <c r="H1351" s="142" t="s">
        <v>174</v>
      </c>
      <c r="I1351" s="142" t="s">
        <v>174</v>
      </c>
      <c r="J1351" s="142" t="s">
        <v>174</v>
      </c>
      <c r="K1351" s="142" t="s">
        <v>174</v>
      </c>
      <c r="L1351" s="141" t="s">
        <v>174</v>
      </c>
    </row>
    <row r="1352" spans="1:12" ht="15" customHeight="1" x14ac:dyDescent="0.2">
      <c r="A1352" s="11"/>
      <c r="C1352" s="139">
        <v>2014</v>
      </c>
      <c r="D1352" s="139"/>
      <c r="E1352" s="142" t="s">
        <v>174</v>
      </c>
      <c r="F1352" s="142" t="s">
        <v>174</v>
      </c>
      <c r="G1352" s="142" t="s">
        <v>174</v>
      </c>
      <c r="H1352" s="142" t="s">
        <v>174</v>
      </c>
      <c r="I1352" s="142" t="s">
        <v>174</v>
      </c>
      <c r="J1352" s="142" t="s">
        <v>174</v>
      </c>
      <c r="K1352" s="142" t="s">
        <v>174</v>
      </c>
      <c r="L1352" s="141" t="s">
        <v>174</v>
      </c>
    </row>
    <row r="1353" spans="1:12" ht="15" customHeight="1" x14ac:dyDescent="0.2">
      <c r="A1353" s="11"/>
      <c r="C1353" s="162" t="s">
        <v>65</v>
      </c>
      <c r="D1353" s="162"/>
      <c r="E1353" s="162"/>
      <c r="F1353" s="162"/>
      <c r="G1353" s="163"/>
      <c r="H1353" s="163"/>
      <c r="I1353" s="163"/>
      <c r="J1353" s="163"/>
      <c r="K1353" s="163"/>
      <c r="L1353" s="168"/>
    </row>
    <row r="1354" spans="1:12" ht="15" customHeight="1" x14ac:dyDescent="0.2">
      <c r="A1354" s="11"/>
      <c r="C1354" s="178">
        <v>2024</v>
      </c>
      <c r="D1354" s="178"/>
      <c r="E1354" s="179">
        <f>AVERAGE(E1359,E1364,E1369)</f>
        <v>0.15386232695851337</v>
      </c>
      <c r="F1354" s="179">
        <f t="shared" ref="F1354:K1354" si="669">AVERAGE(F1359,F1364,F1369)</f>
        <v>6.267430345525811E-2</v>
      </c>
      <c r="G1354" s="179">
        <f t="shared" si="669"/>
        <v>0.31924313968648987</v>
      </c>
      <c r="H1354" s="179">
        <f t="shared" si="669"/>
        <v>0.26623433106944466</v>
      </c>
      <c r="I1354" s="179">
        <f t="shared" si="669"/>
        <v>0.14862483997217943</v>
      </c>
      <c r="J1354" s="179">
        <f t="shared" si="669"/>
        <v>3.0212737167706404E-2</v>
      </c>
      <c r="K1354" s="179">
        <f t="shared" si="669"/>
        <v>1.9148321690408265E-2</v>
      </c>
      <c r="L1354" s="181">
        <f t="shared" ref="L1354:L1355" si="670">(1*E1354+2*F1354+3*G1354+4*H1354+5*I1354)/SUM(E1354:I1354)</f>
        <v>3.2031108187190287</v>
      </c>
    </row>
    <row r="1355" spans="1:12" ht="15" customHeight="1" x14ac:dyDescent="0.2">
      <c r="A1355" s="11"/>
      <c r="C1355" s="139">
        <v>2021</v>
      </c>
      <c r="D1355" s="139" t="s">
        <v>201</v>
      </c>
      <c r="E1355" s="140">
        <f t="shared" ref="E1355:K1355" si="671">AVERAGE(E1360,E1365,E1370)</f>
        <v>0.14998022433333333</v>
      </c>
      <c r="F1355" s="140">
        <f t="shared" si="671"/>
        <v>5.3193022666666673E-2</v>
      </c>
      <c r="G1355" s="140">
        <f t="shared" si="671"/>
        <v>0.27889570566666666</v>
      </c>
      <c r="H1355" s="140">
        <f t="shared" si="671"/>
        <v>0.33263458866666668</v>
      </c>
      <c r="I1355" s="140">
        <f t="shared" si="671"/>
        <v>0.12396964233333334</v>
      </c>
      <c r="J1355" s="140">
        <f t="shared" si="671"/>
        <v>4.5066433333333329E-2</v>
      </c>
      <c r="K1355" s="140">
        <f t="shared" si="671"/>
        <v>1.6260400000000001E-2</v>
      </c>
      <c r="L1355" s="141">
        <f t="shared" si="670"/>
        <v>3.2422785757143346</v>
      </c>
    </row>
    <row r="1356" spans="1:12" ht="15" customHeight="1" x14ac:dyDescent="0.2">
      <c r="A1356" s="11"/>
      <c r="C1356" s="139">
        <v>2017</v>
      </c>
      <c r="D1356" s="139"/>
      <c r="E1356" s="142" t="s">
        <v>174</v>
      </c>
      <c r="F1356" s="142" t="s">
        <v>174</v>
      </c>
      <c r="G1356" s="142" t="s">
        <v>174</v>
      </c>
      <c r="H1356" s="142" t="s">
        <v>174</v>
      </c>
      <c r="I1356" s="142" t="s">
        <v>174</v>
      </c>
      <c r="J1356" s="142" t="s">
        <v>174</v>
      </c>
      <c r="K1356" s="142" t="s">
        <v>174</v>
      </c>
      <c r="L1356" s="141" t="s">
        <v>174</v>
      </c>
    </row>
    <row r="1357" spans="1:12" ht="15" customHeight="1" x14ac:dyDescent="0.2">
      <c r="A1357" s="11"/>
      <c r="C1357" s="139">
        <v>2014</v>
      </c>
      <c r="D1357" s="139"/>
      <c r="E1357" s="142" t="s">
        <v>174</v>
      </c>
      <c r="F1357" s="142" t="s">
        <v>174</v>
      </c>
      <c r="G1357" s="142" t="s">
        <v>174</v>
      </c>
      <c r="H1357" s="142" t="s">
        <v>174</v>
      </c>
      <c r="I1357" s="142" t="s">
        <v>174</v>
      </c>
      <c r="J1357" s="142" t="s">
        <v>174</v>
      </c>
      <c r="K1357" s="142" t="s">
        <v>174</v>
      </c>
      <c r="L1357" s="141" t="s">
        <v>174</v>
      </c>
    </row>
    <row r="1358" spans="1:12" ht="15" customHeight="1" x14ac:dyDescent="0.2">
      <c r="A1358" s="11"/>
      <c r="C1358" s="170" t="s">
        <v>94</v>
      </c>
      <c r="D1358" s="171"/>
      <c r="E1358" s="172"/>
      <c r="F1358" s="172"/>
      <c r="G1358" s="173"/>
      <c r="H1358" s="173"/>
      <c r="I1358" s="173"/>
      <c r="J1358" s="173"/>
      <c r="K1358" s="173"/>
      <c r="L1358" s="174"/>
    </row>
    <row r="1359" spans="1:12" ht="15" customHeight="1" x14ac:dyDescent="0.2">
      <c r="A1359" s="11"/>
      <c r="C1359" s="178">
        <v>2024</v>
      </c>
      <c r="D1359" s="178"/>
      <c r="E1359" s="179">
        <v>0.11680104615970208</v>
      </c>
      <c r="F1359" s="179">
        <v>6.5177572477869872E-2</v>
      </c>
      <c r="G1359" s="179">
        <v>0.25296293795387009</v>
      </c>
      <c r="H1359" s="179">
        <v>0.32433786305824003</v>
      </c>
      <c r="I1359" s="179">
        <v>0.19111770202286943</v>
      </c>
      <c r="J1359" s="179">
        <v>3.0454556637040362E-2</v>
      </c>
      <c r="K1359" s="179">
        <v>1.9148321690408265E-2</v>
      </c>
      <c r="L1359" s="181">
        <f t="shared" ref="L1359:L1360" si="672">(1*E1359+2*F1359+3*G1359+4*H1359+5*I1359)/SUM(E1359:I1359)</f>
        <v>3.4290770594812527</v>
      </c>
    </row>
    <row r="1360" spans="1:12" ht="15" customHeight="1" x14ac:dyDescent="0.2">
      <c r="A1360" s="11"/>
      <c r="C1360" s="139">
        <v>2021</v>
      </c>
      <c r="D1360" s="139" t="s">
        <v>201</v>
      </c>
      <c r="E1360" s="140">
        <v>9.8544328E-2</v>
      </c>
      <c r="F1360" s="140">
        <v>6.2832468000000002E-2</v>
      </c>
      <c r="G1360" s="140">
        <v>0.232694489</v>
      </c>
      <c r="H1360" s="140">
        <v>0.388348843</v>
      </c>
      <c r="I1360" s="140">
        <v>0.160262241</v>
      </c>
      <c r="J1360" s="140">
        <v>4.1057299999999998E-2</v>
      </c>
      <c r="K1360" s="140">
        <v>1.6260400000000001E-2</v>
      </c>
      <c r="L1360" s="141">
        <f t="shared" si="672"/>
        <v>3.4762497059070379</v>
      </c>
    </row>
    <row r="1361" spans="1:12" ht="15" customHeight="1" x14ac:dyDescent="0.2">
      <c r="A1361" s="11"/>
      <c r="C1361" s="139">
        <v>2017</v>
      </c>
      <c r="D1361" s="139"/>
      <c r="E1361" s="142" t="s">
        <v>174</v>
      </c>
      <c r="F1361" s="142" t="s">
        <v>174</v>
      </c>
      <c r="G1361" s="142" t="s">
        <v>174</v>
      </c>
      <c r="H1361" s="142" t="s">
        <v>174</v>
      </c>
      <c r="I1361" s="142" t="s">
        <v>174</v>
      </c>
      <c r="J1361" s="142" t="s">
        <v>174</v>
      </c>
      <c r="K1361" s="142" t="s">
        <v>174</v>
      </c>
      <c r="L1361" s="141" t="s">
        <v>174</v>
      </c>
    </row>
    <row r="1362" spans="1:12" ht="15" customHeight="1" x14ac:dyDescent="0.2">
      <c r="A1362" s="11"/>
      <c r="C1362" s="139">
        <v>2014</v>
      </c>
      <c r="D1362" s="139"/>
      <c r="E1362" s="142" t="s">
        <v>174</v>
      </c>
      <c r="F1362" s="142" t="s">
        <v>174</v>
      </c>
      <c r="G1362" s="142" t="s">
        <v>174</v>
      </c>
      <c r="H1362" s="142" t="s">
        <v>174</v>
      </c>
      <c r="I1362" s="142" t="s">
        <v>174</v>
      </c>
      <c r="J1362" s="142" t="s">
        <v>174</v>
      </c>
      <c r="K1362" s="142" t="s">
        <v>174</v>
      </c>
      <c r="L1362" s="141" t="s">
        <v>174</v>
      </c>
    </row>
    <row r="1363" spans="1:12" ht="15" customHeight="1" x14ac:dyDescent="0.2">
      <c r="A1363" s="11"/>
      <c r="C1363" s="170" t="s">
        <v>95</v>
      </c>
      <c r="D1363" s="171"/>
      <c r="E1363" s="172"/>
      <c r="F1363" s="172"/>
      <c r="G1363" s="173"/>
      <c r="H1363" s="173"/>
      <c r="I1363" s="173"/>
      <c r="J1363" s="173"/>
      <c r="K1363" s="173"/>
      <c r="L1363" s="174"/>
    </row>
    <row r="1364" spans="1:12" ht="15" customHeight="1" x14ac:dyDescent="0.2">
      <c r="A1364" s="11"/>
      <c r="C1364" s="178">
        <v>2024</v>
      </c>
      <c r="D1364" s="178"/>
      <c r="E1364" s="179">
        <v>0.16361914051875409</v>
      </c>
      <c r="F1364" s="179">
        <v>6.7867660153969042E-2</v>
      </c>
      <c r="G1364" s="179">
        <v>0.34081138791488558</v>
      </c>
      <c r="H1364" s="179">
        <v>0.25870378574897601</v>
      </c>
      <c r="I1364" s="179">
        <v>0.12106908337376544</v>
      </c>
      <c r="J1364" s="179">
        <v>2.8780620599241625E-2</v>
      </c>
      <c r="K1364" s="179">
        <v>1.9148321690408261E-2</v>
      </c>
      <c r="L1364" s="181">
        <f t="shared" ref="L1364:L1365" si="673">(1*E1364+2*F1364+3*G1364+4*H1364+5*I1364)/SUM(E1364:I1364)</f>
        <v>3.1110589492756096</v>
      </c>
    </row>
    <row r="1365" spans="1:12" ht="15" customHeight="1" x14ac:dyDescent="0.2">
      <c r="A1365" s="11"/>
      <c r="C1365" s="139">
        <v>2021</v>
      </c>
      <c r="D1365" s="139" t="s">
        <v>201</v>
      </c>
      <c r="E1365" s="140">
        <v>0.16206967899999999</v>
      </c>
      <c r="F1365" s="140">
        <v>5.24243E-2</v>
      </c>
      <c r="G1365" s="140">
        <v>0.300114137</v>
      </c>
      <c r="H1365" s="140">
        <v>0.33881952300000001</v>
      </c>
      <c r="I1365" s="140">
        <v>8.6154551999999995E-2</v>
      </c>
      <c r="J1365" s="140">
        <v>4.4157399999999999E-2</v>
      </c>
      <c r="K1365" s="140">
        <v>1.6260400000000001E-2</v>
      </c>
      <c r="L1365" s="141">
        <f t="shared" si="673"/>
        <v>3.1432178794883097</v>
      </c>
    </row>
    <row r="1366" spans="1:12" ht="15" customHeight="1" x14ac:dyDescent="0.2">
      <c r="A1366" s="11"/>
      <c r="C1366" s="139">
        <v>2017</v>
      </c>
      <c r="D1366" s="139"/>
      <c r="E1366" s="142" t="s">
        <v>174</v>
      </c>
      <c r="F1366" s="142" t="s">
        <v>174</v>
      </c>
      <c r="G1366" s="142" t="s">
        <v>174</v>
      </c>
      <c r="H1366" s="142" t="s">
        <v>174</v>
      </c>
      <c r="I1366" s="142" t="s">
        <v>174</v>
      </c>
      <c r="J1366" s="142" t="s">
        <v>174</v>
      </c>
      <c r="K1366" s="142" t="s">
        <v>174</v>
      </c>
      <c r="L1366" s="141" t="s">
        <v>174</v>
      </c>
    </row>
    <row r="1367" spans="1:12" ht="15" customHeight="1" x14ac:dyDescent="0.2">
      <c r="A1367" s="11"/>
      <c r="C1367" s="139">
        <v>2014</v>
      </c>
      <c r="D1367" s="139"/>
      <c r="E1367" s="142" t="s">
        <v>174</v>
      </c>
      <c r="F1367" s="142" t="s">
        <v>174</v>
      </c>
      <c r="G1367" s="142" t="s">
        <v>174</v>
      </c>
      <c r="H1367" s="142" t="s">
        <v>174</v>
      </c>
      <c r="I1367" s="142" t="s">
        <v>174</v>
      </c>
      <c r="J1367" s="142" t="s">
        <v>174</v>
      </c>
      <c r="K1367" s="142" t="s">
        <v>174</v>
      </c>
      <c r="L1367" s="141" t="s">
        <v>174</v>
      </c>
    </row>
    <row r="1368" spans="1:12" ht="15" customHeight="1" x14ac:dyDescent="0.2">
      <c r="A1368" s="11"/>
      <c r="C1368" s="170" t="s">
        <v>96</v>
      </c>
      <c r="D1368" s="171"/>
      <c r="E1368" s="172"/>
      <c r="F1368" s="172"/>
      <c r="G1368" s="173"/>
      <c r="H1368" s="173"/>
      <c r="I1368" s="173"/>
      <c r="J1368" s="173"/>
      <c r="K1368" s="173"/>
      <c r="L1368" s="174"/>
    </row>
    <row r="1369" spans="1:12" ht="15" customHeight="1" x14ac:dyDescent="0.2">
      <c r="A1369" s="11"/>
      <c r="C1369" s="178">
        <v>2024</v>
      </c>
      <c r="D1369" s="178"/>
      <c r="E1369" s="179">
        <v>0.18116679419708398</v>
      </c>
      <c r="F1369" s="179">
        <v>5.4977677733935408E-2</v>
      </c>
      <c r="G1369" s="179">
        <v>0.3639550931907139</v>
      </c>
      <c r="H1369" s="179">
        <v>0.21566134440111784</v>
      </c>
      <c r="I1369" s="179">
        <v>0.13368773451990346</v>
      </c>
      <c r="J1369" s="179">
        <v>3.1403034266837222E-2</v>
      </c>
      <c r="K1369" s="179">
        <v>1.9148321690408265E-2</v>
      </c>
      <c r="L1369" s="181">
        <f t="shared" ref="L1369:L1370" si="674">(1*E1369+2*F1369+3*G1369+4*H1369+5*I1369)/SUM(E1369:I1369)</f>
        <v>3.069224963061679</v>
      </c>
    </row>
    <row r="1370" spans="1:12" ht="15" customHeight="1" x14ac:dyDescent="0.2">
      <c r="A1370" s="11"/>
      <c r="C1370" s="139">
        <v>2021</v>
      </c>
      <c r="D1370" s="139" t="s">
        <v>201</v>
      </c>
      <c r="E1370" s="140">
        <v>0.189326666</v>
      </c>
      <c r="F1370" s="140">
        <v>4.4322300000000002E-2</v>
      </c>
      <c r="G1370" s="140">
        <v>0.30387849099999997</v>
      </c>
      <c r="H1370" s="140">
        <v>0.27073540000000001</v>
      </c>
      <c r="I1370" s="140">
        <v>0.12549213400000001</v>
      </c>
      <c r="J1370" s="140">
        <v>4.9984599999999997E-2</v>
      </c>
      <c r="K1370" s="140">
        <v>1.6260400000000001E-2</v>
      </c>
      <c r="L1370" s="141">
        <f t="shared" si="674"/>
        <v>3.1057494063772029</v>
      </c>
    </row>
    <row r="1371" spans="1:12" ht="15" customHeight="1" x14ac:dyDescent="0.2">
      <c r="A1371" s="11"/>
      <c r="C1371" s="139">
        <v>2017</v>
      </c>
      <c r="D1371" s="139"/>
      <c r="E1371" s="142" t="s">
        <v>174</v>
      </c>
      <c r="F1371" s="142" t="s">
        <v>174</v>
      </c>
      <c r="G1371" s="142" t="s">
        <v>174</v>
      </c>
      <c r="H1371" s="142" t="s">
        <v>174</v>
      </c>
      <c r="I1371" s="142" t="s">
        <v>174</v>
      </c>
      <c r="J1371" s="142" t="s">
        <v>174</v>
      </c>
      <c r="K1371" s="142" t="s">
        <v>174</v>
      </c>
      <c r="L1371" s="141" t="s">
        <v>174</v>
      </c>
    </row>
    <row r="1372" spans="1:12" ht="15" customHeight="1" x14ac:dyDescent="0.2">
      <c r="A1372" s="11"/>
      <c r="C1372" s="139">
        <v>2014</v>
      </c>
      <c r="D1372" s="139"/>
      <c r="E1372" s="142" t="s">
        <v>174</v>
      </c>
      <c r="F1372" s="142" t="s">
        <v>174</v>
      </c>
      <c r="G1372" s="142" t="s">
        <v>174</v>
      </c>
      <c r="H1372" s="142" t="s">
        <v>174</v>
      </c>
      <c r="I1372" s="142" t="s">
        <v>174</v>
      </c>
      <c r="J1372" s="142" t="s">
        <v>174</v>
      </c>
      <c r="K1372" s="142" t="s">
        <v>174</v>
      </c>
      <c r="L1372" s="141" t="s">
        <v>174</v>
      </c>
    </row>
    <row r="1373" spans="1:12" ht="15" customHeight="1" x14ac:dyDescent="0.2">
      <c r="A1373" s="11"/>
      <c r="C1373" s="162" t="s">
        <v>66</v>
      </c>
      <c r="D1373" s="162"/>
      <c r="E1373" s="162"/>
      <c r="F1373" s="162"/>
      <c r="G1373" s="163"/>
      <c r="H1373" s="163"/>
      <c r="I1373" s="163"/>
      <c r="J1373" s="163"/>
      <c r="K1373" s="163"/>
      <c r="L1373" s="168"/>
    </row>
    <row r="1374" spans="1:12" ht="15" customHeight="1" x14ac:dyDescent="0.2">
      <c r="A1374" s="11"/>
      <c r="C1374" s="178">
        <v>2024</v>
      </c>
      <c r="D1374" s="178"/>
      <c r="E1374" s="179">
        <f>AVERAGE(E1379,E1384,E1389)</f>
        <v>0.1286984918809021</v>
      </c>
      <c r="F1374" s="179">
        <f t="shared" ref="F1374:K1374" si="675">AVERAGE(F1379,F1384,F1389)</f>
        <v>6.5222502508969327E-2</v>
      </c>
      <c r="G1374" s="179">
        <f t="shared" si="675"/>
        <v>0.29396048001433556</v>
      </c>
      <c r="H1374" s="179">
        <f t="shared" si="675"/>
        <v>0.27736905794436495</v>
      </c>
      <c r="I1374" s="179">
        <f t="shared" si="675"/>
        <v>0.16712831942992426</v>
      </c>
      <c r="J1374" s="179">
        <f t="shared" si="675"/>
        <v>3.0176588750692884E-2</v>
      </c>
      <c r="K1374" s="179">
        <f t="shared" si="675"/>
        <v>3.7444559470810906E-2</v>
      </c>
      <c r="L1374" s="181">
        <f t="shared" ref="L1374:L1375" si="676">(1*E1374+2*F1374+3*G1374+4*H1374+5*I1374)/SUM(E1374:I1374)</f>
        <v>3.3099665012587596</v>
      </c>
    </row>
    <row r="1375" spans="1:12" ht="15" customHeight="1" x14ac:dyDescent="0.2">
      <c r="A1375" s="11"/>
      <c r="C1375" s="139">
        <v>2021</v>
      </c>
      <c r="D1375" s="139" t="s">
        <v>201</v>
      </c>
      <c r="E1375" s="140">
        <f t="shared" ref="E1375:K1375" si="677">AVERAGE(E1380,E1385,E1390)</f>
        <v>0.132585282</v>
      </c>
      <c r="F1375" s="140">
        <f t="shared" si="677"/>
        <v>6.8506664333333342E-2</v>
      </c>
      <c r="G1375" s="140">
        <f t="shared" si="677"/>
        <v>0.24974993666666667</v>
      </c>
      <c r="H1375" s="140">
        <f t="shared" si="677"/>
        <v>0.35472807099999998</v>
      </c>
      <c r="I1375" s="140">
        <f t="shared" si="677"/>
        <v>0.12963092366666665</v>
      </c>
      <c r="J1375" s="140">
        <f t="shared" si="677"/>
        <v>4.4214499999999997E-2</v>
      </c>
      <c r="K1375" s="140">
        <f t="shared" si="677"/>
        <v>2.0584600000000002E-2</v>
      </c>
      <c r="L1375" s="141">
        <f t="shared" si="676"/>
        <v>3.2997352725966023</v>
      </c>
    </row>
    <row r="1376" spans="1:12" ht="15" customHeight="1" x14ac:dyDescent="0.2">
      <c r="A1376" s="11"/>
      <c r="C1376" s="139">
        <v>2017</v>
      </c>
      <c r="D1376" s="139"/>
      <c r="E1376" s="142" t="s">
        <v>174</v>
      </c>
      <c r="F1376" s="142" t="s">
        <v>174</v>
      </c>
      <c r="G1376" s="142" t="s">
        <v>174</v>
      </c>
      <c r="H1376" s="142" t="s">
        <v>174</v>
      </c>
      <c r="I1376" s="142" t="s">
        <v>174</v>
      </c>
      <c r="J1376" s="142" t="s">
        <v>174</v>
      </c>
      <c r="K1376" s="142" t="s">
        <v>174</v>
      </c>
      <c r="L1376" s="141" t="s">
        <v>174</v>
      </c>
    </row>
    <row r="1377" spans="1:12" ht="15" customHeight="1" x14ac:dyDescent="0.2">
      <c r="A1377" s="11"/>
      <c r="C1377" s="139">
        <v>2014</v>
      </c>
      <c r="D1377" s="139"/>
      <c r="E1377" s="142" t="s">
        <v>174</v>
      </c>
      <c r="F1377" s="142" t="s">
        <v>174</v>
      </c>
      <c r="G1377" s="142" t="s">
        <v>174</v>
      </c>
      <c r="H1377" s="142" t="s">
        <v>174</v>
      </c>
      <c r="I1377" s="142" t="s">
        <v>174</v>
      </c>
      <c r="J1377" s="142" t="s">
        <v>174</v>
      </c>
      <c r="K1377" s="142" t="s">
        <v>174</v>
      </c>
      <c r="L1377" s="141" t="s">
        <v>174</v>
      </c>
    </row>
    <row r="1378" spans="1:12" ht="15" customHeight="1" x14ac:dyDescent="0.2">
      <c r="A1378" s="11"/>
      <c r="C1378" s="170" t="s">
        <v>94</v>
      </c>
      <c r="D1378" s="171"/>
      <c r="E1378" s="172"/>
      <c r="F1378" s="172"/>
      <c r="G1378" s="173"/>
      <c r="H1378" s="173"/>
      <c r="I1378" s="173"/>
      <c r="J1378" s="173"/>
      <c r="K1378" s="173"/>
      <c r="L1378" s="174"/>
    </row>
    <row r="1379" spans="1:12" ht="15" customHeight="1" x14ac:dyDescent="0.2">
      <c r="A1379" s="11"/>
      <c r="C1379" s="178">
        <v>2024</v>
      </c>
      <c r="D1379" s="178"/>
      <c r="E1379" s="179">
        <v>8.9420808609077071E-2</v>
      </c>
      <c r="F1379" s="179">
        <v>6.7896552385618189E-2</v>
      </c>
      <c r="G1379" s="179">
        <v>0.17594664704275326</v>
      </c>
      <c r="H1379" s="179">
        <v>0.35310288169957549</v>
      </c>
      <c r="I1379" s="179">
        <v>0.2462054010760894</v>
      </c>
      <c r="J1379" s="179">
        <v>2.9983149716075751E-2</v>
      </c>
      <c r="K1379" s="179">
        <v>3.7444559470810906E-2</v>
      </c>
      <c r="L1379" s="181">
        <f t="shared" ref="L1379:L1380" si="678">(1*E1379+2*F1379+3*G1379+4*H1379+5*I1379)/SUM(E1379:I1379)</f>
        <v>3.6420687384201686</v>
      </c>
    </row>
    <row r="1380" spans="1:12" ht="15" customHeight="1" x14ac:dyDescent="0.2">
      <c r="A1380" s="11"/>
      <c r="C1380" s="139">
        <v>2021</v>
      </c>
      <c r="D1380" s="139" t="s">
        <v>201</v>
      </c>
      <c r="E1380" s="140">
        <v>8.3181501000000005E-2</v>
      </c>
      <c r="F1380" s="140">
        <v>5.8007499999999997E-2</v>
      </c>
      <c r="G1380" s="140">
        <v>0.20614597600000001</v>
      </c>
      <c r="H1380" s="140">
        <v>0.37176283999999998</v>
      </c>
      <c r="I1380" s="140">
        <v>0.220112218</v>
      </c>
      <c r="J1380" s="140">
        <v>4.0205299999999999E-2</v>
      </c>
      <c r="K1380" s="140">
        <v>2.0584600000000002E-2</v>
      </c>
      <c r="L1380" s="141">
        <f t="shared" si="678"/>
        <v>3.6256500166120986</v>
      </c>
    </row>
    <row r="1381" spans="1:12" ht="15" customHeight="1" x14ac:dyDescent="0.2">
      <c r="A1381" s="11"/>
      <c r="C1381" s="139">
        <v>2017</v>
      </c>
      <c r="D1381" s="139"/>
      <c r="E1381" s="142" t="s">
        <v>174</v>
      </c>
      <c r="F1381" s="142" t="s">
        <v>174</v>
      </c>
      <c r="G1381" s="142" t="s">
        <v>174</v>
      </c>
      <c r="H1381" s="142" t="s">
        <v>174</v>
      </c>
      <c r="I1381" s="142" t="s">
        <v>174</v>
      </c>
      <c r="J1381" s="142" t="s">
        <v>174</v>
      </c>
      <c r="K1381" s="142" t="s">
        <v>174</v>
      </c>
      <c r="L1381" s="141" t="s">
        <v>174</v>
      </c>
    </row>
    <row r="1382" spans="1:12" ht="15" customHeight="1" x14ac:dyDescent="0.2">
      <c r="A1382" s="11"/>
      <c r="C1382" s="139">
        <v>2014</v>
      </c>
      <c r="D1382" s="139"/>
      <c r="E1382" s="142" t="s">
        <v>174</v>
      </c>
      <c r="F1382" s="142" t="s">
        <v>174</v>
      </c>
      <c r="G1382" s="142" t="s">
        <v>174</v>
      </c>
      <c r="H1382" s="142" t="s">
        <v>174</v>
      </c>
      <c r="I1382" s="142" t="s">
        <v>174</v>
      </c>
      <c r="J1382" s="142" t="s">
        <v>174</v>
      </c>
      <c r="K1382" s="142" t="s">
        <v>174</v>
      </c>
      <c r="L1382" s="141" t="s">
        <v>174</v>
      </c>
    </row>
    <row r="1383" spans="1:12" ht="15" customHeight="1" x14ac:dyDescent="0.2">
      <c r="A1383" s="11"/>
      <c r="C1383" s="170" t="s">
        <v>95</v>
      </c>
      <c r="D1383" s="171"/>
      <c r="E1383" s="172"/>
      <c r="F1383" s="172"/>
      <c r="G1383" s="173"/>
      <c r="H1383" s="173"/>
      <c r="I1383" s="173"/>
      <c r="J1383" s="173"/>
      <c r="K1383" s="173"/>
      <c r="L1383" s="174"/>
    </row>
    <row r="1384" spans="1:12" ht="15" customHeight="1" x14ac:dyDescent="0.2">
      <c r="A1384" s="11"/>
      <c r="C1384" s="178">
        <v>2024</v>
      </c>
      <c r="D1384" s="178"/>
      <c r="E1384" s="179">
        <v>0.13406270241769713</v>
      </c>
      <c r="F1384" s="179">
        <v>7.4719252352139359E-2</v>
      </c>
      <c r="G1384" s="179">
        <v>0.32262174408279215</v>
      </c>
      <c r="H1384" s="179">
        <v>0.25842530129563479</v>
      </c>
      <c r="I1384" s="179">
        <v>0.14376433894672203</v>
      </c>
      <c r="J1384" s="179">
        <v>2.8962101434203653E-2</v>
      </c>
      <c r="K1384" s="179">
        <v>3.7444559470810913E-2</v>
      </c>
      <c r="L1384" s="181">
        <f t="shared" ref="L1384:L1385" si="679">(1*E1384+2*F1384+3*G1384+4*H1384+5*I1384)/SUM(E1384:I1384)</f>
        <v>3.2175565243411413</v>
      </c>
    </row>
    <row r="1385" spans="1:12" ht="15" customHeight="1" x14ac:dyDescent="0.2">
      <c r="A1385" s="11"/>
      <c r="C1385" s="139">
        <v>2021</v>
      </c>
      <c r="D1385" s="139" t="s">
        <v>201</v>
      </c>
      <c r="E1385" s="140">
        <v>0.14042949399999999</v>
      </c>
      <c r="F1385" s="140">
        <v>7.0975331000000003E-2</v>
      </c>
      <c r="G1385" s="140">
        <v>0.26252415699999998</v>
      </c>
      <c r="H1385" s="140">
        <v>0.36423560599999999</v>
      </c>
      <c r="I1385" s="140">
        <v>9.7945323000000001E-2</v>
      </c>
      <c r="J1385" s="140">
        <v>4.3305499999999997E-2</v>
      </c>
      <c r="K1385" s="140">
        <v>2.0584600000000002E-2</v>
      </c>
      <c r="L1385" s="141">
        <f t="shared" si="679"/>
        <v>3.2225079881672141</v>
      </c>
    </row>
    <row r="1386" spans="1:12" ht="15" customHeight="1" x14ac:dyDescent="0.2">
      <c r="A1386" s="11"/>
      <c r="C1386" s="139">
        <v>2017</v>
      </c>
      <c r="D1386" s="139"/>
      <c r="E1386" s="142" t="s">
        <v>174</v>
      </c>
      <c r="F1386" s="142" t="s">
        <v>174</v>
      </c>
      <c r="G1386" s="142" t="s">
        <v>174</v>
      </c>
      <c r="H1386" s="142" t="s">
        <v>174</v>
      </c>
      <c r="I1386" s="142" t="s">
        <v>174</v>
      </c>
      <c r="J1386" s="142" t="s">
        <v>174</v>
      </c>
      <c r="K1386" s="142" t="s">
        <v>174</v>
      </c>
      <c r="L1386" s="141" t="s">
        <v>174</v>
      </c>
    </row>
    <row r="1387" spans="1:12" ht="15" customHeight="1" x14ac:dyDescent="0.2">
      <c r="A1387" s="11"/>
      <c r="C1387" s="139">
        <v>2014</v>
      </c>
      <c r="D1387" s="139"/>
      <c r="E1387" s="142" t="s">
        <v>174</v>
      </c>
      <c r="F1387" s="142" t="s">
        <v>174</v>
      </c>
      <c r="G1387" s="142" t="s">
        <v>174</v>
      </c>
      <c r="H1387" s="142" t="s">
        <v>174</v>
      </c>
      <c r="I1387" s="142" t="s">
        <v>174</v>
      </c>
      <c r="J1387" s="142" t="s">
        <v>174</v>
      </c>
      <c r="K1387" s="142" t="s">
        <v>174</v>
      </c>
      <c r="L1387" s="141" t="s">
        <v>174</v>
      </c>
    </row>
    <row r="1388" spans="1:12" ht="15" customHeight="1" x14ac:dyDescent="0.2">
      <c r="A1388" s="11"/>
      <c r="C1388" s="170" t="s">
        <v>96</v>
      </c>
      <c r="D1388" s="171"/>
      <c r="E1388" s="172"/>
      <c r="F1388" s="172"/>
      <c r="G1388" s="173"/>
      <c r="H1388" s="173"/>
      <c r="I1388" s="173"/>
      <c r="J1388" s="173"/>
      <c r="K1388" s="173"/>
      <c r="L1388" s="174"/>
    </row>
    <row r="1389" spans="1:12" ht="15" customHeight="1" x14ac:dyDescent="0.2">
      <c r="A1389" s="11"/>
      <c r="C1389" s="178">
        <v>2024</v>
      </c>
      <c r="D1389" s="178"/>
      <c r="E1389" s="179">
        <v>0.16261196461593211</v>
      </c>
      <c r="F1389" s="179">
        <v>5.3051702789150459E-2</v>
      </c>
      <c r="G1389" s="179">
        <v>0.38331304891746132</v>
      </c>
      <c r="H1389" s="179">
        <v>0.22057899083788454</v>
      </c>
      <c r="I1389" s="179">
        <v>0.11141521826696137</v>
      </c>
      <c r="J1389" s="179">
        <v>3.1584515101799243E-2</v>
      </c>
      <c r="K1389" s="179">
        <v>3.7444559470810906E-2</v>
      </c>
      <c r="L1389" s="181">
        <f t="shared" ref="L1389:L1390" si="680">(1*E1389+2*F1389+3*G1389+4*H1389+5*I1389)/SUM(E1389:I1389)</f>
        <v>3.06996329699651</v>
      </c>
    </row>
    <row r="1390" spans="1:12" ht="15" customHeight="1" x14ac:dyDescent="0.2">
      <c r="A1390" s="11"/>
      <c r="C1390" s="139">
        <v>2021</v>
      </c>
      <c r="D1390" s="139" t="s">
        <v>201</v>
      </c>
      <c r="E1390" s="140">
        <v>0.17414485099999999</v>
      </c>
      <c r="F1390" s="140">
        <v>7.6537162000000006E-2</v>
      </c>
      <c r="G1390" s="140">
        <v>0.28057967700000003</v>
      </c>
      <c r="H1390" s="140">
        <v>0.32818576700000002</v>
      </c>
      <c r="I1390" s="140">
        <v>7.0835229999999999E-2</v>
      </c>
      <c r="J1390" s="140">
        <v>4.9132700000000001E-2</v>
      </c>
      <c r="K1390" s="140">
        <v>2.0584600000000002E-2</v>
      </c>
      <c r="L1390" s="141">
        <f t="shared" si="680"/>
        <v>3.0484039568071637</v>
      </c>
    </row>
    <row r="1391" spans="1:12" ht="15" customHeight="1" x14ac:dyDescent="0.2">
      <c r="A1391" s="11"/>
      <c r="C1391" s="139">
        <v>2017</v>
      </c>
      <c r="D1391" s="139"/>
      <c r="E1391" s="142" t="s">
        <v>174</v>
      </c>
      <c r="F1391" s="142" t="s">
        <v>174</v>
      </c>
      <c r="G1391" s="142" t="s">
        <v>174</v>
      </c>
      <c r="H1391" s="142" t="s">
        <v>174</v>
      </c>
      <c r="I1391" s="142" t="s">
        <v>174</v>
      </c>
      <c r="J1391" s="142" t="s">
        <v>174</v>
      </c>
      <c r="K1391" s="142" t="s">
        <v>174</v>
      </c>
      <c r="L1391" s="141" t="s">
        <v>174</v>
      </c>
    </row>
    <row r="1392" spans="1:12" ht="15" customHeight="1" x14ac:dyDescent="0.2">
      <c r="A1392" s="11"/>
      <c r="C1392" s="139">
        <v>2014</v>
      </c>
      <c r="D1392" s="139"/>
      <c r="E1392" s="142" t="s">
        <v>174</v>
      </c>
      <c r="F1392" s="142" t="s">
        <v>174</v>
      </c>
      <c r="G1392" s="142" t="s">
        <v>174</v>
      </c>
      <c r="H1392" s="142" t="s">
        <v>174</v>
      </c>
      <c r="I1392" s="142" t="s">
        <v>174</v>
      </c>
      <c r="J1392" s="142" t="s">
        <v>174</v>
      </c>
      <c r="K1392" s="142" t="s">
        <v>174</v>
      </c>
      <c r="L1392" s="141" t="s">
        <v>174</v>
      </c>
    </row>
    <row r="1393" spans="1:12" ht="15" customHeight="1" x14ac:dyDescent="0.2">
      <c r="A1393" s="11"/>
      <c r="C1393" s="162" t="s">
        <v>67</v>
      </c>
      <c r="D1393" s="162"/>
      <c r="E1393" s="162"/>
      <c r="F1393" s="162"/>
      <c r="G1393" s="163"/>
      <c r="H1393" s="163"/>
      <c r="I1393" s="163"/>
      <c r="J1393" s="163"/>
      <c r="K1393" s="163"/>
      <c r="L1393" s="168"/>
    </row>
    <row r="1394" spans="1:12" ht="15" customHeight="1" x14ac:dyDescent="0.2">
      <c r="A1394" s="11"/>
      <c r="C1394" s="178">
        <v>2024</v>
      </c>
      <c r="D1394" s="178"/>
      <c r="E1394" s="179">
        <f>AVERAGE(E1399,E1404,E1409)</f>
        <v>0.15716304852748531</v>
      </c>
      <c r="F1394" s="179">
        <f t="shared" ref="F1394:K1394" si="681">AVERAGE(F1399,F1404,F1409)</f>
        <v>0.12986305579239318</v>
      </c>
      <c r="G1394" s="179">
        <f t="shared" si="681"/>
        <v>0.36289334491845987</v>
      </c>
      <c r="H1394" s="179">
        <f t="shared" si="681"/>
        <v>0.18671250522560257</v>
      </c>
      <c r="I1394" s="179">
        <f t="shared" si="681"/>
        <v>4.9891190430277656E-2</v>
      </c>
      <c r="J1394" s="179">
        <f t="shared" si="681"/>
        <v>4.154446902906047E-2</v>
      </c>
      <c r="K1394" s="179">
        <f t="shared" si="681"/>
        <v>7.1932386076721047E-2</v>
      </c>
      <c r="L1394" s="181">
        <f t="shared" ref="L1394:L1395" si="682">(1*E1394+2*F1394+3*G1394+4*H1394+5*I1394)/SUM(E1394:I1394)</f>
        <v>2.8221205304459112</v>
      </c>
    </row>
    <row r="1395" spans="1:12" ht="15" customHeight="1" x14ac:dyDescent="0.2">
      <c r="A1395" s="11"/>
      <c r="C1395" s="139">
        <v>2021</v>
      </c>
      <c r="D1395" s="139" t="s">
        <v>201</v>
      </c>
      <c r="E1395" s="140">
        <f t="shared" ref="E1395:K1395" si="683">AVERAGE(E1400,E1405,E1410)</f>
        <v>0.15610238200000001</v>
      </c>
      <c r="F1395" s="140">
        <f t="shared" si="683"/>
        <v>0.15218288433333332</v>
      </c>
      <c r="G1395" s="140">
        <f t="shared" si="683"/>
        <v>0.33328357366666667</v>
      </c>
      <c r="H1395" s="140">
        <f t="shared" si="683"/>
        <v>0.20646659599999997</v>
      </c>
      <c r="I1395" s="140">
        <f t="shared" si="683"/>
        <v>6.4147406333333337E-2</v>
      </c>
      <c r="J1395" s="140">
        <f t="shared" si="683"/>
        <v>4.9286733333333332E-2</v>
      </c>
      <c r="K1395" s="140">
        <f t="shared" si="683"/>
        <v>3.8530399999999999E-2</v>
      </c>
      <c r="L1395" s="141">
        <f t="shared" si="682"/>
        <v>2.8578944553099825</v>
      </c>
    </row>
    <row r="1396" spans="1:12" ht="15" customHeight="1" x14ac:dyDescent="0.2">
      <c r="A1396" s="11"/>
      <c r="C1396" s="139">
        <v>2017</v>
      </c>
      <c r="D1396" s="139"/>
      <c r="E1396" s="142" t="s">
        <v>174</v>
      </c>
      <c r="F1396" s="142" t="s">
        <v>174</v>
      </c>
      <c r="G1396" s="142" t="s">
        <v>174</v>
      </c>
      <c r="H1396" s="142" t="s">
        <v>174</v>
      </c>
      <c r="I1396" s="142" t="s">
        <v>174</v>
      </c>
      <c r="J1396" s="142" t="s">
        <v>174</v>
      </c>
      <c r="K1396" s="142" t="s">
        <v>174</v>
      </c>
      <c r="L1396" s="141" t="s">
        <v>174</v>
      </c>
    </row>
    <row r="1397" spans="1:12" ht="15" customHeight="1" x14ac:dyDescent="0.2">
      <c r="A1397" s="11"/>
      <c r="C1397" s="139">
        <v>2014</v>
      </c>
      <c r="D1397" s="139"/>
      <c r="E1397" s="142" t="s">
        <v>174</v>
      </c>
      <c r="F1397" s="142" t="s">
        <v>174</v>
      </c>
      <c r="G1397" s="142" t="s">
        <v>174</v>
      </c>
      <c r="H1397" s="142" t="s">
        <v>174</v>
      </c>
      <c r="I1397" s="142" t="s">
        <v>174</v>
      </c>
      <c r="J1397" s="142" t="s">
        <v>174</v>
      </c>
      <c r="K1397" s="142" t="s">
        <v>174</v>
      </c>
      <c r="L1397" s="141" t="s">
        <v>174</v>
      </c>
    </row>
    <row r="1398" spans="1:12" ht="15" customHeight="1" x14ac:dyDescent="0.2">
      <c r="A1398" s="11"/>
      <c r="C1398" s="170" t="s">
        <v>94</v>
      </c>
      <c r="D1398" s="171"/>
      <c r="E1398" s="172"/>
      <c r="F1398" s="172"/>
      <c r="G1398" s="173"/>
      <c r="H1398" s="173"/>
      <c r="I1398" s="173"/>
      <c r="J1398" s="173"/>
      <c r="K1398" s="173"/>
      <c r="L1398" s="174"/>
    </row>
    <row r="1399" spans="1:12" ht="15" customHeight="1" x14ac:dyDescent="0.2">
      <c r="A1399" s="11"/>
      <c r="C1399" s="178">
        <v>2024</v>
      </c>
      <c r="D1399" s="178"/>
      <c r="E1399" s="179">
        <v>0.1242223989232194</v>
      </c>
      <c r="F1399" s="179">
        <v>9.6598574420184879E-2</v>
      </c>
      <c r="G1399" s="179">
        <v>0.34415684123789048</v>
      </c>
      <c r="H1399" s="179">
        <v>0.24489516095114319</v>
      </c>
      <c r="I1399" s="179">
        <v>7.7224796753311453E-2</v>
      </c>
      <c r="J1399" s="179">
        <v>4.0969841637529543E-2</v>
      </c>
      <c r="K1399" s="179">
        <v>7.1932386076721047E-2</v>
      </c>
      <c r="L1399" s="181">
        <f t="shared" ref="L1399:L1400" si="684">(1*E1399+2*F1399+3*G1399+4*H1399+5*I1399)/SUM(E1399:I1399)</f>
        <v>3.0612123983258646</v>
      </c>
    </row>
    <row r="1400" spans="1:12" ht="15" customHeight="1" x14ac:dyDescent="0.2">
      <c r="A1400" s="11"/>
      <c r="C1400" s="139">
        <v>2021</v>
      </c>
      <c r="D1400" s="139" t="s">
        <v>201</v>
      </c>
      <c r="E1400" s="140">
        <v>0.100961816</v>
      </c>
      <c r="F1400" s="140">
        <v>0.13126895199999999</v>
      </c>
      <c r="G1400" s="140">
        <v>0.35994290600000001</v>
      </c>
      <c r="H1400" s="140">
        <v>0.226982089</v>
      </c>
      <c r="I1400" s="140">
        <v>9.6705019000000003E-2</v>
      </c>
      <c r="J1400" s="140">
        <v>4.5608799999999998E-2</v>
      </c>
      <c r="K1400" s="140">
        <v>3.8530399999999999E-2</v>
      </c>
      <c r="L1400" s="141">
        <f t="shared" si="684"/>
        <v>3.095210478179423</v>
      </c>
    </row>
    <row r="1401" spans="1:12" ht="15" customHeight="1" x14ac:dyDescent="0.2">
      <c r="A1401" s="11"/>
      <c r="C1401" s="139">
        <v>2017</v>
      </c>
      <c r="D1401" s="139"/>
      <c r="E1401" s="142" t="s">
        <v>174</v>
      </c>
      <c r="F1401" s="142" t="s">
        <v>174</v>
      </c>
      <c r="G1401" s="142" t="s">
        <v>174</v>
      </c>
      <c r="H1401" s="142" t="s">
        <v>174</v>
      </c>
      <c r="I1401" s="142" t="s">
        <v>174</v>
      </c>
      <c r="J1401" s="142" t="s">
        <v>174</v>
      </c>
      <c r="K1401" s="142" t="s">
        <v>174</v>
      </c>
      <c r="L1401" s="141" t="s">
        <v>174</v>
      </c>
    </row>
    <row r="1402" spans="1:12" ht="15" customHeight="1" x14ac:dyDescent="0.2">
      <c r="A1402" s="11"/>
      <c r="C1402" s="139">
        <v>2014</v>
      </c>
      <c r="D1402" s="139"/>
      <c r="E1402" s="142" t="s">
        <v>174</v>
      </c>
      <c r="F1402" s="142" t="s">
        <v>174</v>
      </c>
      <c r="G1402" s="142" t="s">
        <v>174</v>
      </c>
      <c r="H1402" s="142" t="s">
        <v>174</v>
      </c>
      <c r="I1402" s="142" t="s">
        <v>174</v>
      </c>
      <c r="J1402" s="142" t="s">
        <v>174</v>
      </c>
      <c r="K1402" s="142" t="s">
        <v>174</v>
      </c>
      <c r="L1402" s="141" t="s">
        <v>174</v>
      </c>
    </row>
    <row r="1403" spans="1:12" ht="15" customHeight="1" x14ac:dyDescent="0.2">
      <c r="A1403" s="11"/>
      <c r="C1403" s="170" t="s">
        <v>95</v>
      </c>
      <c r="D1403" s="171"/>
      <c r="E1403" s="172"/>
      <c r="F1403" s="172"/>
      <c r="G1403" s="173"/>
      <c r="H1403" s="173"/>
      <c r="I1403" s="173"/>
      <c r="J1403" s="173"/>
      <c r="K1403" s="173"/>
      <c r="L1403" s="174"/>
    </row>
    <row r="1404" spans="1:12" ht="15" customHeight="1" x14ac:dyDescent="0.2">
      <c r="A1404" s="11"/>
      <c r="C1404" s="178">
        <v>2024</v>
      </c>
      <c r="D1404" s="178"/>
      <c r="E1404" s="179">
        <v>0.18219515265717426</v>
      </c>
      <c r="F1404" s="179">
        <v>0.13525850217964258</v>
      </c>
      <c r="G1404" s="179">
        <v>0.3796445783482566</v>
      </c>
      <c r="H1404" s="179">
        <v>0.15367816341055832</v>
      </c>
      <c r="I1404" s="179">
        <v>3.8806965495964317E-2</v>
      </c>
      <c r="J1404" s="179">
        <v>3.8484251831682928E-2</v>
      </c>
      <c r="K1404" s="179">
        <v>7.1932386076721047E-2</v>
      </c>
      <c r="L1404" s="181">
        <f t="shared" ref="L1404:L1405" si="685">(1*E1404+2*F1404+3*G1404+4*H1404+5*I1404)/SUM(E1404:I1404)</f>
        <v>2.6983343837945193</v>
      </c>
    </row>
    <row r="1405" spans="1:12" ht="15" customHeight="1" x14ac:dyDescent="0.2">
      <c r="A1405" s="11"/>
      <c r="C1405" s="139">
        <v>2021</v>
      </c>
      <c r="D1405" s="139" t="s">
        <v>201</v>
      </c>
      <c r="E1405" s="140">
        <v>0.183657493</v>
      </c>
      <c r="F1405" s="140">
        <v>0.14679135800000001</v>
      </c>
      <c r="G1405" s="140">
        <v>0.34112166700000002</v>
      </c>
      <c r="H1405" s="140">
        <v>0.18982642</v>
      </c>
      <c r="I1405" s="140">
        <v>5.16765E-2</v>
      </c>
      <c r="J1405" s="140">
        <v>4.8396099999999997E-2</v>
      </c>
      <c r="K1405" s="140">
        <v>3.8530399999999999E-2</v>
      </c>
      <c r="L1405" s="141">
        <f t="shared" si="685"/>
        <v>2.7580403560047495</v>
      </c>
    </row>
    <row r="1406" spans="1:12" ht="15" customHeight="1" x14ac:dyDescent="0.2">
      <c r="A1406" s="11"/>
      <c r="C1406" s="139">
        <v>2017</v>
      </c>
      <c r="D1406" s="139"/>
      <c r="E1406" s="142" t="s">
        <v>174</v>
      </c>
      <c r="F1406" s="142" t="s">
        <v>174</v>
      </c>
      <c r="G1406" s="142" t="s">
        <v>174</v>
      </c>
      <c r="H1406" s="142" t="s">
        <v>174</v>
      </c>
      <c r="I1406" s="142" t="s">
        <v>174</v>
      </c>
      <c r="J1406" s="142" t="s">
        <v>174</v>
      </c>
      <c r="K1406" s="142" t="s">
        <v>174</v>
      </c>
      <c r="L1406" s="141" t="s">
        <v>174</v>
      </c>
    </row>
    <row r="1407" spans="1:12" ht="15" customHeight="1" x14ac:dyDescent="0.2">
      <c r="A1407" s="11"/>
      <c r="C1407" s="139">
        <v>2014</v>
      </c>
      <c r="D1407" s="139"/>
      <c r="E1407" s="142" t="s">
        <v>174</v>
      </c>
      <c r="F1407" s="142" t="s">
        <v>174</v>
      </c>
      <c r="G1407" s="142" t="s">
        <v>174</v>
      </c>
      <c r="H1407" s="142" t="s">
        <v>174</v>
      </c>
      <c r="I1407" s="142" t="s">
        <v>174</v>
      </c>
      <c r="J1407" s="142" t="s">
        <v>174</v>
      </c>
      <c r="K1407" s="142" t="s">
        <v>174</v>
      </c>
      <c r="L1407" s="141" t="s">
        <v>174</v>
      </c>
    </row>
    <row r="1408" spans="1:12" ht="15" customHeight="1" x14ac:dyDescent="0.2">
      <c r="A1408" s="11"/>
      <c r="C1408" s="170" t="s">
        <v>96</v>
      </c>
      <c r="D1408" s="171"/>
      <c r="E1408" s="172"/>
      <c r="F1408" s="172"/>
      <c r="G1408" s="173"/>
      <c r="H1408" s="173"/>
      <c r="I1408" s="173"/>
      <c r="J1408" s="173"/>
      <c r="K1408" s="173"/>
      <c r="L1408" s="174"/>
    </row>
    <row r="1409" spans="1:12" ht="15" customHeight="1" x14ac:dyDescent="0.2">
      <c r="A1409" s="11"/>
      <c r="C1409" s="178">
        <v>2024</v>
      </c>
      <c r="D1409" s="178"/>
      <c r="E1409" s="179">
        <v>0.16507159400206231</v>
      </c>
      <c r="F1409" s="179">
        <v>0.15773209077735204</v>
      </c>
      <c r="G1409" s="179">
        <v>0.36487861516923237</v>
      </c>
      <c r="H1409" s="179">
        <v>0.16156419131510616</v>
      </c>
      <c r="I1409" s="179">
        <v>3.3641809041557183E-2</v>
      </c>
      <c r="J1409" s="179">
        <v>4.5179313617968932E-2</v>
      </c>
      <c r="K1409" s="179">
        <v>7.1932386076721047E-2</v>
      </c>
      <c r="L1409" s="181">
        <f t="shared" ref="L1409:L1410" si="686">(1*E1409+2*F1409+3*G1409+4*H1409+5*I1409)/SUM(E1409:I1409)</f>
        <v>2.7066135440987469</v>
      </c>
    </row>
    <row r="1410" spans="1:12" ht="15" customHeight="1" x14ac:dyDescent="0.2">
      <c r="A1410" s="11"/>
      <c r="C1410" s="139">
        <v>2021</v>
      </c>
      <c r="D1410" s="139" t="s">
        <v>201</v>
      </c>
      <c r="E1410" s="140">
        <v>0.18368783699999999</v>
      </c>
      <c r="F1410" s="140">
        <v>0.17848834299999999</v>
      </c>
      <c r="G1410" s="140">
        <v>0.29878614799999997</v>
      </c>
      <c r="H1410" s="140">
        <v>0.20259127900000001</v>
      </c>
      <c r="I1410" s="140">
        <v>4.4060700000000001E-2</v>
      </c>
      <c r="J1410" s="140">
        <v>5.3855300000000002E-2</v>
      </c>
      <c r="K1410" s="140">
        <v>3.8530399999999999E-2</v>
      </c>
      <c r="L1410" s="141">
        <f t="shared" si="686"/>
        <v>2.7188769105641701</v>
      </c>
    </row>
    <row r="1411" spans="1:12" ht="15" customHeight="1" x14ac:dyDescent="0.2">
      <c r="A1411" s="11"/>
      <c r="C1411" s="139">
        <v>2017</v>
      </c>
      <c r="D1411" s="139"/>
      <c r="E1411" s="142" t="s">
        <v>174</v>
      </c>
      <c r="F1411" s="142" t="s">
        <v>174</v>
      </c>
      <c r="G1411" s="142" t="s">
        <v>174</v>
      </c>
      <c r="H1411" s="142" t="s">
        <v>174</v>
      </c>
      <c r="I1411" s="142" t="s">
        <v>174</v>
      </c>
      <c r="J1411" s="142" t="s">
        <v>174</v>
      </c>
      <c r="K1411" s="142" t="s">
        <v>174</v>
      </c>
      <c r="L1411" s="141" t="s">
        <v>174</v>
      </c>
    </row>
    <row r="1412" spans="1:12" ht="15" customHeight="1" x14ac:dyDescent="0.2">
      <c r="A1412" s="11"/>
      <c r="C1412" s="139">
        <v>2014</v>
      </c>
      <c r="D1412" s="139"/>
      <c r="E1412" s="142" t="s">
        <v>174</v>
      </c>
      <c r="F1412" s="142" t="s">
        <v>174</v>
      </c>
      <c r="G1412" s="142" t="s">
        <v>174</v>
      </c>
      <c r="H1412" s="142" t="s">
        <v>174</v>
      </c>
      <c r="I1412" s="142" t="s">
        <v>174</v>
      </c>
      <c r="J1412" s="142" t="s">
        <v>174</v>
      </c>
      <c r="K1412" s="142" t="s">
        <v>174</v>
      </c>
      <c r="L1412" s="141" t="s">
        <v>174</v>
      </c>
    </row>
    <row r="1413" spans="1:12" ht="15" customHeight="1" x14ac:dyDescent="0.2">
      <c r="A1413" s="11"/>
      <c r="C1413" s="162" t="s">
        <v>94</v>
      </c>
      <c r="D1413" s="162"/>
      <c r="E1413" s="162"/>
      <c r="F1413" s="162"/>
      <c r="G1413" s="163"/>
      <c r="H1413" s="163"/>
      <c r="I1413" s="163"/>
      <c r="J1413" s="163"/>
      <c r="K1413" s="163"/>
      <c r="L1413" s="168"/>
    </row>
    <row r="1414" spans="1:12" ht="15" customHeight="1" x14ac:dyDescent="0.2">
      <c r="A1414" s="11"/>
      <c r="C1414" s="178">
        <v>2024</v>
      </c>
      <c r="D1414" s="178"/>
      <c r="E1414" s="179">
        <f>AVERAGE(E1339,E1359,E1379,E1399)</f>
        <v>0.11105907033210562</v>
      </c>
      <c r="F1414" s="179">
        <f t="shared" ref="F1414:K1414" si="687">AVERAGE(F1339,F1359,F1379,F1399)</f>
        <v>7.2306471058623256E-2</v>
      </c>
      <c r="G1414" s="179">
        <f t="shared" si="687"/>
        <v>0.26873575924763016</v>
      </c>
      <c r="H1414" s="179">
        <f t="shared" si="687"/>
        <v>0.31545480817628047</v>
      </c>
      <c r="I1414" s="179">
        <f t="shared" si="687"/>
        <v>0.16383369761472477</v>
      </c>
      <c r="J1414" s="179">
        <f t="shared" si="687"/>
        <v>3.3132903995808774E-2</v>
      </c>
      <c r="K1414" s="179">
        <f t="shared" si="687"/>
        <v>3.5477289574826987E-2</v>
      </c>
      <c r="L1414" s="181">
        <f t="shared" ref="L1414:L1415" si="688">(1*E1414+2*F1414+3*G1414+4*H1414+5*I1414)/SUM(E1414:I1414)</f>
        <v>3.374384161471216</v>
      </c>
    </row>
    <row r="1415" spans="1:12" ht="15" customHeight="1" x14ac:dyDescent="0.2">
      <c r="A1415" s="11"/>
      <c r="C1415" s="139">
        <v>2021</v>
      </c>
      <c r="D1415" s="139" t="s">
        <v>201</v>
      </c>
      <c r="E1415" s="140">
        <f t="shared" ref="E1415:K1415" si="689">AVERAGE(E1340,E1360,E1380,E1400)</f>
        <v>9.3139646249999999E-2</v>
      </c>
      <c r="F1415" s="140">
        <f t="shared" si="689"/>
        <v>8.1646835749999994E-2</v>
      </c>
      <c r="G1415" s="140">
        <f t="shared" si="689"/>
        <v>0.28131721499999995</v>
      </c>
      <c r="H1415" s="140">
        <f t="shared" si="689"/>
        <v>0.32982862099999999</v>
      </c>
      <c r="I1415" s="140">
        <f t="shared" si="689"/>
        <v>0.15160872674999998</v>
      </c>
      <c r="J1415" s="140">
        <f t="shared" si="689"/>
        <v>4.1861200000000001E-2</v>
      </c>
      <c r="K1415" s="140">
        <f t="shared" si="689"/>
        <v>2.0597765000000001E-2</v>
      </c>
      <c r="L1415" s="141">
        <f t="shared" si="688"/>
        <v>3.389444225716391</v>
      </c>
    </row>
    <row r="1416" spans="1:12" ht="15" customHeight="1" x14ac:dyDescent="0.2">
      <c r="A1416" s="11"/>
      <c r="C1416" s="139">
        <v>2017</v>
      </c>
      <c r="D1416" s="139"/>
      <c r="E1416" s="142" t="s">
        <v>174</v>
      </c>
      <c r="F1416" s="142" t="s">
        <v>174</v>
      </c>
      <c r="G1416" s="142" t="s">
        <v>174</v>
      </c>
      <c r="H1416" s="142" t="s">
        <v>174</v>
      </c>
      <c r="I1416" s="142" t="s">
        <v>174</v>
      </c>
      <c r="J1416" s="142" t="s">
        <v>174</v>
      </c>
      <c r="K1416" s="142" t="s">
        <v>174</v>
      </c>
      <c r="L1416" s="141" t="s">
        <v>174</v>
      </c>
    </row>
    <row r="1417" spans="1:12" ht="15" customHeight="1" x14ac:dyDescent="0.2">
      <c r="A1417" s="11"/>
      <c r="C1417" s="139">
        <v>2014</v>
      </c>
      <c r="D1417" s="139"/>
      <c r="E1417" s="142" t="s">
        <v>174</v>
      </c>
      <c r="F1417" s="142" t="s">
        <v>174</v>
      </c>
      <c r="G1417" s="142" t="s">
        <v>174</v>
      </c>
      <c r="H1417" s="142" t="s">
        <v>174</v>
      </c>
      <c r="I1417" s="142" t="s">
        <v>174</v>
      </c>
      <c r="J1417" s="142" t="s">
        <v>174</v>
      </c>
      <c r="K1417" s="142" t="s">
        <v>174</v>
      </c>
      <c r="L1417" s="141" t="s">
        <v>174</v>
      </c>
    </row>
    <row r="1418" spans="1:12" ht="15" customHeight="1" x14ac:dyDescent="0.2">
      <c r="A1418" s="11"/>
      <c r="C1418" s="162" t="s">
        <v>95</v>
      </c>
      <c r="D1418" s="162"/>
      <c r="E1418" s="162"/>
      <c r="F1418" s="162"/>
      <c r="G1418" s="163"/>
      <c r="H1418" s="163"/>
      <c r="I1418" s="163"/>
      <c r="J1418" s="163"/>
      <c r="K1418" s="163"/>
      <c r="L1418" s="168"/>
    </row>
    <row r="1419" spans="1:12" ht="15" customHeight="1" x14ac:dyDescent="0.2">
      <c r="A1419" s="11"/>
      <c r="C1419" s="178">
        <v>2024</v>
      </c>
      <c r="D1419" s="178"/>
      <c r="E1419" s="179">
        <f>AVERAGE(E1344,E1364,E1384,E1404)</f>
        <v>0.16361817486292016</v>
      </c>
      <c r="F1419" s="179">
        <f t="shared" ref="F1419:K1419" si="690">AVERAGE(F1344,F1364,F1384,F1404)</f>
        <v>8.697935577512142E-2</v>
      </c>
      <c r="G1419" s="179">
        <f t="shared" si="690"/>
        <v>0.36725076553650149</v>
      </c>
      <c r="H1419" s="179">
        <f t="shared" si="690"/>
        <v>0.21934128223740798</v>
      </c>
      <c r="I1419" s="179">
        <f t="shared" si="690"/>
        <v>9.5354425511239266E-2</v>
      </c>
      <c r="J1419" s="179">
        <f t="shared" si="690"/>
        <v>3.1978706501982729E-2</v>
      </c>
      <c r="K1419" s="179">
        <f t="shared" si="690"/>
        <v>3.5477289574826987E-2</v>
      </c>
      <c r="L1419" s="181">
        <f t="shared" ref="L1419:L1420" si="691">(1*E1419+2*F1419+3*G1419+4*H1419+5*I1419)/SUM(E1419:I1419)</f>
        <v>2.9955331091899673</v>
      </c>
    </row>
    <row r="1420" spans="1:12" ht="15" customHeight="1" x14ac:dyDescent="0.2">
      <c r="A1420" s="11"/>
      <c r="C1420" s="139">
        <v>2021</v>
      </c>
      <c r="D1420" s="139" t="s">
        <v>201</v>
      </c>
      <c r="E1420" s="140">
        <f t="shared" ref="E1420:K1420" si="692">AVERAGE(E1345,E1365,E1385,E1405)</f>
        <v>0.16290879575</v>
      </c>
      <c r="F1420" s="140">
        <f t="shared" si="692"/>
        <v>8.3739515749999993E-2</v>
      </c>
      <c r="G1420" s="140">
        <f t="shared" si="692"/>
        <v>0.32263193025000003</v>
      </c>
      <c r="H1420" s="140">
        <f t="shared" si="692"/>
        <v>0.28962056725000002</v>
      </c>
      <c r="I1420" s="140">
        <f t="shared" si="692"/>
        <v>7.5381152499999993E-2</v>
      </c>
      <c r="J1420" s="140">
        <f t="shared" si="692"/>
        <v>4.5120250000000001E-2</v>
      </c>
      <c r="K1420" s="140">
        <f t="shared" si="692"/>
        <v>2.0597765000000001E-2</v>
      </c>
      <c r="L1420" s="141">
        <f t="shared" si="691"/>
        <v>3.0329940706021006</v>
      </c>
    </row>
    <row r="1421" spans="1:12" ht="15" customHeight="1" x14ac:dyDescent="0.2">
      <c r="A1421" s="11"/>
      <c r="C1421" s="139">
        <v>2017</v>
      </c>
      <c r="D1421" s="139"/>
      <c r="E1421" s="142" t="s">
        <v>174</v>
      </c>
      <c r="F1421" s="142" t="s">
        <v>174</v>
      </c>
      <c r="G1421" s="142" t="s">
        <v>174</v>
      </c>
      <c r="H1421" s="142" t="s">
        <v>174</v>
      </c>
      <c r="I1421" s="142" t="s">
        <v>174</v>
      </c>
      <c r="J1421" s="142" t="s">
        <v>174</v>
      </c>
      <c r="K1421" s="142" t="s">
        <v>174</v>
      </c>
      <c r="L1421" s="141" t="s">
        <v>174</v>
      </c>
    </row>
    <row r="1422" spans="1:12" ht="15" customHeight="1" x14ac:dyDescent="0.2">
      <c r="A1422" s="11"/>
      <c r="C1422" s="139">
        <v>2014</v>
      </c>
      <c r="D1422" s="139"/>
      <c r="E1422" s="142" t="s">
        <v>174</v>
      </c>
      <c r="F1422" s="142" t="s">
        <v>174</v>
      </c>
      <c r="G1422" s="142" t="s">
        <v>174</v>
      </c>
      <c r="H1422" s="142" t="s">
        <v>174</v>
      </c>
      <c r="I1422" s="142" t="s">
        <v>174</v>
      </c>
      <c r="J1422" s="142" t="s">
        <v>174</v>
      </c>
      <c r="K1422" s="142" t="s">
        <v>174</v>
      </c>
      <c r="L1422" s="141" t="s">
        <v>174</v>
      </c>
    </row>
    <row r="1423" spans="1:12" ht="15" customHeight="1" x14ac:dyDescent="0.2">
      <c r="A1423" s="11"/>
      <c r="C1423" s="162" t="s">
        <v>96</v>
      </c>
      <c r="D1423" s="162"/>
      <c r="E1423" s="162"/>
      <c r="F1423" s="162"/>
      <c r="G1423" s="163"/>
      <c r="H1423" s="163"/>
      <c r="I1423" s="163"/>
      <c r="J1423" s="163"/>
      <c r="K1423" s="163"/>
      <c r="L1423" s="168"/>
    </row>
    <row r="1424" spans="1:12" ht="15" customHeight="1" x14ac:dyDescent="0.2">
      <c r="A1424" s="11"/>
      <c r="C1424" s="178">
        <v>2024</v>
      </c>
      <c r="D1424" s="178"/>
      <c r="E1424" s="179">
        <f>AVERAGE(E1349,E1369,E1389,E1409)</f>
        <v>0.17283709704139597</v>
      </c>
      <c r="F1424" s="179">
        <f t="shared" ref="F1424:K1424" si="693">AVERAGE(F1349,F1369,F1389,F1409)</f>
        <v>7.7888472712253215E-2</v>
      </c>
      <c r="G1424" s="179">
        <f t="shared" si="693"/>
        <v>0.3561754182102902</v>
      </c>
      <c r="H1424" s="179">
        <f t="shared" si="693"/>
        <v>0.22178901995872805</v>
      </c>
      <c r="I1424" s="179">
        <f t="shared" si="693"/>
        <v>9.424708920475032E-2</v>
      </c>
      <c r="J1424" s="179">
        <f t="shared" si="693"/>
        <v>4.1585613297755342E-2</v>
      </c>
      <c r="K1424" s="179">
        <f t="shared" si="693"/>
        <v>3.5477289574826987E-2</v>
      </c>
      <c r="L1424" s="181">
        <f t="shared" ref="L1424:L1425" si="694">(1*E1424+2*F1424+3*G1424+4*H1424+5*I1424)/SUM(E1424:I1424)</f>
        <v>2.9856117296962621</v>
      </c>
    </row>
    <row r="1425" spans="1:12" ht="15" customHeight="1" x14ac:dyDescent="0.2">
      <c r="A1425" s="11"/>
      <c r="C1425" s="139">
        <v>2021</v>
      </c>
      <c r="D1425" s="139" t="s">
        <v>201</v>
      </c>
      <c r="E1425" s="140">
        <f t="shared" ref="E1425:K1425" si="695">AVERAGE(E1350,E1370,E1390,E1410)</f>
        <v>0.18489850775</v>
      </c>
      <c r="F1425" s="140">
        <f t="shared" si="695"/>
        <v>8.5882401250000004E-2</v>
      </c>
      <c r="G1425" s="140">
        <f t="shared" si="695"/>
        <v>0.29824803950000001</v>
      </c>
      <c r="H1425" s="140">
        <f t="shared" si="695"/>
        <v>0.27845061125000004</v>
      </c>
      <c r="I1425" s="140">
        <f t="shared" si="695"/>
        <v>8.1304338749999996E-2</v>
      </c>
      <c r="J1425" s="140">
        <f t="shared" si="695"/>
        <v>5.0618324999999999E-2</v>
      </c>
      <c r="K1425" s="140">
        <f t="shared" si="695"/>
        <v>2.0597765000000001E-2</v>
      </c>
      <c r="L1425" s="141">
        <f t="shared" si="694"/>
        <v>2.9842588485614234</v>
      </c>
    </row>
    <row r="1426" spans="1:12" ht="15" customHeight="1" x14ac:dyDescent="0.2">
      <c r="A1426" s="11"/>
      <c r="C1426" s="139">
        <v>2017</v>
      </c>
      <c r="D1426" s="139"/>
      <c r="E1426" s="142" t="s">
        <v>174</v>
      </c>
      <c r="F1426" s="142" t="s">
        <v>174</v>
      </c>
      <c r="G1426" s="142" t="s">
        <v>174</v>
      </c>
      <c r="H1426" s="142" t="s">
        <v>174</v>
      </c>
      <c r="I1426" s="142" t="s">
        <v>174</v>
      </c>
      <c r="J1426" s="142" t="s">
        <v>174</v>
      </c>
      <c r="K1426" s="142" t="s">
        <v>174</v>
      </c>
      <c r="L1426" s="141" t="s">
        <v>174</v>
      </c>
    </row>
    <row r="1427" spans="1:12" ht="15" customHeight="1" x14ac:dyDescent="0.2">
      <c r="A1427" s="11"/>
      <c r="C1427" s="139">
        <v>2014</v>
      </c>
      <c r="D1427" s="139"/>
      <c r="E1427" s="142" t="s">
        <v>174</v>
      </c>
      <c r="F1427" s="142" t="s">
        <v>174</v>
      </c>
      <c r="G1427" s="142" t="s">
        <v>174</v>
      </c>
      <c r="H1427" s="142" t="s">
        <v>174</v>
      </c>
      <c r="I1427" s="142" t="s">
        <v>174</v>
      </c>
      <c r="J1427" s="142" t="s">
        <v>174</v>
      </c>
      <c r="K1427" s="142" t="s">
        <v>174</v>
      </c>
      <c r="L1427" s="141" t="s">
        <v>174</v>
      </c>
    </row>
    <row r="1428" spans="1:12" ht="15" customHeight="1" x14ac:dyDescent="0.2">
      <c r="A1428" s="11"/>
      <c r="C1428" s="100" t="s">
        <v>131</v>
      </c>
      <c r="D1428" s="100"/>
      <c r="E1428" s="100"/>
      <c r="F1428" s="99"/>
      <c r="G1428" s="99"/>
      <c r="H1428" s="99"/>
      <c r="I1428" s="99"/>
      <c r="J1428" s="99"/>
      <c r="K1428" s="99"/>
      <c r="L1428" s="99"/>
    </row>
    <row r="1429" spans="1:12" ht="15" customHeight="1" x14ac:dyDescent="0.2">
      <c r="A1429" s="11"/>
      <c r="C1429" s="160" t="s">
        <v>165</v>
      </c>
      <c r="D1429" s="160"/>
      <c r="E1429" s="160"/>
      <c r="F1429" s="161"/>
      <c r="G1429" s="161"/>
      <c r="H1429" s="161"/>
      <c r="I1429" s="161"/>
      <c r="J1429" s="161"/>
      <c r="K1429" s="161"/>
      <c r="L1429" s="161"/>
    </row>
    <row r="1430" spans="1:12" ht="15" customHeight="1" x14ac:dyDescent="0.2">
      <c r="A1430" s="11"/>
      <c r="B1430" s="3"/>
      <c r="C1430" s="178">
        <v>2024</v>
      </c>
      <c r="D1430" s="178"/>
      <c r="E1430" s="179">
        <f>AVERAGE(E1440,E1445,E1450,E1460,E1465,E1470,E1480,E1485,E1490,E1500,E1505,E1510)</f>
        <v>9.9916150009578833E-2</v>
      </c>
      <c r="F1430" s="179">
        <f t="shared" ref="F1430:K1430" si="696">AVERAGE(F1440,F1445,F1450,F1460,F1465,F1470,F1480,F1485,F1490,F1500,F1505,F1510)</f>
        <v>0.11935653591048416</v>
      </c>
      <c r="G1430" s="179">
        <f t="shared" si="696"/>
        <v>0.27494858219678392</v>
      </c>
      <c r="H1430" s="179">
        <f t="shared" si="696"/>
        <v>0.33738704164190181</v>
      </c>
      <c r="I1430" s="179">
        <f t="shared" si="696"/>
        <v>0.11466581194072052</v>
      </c>
      <c r="J1430" s="179">
        <f t="shared" si="696"/>
        <v>2.8064796894938331E-2</v>
      </c>
      <c r="K1430" s="179">
        <f t="shared" si="696"/>
        <v>2.5661081405592461E-2</v>
      </c>
      <c r="L1430" s="181">
        <f t="shared" ref="L1430:L1431" si="697">(1*E1430+2*F1430+3*G1430+4*H1430+5*I1430)/SUM(E1430:I1430)</f>
        <v>3.2615836404245604</v>
      </c>
    </row>
    <row r="1431" spans="1:12" ht="15" customHeight="1" x14ac:dyDescent="0.2">
      <c r="A1431" s="11"/>
      <c r="B1431" s="3"/>
      <c r="C1431" s="139">
        <v>2021</v>
      </c>
      <c r="D1431" s="139" t="s">
        <v>201</v>
      </c>
      <c r="E1431" s="140">
        <f t="shared" ref="E1431:K1431" si="698">AVERAGE(E1441,E1446,E1451,E1461,E1466,E1471,E1481,E1486,E1491,E1501,E1506,E1511)</f>
        <v>0.10090854941666666</v>
      </c>
      <c r="F1431" s="140">
        <f t="shared" si="698"/>
        <v>0.12046315225</v>
      </c>
      <c r="G1431" s="140">
        <f t="shared" si="698"/>
        <v>0.32445208966666667</v>
      </c>
      <c r="H1431" s="140">
        <f t="shared" si="698"/>
        <v>0.28785494416666663</v>
      </c>
      <c r="I1431" s="140">
        <f t="shared" si="698"/>
        <v>0.15101727108333338</v>
      </c>
      <c r="J1431" s="140">
        <f t="shared" si="698"/>
        <v>5.4939274999999997E-3</v>
      </c>
      <c r="K1431" s="140">
        <f t="shared" si="698"/>
        <v>9.8100750000000014E-3</v>
      </c>
      <c r="L1431" s="141">
        <f t="shared" si="697"/>
        <v>3.2717683766978425</v>
      </c>
    </row>
    <row r="1432" spans="1:12" ht="15" customHeight="1" x14ac:dyDescent="0.2">
      <c r="A1432" s="11"/>
      <c r="B1432" s="3"/>
      <c r="C1432" s="139">
        <v>2017</v>
      </c>
      <c r="D1432" s="139"/>
      <c r="E1432" s="142" t="s">
        <v>174</v>
      </c>
      <c r="F1432" s="142" t="s">
        <v>174</v>
      </c>
      <c r="G1432" s="142" t="s">
        <v>174</v>
      </c>
      <c r="H1432" s="142" t="s">
        <v>174</v>
      </c>
      <c r="I1432" s="142" t="s">
        <v>174</v>
      </c>
      <c r="J1432" s="142" t="s">
        <v>174</v>
      </c>
      <c r="K1432" s="142" t="s">
        <v>174</v>
      </c>
      <c r="L1432" s="141" t="s">
        <v>174</v>
      </c>
    </row>
    <row r="1433" spans="1:12" ht="15" customHeight="1" x14ac:dyDescent="0.2">
      <c r="A1433" s="11"/>
      <c r="B1433" s="3"/>
      <c r="C1433" s="139">
        <v>2014</v>
      </c>
      <c r="D1433" s="139"/>
      <c r="E1433" s="142" t="s">
        <v>174</v>
      </c>
      <c r="F1433" s="142" t="s">
        <v>174</v>
      </c>
      <c r="G1433" s="142" t="s">
        <v>174</v>
      </c>
      <c r="H1433" s="142" t="s">
        <v>174</v>
      </c>
      <c r="I1433" s="142" t="s">
        <v>174</v>
      </c>
      <c r="J1433" s="142" t="s">
        <v>174</v>
      </c>
      <c r="K1433" s="142" t="s">
        <v>174</v>
      </c>
      <c r="L1433" s="141" t="s">
        <v>174</v>
      </c>
    </row>
    <row r="1434" spans="1:12" ht="15" customHeight="1" x14ac:dyDescent="0.2">
      <c r="A1434" s="11"/>
      <c r="B1434" s="3"/>
      <c r="C1434" s="162" t="s">
        <v>64</v>
      </c>
      <c r="D1434" s="162"/>
      <c r="E1434" s="162"/>
      <c r="F1434" s="162"/>
      <c r="G1434" s="163"/>
      <c r="H1434" s="163"/>
      <c r="I1434" s="163"/>
      <c r="J1434" s="163"/>
      <c r="K1434" s="163"/>
      <c r="L1434" s="168"/>
    </row>
    <row r="1435" spans="1:12" ht="15" customHeight="1" x14ac:dyDescent="0.2">
      <c r="A1435" s="11"/>
      <c r="C1435" s="178">
        <v>2024</v>
      </c>
      <c r="D1435" s="178"/>
      <c r="E1435" s="179">
        <f>AVERAGE(E1440,E1445,E1450)</f>
        <v>9.9674751698155609E-2</v>
      </c>
      <c r="F1435" s="179">
        <f t="shared" ref="F1435:K1435" si="699">AVERAGE(F1440,F1445,F1450)</f>
        <v>0.12020589975633585</v>
      </c>
      <c r="G1435" s="179">
        <f t="shared" si="699"/>
        <v>0.26731333831842363</v>
      </c>
      <c r="H1435" s="179">
        <f t="shared" si="699"/>
        <v>0.33459757992981115</v>
      </c>
      <c r="I1435" s="179">
        <f t="shared" si="699"/>
        <v>0.12735912650191375</v>
      </c>
      <c r="J1435" s="179">
        <f t="shared" si="699"/>
        <v>3.1372410098639537E-2</v>
      </c>
      <c r="K1435" s="179">
        <f t="shared" si="699"/>
        <v>1.9476893696720295E-2</v>
      </c>
      <c r="L1435" s="181">
        <f t="shared" ref="L1435:L1436" si="700">(1*E1435+2*F1435+3*G1435+4*H1435+5*I1435)/SUM(E1435:I1435)</f>
        <v>3.2842124341895125</v>
      </c>
    </row>
    <row r="1436" spans="1:12" ht="15" customHeight="1" x14ac:dyDescent="0.2">
      <c r="A1436" s="11"/>
      <c r="C1436" s="139">
        <v>2021</v>
      </c>
      <c r="D1436" s="139" t="s">
        <v>201</v>
      </c>
      <c r="E1436" s="140">
        <f t="shared" ref="E1436:K1436" si="701">AVERAGE(E1441,E1446,E1451)</f>
        <v>0.10748764799999999</v>
      </c>
      <c r="F1436" s="140">
        <f t="shared" si="701"/>
        <v>0.15315767</v>
      </c>
      <c r="G1436" s="140">
        <f t="shared" si="701"/>
        <v>0.26638864933333334</v>
      </c>
      <c r="H1436" s="140">
        <f t="shared" si="701"/>
        <v>0.318839394</v>
      </c>
      <c r="I1436" s="140">
        <f t="shared" si="701"/>
        <v>0.14511713500000001</v>
      </c>
      <c r="J1436" s="140">
        <f t="shared" si="701"/>
        <v>4.9104466666666661E-3</v>
      </c>
      <c r="K1436" s="140">
        <f t="shared" si="701"/>
        <v>4.0990599999999999E-3</v>
      </c>
      <c r="L1436" s="141">
        <f t="shared" si="700"/>
        <v>3.2431311893418564</v>
      </c>
    </row>
    <row r="1437" spans="1:12" ht="15" customHeight="1" x14ac:dyDescent="0.2">
      <c r="A1437" s="11"/>
      <c r="C1437" s="139">
        <v>2017</v>
      </c>
      <c r="D1437" s="139"/>
      <c r="E1437" s="142" t="s">
        <v>174</v>
      </c>
      <c r="F1437" s="142" t="s">
        <v>174</v>
      </c>
      <c r="G1437" s="142" t="s">
        <v>174</v>
      </c>
      <c r="H1437" s="142" t="s">
        <v>174</v>
      </c>
      <c r="I1437" s="142" t="s">
        <v>174</v>
      </c>
      <c r="J1437" s="142" t="s">
        <v>174</v>
      </c>
      <c r="K1437" s="142" t="s">
        <v>174</v>
      </c>
      <c r="L1437" s="141" t="s">
        <v>174</v>
      </c>
    </row>
    <row r="1438" spans="1:12" ht="15" customHeight="1" x14ac:dyDescent="0.2">
      <c r="A1438" s="11"/>
      <c r="C1438" s="139">
        <v>2014</v>
      </c>
      <c r="D1438" s="139"/>
      <c r="E1438" s="142" t="s">
        <v>174</v>
      </c>
      <c r="F1438" s="142" t="s">
        <v>174</v>
      </c>
      <c r="G1438" s="142" t="s">
        <v>174</v>
      </c>
      <c r="H1438" s="142" t="s">
        <v>174</v>
      </c>
      <c r="I1438" s="142" t="s">
        <v>174</v>
      </c>
      <c r="J1438" s="142" t="s">
        <v>174</v>
      </c>
      <c r="K1438" s="142" t="s">
        <v>174</v>
      </c>
      <c r="L1438" s="141" t="s">
        <v>174</v>
      </c>
    </row>
    <row r="1439" spans="1:12" ht="15" customHeight="1" x14ac:dyDescent="0.2">
      <c r="A1439" s="11"/>
      <c r="C1439" s="170" t="s">
        <v>94</v>
      </c>
      <c r="D1439" s="171"/>
      <c r="E1439" s="172"/>
      <c r="F1439" s="172"/>
      <c r="G1439" s="173"/>
      <c r="H1439" s="173"/>
      <c r="I1439" s="173"/>
      <c r="J1439" s="173"/>
      <c r="K1439" s="173"/>
      <c r="L1439" s="174"/>
    </row>
    <row r="1440" spans="1:12" ht="15" customHeight="1" x14ac:dyDescent="0.2">
      <c r="A1440" s="11"/>
      <c r="C1440" s="178">
        <v>2024</v>
      </c>
      <c r="D1440" s="178"/>
      <c r="E1440" s="179">
        <v>0.10652855430770489</v>
      </c>
      <c r="F1440" s="179">
        <v>0.10405175882554726</v>
      </c>
      <c r="G1440" s="179">
        <v>0.19827507969880825</v>
      </c>
      <c r="H1440" s="179">
        <v>0.35668043531875948</v>
      </c>
      <c r="I1440" s="179">
        <v>0.19009074914842644</v>
      </c>
      <c r="J1440" s="179">
        <v>2.4896529004033316E-2</v>
      </c>
      <c r="K1440" s="179">
        <v>1.9476893696720295E-2</v>
      </c>
      <c r="L1440" s="181">
        <f t="shared" ref="L1440:L1441" si="702">(1*E1440+2*F1440+3*G1440+4*H1440+5*I1440)/SUM(E1440:I1440)</f>
        <v>3.4392438177692224</v>
      </c>
    </row>
    <row r="1441" spans="1:12" ht="15" customHeight="1" x14ac:dyDescent="0.2">
      <c r="A1441" s="11"/>
      <c r="C1441" s="139">
        <v>2021</v>
      </c>
      <c r="D1441" s="139" t="s">
        <v>201</v>
      </c>
      <c r="E1441" s="140">
        <v>7.8327649999999999E-2</v>
      </c>
      <c r="F1441" s="140">
        <v>0.124422672</v>
      </c>
      <c r="G1441" s="140">
        <v>0.195095615</v>
      </c>
      <c r="H1441" s="140">
        <v>0.38395412699999998</v>
      </c>
      <c r="I1441" s="140">
        <v>0.210003577</v>
      </c>
      <c r="J1441" s="140">
        <v>4.0972999999999999E-3</v>
      </c>
      <c r="K1441" s="140">
        <v>4.0990599999999999E-3</v>
      </c>
      <c r="L1441" s="141">
        <f t="shared" si="702"/>
        <v>3.5272044660703155</v>
      </c>
    </row>
    <row r="1442" spans="1:12" ht="15" customHeight="1" x14ac:dyDescent="0.2">
      <c r="A1442" s="11"/>
      <c r="C1442" s="139">
        <v>2017</v>
      </c>
      <c r="D1442" s="139"/>
      <c r="E1442" s="142" t="s">
        <v>174</v>
      </c>
      <c r="F1442" s="142" t="s">
        <v>174</v>
      </c>
      <c r="G1442" s="142" t="s">
        <v>174</v>
      </c>
      <c r="H1442" s="142" t="s">
        <v>174</v>
      </c>
      <c r="I1442" s="142" t="s">
        <v>174</v>
      </c>
      <c r="J1442" s="142" t="s">
        <v>174</v>
      </c>
      <c r="K1442" s="142" t="s">
        <v>174</v>
      </c>
      <c r="L1442" s="141" t="s">
        <v>174</v>
      </c>
    </row>
    <row r="1443" spans="1:12" ht="15" customHeight="1" x14ac:dyDescent="0.2">
      <c r="A1443" s="11"/>
      <c r="C1443" s="139">
        <v>2014</v>
      </c>
      <c r="D1443" s="139"/>
      <c r="E1443" s="142" t="s">
        <v>174</v>
      </c>
      <c r="F1443" s="142" t="s">
        <v>174</v>
      </c>
      <c r="G1443" s="142" t="s">
        <v>174</v>
      </c>
      <c r="H1443" s="142" t="s">
        <v>174</v>
      </c>
      <c r="I1443" s="142" t="s">
        <v>174</v>
      </c>
      <c r="J1443" s="142" t="s">
        <v>174</v>
      </c>
      <c r="K1443" s="142" t="s">
        <v>174</v>
      </c>
      <c r="L1443" s="141" t="s">
        <v>174</v>
      </c>
    </row>
    <row r="1444" spans="1:12" ht="15" customHeight="1" x14ac:dyDescent="0.2">
      <c r="A1444" s="11"/>
      <c r="C1444" s="170" t="s">
        <v>95</v>
      </c>
      <c r="D1444" s="171"/>
      <c r="E1444" s="172"/>
      <c r="F1444" s="172"/>
      <c r="G1444" s="173"/>
      <c r="H1444" s="173"/>
      <c r="I1444" s="173"/>
      <c r="J1444" s="173"/>
      <c r="K1444" s="173"/>
      <c r="L1444" s="174"/>
    </row>
    <row r="1445" spans="1:12" ht="15" customHeight="1" x14ac:dyDescent="0.2">
      <c r="A1445" s="11"/>
      <c r="C1445" s="178">
        <v>2024</v>
      </c>
      <c r="D1445" s="178"/>
      <c r="E1445" s="179">
        <v>9.9160714971864058E-2</v>
      </c>
      <c r="F1445" s="179">
        <v>0.10997297138152776</v>
      </c>
      <c r="G1445" s="179">
        <v>0.38774077011801777</v>
      </c>
      <c r="H1445" s="179">
        <v>0.27518216614399388</v>
      </c>
      <c r="I1445" s="179">
        <v>6.4706501377572043E-2</v>
      </c>
      <c r="J1445" s="179">
        <v>4.375998231030407E-2</v>
      </c>
      <c r="K1445" s="179">
        <v>1.9476893696720295E-2</v>
      </c>
      <c r="L1445" s="181">
        <f t="shared" ref="L1445:L1446" si="703">(1*E1445+2*F1445+3*G1445+4*H1445+5*I1445)/SUM(E1445:I1445)</f>
        <v>3.1028016209299505</v>
      </c>
    </row>
    <row r="1446" spans="1:12" ht="15" customHeight="1" x14ac:dyDescent="0.2">
      <c r="A1446" s="11"/>
      <c r="C1446" s="139">
        <v>2021</v>
      </c>
      <c r="D1446" s="139" t="s">
        <v>201</v>
      </c>
      <c r="E1446" s="140">
        <v>0.12643347099999999</v>
      </c>
      <c r="F1446" s="140">
        <v>0.19306951</v>
      </c>
      <c r="G1446" s="140">
        <v>0.340043443</v>
      </c>
      <c r="H1446" s="140">
        <v>0.23451868100000001</v>
      </c>
      <c r="I1446" s="140">
        <v>9.7797049999999996E-2</v>
      </c>
      <c r="J1446" s="140">
        <v>4.0387899999999996E-3</v>
      </c>
      <c r="K1446" s="140">
        <v>4.0990599999999999E-3</v>
      </c>
      <c r="L1446" s="141">
        <f t="shared" si="703"/>
        <v>2.9840465019052975</v>
      </c>
    </row>
    <row r="1447" spans="1:12" ht="15" customHeight="1" x14ac:dyDescent="0.2">
      <c r="A1447" s="11"/>
      <c r="C1447" s="139">
        <v>2017</v>
      </c>
      <c r="D1447" s="139"/>
      <c r="E1447" s="142" t="s">
        <v>174</v>
      </c>
      <c r="F1447" s="142" t="s">
        <v>174</v>
      </c>
      <c r="G1447" s="142" t="s">
        <v>174</v>
      </c>
      <c r="H1447" s="142" t="s">
        <v>174</v>
      </c>
      <c r="I1447" s="142" t="s">
        <v>174</v>
      </c>
      <c r="J1447" s="142" t="s">
        <v>174</v>
      </c>
      <c r="K1447" s="142" t="s">
        <v>174</v>
      </c>
      <c r="L1447" s="141" t="s">
        <v>174</v>
      </c>
    </row>
    <row r="1448" spans="1:12" ht="15" customHeight="1" x14ac:dyDescent="0.2">
      <c r="A1448" s="11"/>
      <c r="C1448" s="139">
        <v>2014</v>
      </c>
      <c r="D1448" s="139"/>
      <c r="E1448" s="142" t="s">
        <v>174</v>
      </c>
      <c r="F1448" s="142" t="s">
        <v>174</v>
      </c>
      <c r="G1448" s="142" t="s">
        <v>174</v>
      </c>
      <c r="H1448" s="142" t="s">
        <v>174</v>
      </c>
      <c r="I1448" s="142" t="s">
        <v>174</v>
      </c>
      <c r="J1448" s="142" t="s">
        <v>174</v>
      </c>
      <c r="K1448" s="142" t="s">
        <v>174</v>
      </c>
      <c r="L1448" s="141" t="s">
        <v>174</v>
      </c>
    </row>
    <row r="1449" spans="1:12" ht="15" customHeight="1" x14ac:dyDescent="0.2">
      <c r="A1449" s="11"/>
      <c r="C1449" s="170" t="s">
        <v>96</v>
      </c>
      <c r="D1449" s="171"/>
      <c r="E1449" s="172"/>
      <c r="F1449" s="172"/>
      <c r="G1449" s="173"/>
      <c r="H1449" s="173"/>
      <c r="I1449" s="173"/>
      <c r="J1449" s="173"/>
      <c r="K1449" s="173"/>
      <c r="L1449" s="174"/>
    </row>
    <row r="1450" spans="1:12" ht="15" customHeight="1" x14ac:dyDescent="0.2">
      <c r="A1450" s="11"/>
      <c r="C1450" s="178">
        <v>2024</v>
      </c>
      <c r="D1450" s="178"/>
      <c r="E1450" s="179">
        <v>9.3334985814897894E-2</v>
      </c>
      <c r="F1450" s="179">
        <v>0.14659296906193253</v>
      </c>
      <c r="G1450" s="179">
        <v>0.21592416513844487</v>
      </c>
      <c r="H1450" s="179">
        <v>0.37193013832668032</v>
      </c>
      <c r="I1450" s="179">
        <v>0.12728012897974281</v>
      </c>
      <c r="J1450" s="179">
        <v>2.5460718981581233E-2</v>
      </c>
      <c r="K1450" s="179">
        <v>1.9476893696720295E-2</v>
      </c>
      <c r="L1450" s="181">
        <f t="shared" ref="L1450:L1451" si="704">(1*E1450+2*F1450+3*G1450+4*H1450+5*I1450)/SUM(E1450:I1450)</f>
        <v>3.30702439912511</v>
      </c>
    </row>
    <row r="1451" spans="1:12" ht="15" customHeight="1" x14ac:dyDescent="0.2">
      <c r="A1451" s="11"/>
      <c r="C1451" s="139">
        <v>2021</v>
      </c>
      <c r="D1451" s="139" t="s">
        <v>201</v>
      </c>
      <c r="E1451" s="140">
        <v>0.117701823</v>
      </c>
      <c r="F1451" s="140">
        <v>0.141980828</v>
      </c>
      <c r="G1451" s="140">
        <v>0.26402689000000001</v>
      </c>
      <c r="H1451" s="140">
        <v>0.33804537400000001</v>
      </c>
      <c r="I1451" s="140">
        <v>0.127550778</v>
      </c>
      <c r="J1451" s="140">
        <v>6.5952500000000004E-3</v>
      </c>
      <c r="K1451" s="140">
        <v>4.0990599999999999E-3</v>
      </c>
      <c r="L1451" s="141">
        <f t="shared" si="704"/>
        <v>3.2180948290570486</v>
      </c>
    </row>
    <row r="1452" spans="1:12" ht="15" customHeight="1" x14ac:dyDescent="0.2">
      <c r="A1452" s="11"/>
      <c r="C1452" s="139">
        <v>2017</v>
      </c>
      <c r="D1452" s="139"/>
      <c r="E1452" s="142" t="s">
        <v>174</v>
      </c>
      <c r="F1452" s="142" t="s">
        <v>174</v>
      </c>
      <c r="G1452" s="142" t="s">
        <v>174</v>
      </c>
      <c r="H1452" s="142" t="s">
        <v>174</v>
      </c>
      <c r="I1452" s="142" t="s">
        <v>174</v>
      </c>
      <c r="J1452" s="142" t="s">
        <v>174</v>
      </c>
      <c r="K1452" s="142" t="s">
        <v>174</v>
      </c>
      <c r="L1452" s="141" t="s">
        <v>174</v>
      </c>
    </row>
    <row r="1453" spans="1:12" ht="15" customHeight="1" x14ac:dyDescent="0.2">
      <c r="A1453" s="11"/>
      <c r="C1453" s="139">
        <v>2014</v>
      </c>
      <c r="D1453" s="139"/>
      <c r="E1453" s="142" t="s">
        <v>174</v>
      </c>
      <c r="F1453" s="142" t="s">
        <v>174</v>
      </c>
      <c r="G1453" s="142" t="s">
        <v>174</v>
      </c>
      <c r="H1453" s="142" t="s">
        <v>174</v>
      </c>
      <c r="I1453" s="142" t="s">
        <v>174</v>
      </c>
      <c r="J1453" s="142" t="s">
        <v>174</v>
      </c>
      <c r="K1453" s="142" t="s">
        <v>174</v>
      </c>
      <c r="L1453" s="141" t="s">
        <v>174</v>
      </c>
    </row>
    <row r="1454" spans="1:12" ht="15" customHeight="1" x14ac:dyDescent="0.2">
      <c r="A1454" s="11"/>
      <c r="C1454" s="162" t="s">
        <v>65</v>
      </c>
      <c r="D1454" s="162"/>
      <c r="E1454" s="162"/>
      <c r="F1454" s="162"/>
      <c r="G1454" s="163"/>
      <c r="H1454" s="163"/>
      <c r="I1454" s="163"/>
      <c r="J1454" s="163"/>
      <c r="K1454" s="163"/>
      <c r="L1454" s="168"/>
    </row>
    <row r="1455" spans="1:12" ht="15" customHeight="1" x14ac:dyDescent="0.2">
      <c r="A1455" s="11"/>
      <c r="C1455" s="178">
        <v>2024</v>
      </c>
      <c r="D1455" s="178"/>
      <c r="E1455" s="179">
        <f>AVERAGE(E1460,E1465,E1470)</f>
        <v>9.2666431725526521E-2</v>
      </c>
      <c r="F1455" s="179">
        <f t="shared" ref="F1455:K1455" si="705">AVERAGE(F1460,F1465,F1470)</f>
        <v>0.10203619638012597</v>
      </c>
      <c r="G1455" s="179">
        <f t="shared" si="705"/>
        <v>0.28657035087590149</v>
      </c>
      <c r="H1455" s="179">
        <f t="shared" si="705"/>
        <v>0.36214553206871436</v>
      </c>
      <c r="I1455" s="179">
        <f t="shared" si="705"/>
        <v>0.10463266588752658</v>
      </c>
      <c r="J1455" s="179">
        <f t="shared" si="705"/>
        <v>2.5631107749156248E-2</v>
      </c>
      <c r="K1455" s="179">
        <f t="shared" si="705"/>
        <v>2.6317715313048867E-2</v>
      </c>
      <c r="L1455" s="181">
        <f t="shared" ref="L1455:L1456" si="706">(1*E1455+2*F1455+3*G1455+4*H1455+5*I1455)/SUM(E1455:I1455)</f>
        <v>3.2996059821686456</v>
      </c>
    </row>
    <row r="1456" spans="1:12" ht="15" customHeight="1" x14ac:dyDescent="0.2">
      <c r="A1456" s="11"/>
      <c r="C1456" s="139">
        <v>2021</v>
      </c>
      <c r="D1456" s="139" t="s">
        <v>201</v>
      </c>
      <c r="E1456" s="140">
        <f t="shared" ref="E1456:K1456" si="707">AVERAGE(E1461,E1466,E1471)</f>
        <v>0.12414046966666666</v>
      </c>
      <c r="F1456" s="140">
        <f t="shared" si="707"/>
        <v>9.1001610666666677E-2</v>
      </c>
      <c r="G1456" s="140">
        <f t="shared" si="707"/>
        <v>0.31165829333333334</v>
      </c>
      <c r="H1456" s="140">
        <f t="shared" si="707"/>
        <v>0.28388395066666666</v>
      </c>
      <c r="I1456" s="140">
        <f t="shared" si="707"/>
        <v>0.17698750499999996</v>
      </c>
      <c r="J1456" s="140">
        <f t="shared" si="707"/>
        <v>5.1853299999999993E-3</v>
      </c>
      <c r="K1456" s="140">
        <f t="shared" si="707"/>
        <v>7.1428400000000001E-3</v>
      </c>
      <c r="L1456" s="141">
        <f t="shared" si="706"/>
        <v>3.3023032568097062</v>
      </c>
    </row>
    <row r="1457" spans="1:12" ht="15" customHeight="1" x14ac:dyDescent="0.2">
      <c r="A1457" s="11"/>
      <c r="C1457" s="139">
        <v>2017</v>
      </c>
      <c r="D1457" s="139"/>
      <c r="E1457" s="142" t="s">
        <v>174</v>
      </c>
      <c r="F1457" s="142" t="s">
        <v>174</v>
      </c>
      <c r="G1457" s="142" t="s">
        <v>174</v>
      </c>
      <c r="H1457" s="142" t="s">
        <v>174</v>
      </c>
      <c r="I1457" s="142" t="s">
        <v>174</v>
      </c>
      <c r="J1457" s="142" t="s">
        <v>174</v>
      </c>
      <c r="K1457" s="142" t="s">
        <v>174</v>
      </c>
      <c r="L1457" s="141" t="s">
        <v>174</v>
      </c>
    </row>
    <row r="1458" spans="1:12" ht="15" customHeight="1" x14ac:dyDescent="0.2">
      <c r="A1458" s="11"/>
      <c r="C1458" s="139">
        <v>2014</v>
      </c>
      <c r="D1458" s="139"/>
      <c r="E1458" s="142" t="s">
        <v>174</v>
      </c>
      <c r="F1458" s="142" t="s">
        <v>174</v>
      </c>
      <c r="G1458" s="142" t="s">
        <v>174</v>
      </c>
      <c r="H1458" s="142" t="s">
        <v>174</v>
      </c>
      <c r="I1458" s="142" t="s">
        <v>174</v>
      </c>
      <c r="J1458" s="142" t="s">
        <v>174</v>
      </c>
      <c r="K1458" s="142" t="s">
        <v>174</v>
      </c>
      <c r="L1458" s="141" t="s">
        <v>174</v>
      </c>
    </row>
    <row r="1459" spans="1:12" ht="15" customHeight="1" x14ac:dyDescent="0.2">
      <c r="A1459" s="11"/>
      <c r="C1459" s="170" t="s">
        <v>94</v>
      </c>
      <c r="D1459" s="171"/>
      <c r="E1459" s="172"/>
      <c r="F1459" s="172"/>
      <c r="G1459" s="173"/>
      <c r="H1459" s="173"/>
      <c r="I1459" s="173"/>
      <c r="J1459" s="173"/>
      <c r="K1459" s="173"/>
      <c r="L1459" s="174"/>
    </row>
    <row r="1460" spans="1:12" ht="15" customHeight="1" x14ac:dyDescent="0.2">
      <c r="A1460" s="11"/>
      <c r="C1460" s="178">
        <v>2024</v>
      </c>
      <c r="D1460" s="178"/>
      <c r="E1460" s="179">
        <v>6.6670360705271395E-2</v>
      </c>
      <c r="F1460" s="179">
        <v>9.2142199127715554E-2</v>
      </c>
      <c r="G1460" s="179">
        <v>0.2963181090403148</v>
      </c>
      <c r="H1460" s="179">
        <v>0.3648447151554407</v>
      </c>
      <c r="I1460" s="179">
        <v>0.12852503837731938</v>
      </c>
      <c r="J1460" s="179">
        <v>2.5181862280889256E-2</v>
      </c>
      <c r="K1460" s="179">
        <v>2.6317715313048856E-2</v>
      </c>
      <c r="L1460" s="181">
        <f t="shared" ref="L1460:L1461" si="708">(1*E1460+2*F1460+3*G1460+4*H1460+5*I1460)/SUM(E1460:I1460)</f>
        <v>3.417935366192292</v>
      </c>
    </row>
    <row r="1461" spans="1:12" ht="15" customHeight="1" x14ac:dyDescent="0.2">
      <c r="A1461" s="11"/>
      <c r="C1461" s="139">
        <v>2021</v>
      </c>
      <c r="D1461" s="139" t="s">
        <v>201</v>
      </c>
      <c r="E1461" s="140">
        <v>0.102176404</v>
      </c>
      <c r="F1461" s="140">
        <v>8.5999500000000006E-2</v>
      </c>
      <c r="G1461" s="140">
        <v>0.30618149099999997</v>
      </c>
      <c r="H1461" s="140">
        <v>0.25774836299999998</v>
      </c>
      <c r="I1461" s="140">
        <v>0.236760849</v>
      </c>
      <c r="J1461" s="140">
        <v>3.9905499999999998E-3</v>
      </c>
      <c r="K1461" s="140">
        <v>7.1428400000000001E-3</v>
      </c>
      <c r="L1461" s="141">
        <f t="shared" si="708"/>
        <v>3.4458819317780849</v>
      </c>
    </row>
    <row r="1462" spans="1:12" ht="15" customHeight="1" x14ac:dyDescent="0.2">
      <c r="A1462" s="11"/>
      <c r="C1462" s="139">
        <v>2017</v>
      </c>
      <c r="D1462" s="139"/>
      <c r="E1462" s="142" t="s">
        <v>174</v>
      </c>
      <c r="F1462" s="142" t="s">
        <v>174</v>
      </c>
      <c r="G1462" s="142" t="s">
        <v>174</v>
      </c>
      <c r="H1462" s="142" t="s">
        <v>174</v>
      </c>
      <c r="I1462" s="142" t="s">
        <v>174</v>
      </c>
      <c r="J1462" s="142" t="s">
        <v>174</v>
      </c>
      <c r="K1462" s="142" t="s">
        <v>174</v>
      </c>
      <c r="L1462" s="141" t="s">
        <v>174</v>
      </c>
    </row>
    <row r="1463" spans="1:12" ht="15" customHeight="1" x14ac:dyDescent="0.2">
      <c r="A1463" s="11"/>
      <c r="C1463" s="139">
        <v>2014</v>
      </c>
      <c r="D1463" s="139"/>
      <c r="E1463" s="142" t="s">
        <v>174</v>
      </c>
      <c r="F1463" s="142" t="s">
        <v>174</v>
      </c>
      <c r="G1463" s="142" t="s">
        <v>174</v>
      </c>
      <c r="H1463" s="142" t="s">
        <v>174</v>
      </c>
      <c r="I1463" s="142" t="s">
        <v>174</v>
      </c>
      <c r="J1463" s="142" t="s">
        <v>174</v>
      </c>
      <c r="K1463" s="142" t="s">
        <v>174</v>
      </c>
      <c r="L1463" s="141" t="s">
        <v>174</v>
      </c>
    </row>
    <row r="1464" spans="1:12" ht="15" customHeight="1" x14ac:dyDescent="0.2">
      <c r="A1464" s="11"/>
      <c r="C1464" s="170" t="s">
        <v>95</v>
      </c>
      <c r="D1464" s="171"/>
      <c r="E1464" s="172"/>
      <c r="F1464" s="172"/>
      <c r="G1464" s="173"/>
      <c r="H1464" s="173"/>
      <c r="I1464" s="173"/>
      <c r="J1464" s="173"/>
      <c r="K1464" s="173"/>
      <c r="L1464" s="174"/>
    </row>
    <row r="1465" spans="1:12" ht="15" customHeight="1" x14ac:dyDescent="0.2">
      <c r="A1465" s="11"/>
      <c r="C1465" s="178">
        <v>2024</v>
      </c>
      <c r="D1465" s="178"/>
      <c r="E1465" s="179">
        <v>0.10094551513351012</v>
      </c>
      <c r="F1465" s="179">
        <v>8.518205796312904E-2</v>
      </c>
      <c r="G1465" s="179">
        <v>0.3094876646735345</v>
      </c>
      <c r="H1465" s="179">
        <v>0.36621144043711179</v>
      </c>
      <c r="I1465" s="179">
        <v>8.6281970985149933E-2</v>
      </c>
      <c r="J1465" s="179">
        <v>2.557363549451579E-2</v>
      </c>
      <c r="K1465" s="179">
        <v>2.6317715313048867E-2</v>
      </c>
      <c r="L1465" s="181">
        <f t="shared" ref="L1465:L1466" si="709">(1*E1465+2*F1465+3*G1465+4*H1465+5*I1465)/SUM(E1465:I1465)</f>
        <v>3.2654783229661004</v>
      </c>
    </row>
    <row r="1466" spans="1:12" ht="15" customHeight="1" x14ac:dyDescent="0.2">
      <c r="A1466" s="11"/>
      <c r="C1466" s="139">
        <v>2021</v>
      </c>
      <c r="D1466" s="139" t="s">
        <v>201</v>
      </c>
      <c r="E1466" s="140">
        <v>0.128170066</v>
      </c>
      <c r="F1466" s="140">
        <v>0.10740277300000001</v>
      </c>
      <c r="G1466" s="140">
        <v>0.29443362000000001</v>
      </c>
      <c r="H1466" s="140">
        <v>0.295169931</v>
      </c>
      <c r="I1466" s="140">
        <v>0.16317628100000001</v>
      </c>
      <c r="J1466" s="140">
        <v>4.5044899999999999E-3</v>
      </c>
      <c r="K1466" s="140">
        <v>7.1428400000000001E-3</v>
      </c>
      <c r="L1466" s="141">
        <f t="shared" si="709"/>
        <v>3.2608174142324953</v>
      </c>
    </row>
    <row r="1467" spans="1:12" ht="15" customHeight="1" x14ac:dyDescent="0.2">
      <c r="A1467" s="11"/>
      <c r="C1467" s="139">
        <v>2017</v>
      </c>
      <c r="D1467" s="139"/>
      <c r="E1467" s="142" t="s">
        <v>174</v>
      </c>
      <c r="F1467" s="142" t="s">
        <v>174</v>
      </c>
      <c r="G1467" s="142" t="s">
        <v>174</v>
      </c>
      <c r="H1467" s="142" t="s">
        <v>174</v>
      </c>
      <c r="I1467" s="142" t="s">
        <v>174</v>
      </c>
      <c r="J1467" s="142" t="s">
        <v>174</v>
      </c>
      <c r="K1467" s="142" t="s">
        <v>174</v>
      </c>
      <c r="L1467" s="141" t="s">
        <v>174</v>
      </c>
    </row>
    <row r="1468" spans="1:12" ht="15" customHeight="1" x14ac:dyDescent="0.2">
      <c r="A1468" s="11"/>
      <c r="C1468" s="139">
        <v>2014</v>
      </c>
      <c r="D1468" s="139"/>
      <c r="E1468" s="142" t="s">
        <v>174</v>
      </c>
      <c r="F1468" s="142" t="s">
        <v>174</v>
      </c>
      <c r="G1468" s="142" t="s">
        <v>174</v>
      </c>
      <c r="H1468" s="142" t="s">
        <v>174</v>
      </c>
      <c r="I1468" s="142" t="s">
        <v>174</v>
      </c>
      <c r="J1468" s="142" t="s">
        <v>174</v>
      </c>
      <c r="K1468" s="142" t="s">
        <v>174</v>
      </c>
      <c r="L1468" s="141" t="s">
        <v>174</v>
      </c>
    </row>
    <row r="1469" spans="1:12" ht="15" customHeight="1" x14ac:dyDescent="0.2">
      <c r="A1469" s="11"/>
      <c r="C1469" s="170" t="s">
        <v>96</v>
      </c>
      <c r="D1469" s="171"/>
      <c r="E1469" s="172"/>
      <c r="F1469" s="172"/>
      <c r="G1469" s="173"/>
      <c r="H1469" s="173"/>
      <c r="I1469" s="173"/>
      <c r="J1469" s="173"/>
      <c r="K1469" s="173"/>
      <c r="L1469" s="174"/>
    </row>
    <row r="1470" spans="1:12" ht="15" customHeight="1" x14ac:dyDescent="0.2">
      <c r="A1470" s="11"/>
      <c r="C1470" s="178">
        <v>2024</v>
      </c>
      <c r="D1470" s="178"/>
      <c r="E1470" s="179">
        <v>0.11038341933779806</v>
      </c>
      <c r="F1470" s="179">
        <v>0.12878433204953332</v>
      </c>
      <c r="G1470" s="179">
        <v>0.25390527891385511</v>
      </c>
      <c r="H1470" s="179">
        <v>0.35538044061359042</v>
      </c>
      <c r="I1470" s="179">
        <v>9.9090988300110441E-2</v>
      </c>
      <c r="J1470" s="179">
        <v>2.6137825472063694E-2</v>
      </c>
      <c r="K1470" s="179">
        <v>2.6317715313048863E-2</v>
      </c>
      <c r="L1470" s="181">
        <f t="shared" ref="L1470:L1471" si="710">(1*E1470+2*F1470+3*G1470+4*H1470+5*I1470)/SUM(E1470:I1470)</f>
        <v>3.2153051970328872</v>
      </c>
    </row>
    <row r="1471" spans="1:12" ht="15" customHeight="1" x14ac:dyDescent="0.2">
      <c r="A1471" s="11"/>
      <c r="C1471" s="139">
        <v>2021</v>
      </c>
      <c r="D1471" s="139" t="s">
        <v>201</v>
      </c>
      <c r="E1471" s="140">
        <v>0.14207493900000001</v>
      </c>
      <c r="F1471" s="140">
        <v>7.9602559000000003E-2</v>
      </c>
      <c r="G1471" s="140">
        <v>0.33435976899999997</v>
      </c>
      <c r="H1471" s="140">
        <v>0.29873355800000001</v>
      </c>
      <c r="I1471" s="140">
        <v>0.13102538499999999</v>
      </c>
      <c r="J1471" s="140">
        <v>7.0609499999999999E-3</v>
      </c>
      <c r="K1471" s="140">
        <v>7.1428400000000001E-3</v>
      </c>
      <c r="L1471" s="141">
        <f t="shared" si="710"/>
        <v>3.1998708140701826</v>
      </c>
    </row>
    <row r="1472" spans="1:12" ht="15" customHeight="1" x14ac:dyDescent="0.2">
      <c r="A1472" s="11"/>
      <c r="C1472" s="139">
        <v>2017</v>
      </c>
      <c r="D1472" s="139"/>
      <c r="E1472" s="142" t="s">
        <v>174</v>
      </c>
      <c r="F1472" s="142" t="s">
        <v>174</v>
      </c>
      <c r="G1472" s="142" t="s">
        <v>174</v>
      </c>
      <c r="H1472" s="142" t="s">
        <v>174</v>
      </c>
      <c r="I1472" s="142" t="s">
        <v>174</v>
      </c>
      <c r="J1472" s="142" t="s">
        <v>174</v>
      </c>
      <c r="K1472" s="142" t="s">
        <v>174</v>
      </c>
      <c r="L1472" s="141" t="s">
        <v>174</v>
      </c>
    </row>
    <row r="1473" spans="1:12" ht="15" customHeight="1" x14ac:dyDescent="0.2">
      <c r="A1473" s="11"/>
      <c r="C1473" s="139">
        <v>2014</v>
      </c>
      <c r="D1473" s="139"/>
      <c r="E1473" s="142" t="s">
        <v>174</v>
      </c>
      <c r="F1473" s="142" t="s">
        <v>174</v>
      </c>
      <c r="G1473" s="142" t="s">
        <v>174</v>
      </c>
      <c r="H1473" s="142" t="s">
        <v>174</v>
      </c>
      <c r="I1473" s="142" t="s">
        <v>174</v>
      </c>
      <c r="J1473" s="142" t="s">
        <v>174</v>
      </c>
      <c r="K1473" s="142" t="s">
        <v>174</v>
      </c>
      <c r="L1473" s="141" t="s">
        <v>174</v>
      </c>
    </row>
    <row r="1474" spans="1:12" ht="15" customHeight="1" x14ac:dyDescent="0.2">
      <c r="A1474" s="11"/>
      <c r="C1474" s="162" t="s">
        <v>66</v>
      </c>
      <c r="D1474" s="162"/>
      <c r="E1474" s="162"/>
      <c r="F1474" s="162"/>
      <c r="G1474" s="163"/>
      <c r="H1474" s="163"/>
      <c r="I1474" s="163"/>
      <c r="J1474" s="163"/>
      <c r="K1474" s="163"/>
      <c r="L1474" s="168"/>
    </row>
    <row r="1475" spans="1:12" ht="15" customHeight="1" x14ac:dyDescent="0.2">
      <c r="A1475" s="11"/>
      <c r="C1475" s="178">
        <v>2024</v>
      </c>
      <c r="D1475" s="178"/>
      <c r="E1475" s="179">
        <f>AVERAGE(E1480,E1485,E1490)</f>
        <v>0.10403544742437699</v>
      </c>
      <c r="F1475" s="179">
        <f t="shared" ref="F1475:K1475" si="711">AVERAGE(F1480,F1485,F1490)</f>
        <v>9.2679890298196996E-2</v>
      </c>
      <c r="G1475" s="179">
        <f t="shared" si="711"/>
        <v>0.18731003831626378</v>
      </c>
      <c r="H1475" s="179">
        <f t="shared" si="711"/>
        <v>0.40077628053901976</v>
      </c>
      <c r="I1475" s="179">
        <f t="shared" si="711"/>
        <v>0.16524099711517828</v>
      </c>
      <c r="J1475" s="179">
        <f t="shared" si="711"/>
        <v>2.5542342370659953E-2</v>
      </c>
      <c r="K1475" s="179">
        <f t="shared" si="711"/>
        <v>2.4415003936304372E-2</v>
      </c>
      <c r="L1475" s="181">
        <f t="shared" ref="L1475:L1476" si="712">(1*E1475+2*F1475+3*G1475+4*H1475+5*I1475)/SUM(E1475:I1475)</f>
        <v>3.4531454329433982</v>
      </c>
    </row>
    <row r="1476" spans="1:12" ht="15" customHeight="1" x14ac:dyDescent="0.2">
      <c r="A1476" s="11"/>
      <c r="C1476" s="139">
        <v>2021</v>
      </c>
      <c r="D1476" s="139" t="s">
        <v>201</v>
      </c>
      <c r="E1476" s="140">
        <f t="shared" ref="E1476:K1476" si="713">AVERAGE(E1481,E1486,E1491)</f>
        <v>8.0867273000000003E-2</v>
      </c>
      <c r="F1476" s="140">
        <f t="shared" si="713"/>
        <v>7.7577213666666658E-2</v>
      </c>
      <c r="G1476" s="140">
        <f t="shared" si="713"/>
        <v>0.30640769166666665</v>
      </c>
      <c r="H1476" s="140">
        <f t="shared" si="713"/>
        <v>0.32189860066666665</v>
      </c>
      <c r="I1476" s="140">
        <f t="shared" si="713"/>
        <v>0.19525443200000001</v>
      </c>
      <c r="J1476" s="140">
        <f t="shared" si="713"/>
        <v>4.9130799999999994E-3</v>
      </c>
      <c r="K1476" s="140">
        <f t="shared" si="713"/>
        <v>1.30817E-2</v>
      </c>
      <c r="L1476" s="141">
        <f t="shared" si="712"/>
        <v>3.4817649638724779</v>
      </c>
    </row>
    <row r="1477" spans="1:12" ht="15" customHeight="1" x14ac:dyDescent="0.2">
      <c r="A1477" s="11"/>
      <c r="C1477" s="139">
        <v>2017</v>
      </c>
      <c r="D1477" s="139"/>
      <c r="E1477" s="142" t="s">
        <v>174</v>
      </c>
      <c r="F1477" s="142" t="s">
        <v>174</v>
      </c>
      <c r="G1477" s="142" t="s">
        <v>174</v>
      </c>
      <c r="H1477" s="142" t="s">
        <v>174</v>
      </c>
      <c r="I1477" s="142" t="s">
        <v>174</v>
      </c>
      <c r="J1477" s="142" t="s">
        <v>174</v>
      </c>
      <c r="K1477" s="142" t="s">
        <v>174</v>
      </c>
      <c r="L1477" s="141" t="s">
        <v>174</v>
      </c>
    </row>
    <row r="1478" spans="1:12" ht="15" customHeight="1" x14ac:dyDescent="0.2">
      <c r="A1478" s="11"/>
      <c r="C1478" s="139">
        <v>2014</v>
      </c>
      <c r="D1478" s="139"/>
      <c r="E1478" s="142" t="s">
        <v>174</v>
      </c>
      <c r="F1478" s="142" t="s">
        <v>174</v>
      </c>
      <c r="G1478" s="142" t="s">
        <v>174</v>
      </c>
      <c r="H1478" s="142" t="s">
        <v>174</v>
      </c>
      <c r="I1478" s="142" t="s">
        <v>174</v>
      </c>
      <c r="J1478" s="142" t="s">
        <v>174</v>
      </c>
      <c r="K1478" s="142" t="s">
        <v>174</v>
      </c>
      <c r="L1478" s="141" t="s">
        <v>174</v>
      </c>
    </row>
    <row r="1479" spans="1:12" ht="15" customHeight="1" x14ac:dyDescent="0.2">
      <c r="A1479" s="11"/>
      <c r="C1479" s="170" t="s">
        <v>94</v>
      </c>
      <c r="D1479" s="171"/>
      <c r="E1479" s="172"/>
      <c r="F1479" s="172"/>
      <c r="G1479" s="173"/>
      <c r="H1479" s="173"/>
      <c r="I1479" s="173"/>
      <c r="J1479" s="173"/>
      <c r="K1479" s="173"/>
      <c r="L1479" s="174"/>
    </row>
    <row r="1480" spans="1:12" ht="15" customHeight="1" x14ac:dyDescent="0.2">
      <c r="A1480" s="11"/>
      <c r="C1480" s="178">
        <v>2024</v>
      </c>
      <c r="D1480" s="178"/>
      <c r="E1480" s="179">
        <v>6.1887175437559269E-2</v>
      </c>
      <c r="F1480" s="179">
        <v>6.4788307803940459E-2</v>
      </c>
      <c r="G1480" s="179">
        <v>0.13444864068025009</v>
      </c>
      <c r="H1480" s="179">
        <v>0.41719030537350549</v>
      </c>
      <c r="I1480" s="179">
        <v>0.27191628772362969</v>
      </c>
      <c r="J1480" s="179">
        <v>2.5354279044810645E-2</v>
      </c>
      <c r="K1480" s="179">
        <v>2.4415003936304368E-2</v>
      </c>
      <c r="L1480" s="181">
        <f t="shared" ref="L1480:L1481" si="714">(1*E1480+2*F1480+3*G1480+4*H1480+5*I1480)/SUM(E1480:I1480)</f>
        <v>3.8129185978802171</v>
      </c>
    </row>
    <row r="1481" spans="1:12" ht="15" customHeight="1" x14ac:dyDescent="0.2">
      <c r="A1481" s="11"/>
      <c r="C1481" s="139">
        <v>2021</v>
      </c>
      <c r="D1481" s="139" t="s">
        <v>201</v>
      </c>
      <c r="E1481" s="140">
        <v>2.9867899999999999E-2</v>
      </c>
      <c r="F1481" s="140">
        <v>6.4127316000000004E-2</v>
      </c>
      <c r="G1481" s="140">
        <v>0.23533583399999999</v>
      </c>
      <c r="H1481" s="140">
        <v>0.35341826700000001</v>
      </c>
      <c r="I1481" s="140">
        <v>0.30045069000000002</v>
      </c>
      <c r="J1481" s="140">
        <v>3.7182999999999999E-3</v>
      </c>
      <c r="K1481" s="140">
        <v>1.30817E-2</v>
      </c>
      <c r="L1481" s="141">
        <f t="shared" si="714"/>
        <v>3.844646587761873</v>
      </c>
    </row>
    <row r="1482" spans="1:12" ht="15" customHeight="1" x14ac:dyDescent="0.2">
      <c r="A1482" s="11"/>
      <c r="C1482" s="139">
        <v>2017</v>
      </c>
      <c r="D1482" s="139"/>
      <c r="E1482" s="142" t="s">
        <v>174</v>
      </c>
      <c r="F1482" s="142" t="s">
        <v>174</v>
      </c>
      <c r="G1482" s="142" t="s">
        <v>174</v>
      </c>
      <c r="H1482" s="142" t="s">
        <v>174</v>
      </c>
      <c r="I1482" s="142" t="s">
        <v>174</v>
      </c>
      <c r="J1482" s="142" t="s">
        <v>174</v>
      </c>
      <c r="K1482" s="142" t="s">
        <v>174</v>
      </c>
      <c r="L1482" s="141" t="s">
        <v>174</v>
      </c>
    </row>
    <row r="1483" spans="1:12" ht="15" customHeight="1" x14ac:dyDescent="0.2">
      <c r="A1483" s="11"/>
      <c r="C1483" s="139">
        <v>2014</v>
      </c>
      <c r="D1483" s="139"/>
      <c r="E1483" s="142" t="s">
        <v>174</v>
      </c>
      <c r="F1483" s="142" t="s">
        <v>174</v>
      </c>
      <c r="G1483" s="142" t="s">
        <v>174</v>
      </c>
      <c r="H1483" s="142" t="s">
        <v>174</v>
      </c>
      <c r="I1483" s="142" t="s">
        <v>174</v>
      </c>
      <c r="J1483" s="142" t="s">
        <v>174</v>
      </c>
      <c r="K1483" s="142" t="s">
        <v>174</v>
      </c>
      <c r="L1483" s="141" t="s">
        <v>174</v>
      </c>
    </row>
    <row r="1484" spans="1:12" ht="15" customHeight="1" x14ac:dyDescent="0.2">
      <c r="A1484" s="11"/>
      <c r="C1484" s="170" t="s">
        <v>95</v>
      </c>
      <c r="D1484" s="171"/>
      <c r="E1484" s="172"/>
      <c r="F1484" s="172"/>
      <c r="G1484" s="173"/>
      <c r="H1484" s="173"/>
      <c r="I1484" s="173"/>
      <c r="J1484" s="173"/>
      <c r="K1484" s="173"/>
      <c r="L1484" s="174"/>
    </row>
    <row r="1485" spans="1:12" ht="15" customHeight="1" x14ac:dyDescent="0.2">
      <c r="A1485" s="11"/>
      <c r="C1485" s="178">
        <v>2024</v>
      </c>
      <c r="D1485" s="178"/>
      <c r="E1485" s="179">
        <v>9.4386023330246288E-2</v>
      </c>
      <c r="F1485" s="179">
        <v>8.9583193973766073E-2</v>
      </c>
      <c r="G1485" s="179">
        <v>0.19081341421346532</v>
      </c>
      <c r="H1485" s="179">
        <v>0.42461491259199424</v>
      </c>
      <c r="I1485" s="179">
        <v>0.15083317290941314</v>
      </c>
      <c r="J1485" s="179">
        <v>2.5354279044810652E-2</v>
      </c>
      <c r="K1485" s="179">
        <v>2.4415003936304375E-2</v>
      </c>
      <c r="L1485" s="181">
        <f t="shared" ref="L1485:L1486" si="715">(1*E1485+2*F1485+3*G1485+4*H1485+5*I1485)/SUM(E1485:I1485)</f>
        <v>3.4713865903870373</v>
      </c>
    </row>
    <row r="1486" spans="1:12" ht="15" customHeight="1" x14ac:dyDescent="0.2">
      <c r="A1486" s="11"/>
      <c r="C1486" s="139">
        <v>2021</v>
      </c>
      <c r="D1486" s="139" t="s">
        <v>201</v>
      </c>
      <c r="E1486" s="140">
        <v>9.2569419999999999E-2</v>
      </c>
      <c r="F1486" s="140">
        <v>6.8434862999999999E-2</v>
      </c>
      <c r="G1486" s="140">
        <v>0.34543949499999999</v>
      </c>
      <c r="H1486" s="140">
        <v>0.31850630899999999</v>
      </c>
      <c r="I1486" s="140">
        <v>0.15773595700000001</v>
      </c>
      <c r="J1486" s="140">
        <v>4.23224E-3</v>
      </c>
      <c r="K1486" s="140">
        <v>1.30817E-2</v>
      </c>
      <c r="L1486" s="141">
        <f t="shared" si="715"/>
        <v>3.3871068713376378</v>
      </c>
    </row>
    <row r="1487" spans="1:12" ht="15" customHeight="1" x14ac:dyDescent="0.2">
      <c r="A1487" s="11"/>
      <c r="C1487" s="139">
        <v>2017</v>
      </c>
      <c r="D1487" s="139"/>
      <c r="E1487" s="142" t="s">
        <v>174</v>
      </c>
      <c r="F1487" s="142" t="s">
        <v>174</v>
      </c>
      <c r="G1487" s="142" t="s">
        <v>174</v>
      </c>
      <c r="H1487" s="142" t="s">
        <v>174</v>
      </c>
      <c r="I1487" s="142" t="s">
        <v>174</v>
      </c>
      <c r="J1487" s="142" t="s">
        <v>174</v>
      </c>
      <c r="K1487" s="142" t="s">
        <v>174</v>
      </c>
      <c r="L1487" s="141" t="s">
        <v>174</v>
      </c>
    </row>
    <row r="1488" spans="1:12" ht="15" customHeight="1" x14ac:dyDescent="0.2">
      <c r="A1488" s="11"/>
      <c r="C1488" s="139">
        <v>2014</v>
      </c>
      <c r="D1488" s="139"/>
      <c r="E1488" s="142" t="s">
        <v>174</v>
      </c>
      <c r="F1488" s="142" t="s">
        <v>174</v>
      </c>
      <c r="G1488" s="142" t="s">
        <v>174</v>
      </c>
      <c r="H1488" s="142" t="s">
        <v>174</v>
      </c>
      <c r="I1488" s="142" t="s">
        <v>174</v>
      </c>
      <c r="J1488" s="142" t="s">
        <v>174</v>
      </c>
      <c r="K1488" s="142" t="s">
        <v>174</v>
      </c>
      <c r="L1488" s="141" t="s">
        <v>174</v>
      </c>
    </row>
    <row r="1489" spans="1:12" ht="15" customHeight="1" x14ac:dyDescent="0.2">
      <c r="A1489" s="11"/>
      <c r="C1489" s="170" t="s">
        <v>96</v>
      </c>
      <c r="D1489" s="171"/>
      <c r="E1489" s="172"/>
      <c r="F1489" s="172"/>
      <c r="G1489" s="173"/>
      <c r="H1489" s="173"/>
      <c r="I1489" s="173"/>
      <c r="J1489" s="173"/>
      <c r="K1489" s="173"/>
      <c r="L1489" s="174"/>
    </row>
    <row r="1490" spans="1:12" ht="15" customHeight="1" x14ac:dyDescent="0.2">
      <c r="A1490" s="11"/>
      <c r="C1490" s="178">
        <v>2024</v>
      </c>
      <c r="D1490" s="178"/>
      <c r="E1490" s="179">
        <v>0.15583314350532546</v>
      </c>
      <c r="F1490" s="179">
        <v>0.12366816911688443</v>
      </c>
      <c r="G1490" s="179">
        <v>0.2366680600550759</v>
      </c>
      <c r="H1490" s="179">
        <v>0.36052362365155938</v>
      </c>
      <c r="I1490" s="179">
        <v>7.2973530712491949E-2</v>
      </c>
      <c r="J1490" s="179">
        <v>2.5918469022358562E-2</v>
      </c>
      <c r="K1490" s="179">
        <v>2.4415003936304372E-2</v>
      </c>
      <c r="L1490" s="181">
        <f t="shared" ref="L1490:L1491" si="716">(1*E1490+2*F1490+3*G1490+4*H1490+5*I1490)/SUM(E1490:I1490)</f>
        <v>3.0749065350030094</v>
      </c>
    </row>
    <row r="1491" spans="1:12" ht="15" customHeight="1" x14ac:dyDescent="0.2">
      <c r="A1491" s="11"/>
      <c r="C1491" s="139">
        <v>2021</v>
      </c>
      <c r="D1491" s="139" t="s">
        <v>201</v>
      </c>
      <c r="E1491" s="140">
        <v>0.12016449899999999</v>
      </c>
      <c r="F1491" s="140">
        <v>0.100169462</v>
      </c>
      <c r="G1491" s="140">
        <v>0.33844774599999999</v>
      </c>
      <c r="H1491" s="140">
        <v>0.293771226</v>
      </c>
      <c r="I1491" s="140">
        <v>0.12757664899999999</v>
      </c>
      <c r="J1491" s="140">
        <v>6.7886999999999999E-3</v>
      </c>
      <c r="K1491" s="140">
        <v>1.30817E-2</v>
      </c>
      <c r="L1491" s="141">
        <f t="shared" si="716"/>
        <v>3.2126515389676302</v>
      </c>
    </row>
    <row r="1492" spans="1:12" ht="15" customHeight="1" x14ac:dyDescent="0.2">
      <c r="A1492" s="11"/>
      <c r="C1492" s="139">
        <v>2017</v>
      </c>
      <c r="D1492" s="139"/>
      <c r="E1492" s="142" t="s">
        <v>174</v>
      </c>
      <c r="F1492" s="142" t="s">
        <v>174</v>
      </c>
      <c r="G1492" s="142" t="s">
        <v>174</v>
      </c>
      <c r="H1492" s="142" t="s">
        <v>174</v>
      </c>
      <c r="I1492" s="142" t="s">
        <v>174</v>
      </c>
      <c r="J1492" s="142" t="s">
        <v>174</v>
      </c>
      <c r="K1492" s="142" t="s">
        <v>174</v>
      </c>
      <c r="L1492" s="141" t="s">
        <v>174</v>
      </c>
    </row>
    <row r="1493" spans="1:12" ht="15" customHeight="1" x14ac:dyDescent="0.2">
      <c r="A1493" s="11"/>
      <c r="C1493" s="139">
        <v>2014</v>
      </c>
      <c r="D1493" s="139"/>
      <c r="E1493" s="142" t="s">
        <v>174</v>
      </c>
      <c r="F1493" s="142" t="s">
        <v>174</v>
      </c>
      <c r="G1493" s="142" t="s">
        <v>174</v>
      </c>
      <c r="H1493" s="142" t="s">
        <v>174</v>
      </c>
      <c r="I1493" s="142" t="s">
        <v>174</v>
      </c>
      <c r="J1493" s="142" t="s">
        <v>174</v>
      </c>
      <c r="K1493" s="142" t="s">
        <v>174</v>
      </c>
      <c r="L1493" s="141" t="s">
        <v>174</v>
      </c>
    </row>
    <row r="1494" spans="1:12" ht="15" customHeight="1" x14ac:dyDescent="0.2">
      <c r="A1494" s="11"/>
      <c r="C1494" s="162" t="s">
        <v>67</v>
      </c>
      <c r="D1494" s="162"/>
      <c r="E1494" s="162"/>
      <c r="F1494" s="162"/>
      <c r="G1494" s="163"/>
      <c r="H1494" s="163"/>
      <c r="I1494" s="163"/>
      <c r="J1494" s="163"/>
      <c r="K1494" s="163"/>
      <c r="L1494" s="168"/>
    </row>
    <row r="1495" spans="1:12" ht="15" customHeight="1" x14ac:dyDescent="0.2">
      <c r="A1495" s="11"/>
      <c r="C1495" s="178">
        <v>2024</v>
      </c>
      <c r="D1495" s="178"/>
      <c r="E1495" s="179">
        <f>AVERAGE(E1500,E1505,E1510)</f>
        <v>0.10328796919025617</v>
      </c>
      <c r="F1495" s="179">
        <f t="shared" ref="F1495:K1495" si="717">AVERAGE(F1500,F1505,F1510)</f>
        <v>0.16250415720727795</v>
      </c>
      <c r="G1495" s="179">
        <f t="shared" si="717"/>
        <v>0.35860060127654653</v>
      </c>
      <c r="H1495" s="179">
        <f t="shared" si="717"/>
        <v>0.25202877403006213</v>
      </c>
      <c r="I1495" s="179">
        <f t="shared" si="717"/>
        <v>6.1430458258263487E-2</v>
      </c>
      <c r="J1495" s="179">
        <f t="shared" si="717"/>
        <v>2.9713327361297576E-2</v>
      </c>
      <c r="K1495" s="179">
        <f t="shared" si="717"/>
        <v>3.2434712676296308E-2</v>
      </c>
      <c r="L1495" s="181">
        <f t="shared" ref="L1495:L1496" si="718">(1*E1495+2*F1495+3*G1495+4*H1495+5*I1495)/SUM(E1495:I1495)</f>
        <v>3.0061945756972479</v>
      </c>
    </row>
    <row r="1496" spans="1:12" ht="15" customHeight="1" x14ac:dyDescent="0.2">
      <c r="A1496" s="11"/>
      <c r="C1496" s="139">
        <v>2021</v>
      </c>
      <c r="D1496" s="139" t="s">
        <v>201</v>
      </c>
      <c r="E1496" s="140">
        <f t="shared" ref="E1496:K1496" si="719">AVERAGE(E1501,E1506,E1511)</f>
        <v>9.1138806999999988E-2</v>
      </c>
      <c r="F1496" s="140">
        <f t="shared" si="719"/>
        <v>0.16011611466666667</v>
      </c>
      <c r="G1496" s="140">
        <f t="shared" si="719"/>
        <v>0.41335372433333334</v>
      </c>
      <c r="H1496" s="140">
        <f t="shared" si="719"/>
        <v>0.22679783133333331</v>
      </c>
      <c r="I1496" s="140">
        <f t="shared" si="719"/>
        <v>8.6710012333333322E-2</v>
      </c>
      <c r="J1496" s="140">
        <f t="shared" si="719"/>
        <v>6.9668533333333343E-3</v>
      </c>
      <c r="K1496" s="140">
        <f t="shared" si="719"/>
        <v>1.49167E-2</v>
      </c>
      <c r="L1496" s="141">
        <f t="shared" si="718"/>
        <v>3.0591178330436275</v>
      </c>
    </row>
    <row r="1497" spans="1:12" ht="15" customHeight="1" x14ac:dyDescent="0.2">
      <c r="A1497" s="11"/>
      <c r="C1497" s="139">
        <v>2017</v>
      </c>
      <c r="D1497" s="139"/>
      <c r="E1497" s="142" t="s">
        <v>174</v>
      </c>
      <c r="F1497" s="142" t="s">
        <v>174</v>
      </c>
      <c r="G1497" s="142" t="s">
        <v>174</v>
      </c>
      <c r="H1497" s="142" t="s">
        <v>174</v>
      </c>
      <c r="I1497" s="142" t="s">
        <v>174</v>
      </c>
      <c r="J1497" s="142" t="s">
        <v>174</v>
      </c>
      <c r="K1497" s="142" t="s">
        <v>174</v>
      </c>
      <c r="L1497" s="141" t="s">
        <v>174</v>
      </c>
    </row>
    <row r="1498" spans="1:12" ht="15" customHeight="1" x14ac:dyDescent="0.2">
      <c r="A1498" s="11"/>
      <c r="C1498" s="139">
        <v>2014</v>
      </c>
      <c r="D1498" s="139"/>
      <c r="E1498" s="142" t="s">
        <v>174</v>
      </c>
      <c r="F1498" s="142" t="s">
        <v>174</v>
      </c>
      <c r="G1498" s="142" t="s">
        <v>174</v>
      </c>
      <c r="H1498" s="142" t="s">
        <v>174</v>
      </c>
      <c r="I1498" s="142" t="s">
        <v>174</v>
      </c>
      <c r="J1498" s="142" t="s">
        <v>174</v>
      </c>
      <c r="K1498" s="142" t="s">
        <v>174</v>
      </c>
      <c r="L1498" s="141" t="s">
        <v>174</v>
      </c>
    </row>
    <row r="1499" spans="1:12" ht="15" customHeight="1" x14ac:dyDescent="0.2">
      <c r="A1499" s="11"/>
      <c r="C1499" s="170" t="s">
        <v>94</v>
      </c>
      <c r="D1499" s="171"/>
      <c r="E1499" s="172"/>
      <c r="F1499" s="172"/>
      <c r="G1499" s="173"/>
      <c r="H1499" s="173"/>
      <c r="I1499" s="173"/>
      <c r="J1499" s="173"/>
      <c r="K1499" s="173"/>
      <c r="L1499" s="174"/>
    </row>
    <row r="1500" spans="1:12" ht="15" customHeight="1" x14ac:dyDescent="0.2">
      <c r="A1500" s="11"/>
      <c r="C1500" s="178">
        <v>2024</v>
      </c>
      <c r="D1500" s="178"/>
      <c r="E1500" s="179">
        <v>7.4301157413281665E-2</v>
      </c>
      <c r="F1500" s="179">
        <v>0.14345016272353683</v>
      </c>
      <c r="G1500" s="179">
        <v>0.29731431837116012</v>
      </c>
      <c r="H1500" s="179">
        <v>0.33869616851682294</v>
      </c>
      <c r="I1500" s="179">
        <v>8.4262983970247299E-2</v>
      </c>
      <c r="J1500" s="179">
        <v>2.9540496328655012E-2</v>
      </c>
      <c r="K1500" s="179">
        <v>3.2434712676296308E-2</v>
      </c>
      <c r="L1500" s="181">
        <f t="shared" ref="L1500:L1501" si="720">(1*E1500+2*F1500+3*G1500+4*H1500+5*I1500)/SUM(E1500:I1500)</f>
        <v>3.2293858978705314</v>
      </c>
    </row>
    <row r="1501" spans="1:12" ht="15" customHeight="1" x14ac:dyDescent="0.2">
      <c r="A1501" s="11"/>
      <c r="C1501" s="139">
        <v>2021</v>
      </c>
      <c r="D1501" s="139" t="s">
        <v>201</v>
      </c>
      <c r="E1501" s="140">
        <v>2.8643600000000002E-2</v>
      </c>
      <c r="F1501" s="140">
        <v>0.14909251900000001</v>
      </c>
      <c r="G1501" s="140">
        <v>0.39855103200000003</v>
      </c>
      <c r="H1501" s="140">
        <v>0.30349245699999999</v>
      </c>
      <c r="I1501" s="140">
        <v>9.8989966999999998E-2</v>
      </c>
      <c r="J1501" s="140">
        <v>6.31373E-3</v>
      </c>
      <c r="K1501" s="140">
        <v>1.49167E-2</v>
      </c>
      <c r="L1501" s="141">
        <f t="shared" si="720"/>
        <v>3.3014935072946052</v>
      </c>
    </row>
    <row r="1502" spans="1:12" ht="15" customHeight="1" x14ac:dyDescent="0.2">
      <c r="A1502" s="11"/>
      <c r="C1502" s="139">
        <v>2017</v>
      </c>
      <c r="D1502" s="139"/>
      <c r="E1502" s="142" t="s">
        <v>174</v>
      </c>
      <c r="F1502" s="142" t="s">
        <v>174</v>
      </c>
      <c r="G1502" s="142" t="s">
        <v>174</v>
      </c>
      <c r="H1502" s="142" t="s">
        <v>174</v>
      </c>
      <c r="I1502" s="142" t="s">
        <v>174</v>
      </c>
      <c r="J1502" s="142" t="s">
        <v>174</v>
      </c>
      <c r="K1502" s="142" t="s">
        <v>174</v>
      </c>
      <c r="L1502" s="141" t="s">
        <v>174</v>
      </c>
    </row>
    <row r="1503" spans="1:12" ht="15" customHeight="1" x14ac:dyDescent="0.2">
      <c r="A1503" s="11"/>
      <c r="C1503" s="139">
        <v>2014</v>
      </c>
      <c r="D1503" s="139"/>
      <c r="E1503" s="142" t="s">
        <v>174</v>
      </c>
      <c r="F1503" s="142" t="s">
        <v>174</v>
      </c>
      <c r="G1503" s="142" t="s">
        <v>174</v>
      </c>
      <c r="H1503" s="142" t="s">
        <v>174</v>
      </c>
      <c r="I1503" s="142" t="s">
        <v>174</v>
      </c>
      <c r="J1503" s="142" t="s">
        <v>174</v>
      </c>
      <c r="K1503" s="142" t="s">
        <v>174</v>
      </c>
      <c r="L1503" s="141" t="s">
        <v>174</v>
      </c>
    </row>
    <row r="1504" spans="1:12" ht="15" customHeight="1" x14ac:dyDescent="0.2">
      <c r="A1504" s="11"/>
      <c r="C1504" s="170" t="s">
        <v>95</v>
      </c>
      <c r="D1504" s="171"/>
      <c r="E1504" s="172"/>
      <c r="F1504" s="172"/>
      <c r="G1504" s="173"/>
      <c r="H1504" s="173"/>
      <c r="I1504" s="173"/>
      <c r="J1504" s="173"/>
      <c r="K1504" s="173"/>
      <c r="L1504" s="174"/>
    </row>
    <row r="1505" spans="1:12" ht="15" customHeight="1" x14ac:dyDescent="0.2">
      <c r="A1505" s="11"/>
      <c r="C1505" s="178">
        <v>2024</v>
      </c>
      <c r="D1505" s="178"/>
      <c r="E1505" s="179">
        <v>0.11134688123808774</v>
      </c>
      <c r="F1505" s="179">
        <v>0.16108760215685314</v>
      </c>
      <c r="G1505" s="179">
        <v>0.41716934229927266</v>
      </c>
      <c r="H1505" s="179">
        <v>0.19379951463573919</v>
      </c>
      <c r="I1505" s="179">
        <v>5.4621450665096077E-2</v>
      </c>
      <c r="J1505" s="179">
        <v>2.9540496328655012E-2</v>
      </c>
      <c r="K1505" s="179">
        <v>3.2434712676296308E-2</v>
      </c>
      <c r="L1505" s="181">
        <f t="shared" ref="L1505:L1506" si="721">(1*E1505+2*F1505+3*G1505+4*H1505+5*I1505)/SUM(E1505:I1505)</f>
        <v>2.9139266366494967</v>
      </c>
    </row>
    <row r="1506" spans="1:12" ht="15" customHeight="1" x14ac:dyDescent="0.2">
      <c r="A1506" s="11"/>
      <c r="C1506" s="139">
        <v>2021</v>
      </c>
      <c r="D1506" s="139" t="s">
        <v>201</v>
      </c>
      <c r="E1506" s="140">
        <v>0.120909456</v>
      </c>
      <c r="F1506" s="140">
        <v>0.187144375</v>
      </c>
      <c r="G1506" s="140">
        <v>0.41558769299999998</v>
      </c>
      <c r="H1506" s="140">
        <v>0.18383817</v>
      </c>
      <c r="I1506" s="140">
        <v>7.1922211999999999E-2</v>
      </c>
      <c r="J1506" s="140">
        <v>5.6814300000000003E-3</v>
      </c>
      <c r="K1506" s="140">
        <v>1.49167E-2</v>
      </c>
      <c r="L1506" s="141">
        <f t="shared" si="721"/>
        <v>2.896589242496328</v>
      </c>
    </row>
    <row r="1507" spans="1:12" ht="15" customHeight="1" x14ac:dyDescent="0.2">
      <c r="A1507" s="11"/>
      <c r="C1507" s="139">
        <v>2017</v>
      </c>
      <c r="D1507" s="139"/>
      <c r="E1507" s="142" t="s">
        <v>174</v>
      </c>
      <c r="F1507" s="142" t="s">
        <v>174</v>
      </c>
      <c r="G1507" s="142" t="s">
        <v>174</v>
      </c>
      <c r="H1507" s="142" t="s">
        <v>174</v>
      </c>
      <c r="I1507" s="142" t="s">
        <v>174</v>
      </c>
      <c r="J1507" s="142" t="s">
        <v>174</v>
      </c>
      <c r="K1507" s="142" t="s">
        <v>174</v>
      </c>
      <c r="L1507" s="141" t="s">
        <v>174</v>
      </c>
    </row>
    <row r="1508" spans="1:12" ht="15" customHeight="1" x14ac:dyDescent="0.2">
      <c r="A1508" s="11"/>
      <c r="C1508" s="139">
        <v>2014</v>
      </c>
      <c r="D1508" s="139"/>
      <c r="E1508" s="142" t="s">
        <v>174</v>
      </c>
      <c r="F1508" s="142" t="s">
        <v>174</v>
      </c>
      <c r="G1508" s="142" t="s">
        <v>174</v>
      </c>
      <c r="H1508" s="142" t="s">
        <v>174</v>
      </c>
      <c r="I1508" s="142" t="s">
        <v>174</v>
      </c>
      <c r="J1508" s="142" t="s">
        <v>174</v>
      </c>
      <c r="K1508" s="142" t="s">
        <v>174</v>
      </c>
      <c r="L1508" s="141" t="s">
        <v>174</v>
      </c>
    </row>
    <row r="1509" spans="1:12" ht="15" customHeight="1" x14ac:dyDescent="0.2">
      <c r="A1509" s="11"/>
      <c r="C1509" s="170" t="s">
        <v>96</v>
      </c>
      <c r="D1509" s="171"/>
      <c r="E1509" s="172"/>
      <c r="F1509" s="172"/>
      <c r="G1509" s="173"/>
      <c r="H1509" s="173"/>
      <c r="I1509" s="173"/>
      <c r="J1509" s="173"/>
      <c r="K1509" s="173"/>
      <c r="L1509" s="174"/>
    </row>
    <row r="1510" spans="1:12" ht="15" customHeight="1" x14ac:dyDescent="0.2">
      <c r="A1510" s="11"/>
      <c r="C1510" s="178">
        <v>2024</v>
      </c>
      <c r="D1510" s="178"/>
      <c r="E1510" s="179">
        <v>0.12421586891939906</v>
      </c>
      <c r="F1510" s="179">
        <v>0.18297470674144387</v>
      </c>
      <c r="G1510" s="179">
        <v>0.36131814315920679</v>
      </c>
      <c r="H1510" s="179">
        <v>0.22359063893762424</v>
      </c>
      <c r="I1510" s="179">
        <v>4.5406940139447065E-2</v>
      </c>
      <c r="J1510" s="179">
        <v>3.0058989426582704E-2</v>
      </c>
      <c r="K1510" s="179">
        <v>3.2434712676296308E-2</v>
      </c>
      <c r="L1510" s="181">
        <f t="shared" ref="L1510:L1511" si="722">(1*E1510+2*F1510+3*G1510+4*H1510+5*I1510)/SUM(E1510:I1510)</f>
        <v>2.8751987846629241</v>
      </c>
    </row>
    <row r="1511" spans="1:12" ht="15" customHeight="1" x14ac:dyDescent="0.2">
      <c r="A1511" s="11"/>
      <c r="C1511" s="139">
        <v>2021</v>
      </c>
      <c r="D1511" s="139" t="s">
        <v>201</v>
      </c>
      <c r="E1511" s="140">
        <v>0.123863365</v>
      </c>
      <c r="F1511" s="140">
        <v>0.14411145</v>
      </c>
      <c r="G1511" s="140">
        <v>0.42592244800000001</v>
      </c>
      <c r="H1511" s="140">
        <v>0.193062867</v>
      </c>
      <c r="I1511" s="140">
        <v>8.9217857999999997E-2</v>
      </c>
      <c r="J1511" s="140">
        <v>8.9054000000000008E-3</v>
      </c>
      <c r="K1511" s="140">
        <v>1.49167E-2</v>
      </c>
      <c r="L1511" s="141">
        <f t="shared" si="722"/>
        <v>2.979164048718542</v>
      </c>
    </row>
    <row r="1512" spans="1:12" ht="15" customHeight="1" x14ac:dyDescent="0.2">
      <c r="A1512" s="11"/>
      <c r="C1512" s="139">
        <v>2017</v>
      </c>
      <c r="D1512" s="139"/>
      <c r="E1512" s="142" t="s">
        <v>174</v>
      </c>
      <c r="F1512" s="142" t="s">
        <v>174</v>
      </c>
      <c r="G1512" s="142" t="s">
        <v>174</v>
      </c>
      <c r="H1512" s="142" t="s">
        <v>174</v>
      </c>
      <c r="I1512" s="142" t="s">
        <v>174</v>
      </c>
      <c r="J1512" s="142" t="s">
        <v>174</v>
      </c>
      <c r="K1512" s="142" t="s">
        <v>174</v>
      </c>
      <c r="L1512" s="141" t="s">
        <v>174</v>
      </c>
    </row>
    <row r="1513" spans="1:12" ht="15" customHeight="1" x14ac:dyDescent="0.2">
      <c r="A1513" s="11"/>
      <c r="C1513" s="139">
        <v>2014</v>
      </c>
      <c r="D1513" s="139"/>
      <c r="E1513" s="142" t="s">
        <v>174</v>
      </c>
      <c r="F1513" s="142" t="s">
        <v>174</v>
      </c>
      <c r="G1513" s="142" t="s">
        <v>174</v>
      </c>
      <c r="H1513" s="142" t="s">
        <v>174</v>
      </c>
      <c r="I1513" s="142" t="s">
        <v>174</v>
      </c>
      <c r="J1513" s="142" t="s">
        <v>174</v>
      </c>
      <c r="K1513" s="142" t="s">
        <v>174</v>
      </c>
      <c r="L1513" s="141" t="s">
        <v>174</v>
      </c>
    </row>
    <row r="1514" spans="1:12" ht="15" customHeight="1" x14ac:dyDescent="0.2">
      <c r="A1514" s="11"/>
      <c r="C1514" s="162" t="s">
        <v>94</v>
      </c>
      <c r="D1514" s="162"/>
      <c r="E1514" s="162"/>
      <c r="F1514" s="162"/>
      <c r="G1514" s="163"/>
      <c r="H1514" s="163"/>
      <c r="I1514" s="163"/>
      <c r="J1514" s="163"/>
      <c r="K1514" s="163"/>
      <c r="L1514" s="168"/>
    </row>
    <row r="1515" spans="1:12" ht="15" customHeight="1" x14ac:dyDescent="0.2">
      <c r="A1515" s="11"/>
      <c r="C1515" s="178">
        <v>2024</v>
      </c>
      <c r="D1515" s="178"/>
      <c r="E1515" s="179">
        <f>AVERAGE(E1440,E1460,E1480,E1500)</f>
        <v>7.7346811965954304E-2</v>
      </c>
      <c r="F1515" s="179">
        <f t="shared" ref="F1515:K1515" si="723">AVERAGE(F1440,F1460,F1480,F1500)</f>
        <v>0.10110810712018503</v>
      </c>
      <c r="G1515" s="179">
        <f t="shared" si="723"/>
        <v>0.23158903694763333</v>
      </c>
      <c r="H1515" s="179">
        <f t="shared" si="723"/>
        <v>0.36935290609113214</v>
      </c>
      <c r="I1515" s="179">
        <f t="shared" si="723"/>
        <v>0.1686987648049057</v>
      </c>
      <c r="J1515" s="179">
        <f t="shared" si="723"/>
        <v>2.624329166459706E-2</v>
      </c>
      <c r="K1515" s="179">
        <f t="shared" si="723"/>
        <v>2.5661081405592458E-2</v>
      </c>
      <c r="L1515" s="181">
        <f t="shared" ref="L1515:L1516" si="724">(1*E1515+2*F1515+3*G1515+4*H1515+5*I1515)/SUM(E1515:I1515)</f>
        <v>3.4756363090811244</v>
      </c>
    </row>
    <row r="1516" spans="1:12" ht="15" customHeight="1" x14ac:dyDescent="0.2">
      <c r="A1516" s="11"/>
      <c r="C1516" s="139">
        <v>2021</v>
      </c>
      <c r="D1516" s="139" t="s">
        <v>201</v>
      </c>
      <c r="E1516" s="140">
        <f t="shared" ref="E1516:K1516" si="725">AVERAGE(E1441,E1461,E1481,E1501)</f>
        <v>5.9753888499999998E-2</v>
      </c>
      <c r="F1516" s="140">
        <f t="shared" si="725"/>
        <v>0.10591050175</v>
      </c>
      <c r="G1516" s="140">
        <f t="shared" si="725"/>
        <v>0.28379099299999999</v>
      </c>
      <c r="H1516" s="140">
        <f t="shared" si="725"/>
        <v>0.32465330349999999</v>
      </c>
      <c r="I1516" s="140">
        <f t="shared" si="725"/>
        <v>0.21155127074999999</v>
      </c>
      <c r="J1516" s="140">
        <f t="shared" si="725"/>
        <v>4.5299700000000004E-3</v>
      </c>
      <c r="K1516" s="140">
        <f t="shared" si="725"/>
        <v>9.8100749999999997E-3</v>
      </c>
      <c r="L1516" s="141">
        <f t="shared" si="724"/>
        <v>3.5299368836843508</v>
      </c>
    </row>
    <row r="1517" spans="1:12" ht="15" customHeight="1" x14ac:dyDescent="0.2">
      <c r="A1517" s="11"/>
      <c r="C1517" s="139">
        <v>2017</v>
      </c>
      <c r="D1517" s="139"/>
      <c r="E1517" s="142" t="s">
        <v>174</v>
      </c>
      <c r="F1517" s="142" t="s">
        <v>174</v>
      </c>
      <c r="G1517" s="142" t="s">
        <v>174</v>
      </c>
      <c r="H1517" s="142" t="s">
        <v>174</v>
      </c>
      <c r="I1517" s="142" t="s">
        <v>174</v>
      </c>
      <c r="J1517" s="142" t="s">
        <v>174</v>
      </c>
      <c r="K1517" s="142" t="s">
        <v>174</v>
      </c>
      <c r="L1517" s="141" t="s">
        <v>174</v>
      </c>
    </row>
    <row r="1518" spans="1:12" ht="15" customHeight="1" x14ac:dyDescent="0.2">
      <c r="A1518" s="11"/>
      <c r="C1518" s="139">
        <v>2014</v>
      </c>
      <c r="D1518" s="139"/>
      <c r="E1518" s="142" t="s">
        <v>174</v>
      </c>
      <c r="F1518" s="142" t="s">
        <v>174</v>
      </c>
      <c r="G1518" s="142" t="s">
        <v>174</v>
      </c>
      <c r="H1518" s="142" t="s">
        <v>174</v>
      </c>
      <c r="I1518" s="142" t="s">
        <v>174</v>
      </c>
      <c r="J1518" s="142" t="s">
        <v>174</v>
      </c>
      <c r="K1518" s="142" t="s">
        <v>174</v>
      </c>
      <c r="L1518" s="141" t="s">
        <v>174</v>
      </c>
    </row>
    <row r="1519" spans="1:12" ht="15" customHeight="1" x14ac:dyDescent="0.2">
      <c r="A1519" s="11"/>
      <c r="C1519" s="162" t="s">
        <v>95</v>
      </c>
      <c r="D1519" s="162"/>
      <c r="E1519" s="162"/>
      <c r="F1519" s="162"/>
      <c r="G1519" s="163"/>
      <c r="H1519" s="163"/>
      <c r="I1519" s="163"/>
      <c r="J1519" s="163"/>
      <c r="K1519" s="163"/>
      <c r="L1519" s="168"/>
    </row>
    <row r="1520" spans="1:12" ht="15" customHeight="1" x14ac:dyDescent="0.2">
      <c r="A1520" s="11"/>
      <c r="C1520" s="178">
        <v>2024</v>
      </c>
      <c r="D1520" s="178"/>
      <c r="E1520" s="179">
        <f>AVERAGE(E1445,E1465,E1485,E1505)</f>
        <v>0.10145978366842705</v>
      </c>
      <c r="F1520" s="179">
        <f t="shared" ref="F1520:K1520" si="726">AVERAGE(F1445,F1465,F1485,F1505)</f>
        <v>0.111456456368819</v>
      </c>
      <c r="G1520" s="179">
        <f t="shared" si="726"/>
        <v>0.32630279782607258</v>
      </c>
      <c r="H1520" s="179">
        <f t="shared" si="726"/>
        <v>0.31495200845220978</v>
      </c>
      <c r="I1520" s="179">
        <f t="shared" si="726"/>
        <v>8.9110773984307806E-2</v>
      </c>
      <c r="J1520" s="179">
        <f t="shared" si="726"/>
        <v>3.1057098294571379E-2</v>
      </c>
      <c r="K1520" s="179">
        <f t="shared" si="726"/>
        <v>2.5661081405592458E-2</v>
      </c>
      <c r="L1520" s="181">
        <f t="shared" ref="L1520:L1521" si="727">(1*E1520+2*F1520+3*G1520+4*H1520+5*I1520)/SUM(E1520:I1520)</f>
        <v>3.1895483713004449</v>
      </c>
    </row>
    <row r="1521" spans="1:12" ht="15" customHeight="1" x14ac:dyDescent="0.2">
      <c r="A1521" s="11"/>
      <c r="C1521" s="139">
        <v>2021</v>
      </c>
      <c r="D1521" s="139" t="s">
        <v>201</v>
      </c>
      <c r="E1521" s="140">
        <f t="shared" ref="E1521:K1521" si="728">AVERAGE(E1446,E1466,E1486,E1506)</f>
        <v>0.11702060324999999</v>
      </c>
      <c r="F1521" s="140">
        <f t="shared" si="728"/>
        <v>0.13901288025</v>
      </c>
      <c r="G1521" s="140">
        <f t="shared" si="728"/>
        <v>0.34887606274999999</v>
      </c>
      <c r="H1521" s="140">
        <f t="shared" si="728"/>
        <v>0.25800827274999999</v>
      </c>
      <c r="I1521" s="140">
        <f t="shared" si="728"/>
        <v>0.12265787499999999</v>
      </c>
      <c r="J1521" s="140">
        <f t="shared" si="728"/>
        <v>4.6142374999999999E-3</v>
      </c>
      <c r="K1521" s="140">
        <f t="shared" si="728"/>
        <v>9.8100749999999997E-3</v>
      </c>
      <c r="L1521" s="141">
        <f t="shared" si="727"/>
        <v>3.1321764901397819</v>
      </c>
    </row>
    <row r="1522" spans="1:12" ht="15" customHeight="1" x14ac:dyDescent="0.2">
      <c r="A1522" s="11"/>
      <c r="C1522" s="139">
        <v>2017</v>
      </c>
      <c r="D1522" s="139"/>
      <c r="E1522" s="142" t="s">
        <v>174</v>
      </c>
      <c r="F1522" s="142" t="s">
        <v>174</v>
      </c>
      <c r="G1522" s="142" t="s">
        <v>174</v>
      </c>
      <c r="H1522" s="142" t="s">
        <v>174</v>
      </c>
      <c r="I1522" s="142" t="s">
        <v>174</v>
      </c>
      <c r="J1522" s="142" t="s">
        <v>174</v>
      </c>
      <c r="K1522" s="142" t="s">
        <v>174</v>
      </c>
      <c r="L1522" s="141" t="s">
        <v>174</v>
      </c>
    </row>
    <row r="1523" spans="1:12" ht="15" customHeight="1" x14ac:dyDescent="0.2">
      <c r="A1523" s="11"/>
      <c r="C1523" s="139">
        <v>2014</v>
      </c>
      <c r="D1523" s="139"/>
      <c r="E1523" s="142" t="s">
        <v>174</v>
      </c>
      <c r="F1523" s="142" t="s">
        <v>174</v>
      </c>
      <c r="G1523" s="142" t="s">
        <v>174</v>
      </c>
      <c r="H1523" s="142" t="s">
        <v>174</v>
      </c>
      <c r="I1523" s="142" t="s">
        <v>174</v>
      </c>
      <c r="J1523" s="142" t="s">
        <v>174</v>
      </c>
      <c r="K1523" s="142" t="s">
        <v>174</v>
      </c>
      <c r="L1523" s="141" t="s">
        <v>174</v>
      </c>
    </row>
    <row r="1524" spans="1:12" ht="15" customHeight="1" x14ac:dyDescent="0.2">
      <c r="A1524" s="11"/>
      <c r="C1524" s="162" t="s">
        <v>96</v>
      </c>
      <c r="D1524" s="162"/>
      <c r="E1524" s="162"/>
      <c r="F1524" s="162"/>
      <c r="G1524" s="163"/>
      <c r="H1524" s="163"/>
      <c r="I1524" s="163"/>
      <c r="J1524" s="163"/>
      <c r="K1524" s="163"/>
      <c r="L1524" s="168"/>
    </row>
    <row r="1525" spans="1:12" ht="15" customHeight="1" x14ac:dyDescent="0.2">
      <c r="A1525" s="11"/>
      <c r="C1525" s="178">
        <v>2024</v>
      </c>
      <c r="D1525" s="178"/>
      <c r="E1525" s="179">
        <f>AVERAGE(E1450,E1470,E1490,E1510)</f>
        <v>0.12094185439435512</v>
      </c>
      <c r="F1525" s="179">
        <f t="shared" ref="F1525:K1525" si="729">AVERAGE(F1450,F1470,F1490,F1510)</f>
        <v>0.14550504424244853</v>
      </c>
      <c r="G1525" s="179">
        <f t="shared" si="729"/>
        <v>0.26695391181664568</v>
      </c>
      <c r="H1525" s="179">
        <f t="shared" si="729"/>
        <v>0.32785621038236362</v>
      </c>
      <c r="I1525" s="179">
        <f t="shared" si="729"/>
        <v>8.6187897032948074E-2</v>
      </c>
      <c r="J1525" s="179">
        <f t="shared" si="729"/>
        <v>2.6894000725646548E-2</v>
      </c>
      <c r="K1525" s="179">
        <f t="shared" si="729"/>
        <v>2.5661081405592458E-2</v>
      </c>
      <c r="L1525" s="181">
        <f t="shared" ref="L1525:L1526" si="730">(1*E1525+2*F1525+3*G1525+4*H1525+5*I1525)/SUM(E1525:I1525)</f>
        <v>3.1191027037972163</v>
      </c>
    </row>
    <row r="1526" spans="1:12" ht="15" customHeight="1" x14ac:dyDescent="0.2">
      <c r="A1526" s="11"/>
      <c r="C1526" s="139">
        <v>2021</v>
      </c>
      <c r="D1526" s="139" t="s">
        <v>201</v>
      </c>
      <c r="E1526" s="140">
        <f t="shared" ref="E1526:K1526" si="731">AVERAGE(E1451,E1471,E1491,E1511)</f>
        <v>0.12595115649999999</v>
      </c>
      <c r="F1526" s="140">
        <f t="shared" si="731"/>
        <v>0.11646607475000001</v>
      </c>
      <c r="G1526" s="140">
        <f t="shared" si="731"/>
        <v>0.34068921325000001</v>
      </c>
      <c r="H1526" s="140">
        <f t="shared" si="731"/>
        <v>0.28090325625000001</v>
      </c>
      <c r="I1526" s="140">
        <f t="shared" si="731"/>
        <v>0.11884266749999998</v>
      </c>
      <c r="J1526" s="140">
        <f t="shared" si="731"/>
        <v>7.3375750000000007E-3</v>
      </c>
      <c r="K1526" s="140">
        <f t="shared" si="731"/>
        <v>9.8100749999999997E-3</v>
      </c>
      <c r="L1526" s="141">
        <f t="shared" si="730"/>
        <v>3.1528410658128361</v>
      </c>
    </row>
    <row r="1527" spans="1:12" ht="15" customHeight="1" x14ac:dyDescent="0.2">
      <c r="A1527" s="11"/>
      <c r="C1527" s="139">
        <v>2017</v>
      </c>
      <c r="D1527" s="139"/>
      <c r="E1527" s="142" t="s">
        <v>174</v>
      </c>
      <c r="F1527" s="142" t="s">
        <v>174</v>
      </c>
      <c r="G1527" s="142" t="s">
        <v>174</v>
      </c>
      <c r="H1527" s="142" t="s">
        <v>174</v>
      </c>
      <c r="I1527" s="142" t="s">
        <v>174</v>
      </c>
      <c r="J1527" s="142" t="s">
        <v>174</v>
      </c>
      <c r="K1527" s="142" t="s">
        <v>174</v>
      </c>
      <c r="L1527" s="141" t="s">
        <v>174</v>
      </c>
    </row>
    <row r="1528" spans="1:12" ht="15" customHeight="1" x14ac:dyDescent="0.2">
      <c r="A1528" s="11"/>
      <c r="C1528" s="139">
        <v>2014</v>
      </c>
      <c r="D1528" s="139"/>
      <c r="E1528" s="142" t="s">
        <v>174</v>
      </c>
      <c r="F1528" s="142" t="s">
        <v>174</v>
      </c>
      <c r="G1528" s="142" t="s">
        <v>174</v>
      </c>
      <c r="H1528" s="142" t="s">
        <v>174</v>
      </c>
      <c r="I1528" s="142" t="s">
        <v>174</v>
      </c>
      <c r="J1528" s="142" t="s">
        <v>174</v>
      </c>
      <c r="K1528" s="142" t="s">
        <v>174</v>
      </c>
      <c r="L1528" s="141" t="s">
        <v>174</v>
      </c>
    </row>
    <row r="1529" spans="1:12" ht="5.25" customHeight="1" thickBot="1" x14ac:dyDescent="0.25">
      <c r="A1529" s="11"/>
      <c r="C1529" s="115"/>
      <c r="D1529" s="115"/>
      <c r="E1529" s="116"/>
      <c r="F1529" s="116"/>
      <c r="G1529" s="116"/>
      <c r="H1529" s="116"/>
      <c r="I1529" s="116"/>
      <c r="J1529" s="116"/>
      <c r="K1529" s="116"/>
      <c r="L1529" s="116"/>
    </row>
    <row r="1530" spans="1:12" ht="5.25" customHeight="1" thickTop="1" x14ac:dyDescent="0.2">
      <c r="A1530" s="11"/>
      <c r="C1530" s="117"/>
      <c r="D1530" s="117"/>
      <c r="E1530" s="118"/>
      <c r="F1530" s="118"/>
      <c r="G1530" s="118"/>
      <c r="H1530" s="118"/>
      <c r="I1530" s="118"/>
      <c r="J1530" s="118"/>
      <c r="K1530" s="118"/>
      <c r="L1530" s="118"/>
    </row>
    <row r="1531" spans="1:12" x14ac:dyDescent="0.2">
      <c r="A1531" s="11"/>
    </row>
  </sheetData>
  <sheetProtection sheet="1" objects="1" scenarios="1"/>
  <mergeCells count="3">
    <mergeCell ref="C2:K2"/>
    <mergeCell ref="C9:D9"/>
    <mergeCell ref="C7:L7"/>
  </mergeCells>
  <hyperlinks>
    <hyperlink ref="A5" location="Índice!A1" display="&lt;&lt;" xr:uid="{CB7A52BB-4072-43A5-A27E-94337AD75AA1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70" fitToHeight="6" orientation="portrait" r:id="rId1"/>
  <ignoredErrors>
    <ignoredError sqref="L23:L1526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0">
    <tabColor rgb="FF1F4889"/>
  </sheetPr>
  <dimension ref="A1:M3037"/>
  <sheetViews>
    <sheetView showGridLines="0" zoomScaleNormal="100" zoomScaleSheetLayoutView="64" workbookViewId="0">
      <pane ySplit="10" topLeftCell="A11" activePane="bottomLeft" state="frozen"/>
      <selection activeCell="D29" sqref="D29:F29"/>
      <selection pane="bottomLeft" activeCell="C9" sqref="C9:D9"/>
    </sheetView>
  </sheetViews>
  <sheetFormatPr defaultColWidth="0" defaultRowHeight="11.25" zeroHeight="1" x14ac:dyDescent="0.2"/>
  <cols>
    <col min="1" max="1" width="5.83203125" style="2" customWidth="1"/>
    <col min="2" max="2" width="1.83203125" style="2" customWidth="1"/>
    <col min="3" max="3" width="7" style="2" customWidth="1"/>
    <col min="4" max="4" width="3.33203125" style="2" customWidth="1"/>
    <col min="5" max="12" width="12.1640625" style="2" customWidth="1"/>
    <col min="13" max="13" width="1.83203125" style="2" customWidth="1"/>
    <col min="14" max="16384" width="9.33203125" style="2" hidden="1"/>
  </cols>
  <sheetData>
    <row r="1" spans="1:13" ht="6.75" customHeight="1" x14ac:dyDescent="0.2">
      <c r="A1" s="14"/>
    </row>
    <row r="2" spans="1:13" ht="15.75" customHeight="1" x14ac:dyDescent="0.2">
      <c r="A2" s="14"/>
      <c r="C2" s="285" t="s">
        <v>184</v>
      </c>
      <c r="D2" s="285"/>
      <c r="E2" s="285"/>
      <c r="F2" s="285"/>
      <c r="G2" s="285"/>
      <c r="H2" s="285"/>
      <c r="I2" s="285"/>
      <c r="J2" s="285"/>
      <c r="K2" s="285"/>
    </row>
    <row r="3" spans="1:13" ht="8.25" customHeight="1" x14ac:dyDescent="0.2">
      <c r="A3" s="14"/>
    </row>
    <row r="4" spans="1:13" s="1" customFormat="1" ht="5.0999999999999996" customHeight="1" x14ac:dyDescent="0.2">
      <c r="A4" s="11"/>
    </row>
    <row r="5" spans="1:13" s="44" customFormat="1" ht="23.1" customHeight="1" x14ac:dyDescent="0.2">
      <c r="A5" s="65" t="s">
        <v>126</v>
      </c>
      <c r="C5" s="46" t="s">
        <v>141</v>
      </c>
      <c r="D5" s="46"/>
      <c r="E5" s="46"/>
      <c r="F5" s="46"/>
      <c r="G5" s="46"/>
      <c r="H5" s="46"/>
      <c r="I5" s="46"/>
      <c r="J5" s="46"/>
      <c r="K5" s="46"/>
    </row>
    <row r="6" spans="1:13" s="1" customFormat="1" ht="5.0999999999999996" customHeight="1" x14ac:dyDescent="0.2">
      <c r="A6" s="11"/>
    </row>
    <row r="7" spans="1:13" s="1" customFormat="1" ht="30" customHeight="1" x14ac:dyDescent="0.2">
      <c r="A7" s="11"/>
      <c r="C7" s="283" t="s">
        <v>119</v>
      </c>
      <c r="D7" s="283"/>
      <c r="E7" s="283"/>
      <c r="F7" s="283"/>
      <c r="G7" s="283"/>
      <c r="H7" s="283"/>
      <c r="I7" s="283"/>
      <c r="J7" s="283"/>
      <c r="K7" s="283"/>
      <c r="L7" s="283"/>
    </row>
    <row r="8" spans="1:13" s="1" customFormat="1" ht="5.0999999999999996" customHeight="1" x14ac:dyDescent="0.2">
      <c r="A8" s="11"/>
    </row>
    <row r="9" spans="1:13" ht="39.75" customHeight="1" x14ac:dyDescent="0.2">
      <c r="A9" s="11"/>
      <c r="C9" s="281" t="s">
        <v>167</v>
      </c>
      <c r="D9" s="282"/>
      <c r="E9" s="206" t="s">
        <v>6</v>
      </c>
      <c r="F9" s="206" t="s">
        <v>7</v>
      </c>
      <c r="G9" s="206" t="s">
        <v>8</v>
      </c>
      <c r="H9" s="206" t="s">
        <v>9</v>
      </c>
      <c r="I9" s="206" t="s">
        <v>10</v>
      </c>
      <c r="J9" s="206" t="s">
        <v>173</v>
      </c>
      <c r="K9" s="206" t="s">
        <v>0</v>
      </c>
      <c r="L9" s="208" t="s">
        <v>86</v>
      </c>
    </row>
    <row r="10" spans="1:13" s="104" customFormat="1" ht="5.25" customHeight="1" x14ac:dyDescent="0.2">
      <c r="A10" s="11"/>
      <c r="C10" s="131"/>
      <c r="D10" s="131"/>
      <c r="E10" s="122"/>
      <c r="F10" s="122"/>
      <c r="G10" s="122"/>
      <c r="H10" s="122"/>
      <c r="I10" s="122"/>
      <c r="J10" s="122"/>
      <c r="K10" s="122"/>
      <c r="L10" s="132"/>
      <c r="M10" s="1"/>
    </row>
    <row r="11" spans="1:13" ht="15" customHeight="1" x14ac:dyDescent="0.2">
      <c r="A11" s="11"/>
      <c r="C11" s="157" t="s">
        <v>168</v>
      </c>
      <c r="D11" s="157"/>
      <c r="E11" s="157"/>
      <c r="F11" s="157"/>
      <c r="G11" s="157"/>
      <c r="H11" s="157"/>
      <c r="I11" s="157"/>
      <c r="J11" s="157"/>
      <c r="K11" s="157"/>
      <c r="L11" s="157"/>
    </row>
    <row r="12" spans="1:13" ht="15" customHeight="1" x14ac:dyDescent="0.2">
      <c r="A12" s="11"/>
      <c r="C12" s="160" t="s">
        <v>185</v>
      </c>
      <c r="D12" s="160"/>
      <c r="E12" s="160"/>
      <c r="F12" s="161"/>
      <c r="G12" s="161"/>
      <c r="H12" s="161"/>
      <c r="I12" s="161"/>
      <c r="J12" s="161"/>
      <c r="K12" s="161"/>
      <c r="L12" s="161"/>
    </row>
    <row r="13" spans="1:13" ht="15" customHeight="1" x14ac:dyDescent="0.2">
      <c r="A13" s="11"/>
      <c r="B13" s="3"/>
      <c r="C13" s="189">
        <v>2024</v>
      </c>
      <c r="D13" s="184"/>
      <c r="E13" s="185">
        <f>AVERAGE(E23,E28,E33,E43,E48,E53,E63,E68,E73,E83,E88,E93,E103,E108,E113,E123,E128,E133,E143,E148,E153,E163,E168,E173)</f>
        <v>0.14327607731138109</v>
      </c>
      <c r="F13" s="185">
        <f t="shared" ref="F13:K13" si="0">AVERAGE(F23,F28,F33,F43,F48,F53,F63,F68,F73,F83,F88,F93,F103,F108,F113,F123,F128,F133,F143,F148,F153,F163,F168,F173)</f>
        <v>0.10797764335977277</v>
      </c>
      <c r="G13" s="185">
        <f t="shared" si="0"/>
        <v>0.30147070050713815</v>
      </c>
      <c r="H13" s="185">
        <f t="shared" si="0"/>
        <v>0.18170958513451216</v>
      </c>
      <c r="I13" s="185">
        <f t="shared" si="0"/>
        <v>8.9619791700847731E-2</v>
      </c>
      <c r="J13" s="185">
        <f t="shared" si="0"/>
        <v>7.2653595741096255E-2</v>
      </c>
      <c r="K13" s="185">
        <f t="shared" si="0"/>
        <v>0.10329260624525195</v>
      </c>
      <c r="L13" s="180">
        <f>(1*E13+2*F13+3*G13+4*H13+5*I13)/SUM(E13:I13)</f>
        <v>2.9592494694796958</v>
      </c>
      <c r="M13" s="3"/>
    </row>
    <row r="14" spans="1:13" ht="15" customHeight="1" x14ac:dyDescent="0.2">
      <c r="A14" s="11"/>
      <c r="B14" s="3"/>
      <c r="C14" s="190">
        <v>2021</v>
      </c>
      <c r="D14" s="186"/>
      <c r="E14" s="142">
        <f t="shared" ref="E14:K14" si="1">AVERAGE(E24,E29,E34,E44,E49,E54,E64,E69,E74,E84,E89,E94,E104,E109,E114,E124,E129,E134,E144,E149,E154,E164,E169,E174)</f>
        <v>0.14573311704166667</v>
      </c>
      <c r="F14" s="142">
        <f t="shared" si="1"/>
        <v>0.10819481304166668</v>
      </c>
      <c r="G14" s="142">
        <f t="shared" si="1"/>
        <v>0.30998315370833329</v>
      </c>
      <c r="H14" s="142">
        <f t="shared" si="1"/>
        <v>0.16840761545833335</v>
      </c>
      <c r="I14" s="142">
        <f t="shared" si="1"/>
        <v>8.4931746041666686E-2</v>
      </c>
      <c r="J14" s="142">
        <f t="shared" si="1"/>
        <v>6.9170113791666668E-2</v>
      </c>
      <c r="K14" s="142">
        <f t="shared" si="1"/>
        <v>0.113579443</v>
      </c>
      <c r="L14" s="141">
        <f t="shared" ref="L14:L16" si="2">(1*E14+2*F14+3*G14+4*H14+5*I14)/SUM(E14:I14)</f>
        <v>2.9248823418365664</v>
      </c>
      <c r="M14" s="3"/>
    </row>
    <row r="15" spans="1:13" ht="15" customHeight="1" x14ac:dyDescent="0.2">
      <c r="A15" s="11"/>
      <c r="B15" s="3"/>
      <c r="C15" s="190">
        <v>2017</v>
      </c>
      <c r="D15" s="186"/>
      <c r="E15" s="142">
        <f t="shared" ref="E15:K15" si="3">AVERAGE(E25,E30,E35,E45,E50,E55,E65,E70,E75,E85,E90,E95,E105,E110,E115,E125,E130,E135,E145,E150,E155,E165,E170,E175)</f>
        <v>0.14715209908333332</v>
      </c>
      <c r="F15" s="142">
        <f t="shared" si="3"/>
        <v>8.6645069625000001E-2</v>
      </c>
      <c r="G15" s="142">
        <f t="shared" si="3"/>
        <v>0.30252716516666667</v>
      </c>
      <c r="H15" s="142">
        <f t="shared" si="3"/>
        <v>0.16291685874999998</v>
      </c>
      <c r="I15" s="142">
        <f t="shared" si="3"/>
        <v>7.5113284249999995E-2</v>
      </c>
      <c r="J15" s="142">
        <f t="shared" si="3"/>
        <v>7.2662089708333336E-2</v>
      </c>
      <c r="K15" s="142">
        <f t="shared" si="3"/>
        <v>0.15298342779166671</v>
      </c>
      <c r="L15" s="141">
        <f t="shared" si="2"/>
        <v>2.9124356576134161</v>
      </c>
      <c r="M15" s="3"/>
    </row>
    <row r="16" spans="1:13" ht="15" customHeight="1" x14ac:dyDescent="0.2">
      <c r="A16" s="11"/>
      <c r="B16" s="3"/>
      <c r="C16" s="190">
        <v>2014</v>
      </c>
      <c r="D16" s="186"/>
      <c r="E16" s="142">
        <f t="shared" ref="E16:K16" si="4">AVERAGE(E26,E31,E36,E46,E51,E56,E66,E71,E76,E86,E91,E96,E106,E111,E116,E126,E131,E136,E146,E151,E156,E166,E171,E176)</f>
        <v>0.150817580695529</v>
      </c>
      <c r="F16" s="142">
        <f t="shared" si="4"/>
        <v>0.1092066935854779</v>
      </c>
      <c r="G16" s="142">
        <f t="shared" si="4"/>
        <v>0.27149583204154398</v>
      </c>
      <c r="H16" s="142">
        <f t="shared" si="4"/>
        <v>0.15386247423955701</v>
      </c>
      <c r="I16" s="142">
        <f t="shared" si="4"/>
        <v>7.4409198059954093E-2</v>
      </c>
      <c r="J16" s="142">
        <f t="shared" si="4"/>
        <v>6.7534552901913292E-2</v>
      </c>
      <c r="K16" s="142">
        <f t="shared" si="4"/>
        <v>0.17267366847602481</v>
      </c>
      <c r="L16" s="141">
        <f t="shared" si="2"/>
        <v>2.8576439128977835</v>
      </c>
      <c r="M16" s="3"/>
    </row>
    <row r="17" spans="1:13" ht="15" customHeight="1" x14ac:dyDescent="0.2">
      <c r="A17" s="11"/>
      <c r="B17" s="3"/>
      <c r="C17" s="162" t="s">
        <v>68</v>
      </c>
      <c r="D17" s="162"/>
      <c r="E17" s="162"/>
      <c r="F17" s="162"/>
      <c r="G17" s="162"/>
      <c r="H17" s="162"/>
      <c r="I17" s="162"/>
      <c r="J17" s="162"/>
      <c r="K17" s="162"/>
      <c r="L17" s="162"/>
    </row>
    <row r="18" spans="1:13" ht="15" customHeight="1" x14ac:dyDescent="0.2">
      <c r="A18" s="11"/>
      <c r="C18" s="189">
        <v>2024</v>
      </c>
      <c r="D18" s="184"/>
      <c r="E18" s="185">
        <f>AVERAGE(E23,E28,E33)</f>
        <v>0.10869321920954604</v>
      </c>
      <c r="F18" s="185">
        <f t="shared" ref="F18:K18" si="5">AVERAGE(F23,F28,F33)</f>
        <v>8.2458954972501455E-2</v>
      </c>
      <c r="G18" s="185">
        <f t="shared" si="5"/>
        <v>0.29172760733397513</v>
      </c>
      <c r="H18" s="185">
        <f t="shared" si="5"/>
        <v>0.30196308383987863</v>
      </c>
      <c r="I18" s="185">
        <f t="shared" si="5"/>
        <v>0.1675648129550015</v>
      </c>
      <c r="J18" s="185">
        <f t="shared" si="5"/>
        <v>3.4396514402509466E-2</v>
      </c>
      <c r="K18" s="185">
        <f t="shared" si="5"/>
        <v>1.3195807286587752E-2</v>
      </c>
      <c r="L18" s="180">
        <f t="shared" ref="L18:L21" si="6">(1*E18+2*F18+3*G18+4*H18+5*I18)/SUM(E18:I18)</f>
        <v>3.3540997453489636</v>
      </c>
      <c r="M18" s="3"/>
    </row>
    <row r="19" spans="1:13" ht="15" customHeight="1" x14ac:dyDescent="0.2">
      <c r="A19" s="11"/>
      <c r="C19" s="190">
        <v>2021</v>
      </c>
      <c r="D19" s="186"/>
      <c r="E19" s="142">
        <f t="shared" ref="E19:K19" si="7">AVERAGE(E24,E29,E34)</f>
        <v>0.11019524666666668</v>
      </c>
      <c r="F19" s="142">
        <f t="shared" si="7"/>
        <v>8.1502372666666656E-2</v>
      </c>
      <c r="G19" s="142">
        <f t="shared" si="7"/>
        <v>0.29506663533333333</v>
      </c>
      <c r="H19" s="142">
        <f t="shared" si="7"/>
        <v>0.29481654866666668</v>
      </c>
      <c r="I19" s="142">
        <f t="shared" si="7"/>
        <v>0.16801562033333337</v>
      </c>
      <c r="J19" s="142">
        <f t="shared" si="7"/>
        <v>3.7568400000000002E-2</v>
      </c>
      <c r="K19" s="142">
        <f t="shared" si="7"/>
        <v>1.28352E-2</v>
      </c>
      <c r="L19" s="141">
        <f t="shared" si="6"/>
        <v>3.3464155036127274</v>
      </c>
      <c r="M19" s="3"/>
    </row>
    <row r="20" spans="1:13" ht="15" customHeight="1" x14ac:dyDescent="0.2">
      <c r="A20" s="11"/>
      <c r="C20" s="190">
        <v>2017</v>
      </c>
      <c r="D20" s="186"/>
      <c r="E20" s="142">
        <f t="shared" ref="E20:K20" si="8">AVERAGE(E25,E30,E35)</f>
        <v>0.11372061733333333</v>
      </c>
      <c r="F20" s="142">
        <f t="shared" si="8"/>
        <v>6.5971732333333352E-2</v>
      </c>
      <c r="G20" s="142">
        <f t="shared" si="8"/>
        <v>0.28725515466666668</v>
      </c>
      <c r="H20" s="142">
        <f t="shared" si="8"/>
        <v>0.30916273133333338</v>
      </c>
      <c r="I20" s="142">
        <f t="shared" si="8"/>
        <v>0.15226945133333333</v>
      </c>
      <c r="J20" s="142">
        <f t="shared" si="8"/>
        <v>4.0941999999999999E-2</v>
      </c>
      <c r="K20" s="142">
        <f t="shared" si="8"/>
        <v>3.0678333333333335E-2</v>
      </c>
      <c r="L20" s="141">
        <f t="shared" si="6"/>
        <v>3.3449974956205608</v>
      </c>
      <c r="M20" s="3"/>
    </row>
    <row r="21" spans="1:13" ht="15" customHeight="1" x14ac:dyDescent="0.2">
      <c r="A21" s="11"/>
      <c r="C21" s="190">
        <v>2014</v>
      </c>
      <c r="D21" s="186"/>
      <c r="E21" s="142">
        <f t="shared" ref="E21:K21" si="9">AVERAGE(E26,E31,E36)</f>
        <v>0.11142125538366178</v>
      </c>
      <c r="F21" s="142">
        <f t="shared" si="9"/>
        <v>8.536035196299023E-2</v>
      </c>
      <c r="G21" s="142">
        <f t="shared" si="9"/>
        <v>0.25317628176567553</v>
      </c>
      <c r="H21" s="142">
        <f t="shared" si="9"/>
        <v>0.30564703230347012</v>
      </c>
      <c r="I21" s="142">
        <f t="shared" si="9"/>
        <v>0.1729511791892985</v>
      </c>
      <c r="J21" s="142">
        <f t="shared" si="9"/>
        <v>4.0978581195132556E-2</v>
      </c>
      <c r="K21" s="142">
        <f t="shared" si="9"/>
        <v>3.0465318199771271E-2</v>
      </c>
      <c r="L21" s="141">
        <f t="shared" si="6"/>
        <v>3.3697639030404414</v>
      </c>
      <c r="M21" s="3"/>
    </row>
    <row r="22" spans="1:13" ht="15" customHeight="1" x14ac:dyDescent="0.2">
      <c r="A22" s="11"/>
      <c r="C22" s="170" t="s">
        <v>95</v>
      </c>
      <c r="D22" s="171"/>
      <c r="E22" s="172"/>
      <c r="F22" s="172"/>
      <c r="G22" s="173"/>
      <c r="H22" s="173"/>
      <c r="I22" s="173"/>
      <c r="J22" s="173"/>
      <c r="K22" s="173"/>
      <c r="L22" s="174"/>
    </row>
    <row r="23" spans="1:13" ht="15" customHeight="1" x14ac:dyDescent="0.2">
      <c r="A23" s="11"/>
      <c r="C23" s="189">
        <v>2024</v>
      </c>
      <c r="D23" s="184"/>
      <c r="E23" s="185">
        <v>0.10633689622694015</v>
      </c>
      <c r="F23" s="185">
        <v>8.5488272051043576E-2</v>
      </c>
      <c r="G23" s="185">
        <v>0.30092617178311465</v>
      </c>
      <c r="H23" s="185">
        <v>0.30193609331881649</v>
      </c>
      <c r="I23" s="185">
        <v>0.16246779268818148</v>
      </c>
      <c r="J23" s="185">
        <v>3.0895181608195921E-2</v>
      </c>
      <c r="K23" s="185">
        <v>1.194959232370762E-2</v>
      </c>
      <c r="L23" s="180">
        <f t="shared" ref="L23:L26" si="10">(1*E23+2*F23+3*G23+4*H23+5*I23)/SUM(E23:I23)</f>
        <v>3.3434235171452427</v>
      </c>
      <c r="M23" s="3"/>
    </row>
    <row r="24" spans="1:13" ht="15" customHeight="1" x14ac:dyDescent="0.2">
      <c r="A24" s="11"/>
      <c r="C24" s="190">
        <v>2021</v>
      </c>
      <c r="D24" s="186"/>
      <c r="E24" s="142">
        <v>0.111264023</v>
      </c>
      <c r="F24" s="142">
        <v>7.6500608999999997E-2</v>
      </c>
      <c r="G24" s="142">
        <v>0.32264582800000002</v>
      </c>
      <c r="H24" s="142">
        <v>0.27954947299999999</v>
      </c>
      <c r="I24" s="142">
        <v>0.16450695600000001</v>
      </c>
      <c r="J24" s="142">
        <v>3.3886899999999998E-2</v>
      </c>
      <c r="K24" s="142">
        <v>1.1646200000000001E-2</v>
      </c>
      <c r="L24" s="141">
        <f t="shared" si="10"/>
        <v>3.3243011712269044</v>
      </c>
      <c r="M24" s="3"/>
    </row>
    <row r="25" spans="1:13" ht="15" customHeight="1" x14ac:dyDescent="0.2">
      <c r="A25" s="11"/>
      <c r="C25" s="190">
        <v>2017</v>
      </c>
      <c r="D25" s="186"/>
      <c r="E25" s="142">
        <v>0.115795298</v>
      </c>
      <c r="F25" s="142">
        <v>6.4020216000000005E-2</v>
      </c>
      <c r="G25" s="142">
        <v>0.29943118299999999</v>
      </c>
      <c r="H25" s="142">
        <v>0.31679881300000001</v>
      </c>
      <c r="I25" s="142">
        <v>0.14472088</v>
      </c>
      <c r="J25" s="142">
        <v>3.3846000000000001E-2</v>
      </c>
      <c r="K25" s="142">
        <v>2.53876E-2</v>
      </c>
      <c r="L25" s="141">
        <f t="shared" si="10"/>
        <v>3.3301879874768914</v>
      </c>
      <c r="M25" s="3"/>
    </row>
    <row r="26" spans="1:13" ht="15" customHeight="1" x14ac:dyDescent="0.2">
      <c r="A26" s="11"/>
      <c r="C26" s="190">
        <v>2014</v>
      </c>
      <c r="D26" s="186"/>
      <c r="E26" s="142">
        <v>0.10628195738241622</v>
      </c>
      <c r="F26" s="142">
        <v>8.443221752407197E-2</v>
      </c>
      <c r="G26" s="142">
        <v>0.26317285957507697</v>
      </c>
      <c r="H26" s="142">
        <v>0.29365060107675073</v>
      </c>
      <c r="I26" s="142">
        <v>0.19506468025729501</v>
      </c>
      <c r="J26" s="142">
        <v>3.3309176796607935E-2</v>
      </c>
      <c r="K26" s="142">
        <v>2.4088507387781188E-2</v>
      </c>
      <c r="L26" s="141">
        <f t="shared" si="10"/>
        <v>3.4103361755140202</v>
      </c>
      <c r="M26" s="3"/>
    </row>
    <row r="27" spans="1:13" ht="15" customHeight="1" x14ac:dyDescent="0.2">
      <c r="A27" s="11"/>
      <c r="C27" s="170" t="s">
        <v>96</v>
      </c>
      <c r="D27" s="171"/>
      <c r="E27" s="172"/>
      <c r="F27" s="172"/>
      <c r="G27" s="173"/>
      <c r="H27" s="173"/>
      <c r="I27" s="173"/>
      <c r="J27" s="173"/>
      <c r="K27" s="173"/>
      <c r="L27" s="174"/>
    </row>
    <row r="28" spans="1:13" ht="15" customHeight="1" x14ac:dyDescent="0.2">
      <c r="A28" s="11"/>
      <c r="C28" s="189">
        <v>2024</v>
      </c>
      <c r="D28" s="184"/>
      <c r="E28" s="185">
        <v>0.11072634705592035</v>
      </c>
      <c r="F28" s="185">
        <v>8.1776280294895864E-2</v>
      </c>
      <c r="G28" s="185">
        <v>0.278045303687739</v>
      </c>
      <c r="H28" s="185">
        <v>0.31524994867387507</v>
      </c>
      <c r="I28" s="185">
        <v>0.16757012774659105</v>
      </c>
      <c r="J28" s="185">
        <v>3.4682400217271078E-2</v>
      </c>
      <c r="K28" s="185">
        <v>1.1949592323707623E-2</v>
      </c>
      <c r="L28" s="180">
        <f t="shared" ref="L28:L31" si="11">(1*E28+2*F28+3*G28+4*H28+5*I28)/SUM(E28:I28)</f>
        <v>3.3641418917397883</v>
      </c>
      <c r="M28" s="3"/>
    </row>
    <row r="29" spans="1:13" ht="15" customHeight="1" x14ac:dyDescent="0.2">
      <c r="A29" s="11"/>
      <c r="C29" s="190">
        <v>2021</v>
      </c>
      <c r="D29" s="186"/>
      <c r="E29" s="142">
        <v>0.111310114</v>
      </c>
      <c r="F29" s="142">
        <v>8.3039180000000004E-2</v>
      </c>
      <c r="G29" s="142">
        <v>0.27978084199999997</v>
      </c>
      <c r="H29" s="142">
        <v>0.32052537599999997</v>
      </c>
      <c r="I29" s="142">
        <v>0.15672999900000001</v>
      </c>
      <c r="J29" s="142">
        <v>3.6968300000000003E-2</v>
      </c>
      <c r="K29" s="142">
        <v>1.1646200000000001E-2</v>
      </c>
      <c r="L29" s="141">
        <f t="shared" si="11"/>
        <v>3.3451029705664705</v>
      </c>
      <c r="M29" s="3"/>
    </row>
    <row r="30" spans="1:13" ht="15" customHeight="1" x14ac:dyDescent="0.2">
      <c r="A30" s="11"/>
      <c r="C30" s="190">
        <v>2017</v>
      </c>
      <c r="D30" s="186"/>
      <c r="E30" s="142">
        <v>0.117080422</v>
      </c>
      <c r="F30" s="142">
        <v>6.4757901000000007E-2</v>
      </c>
      <c r="G30" s="142">
        <v>0.27861405700000003</v>
      </c>
      <c r="H30" s="142">
        <v>0.325749012</v>
      </c>
      <c r="I30" s="142">
        <v>0.14772252299999999</v>
      </c>
      <c r="J30" s="142">
        <v>4.0082300000000001E-2</v>
      </c>
      <c r="K30" s="142">
        <v>2.5993800000000001E-2</v>
      </c>
      <c r="L30" s="141">
        <f t="shared" si="11"/>
        <v>3.3450766254336686</v>
      </c>
      <c r="M30" s="3"/>
    </row>
    <row r="31" spans="1:13" ht="15" customHeight="1" x14ac:dyDescent="0.2">
      <c r="A31" s="11"/>
      <c r="C31" s="190">
        <v>2014</v>
      </c>
      <c r="D31" s="186"/>
      <c r="E31" s="142">
        <v>0.1033931461930462</v>
      </c>
      <c r="F31" s="142">
        <v>8.0713730445092183E-2</v>
      </c>
      <c r="G31" s="142">
        <v>0.26510599428376935</v>
      </c>
      <c r="H31" s="142">
        <v>0.34128426050732708</v>
      </c>
      <c r="I31" s="142">
        <v>0.14720654034084849</v>
      </c>
      <c r="J31" s="142">
        <v>3.5136443326176804E-2</v>
      </c>
      <c r="K31" s="142">
        <v>2.7159884903739814E-2</v>
      </c>
      <c r="L31" s="141">
        <f t="shared" si="11"/>
        <v>3.3713298015571964</v>
      </c>
      <c r="M31" s="3"/>
    </row>
    <row r="32" spans="1:13" ht="15" customHeight="1" x14ac:dyDescent="0.2">
      <c r="A32" s="11"/>
      <c r="C32" s="170" t="s">
        <v>181</v>
      </c>
      <c r="D32" s="171"/>
      <c r="E32" s="172"/>
      <c r="F32" s="172"/>
      <c r="G32" s="173"/>
      <c r="H32" s="173"/>
      <c r="I32" s="173"/>
      <c r="J32" s="173"/>
      <c r="K32" s="173"/>
      <c r="L32" s="174"/>
    </row>
    <row r="33" spans="1:13" ht="15" customHeight="1" x14ac:dyDescent="0.2">
      <c r="A33" s="11"/>
      <c r="C33" s="189">
        <v>2024</v>
      </c>
      <c r="D33" s="184"/>
      <c r="E33" s="185">
        <v>0.10901641434577762</v>
      </c>
      <c r="F33" s="185">
        <v>8.0112312571564939E-2</v>
      </c>
      <c r="G33" s="185">
        <v>0.29621134653107173</v>
      </c>
      <c r="H33" s="185">
        <v>0.28870320952694434</v>
      </c>
      <c r="I33" s="185">
        <v>0.17265651843023203</v>
      </c>
      <c r="J33" s="185">
        <v>3.7611961382061396E-2</v>
      </c>
      <c r="K33" s="185">
        <v>1.5688237212348015E-2</v>
      </c>
      <c r="L33" s="180">
        <f t="shared" ref="L33:L36" si="12">(1*E33+2*F33+3*G33+4*H33+5*I33)/SUM(E33:I33)</f>
        <v>3.3547810030440601</v>
      </c>
      <c r="M33" s="3"/>
    </row>
    <row r="34" spans="1:13" ht="15" customHeight="1" x14ac:dyDescent="0.2">
      <c r="A34" s="11"/>
      <c r="C34" s="190">
        <v>2021</v>
      </c>
      <c r="D34" s="186"/>
      <c r="E34" s="142">
        <v>0.108011603</v>
      </c>
      <c r="F34" s="142">
        <v>8.4967328999999994E-2</v>
      </c>
      <c r="G34" s="142">
        <v>0.28277323599999998</v>
      </c>
      <c r="H34" s="142">
        <v>0.28437479700000001</v>
      </c>
      <c r="I34" s="142">
        <v>0.18280990599999999</v>
      </c>
      <c r="J34" s="142">
        <v>4.1849999999999998E-2</v>
      </c>
      <c r="K34" s="142">
        <v>1.52132E-2</v>
      </c>
      <c r="L34" s="141">
        <f t="shared" si="12"/>
        <v>3.3701245382735698</v>
      </c>
      <c r="M34" s="3"/>
    </row>
    <row r="35" spans="1:13" ht="15" customHeight="1" x14ac:dyDescent="0.2">
      <c r="A35" s="11"/>
      <c r="C35" s="190">
        <v>2017</v>
      </c>
      <c r="D35" s="186"/>
      <c r="E35" s="142">
        <v>0.10828613199999999</v>
      </c>
      <c r="F35" s="142">
        <v>6.9137080000000004E-2</v>
      </c>
      <c r="G35" s="142">
        <v>0.28372022400000002</v>
      </c>
      <c r="H35" s="142">
        <v>0.28494036900000003</v>
      </c>
      <c r="I35" s="142">
        <v>0.16436495100000001</v>
      </c>
      <c r="J35" s="142">
        <v>4.8897700000000002E-2</v>
      </c>
      <c r="K35" s="142">
        <v>4.0653599999999998E-2</v>
      </c>
      <c r="L35" s="141">
        <f t="shared" si="12"/>
        <v>3.3602189852407243</v>
      </c>
      <c r="M35" s="3"/>
    </row>
    <row r="36" spans="1:13" ht="15" customHeight="1" x14ac:dyDescent="0.2">
      <c r="A36" s="11"/>
      <c r="C36" s="190">
        <v>2014</v>
      </c>
      <c r="D36" s="186"/>
      <c r="E36" s="142">
        <v>0.12458866257552294</v>
      </c>
      <c r="F36" s="142">
        <v>9.0935107919806552E-2</v>
      </c>
      <c r="G36" s="142">
        <v>0.23124999143818023</v>
      </c>
      <c r="H36" s="142">
        <v>0.28200623532633257</v>
      </c>
      <c r="I36" s="142">
        <v>0.17658231696975196</v>
      </c>
      <c r="J36" s="142">
        <v>5.4490123462612935E-2</v>
      </c>
      <c r="K36" s="142">
        <v>4.0147562307792803E-2</v>
      </c>
      <c r="L36" s="141">
        <f t="shared" si="12"/>
        <v>3.3259009476731531</v>
      </c>
      <c r="M36" s="3"/>
    </row>
    <row r="37" spans="1:13" ht="15" customHeight="1" x14ac:dyDescent="0.2">
      <c r="A37" s="11"/>
      <c r="C37" s="162" t="s">
        <v>69</v>
      </c>
      <c r="D37" s="162"/>
      <c r="E37" s="162"/>
      <c r="F37" s="162"/>
      <c r="G37" s="162"/>
      <c r="H37" s="162"/>
      <c r="I37" s="162"/>
      <c r="J37" s="162"/>
      <c r="K37" s="162"/>
      <c r="L37" s="162"/>
    </row>
    <row r="38" spans="1:13" ht="15" customHeight="1" x14ac:dyDescent="0.2">
      <c r="A38" s="11"/>
      <c r="C38" s="189">
        <v>2024</v>
      </c>
      <c r="D38" s="184"/>
      <c r="E38" s="185">
        <f>AVERAGE(E43,E48,E53)</f>
        <v>0.11613502642112782</v>
      </c>
      <c r="F38" s="185">
        <f t="shared" ref="F38:K38" si="13">AVERAGE(F43,F48,F53)</f>
        <v>9.0577017908959556E-2</v>
      </c>
      <c r="G38" s="185">
        <f t="shared" si="13"/>
        <v>0.34095013960840853</v>
      </c>
      <c r="H38" s="185">
        <f t="shared" si="13"/>
        <v>0.26934561793802009</v>
      </c>
      <c r="I38" s="185">
        <f t="shared" si="13"/>
        <v>0.12023886463824947</v>
      </c>
      <c r="J38" s="185">
        <f t="shared" si="13"/>
        <v>3.8211447535731788E-2</v>
      </c>
      <c r="K38" s="185">
        <f t="shared" si="13"/>
        <v>2.4541885949502771E-2</v>
      </c>
      <c r="L38" s="180">
        <f t="shared" ref="L38:L41" si="14">(1*E38+2*F38+3*G38+4*H38+5*I38)/SUM(E38:I38)</f>
        <v>3.1994952696482692</v>
      </c>
    </row>
    <row r="39" spans="1:13" ht="15" customHeight="1" x14ac:dyDescent="0.2">
      <c r="A39" s="11"/>
      <c r="C39" s="190">
        <v>2021</v>
      </c>
      <c r="D39" s="186"/>
      <c r="E39" s="142">
        <f t="shared" ref="E39:K39" si="15">AVERAGE(E44,E49,E54)</f>
        <v>0.11910551733333334</v>
      </c>
      <c r="F39" s="142">
        <f t="shared" si="15"/>
        <v>9.0823012666666661E-2</v>
      </c>
      <c r="G39" s="142">
        <f t="shared" si="15"/>
        <v>0.35074611566666664</v>
      </c>
      <c r="H39" s="142">
        <f t="shared" si="15"/>
        <v>0.25216311866666669</v>
      </c>
      <c r="I39" s="142">
        <f t="shared" si="15"/>
        <v>0.1215536</v>
      </c>
      <c r="J39" s="142">
        <f t="shared" si="15"/>
        <v>3.941653333333333E-2</v>
      </c>
      <c r="K39" s="142">
        <f t="shared" si="15"/>
        <v>2.6192099999999999E-2</v>
      </c>
      <c r="L39" s="141">
        <f t="shared" si="14"/>
        <v>3.1779086126849414</v>
      </c>
      <c r="M39" s="3"/>
    </row>
    <row r="40" spans="1:13" ht="15" customHeight="1" x14ac:dyDescent="0.2">
      <c r="A40" s="11"/>
      <c r="C40" s="190">
        <v>2017</v>
      </c>
      <c r="D40" s="186"/>
      <c r="E40" s="142">
        <f t="shared" ref="E40:K40" si="16">AVERAGE(E45,E50,E55)</f>
        <v>0.12829188699999999</v>
      </c>
      <c r="F40" s="142">
        <f t="shared" si="16"/>
        <v>8.0593320999999996E-2</v>
      </c>
      <c r="G40" s="142">
        <f t="shared" si="16"/>
        <v>0.35769628433333334</v>
      </c>
      <c r="H40" s="142">
        <f t="shared" si="16"/>
        <v>0.24391628900000004</v>
      </c>
      <c r="I40" s="142">
        <f t="shared" si="16"/>
        <v>9.6876652333333355E-2</v>
      </c>
      <c r="J40" s="142">
        <f t="shared" si="16"/>
        <v>4.3796933333333336E-2</v>
      </c>
      <c r="K40" s="142">
        <f t="shared" si="16"/>
        <v>4.88286E-2</v>
      </c>
      <c r="L40" s="141">
        <f t="shared" si="14"/>
        <v>3.1107508597752531</v>
      </c>
      <c r="M40" s="3"/>
    </row>
    <row r="41" spans="1:13" ht="15" customHeight="1" x14ac:dyDescent="0.2">
      <c r="A41" s="11"/>
      <c r="C41" s="190">
        <v>2014</v>
      </c>
      <c r="D41" s="186"/>
      <c r="E41" s="142">
        <f t="shared" ref="E41:K41" si="17">AVERAGE(E46,E51,E56)</f>
        <v>0.12699686363338383</v>
      </c>
      <c r="F41" s="142">
        <f t="shared" si="17"/>
        <v>0.10374225741360517</v>
      </c>
      <c r="G41" s="142">
        <f t="shared" si="17"/>
        <v>0.34604420525821938</v>
      </c>
      <c r="H41" s="142">
        <f t="shared" si="17"/>
        <v>0.23259824870472834</v>
      </c>
      <c r="I41" s="142">
        <f t="shared" si="17"/>
        <v>0.10142135908273053</v>
      </c>
      <c r="J41" s="142">
        <f t="shared" si="17"/>
        <v>4.2695517411780827E-2</v>
      </c>
      <c r="K41" s="142">
        <f t="shared" si="17"/>
        <v>4.6501548495551985E-2</v>
      </c>
      <c r="L41" s="141">
        <f t="shared" si="14"/>
        <v>3.0853148132062453</v>
      </c>
      <c r="M41" s="3"/>
    </row>
    <row r="42" spans="1:13" ht="15" customHeight="1" x14ac:dyDescent="0.2">
      <c r="A42" s="11"/>
      <c r="C42" s="170" t="s">
        <v>95</v>
      </c>
      <c r="D42" s="171"/>
      <c r="E42" s="172"/>
      <c r="F42" s="172"/>
      <c r="G42" s="173"/>
      <c r="H42" s="173"/>
      <c r="I42" s="173"/>
      <c r="J42" s="173"/>
      <c r="K42" s="173"/>
      <c r="L42" s="174"/>
      <c r="M42" s="3"/>
    </row>
    <row r="43" spans="1:13" ht="15" customHeight="1" x14ac:dyDescent="0.2">
      <c r="A43" s="11"/>
      <c r="C43" s="189">
        <v>2024</v>
      </c>
      <c r="D43" s="184"/>
      <c r="E43" s="185">
        <v>0.11403323399849569</v>
      </c>
      <c r="F43" s="185">
        <v>9.0807784078620543E-2</v>
      </c>
      <c r="G43" s="185">
        <v>0.35486820514177259</v>
      </c>
      <c r="H43" s="185">
        <v>0.2834260148717756</v>
      </c>
      <c r="I43" s="185">
        <v>0.10030203077486612</v>
      </c>
      <c r="J43" s="185">
        <v>3.3749565601290707E-2</v>
      </c>
      <c r="K43" s="185">
        <v>2.2813165533178848E-2</v>
      </c>
      <c r="L43" s="180">
        <f t="shared" ref="L43:L46" si="18">(1*E43+2*F43+3*G43+4*H43+5*I43)/SUM(E43:I43)</f>
        <v>3.1750575579280356</v>
      </c>
      <c r="M43" s="3"/>
    </row>
    <row r="44" spans="1:13" ht="15" customHeight="1" x14ac:dyDescent="0.2">
      <c r="A44" s="11"/>
      <c r="C44" s="190">
        <v>2021</v>
      </c>
      <c r="D44" s="186"/>
      <c r="E44" s="142">
        <v>0.120988282</v>
      </c>
      <c r="F44" s="142">
        <v>9.1164762999999996E-2</v>
      </c>
      <c r="G44" s="142">
        <v>0.37750069000000003</v>
      </c>
      <c r="H44" s="142">
        <v>0.246377764</v>
      </c>
      <c r="I44" s="142">
        <v>0.10282769999999999</v>
      </c>
      <c r="J44" s="142">
        <v>3.5947300000000001E-2</v>
      </c>
      <c r="K44" s="142">
        <v>2.5193500000000001E-2</v>
      </c>
      <c r="L44" s="141">
        <f t="shared" si="18"/>
        <v>3.126634363413209</v>
      </c>
      <c r="M44" s="3"/>
    </row>
    <row r="45" spans="1:13" ht="15" customHeight="1" x14ac:dyDescent="0.2">
      <c r="A45" s="11"/>
      <c r="C45" s="190">
        <v>2017</v>
      </c>
      <c r="D45" s="186"/>
      <c r="E45" s="142">
        <v>0.13383097099999999</v>
      </c>
      <c r="F45" s="142">
        <v>8.3423611999999994E-2</v>
      </c>
      <c r="G45" s="142">
        <v>0.38798494300000003</v>
      </c>
      <c r="H45" s="142">
        <v>0.231961474</v>
      </c>
      <c r="I45" s="142">
        <v>8.3825017000000002E-2</v>
      </c>
      <c r="J45" s="142">
        <v>3.6478299999999998E-2</v>
      </c>
      <c r="K45" s="142">
        <v>4.2495699999999997E-2</v>
      </c>
      <c r="L45" s="141">
        <f t="shared" si="18"/>
        <v>3.052686843915724</v>
      </c>
      <c r="M45" s="3"/>
    </row>
    <row r="46" spans="1:13" ht="15" customHeight="1" x14ac:dyDescent="0.2">
      <c r="A46" s="11"/>
      <c r="C46" s="190">
        <v>2014</v>
      </c>
      <c r="D46" s="186"/>
      <c r="E46" s="142">
        <v>0.12342348210384228</v>
      </c>
      <c r="F46" s="142">
        <v>0.10642031924494157</v>
      </c>
      <c r="G46" s="142">
        <v>0.38639338343814233</v>
      </c>
      <c r="H46" s="142">
        <v>0.22723407194252349</v>
      </c>
      <c r="I46" s="142">
        <v>8.1506586422242594E-2</v>
      </c>
      <c r="J46" s="142">
        <v>3.4876088428458907E-2</v>
      </c>
      <c r="K46" s="142">
        <v>4.0146068419848947E-2</v>
      </c>
      <c r="L46" s="141">
        <f t="shared" si="18"/>
        <v>3.0399792942157191</v>
      </c>
      <c r="M46" s="3"/>
    </row>
    <row r="47" spans="1:13" ht="15" customHeight="1" x14ac:dyDescent="0.2">
      <c r="A47" s="11"/>
      <c r="C47" s="170" t="s">
        <v>96</v>
      </c>
      <c r="D47" s="171"/>
      <c r="E47" s="172"/>
      <c r="F47" s="172"/>
      <c r="G47" s="173"/>
      <c r="H47" s="173"/>
      <c r="I47" s="173"/>
      <c r="J47" s="173"/>
      <c r="K47" s="173"/>
      <c r="L47" s="174"/>
      <c r="M47" s="3"/>
    </row>
    <row r="48" spans="1:13" ht="15" customHeight="1" x14ac:dyDescent="0.2">
      <c r="A48" s="11"/>
      <c r="C48" s="189">
        <v>2024</v>
      </c>
      <c r="D48" s="184"/>
      <c r="E48" s="185">
        <v>0.1225697074773285</v>
      </c>
      <c r="F48" s="185">
        <v>9.3703356088093062E-2</v>
      </c>
      <c r="G48" s="185">
        <v>0.35454104436329559</v>
      </c>
      <c r="H48" s="185">
        <v>0.26632218851902362</v>
      </c>
      <c r="I48" s="185">
        <v>0.10186480558930196</v>
      </c>
      <c r="J48" s="185">
        <v>3.8185732429778532E-2</v>
      </c>
      <c r="K48" s="185">
        <v>2.2813165533178848E-2</v>
      </c>
      <c r="L48" s="180">
        <f t="shared" ref="L48:L51" si="19">(1*E48+2*F48+3*G48+4*H48+5*I48)/SUM(E48:I48)</f>
        <v>3.139732560877976</v>
      </c>
      <c r="M48" s="3"/>
    </row>
    <row r="49" spans="1:13" ht="15" customHeight="1" x14ac:dyDescent="0.2">
      <c r="A49" s="11"/>
      <c r="C49" s="190">
        <v>2021</v>
      </c>
      <c r="D49" s="186"/>
      <c r="E49" s="142">
        <v>0.123250495</v>
      </c>
      <c r="F49" s="142">
        <v>9.9756047E-2</v>
      </c>
      <c r="G49" s="142">
        <v>0.36622078899999999</v>
      </c>
      <c r="H49" s="142">
        <v>0.25618468900000002</v>
      </c>
      <c r="I49" s="142">
        <v>8.9788444999999995E-2</v>
      </c>
      <c r="J49" s="142">
        <v>3.9606099999999998E-2</v>
      </c>
      <c r="K49" s="142">
        <v>2.5193500000000001E-2</v>
      </c>
      <c r="L49" s="141">
        <f t="shared" si="19"/>
        <v>3.0957062633624761</v>
      </c>
      <c r="M49" s="3"/>
    </row>
    <row r="50" spans="1:13" ht="15" customHeight="1" x14ac:dyDescent="0.2">
      <c r="A50" s="11"/>
      <c r="C50" s="190">
        <v>2017</v>
      </c>
      <c r="D50" s="186"/>
      <c r="E50" s="142">
        <v>0.132586855</v>
      </c>
      <c r="F50" s="142">
        <v>9.0969916999999997E-2</v>
      </c>
      <c r="G50" s="142">
        <v>0.37135489399999999</v>
      </c>
      <c r="H50" s="142">
        <v>0.23957616500000001</v>
      </c>
      <c r="I50" s="142">
        <v>7.9631618000000001E-2</v>
      </c>
      <c r="J50" s="142">
        <v>4.2687999999999997E-2</v>
      </c>
      <c r="K50" s="142">
        <v>4.3192500000000002E-2</v>
      </c>
      <c r="L50" s="141">
        <f t="shared" si="19"/>
        <v>3.046706996603898</v>
      </c>
      <c r="M50" s="3"/>
    </row>
    <row r="51" spans="1:13" ht="15" customHeight="1" x14ac:dyDescent="0.2">
      <c r="A51" s="11"/>
      <c r="C51" s="190">
        <v>2014</v>
      </c>
      <c r="D51" s="186"/>
      <c r="E51" s="142">
        <v>0.12462114202074902</v>
      </c>
      <c r="F51" s="142">
        <v>0.10257032939119931</v>
      </c>
      <c r="G51" s="142">
        <v>0.39135642106941843</v>
      </c>
      <c r="H51" s="142">
        <v>0.23607378899821838</v>
      </c>
      <c r="I51" s="142">
        <v>6.6471338436566441E-2</v>
      </c>
      <c r="J51" s="142">
        <v>3.5912038642594547E-2</v>
      </c>
      <c r="K51" s="142">
        <v>4.2994941441254028E-2</v>
      </c>
      <c r="L51" s="141">
        <f t="shared" si="19"/>
        <v>3.0186776493434073</v>
      </c>
      <c r="M51" s="3"/>
    </row>
    <row r="52" spans="1:13" ht="15" customHeight="1" x14ac:dyDescent="0.2">
      <c r="A52" s="11"/>
      <c r="C52" s="170" t="s">
        <v>181</v>
      </c>
      <c r="D52" s="171"/>
      <c r="E52" s="172"/>
      <c r="F52" s="172"/>
      <c r="G52" s="173"/>
      <c r="H52" s="173"/>
      <c r="I52" s="173"/>
      <c r="J52" s="173"/>
      <c r="K52" s="173"/>
      <c r="L52" s="174"/>
      <c r="M52" s="3"/>
    </row>
    <row r="53" spans="1:13" ht="15" customHeight="1" x14ac:dyDescent="0.2">
      <c r="A53" s="11"/>
      <c r="C53" s="189">
        <v>2024</v>
      </c>
      <c r="D53" s="184"/>
      <c r="E53" s="185">
        <v>0.11180213778755926</v>
      </c>
      <c r="F53" s="185">
        <v>8.7219913560165049E-2</v>
      </c>
      <c r="G53" s="185">
        <v>0.31344116932015748</v>
      </c>
      <c r="H53" s="185">
        <v>0.25828865042326116</v>
      </c>
      <c r="I53" s="185">
        <v>0.15854975755058034</v>
      </c>
      <c r="J53" s="185">
        <v>4.2699044576126124E-2</v>
      </c>
      <c r="K53" s="185">
        <v>2.7999326782150617E-2</v>
      </c>
      <c r="L53" s="180">
        <f t="shared" ref="L53:L56" si="20">(1*E53+2*F53+3*G53+4*H53+5*I53)/SUM(E53:I53)</f>
        <v>3.284691179090935</v>
      </c>
      <c r="M53" s="3"/>
    </row>
    <row r="54" spans="1:13" ht="15" customHeight="1" x14ac:dyDescent="0.2">
      <c r="A54" s="11"/>
      <c r="C54" s="190">
        <v>2021</v>
      </c>
      <c r="D54" s="186"/>
      <c r="E54" s="142">
        <v>0.11307777500000001</v>
      </c>
      <c r="F54" s="142">
        <v>8.1548228E-2</v>
      </c>
      <c r="G54" s="142">
        <v>0.308516868</v>
      </c>
      <c r="H54" s="142">
        <v>0.25392690299999998</v>
      </c>
      <c r="I54" s="142">
        <v>0.17204465499999999</v>
      </c>
      <c r="J54" s="142">
        <v>4.2696199999999997E-2</v>
      </c>
      <c r="K54" s="142">
        <v>2.81893E-2</v>
      </c>
      <c r="L54" s="141">
        <f t="shared" si="20"/>
        <v>3.3124614427874741</v>
      </c>
      <c r="M54" s="3"/>
    </row>
    <row r="55" spans="1:13" ht="15" customHeight="1" x14ac:dyDescent="0.2">
      <c r="A55" s="11"/>
      <c r="C55" s="190">
        <v>2017</v>
      </c>
      <c r="D55" s="186"/>
      <c r="E55" s="142">
        <v>0.118457835</v>
      </c>
      <c r="F55" s="142">
        <v>6.7386433999999995E-2</v>
      </c>
      <c r="G55" s="142">
        <v>0.31374901599999999</v>
      </c>
      <c r="H55" s="142">
        <v>0.26021122800000002</v>
      </c>
      <c r="I55" s="142">
        <v>0.12717332200000001</v>
      </c>
      <c r="J55" s="142">
        <v>5.22245E-2</v>
      </c>
      <c r="K55" s="142">
        <v>6.07976E-2</v>
      </c>
      <c r="L55" s="141">
        <f t="shared" si="20"/>
        <v>3.2370473755976099</v>
      </c>
      <c r="M55" s="3"/>
    </row>
    <row r="56" spans="1:13" ht="15" customHeight="1" x14ac:dyDescent="0.2">
      <c r="A56" s="11"/>
      <c r="C56" s="190">
        <v>2014</v>
      </c>
      <c r="D56" s="186"/>
      <c r="E56" s="142">
        <v>0.13294596677556017</v>
      </c>
      <c r="F56" s="142">
        <v>0.10223612360467468</v>
      </c>
      <c r="G56" s="142">
        <v>0.26038281126709734</v>
      </c>
      <c r="H56" s="142">
        <v>0.23448688517344318</v>
      </c>
      <c r="I56" s="142">
        <v>0.15628615238938257</v>
      </c>
      <c r="J56" s="142">
        <v>5.7298425164289027E-2</v>
      </c>
      <c r="K56" s="142">
        <v>5.6363635625552966E-2</v>
      </c>
      <c r="L56" s="141">
        <f t="shared" si="20"/>
        <v>3.2018768743622372</v>
      </c>
      <c r="M56" s="3"/>
    </row>
    <row r="57" spans="1:13" ht="15" customHeight="1" x14ac:dyDescent="0.2">
      <c r="A57" s="11"/>
      <c r="C57" s="162" t="s">
        <v>70</v>
      </c>
      <c r="D57" s="162"/>
      <c r="E57" s="162"/>
      <c r="F57" s="162"/>
      <c r="G57" s="162"/>
      <c r="H57" s="162"/>
      <c r="I57" s="162"/>
      <c r="J57" s="162"/>
      <c r="K57" s="162"/>
      <c r="L57" s="162"/>
      <c r="M57" s="3"/>
    </row>
    <row r="58" spans="1:13" ht="15" customHeight="1" x14ac:dyDescent="0.2">
      <c r="A58" s="11"/>
      <c r="C58" s="189">
        <v>2024</v>
      </c>
      <c r="D58" s="184"/>
      <c r="E58" s="185">
        <f>AVERAGE(E63,E68,E73)</f>
        <v>0.12997264043199405</v>
      </c>
      <c r="F58" s="185">
        <f t="shared" ref="F58:K58" si="21">AVERAGE(F63,F68,F73)</f>
        <v>9.7142610637446433E-2</v>
      </c>
      <c r="G58" s="185">
        <f t="shared" si="21"/>
        <v>0.31598930299735772</v>
      </c>
      <c r="H58" s="185">
        <f t="shared" si="21"/>
        <v>0.24041959920378883</v>
      </c>
      <c r="I58" s="185">
        <f t="shared" si="21"/>
        <v>0.14268190333089437</v>
      </c>
      <c r="J58" s="185">
        <f t="shared" si="21"/>
        <v>4.3417723419040377E-2</v>
      </c>
      <c r="K58" s="185">
        <f t="shared" si="21"/>
        <v>3.0376219979478186E-2</v>
      </c>
      <c r="L58" s="180">
        <f t="shared" ref="L58:L61" si="22">(1*E58+2*F58+3*G58+4*H58+5*I58)/SUM(E58:I58)</f>
        <v>3.1821360518664012</v>
      </c>
      <c r="M58" s="3"/>
    </row>
    <row r="59" spans="1:13" ht="15" customHeight="1" x14ac:dyDescent="0.2">
      <c r="A59" s="11"/>
      <c r="C59" s="190">
        <v>2021</v>
      </c>
      <c r="D59" s="186"/>
      <c r="E59" s="142">
        <f t="shared" ref="E59:K59" si="23">AVERAGE(E64,E69,E74)</f>
        <v>0.13298371866666667</v>
      </c>
      <c r="F59" s="142">
        <f t="shared" si="23"/>
        <v>9.7850972666666661E-2</v>
      </c>
      <c r="G59" s="142">
        <f t="shared" si="23"/>
        <v>0.32655920799999999</v>
      </c>
      <c r="H59" s="142">
        <f t="shared" si="23"/>
        <v>0.23530479866666668</v>
      </c>
      <c r="I59" s="142">
        <f t="shared" si="23"/>
        <v>0.13376699266666667</v>
      </c>
      <c r="J59" s="142">
        <f t="shared" si="23"/>
        <v>4.4343433333333342E-2</v>
      </c>
      <c r="K59" s="142">
        <f t="shared" si="23"/>
        <v>2.9190833333333333E-2</v>
      </c>
      <c r="L59" s="141">
        <f t="shared" si="22"/>
        <v>3.1500545302438168</v>
      </c>
      <c r="M59" s="3"/>
    </row>
    <row r="60" spans="1:13" ht="15" customHeight="1" x14ac:dyDescent="0.2">
      <c r="A60" s="11"/>
      <c r="C60" s="190">
        <v>2017</v>
      </c>
      <c r="D60" s="186"/>
      <c r="E60" s="142">
        <f t="shared" ref="E60:K60" si="24">AVERAGE(E65,E70,E75)</f>
        <v>0.14543270533333333</v>
      </c>
      <c r="F60" s="142">
        <f t="shared" si="24"/>
        <v>8.5422310000000001E-2</v>
      </c>
      <c r="G60" s="142">
        <f t="shared" si="24"/>
        <v>0.30069000299999998</v>
      </c>
      <c r="H60" s="142">
        <f t="shared" si="24"/>
        <v>0.2242919126666667</v>
      </c>
      <c r="I60" s="142">
        <f t="shared" si="24"/>
        <v>0.14008050000000002</v>
      </c>
      <c r="J60" s="142">
        <f t="shared" si="24"/>
        <v>5.1497472333333329E-2</v>
      </c>
      <c r="K60" s="142">
        <f t="shared" si="24"/>
        <v>5.2585096666666664E-2</v>
      </c>
      <c r="L60" s="141">
        <f t="shared" si="22"/>
        <v>3.1430546918335374</v>
      </c>
      <c r="M60" s="3"/>
    </row>
    <row r="61" spans="1:13" ht="15" customHeight="1" x14ac:dyDescent="0.2">
      <c r="A61" s="11"/>
      <c r="C61" s="190">
        <v>2014</v>
      </c>
      <c r="D61" s="186"/>
      <c r="E61" s="142">
        <f t="shared" ref="E61:K61" si="25">AVERAGE(E66,E71,E76)</f>
        <v>0.14504239413875097</v>
      </c>
      <c r="F61" s="142">
        <f t="shared" si="25"/>
        <v>9.6508907354197523E-2</v>
      </c>
      <c r="G61" s="142">
        <f t="shared" si="25"/>
        <v>0.26747608944173984</v>
      </c>
      <c r="H61" s="142">
        <f t="shared" si="25"/>
        <v>0.2369360674034533</v>
      </c>
      <c r="I61" s="142">
        <f t="shared" si="25"/>
        <v>0.1444272407031052</v>
      </c>
      <c r="J61" s="142">
        <f t="shared" si="25"/>
        <v>5.0223986772150141E-2</v>
      </c>
      <c r="K61" s="142">
        <f t="shared" si="25"/>
        <v>5.9385314186603012E-2</v>
      </c>
      <c r="L61" s="141">
        <f t="shared" si="22"/>
        <v>3.1563323306587194</v>
      </c>
      <c r="M61" s="3"/>
    </row>
    <row r="62" spans="1:13" ht="15" customHeight="1" x14ac:dyDescent="0.2">
      <c r="A62" s="11"/>
      <c r="C62" s="170" t="s">
        <v>95</v>
      </c>
      <c r="D62" s="171"/>
      <c r="E62" s="172"/>
      <c r="F62" s="172"/>
      <c r="G62" s="173"/>
      <c r="H62" s="173"/>
      <c r="I62" s="173"/>
      <c r="J62" s="173"/>
      <c r="K62" s="173"/>
      <c r="L62" s="174"/>
      <c r="M62" s="3"/>
    </row>
    <row r="63" spans="1:13" ht="15" customHeight="1" x14ac:dyDescent="0.2">
      <c r="A63" s="11"/>
      <c r="C63" s="189">
        <v>2024</v>
      </c>
      <c r="D63" s="184"/>
      <c r="E63" s="185">
        <v>0.11096667442646976</v>
      </c>
      <c r="F63" s="185">
        <v>8.5872277456771146E-2</v>
      </c>
      <c r="G63" s="185">
        <v>0.28376757350996429</v>
      </c>
      <c r="H63" s="185">
        <v>0.28742944185658736</v>
      </c>
      <c r="I63" s="185">
        <v>0.180037528773699</v>
      </c>
      <c r="J63" s="185">
        <v>3.3309317961895145E-2</v>
      </c>
      <c r="K63" s="185">
        <v>1.8617186014613148E-2</v>
      </c>
      <c r="L63" s="180">
        <f t="shared" ref="L63:L66" si="26">(1*E63+2*F63+3*G63+4*H63+5*I63)/SUM(E63:I63)</f>
        <v>3.3583043661900422</v>
      </c>
      <c r="M63" s="3"/>
    </row>
    <row r="64" spans="1:13" ht="15" customHeight="1" x14ac:dyDescent="0.2">
      <c r="A64" s="11"/>
      <c r="C64" s="190">
        <v>2021</v>
      </c>
      <c r="D64" s="186"/>
      <c r="E64" s="142">
        <v>0.11545169</v>
      </c>
      <c r="F64" s="142">
        <v>7.8065698000000003E-2</v>
      </c>
      <c r="G64" s="142">
        <v>0.30582277699999999</v>
      </c>
      <c r="H64" s="142">
        <v>0.27289503500000001</v>
      </c>
      <c r="I64" s="142">
        <v>0.17361582</v>
      </c>
      <c r="J64" s="142">
        <v>3.6408500000000003E-2</v>
      </c>
      <c r="K64" s="142">
        <v>1.77404E-2</v>
      </c>
      <c r="L64" s="141">
        <f t="shared" si="26"/>
        <v>3.328971043452488</v>
      </c>
      <c r="M64" s="3"/>
    </row>
    <row r="65" spans="1:13" ht="15" customHeight="1" x14ac:dyDescent="0.2">
      <c r="A65" s="11"/>
      <c r="C65" s="190">
        <v>2017</v>
      </c>
      <c r="D65" s="186"/>
      <c r="E65" s="142">
        <v>0.120565794</v>
      </c>
      <c r="F65" s="142">
        <v>7.8631353000000001E-2</v>
      </c>
      <c r="G65" s="142">
        <v>0.28915986399999999</v>
      </c>
      <c r="H65" s="142">
        <v>0.26654272400000001</v>
      </c>
      <c r="I65" s="142">
        <v>0.176627124</v>
      </c>
      <c r="J65" s="142">
        <v>3.77696E-2</v>
      </c>
      <c r="K65" s="142">
        <v>3.0703500000000002E-2</v>
      </c>
      <c r="L65" s="141">
        <f t="shared" si="26"/>
        <v>3.3220884380318227</v>
      </c>
      <c r="M65" s="3"/>
    </row>
    <row r="66" spans="1:13" ht="15" customHeight="1" x14ac:dyDescent="0.2">
      <c r="A66" s="11"/>
      <c r="C66" s="190">
        <v>2014</v>
      </c>
      <c r="D66" s="186"/>
      <c r="E66" s="142">
        <v>0.11029644099550823</v>
      </c>
      <c r="F66" s="142">
        <v>9.2274338128602071E-2</v>
      </c>
      <c r="G66" s="142">
        <v>0.25999445529716386</v>
      </c>
      <c r="H66" s="142">
        <v>0.27497701350841863</v>
      </c>
      <c r="I66" s="142">
        <v>0.19174821142071188</v>
      </c>
      <c r="J66" s="142">
        <v>3.7538746512331182E-2</v>
      </c>
      <c r="K66" s="142">
        <v>3.3170794137264016E-2</v>
      </c>
      <c r="L66" s="141">
        <f t="shared" si="26"/>
        <v>3.3719033298499701</v>
      </c>
      <c r="M66" s="3"/>
    </row>
    <row r="67" spans="1:13" ht="15" customHeight="1" x14ac:dyDescent="0.2">
      <c r="A67" s="11"/>
      <c r="C67" s="170" t="s">
        <v>96</v>
      </c>
      <c r="D67" s="171"/>
      <c r="E67" s="172"/>
      <c r="F67" s="172"/>
      <c r="G67" s="173"/>
      <c r="H67" s="173"/>
      <c r="I67" s="173"/>
      <c r="J67" s="173"/>
      <c r="K67" s="173"/>
      <c r="L67" s="174"/>
      <c r="M67" s="3"/>
    </row>
    <row r="68" spans="1:13" ht="15" customHeight="1" x14ac:dyDescent="0.2">
      <c r="A68" s="11"/>
      <c r="C68" s="189">
        <v>2024</v>
      </c>
      <c r="D68" s="184"/>
      <c r="E68" s="185">
        <v>0.12201421031594913</v>
      </c>
      <c r="F68" s="185">
        <v>0.10110336481390689</v>
      </c>
      <c r="G68" s="185">
        <v>0.32896311542891277</v>
      </c>
      <c r="H68" s="185">
        <v>0.25173508905569447</v>
      </c>
      <c r="I68" s="185">
        <v>0.14067567418545671</v>
      </c>
      <c r="J68" s="185">
        <v>3.6891360185466814E-2</v>
      </c>
      <c r="K68" s="185">
        <v>1.8617186014613152E-2</v>
      </c>
      <c r="L68" s="180">
        <f t="shared" ref="L68:L71" si="27">(1*E68+2*F68+3*G68+4*H68+5*I68)/SUM(E68:I68)</f>
        <v>3.1990009027870139</v>
      </c>
      <c r="M68" s="3"/>
    </row>
    <row r="69" spans="1:13" ht="15" customHeight="1" x14ac:dyDescent="0.2">
      <c r="A69" s="11"/>
      <c r="C69" s="190">
        <v>2021</v>
      </c>
      <c r="D69" s="186"/>
      <c r="E69" s="142">
        <v>0.118669448</v>
      </c>
      <c r="F69" s="142">
        <v>0.101457019</v>
      </c>
      <c r="G69" s="142">
        <v>0.34035854100000001</v>
      </c>
      <c r="H69" s="142">
        <v>0.25378432400000001</v>
      </c>
      <c r="I69" s="142">
        <v>0.128663315</v>
      </c>
      <c r="J69" s="142">
        <v>3.9326899999999998E-2</v>
      </c>
      <c r="K69" s="142">
        <v>1.77404E-2</v>
      </c>
      <c r="L69" s="141">
        <f t="shared" si="27"/>
        <v>3.1827437405505377</v>
      </c>
      <c r="M69" s="3"/>
    </row>
    <row r="70" spans="1:13" ht="15" customHeight="1" x14ac:dyDescent="0.2">
      <c r="A70" s="11"/>
      <c r="C70" s="190">
        <v>2017</v>
      </c>
      <c r="D70" s="186"/>
      <c r="E70" s="142">
        <v>0.13952118599999999</v>
      </c>
      <c r="F70" s="142">
        <v>7.5577931000000001E-2</v>
      </c>
      <c r="G70" s="142">
        <v>0.30408906000000002</v>
      </c>
      <c r="H70" s="142">
        <v>0.24929844300000001</v>
      </c>
      <c r="I70" s="142">
        <v>0.15432232000000001</v>
      </c>
      <c r="J70" s="142">
        <v>4.4294800000000002E-2</v>
      </c>
      <c r="K70" s="142">
        <v>3.2896300000000003E-2</v>
      </c>
      <c r="L70" s="141">
        <f t="shared" si="27"/>
        <v>3.220330310194004</v>
      </c>
      <c r="M70" s="3"/>
    </row>
    <row r="71" spans="1:13" ht="15" customHeight="1" x14ac:dyDescent="0.2">
      <c r="A71" s="11"/>
      <c r="C71" s="190">
        <v>2014</v>
      </c>
      <c r="D71" s="186"/>
      <c r="E71" s="142">
        <v>0.12475826317897894</v>
      </c>
      <c r="F71" s="142">
        <v>8.7672881881353762E-2</v>
      </c>
      <c r="G71" s="142">
        <v>0.29001113917841953</v>
      </c>
      <c r="H71" s="142">
        <v>0.28659070632145078</v>
      </c>
      <c r="I71" s="142">
        <v>0.13662781717295405</v>
      </c>
      <c r="J71" s="142">
        <v>3.9549414933509094E-2</v>
      </c>
      <c r="K71" s="142">
        <v>3.478977733333391E-2</v>
      </c>
      <c r="L71" s="141">
        <f t="shared" si="27"/>
        <v>3.2405383598051536</v>
      </c>
      <c r="M71" s="3"/>
    </row>
    <row r="72" spans="1:13" ht="15" customHeight="1" x14ac:dyDescent="0.2">
      <c r="A72" s="11"/>
      <c r="C72" s="170" t="s">
        <v>181</v>
      </c>
      <c r="D72" s="171"/>
      <c r="E72" s="172"/>
      <c r="F72" s="172"/>
      <c r="G72" s="173"/>
      <c r="H72" s="173"/>
      <c r="I72" s="173"/>
      <c r="J72" s="173"/>
      <c r="K72" s="173"/>
      <c r="L72" s="174"/>
      <c r="M72" s="3"/>
    </row>
    <row r="73" spans="1:13" ht="15" customHeight="1" x14ac:dyDescent="0.2">
      <c r="A73" s="11"/>
      <c r="C73" s="189">
        <v>2024</v>
      </c>
      <c r="D73" s="184"/>
      <c r="E73" s="185">
        <v>0.15693703655356325</v>
      </c>
      <c r="F73" s="185">
        <v>0.10445218964166124</v>
      </c>
      <c r="G73" s="185">
        <v>0.33523722005319612</v>
      </c>
      <c r="H73" s="185">
        <v>0.18209426669908463</v>
      </c>
      <c r="I73" s="185">
        <v>0.10733250703352734</v>
      </c>
      <c r="J73" s="185">
        <v>6.0052492109759173E-2</v>
      </c>
      <c r="K73" s="185">
        <v>5.3894287909208242E-2</v>
      </c>
      <c r="L73" s="180">
        <f t="shared" ref="L73:L76" si="28">(1*E73+2*F73+3*G73+4*H73+5*I73)/SUM(E73:I73)</f>
        <v>2.9756594959576925</v>
      </c>
      <c r="M73" s="3"/>
    </row>
    <row r="74" spans="1:13" ht="15" customHeight="1" x14ac:dyDescent="0.2">
      <c r="A74" s="11"/>
      <c r="C74" s="190">
        <v>2021</v>
      </c>
      <c r="D74" s="186"/>
      <c r="E74" s="142">
        <v>0.16483001799999999</v>
      </c>
      <c r="F74" s="142">
        <v>0.114030201</v>
      </c>
      <c r="G74" s="142">
        <v>0.33349630600000002</v>
      </c>
      <c r="H74" s="142">
        <v>0.17923503700000001</v>
      </c>
      <c r="I74" s="142">
        <v>9.9021842999999998E-2</v>
      </c>
      <c r="J74" s="142">
        <v>5.7294900000000003E-2</v>
      </c>
      <c r="K74" s="142">
        <v>5.2091699999999998E-2</v>
      </c>
      <c r="L74" s="141">
        <f t="shared" si="28"/>
        <v>2.9254317152345122</v>
      </c>
      <c r="M74" s="3"/>
    </row>
    <row r="75" spans="1:13" ht="15" customHeight="1" x14ac:dyDescent="0.2">
      <c r="A75" s="11"/>
      <c r="C75" s="190">
        <v>2017</v>
      </c>
      <c r="D75" s="186"/>
      <c r="E75" s="142">
        <v>0.17621113599999999</v>
      </c>
      <c r="F75" s="142">
        <v>0.102057646</v>
      </c>
      <c r="G75" s="142">
        <v>0.308821085</v>
      </c>
      <c r="H75" s="142">
        <v>0.15703457100000001</v>
      </c>
      <c r="I75" s="142">
        <v>8.9292055999999995E-2</v>
      </c>
      <c r="J75" s="142">
        <v>7.2428016999999997E-2</v>
      </c>
      <c r="K75" s="142">
        <v>9.4155489999999994E-2</v>
      </c>
      <c r="L75" s="141">
        <f t="shared" si="28"/>
        <v>2.8573807503742543</v>
      </c>
      <c r="M75" s="3"/>
    </row>
    <row r="76" spans="1:13" ht="15" customHeight="1" x14ac:dyDescent="0.2">
      <c r="A76" s="11"/>
      <c r="C76" s="190">
        <v>2014</v>
      </c>
      <c r="D76" s="186"/>
      <c r="E76" s="142">
        <v>0.2000724782417658</v>
      </c>
      <c r="F76" s="142">
        <v>0.10957950205263675</v>
      </c>
      <c r="G76" s="142">
        <v>0.25242267384963607</v>
      </c>
      <c r="H76" s="142">
        <v>0.14924048238049045</v>
      </c>
      <c r="I76" s="142">
        <v>0.10490569351564964</v>
      </c>
      <c r="J76" s="142">
        <v>7.3583798870610131E-2</v>
      </c>
      <c r="K76" s="142">
        <v>0.11019537108921114</v>
      </c>
      <c r="L76" s="141">
        <f t="shared" si="28"/>
        <v>2.8154021760055281</v>
      </c>
      <c r="M76" s="3"/>
    </row>
    <row r="77" spans="1:13" ht="15" customHeight="1" x14ac:dyDescent="0.2">
      <c r="A77" s="11"/>
      <c r="C77" s="162" t="s">
        <v>71</v>
      </c>
      <c r="D77" s="162"/>
      <c r="E77" s="162"/>
      <c r="F77" s="162"/>
      <c r="G77" s="162"/>
      <c r="H77" s="162"/>
      <c r="I77" s="162"/>
      <c r="J77" s="162"/>
      <c r="K77" s="162"/>
      <c r="L77" s="162"/>
      <c r="M77" s="3"/>
    </row>
    <row r="78" spans="1:13" ht="15" customHeight="1" x14ac:dyDescent="0.2">
      <c r="A78" s="11"/>
      <c r="C78" s="189">
        <v>2024</v>
      </c>
      <c r="D78" s="184"/>
      <c r="E78" s="185">
        <f>AVERAGE(E83,E88,E93)</f>
        <v>0.14683824265597054</v>
      </c>
      <c r="F78" s="185">
        <f t="shared" ref="F78:K78" si="29">AVERAGE(F83,F88,F93)</f>
        <v>0.11380405539593941</v>
      </c>
      <c r="G78" s="185">
        <f t="shared" si="29"/>
        <v>0.3563725403813427</v>
      </c>
      <c r="H78" s="185">
        <f t="shared" si="29"/>
        <v>0.16694601740726059</v>
      </c>
      <c r="I78" s="185">
        <f t="shared" si="29"/>
        <v>6.9993069740772226E-2</v>
      </c>
      <c r="J78" s="185">
        <f t="shared" si="29"/>
        <v>6.3498419998363323E-2</v>
      </c>
      <c r="K78" s="185">
        <f t="shared" si="29"/>
        <v>8.2547654420351183E-2</v>
      </c>
      <c r="L78" s="180">
        <f t="shared" ref="L78:L81" si="30">(1*E78+2*F78+3*G78+4*H78+5*I78)/SUM(E78:I78)</f>
        <v>2.8822554931747257</v>
      </c>
      <c r="M78" s="3"/>
    </row>
    <row r="79" spans="1:13" ht="15" customHeight="1" x14ac:dyDescent="0.2">
      <c r="A79" s="11"/>
      <c r="C79" s="190">
        <v>2021</v>
      </c>
      <c r="D79" s="186"/>
      <c r="E79" s="142">
        <f t="shared" ref="E79:K79" si="31">AVERAGE(E84,E89,E94)</f>
        <v>0.14830081433333334</v>
      </c>
      <c r="F79" s="142">
        <f t="shared" si="31"/>
        <v>0.109663358</v>
      </c>
      <c r="G79" s="142">
        <f t="shared" si="31"/>
        <v>0.35756461633333331</v>
      </c>
      <c r="H79" s="142">
        <f t="shared" si="31"/>
        <v>0.17052590333333337</v>
      </c>
      <c r="I79" s="142">
        <f t="shared" si="31"/>
        <v>6.4564865999999999E-2</v>
      </c>
      <c r="J79" s="142">
        <f t="shared" si="31"/>
        <v>6.3612182000000003E-2</v>
      </c>
      <c r="K79" s="142">
        <f t="shared" si="31"/>
        <v>8.5768300666666672E-2</v>
      </c>
      <c r="L79" s="141">
        <f t="shared" si="30"/>
        <v>2.8746685867604591</v>
      </c>
      <c r="M79" s="3"/>
    </row>
    <row r="80" spans="1:13" ht="15" customHeight="1" x14ac:dyDescent="0.2">
      <c r="A80" s="11"/>
      <c r="C80" s="190">
        <v>2017</v>
      </c>
      <c r="D80" s="186"/>
      <c r="E80" s="142">
        <f t="shared" ref="E80:K80" si="32">AVERAGE(E85,E90,E95)</f>
        <v>0.15710676833333334</v>
      </c>
      <c r="F80" s="142">
        <f t="shared" si="32"/>
        <v>9.1008652666666648E-2</v>
      </c>
      <c r="G80" s="142">
        <f t="shared" si="32"/>
        <v>0.33685096600000003</v>
      </c>
      <c r="H80" s="142">
        <f t="shared" si="32"/>
        <v>0.16854379066666669</v>
      </c>
      <c r="I80" s="142">
        <f t="shared" si="32"/>
        <v>5.8886766E-2</v>
      </c>
      <c r="J80" s="142">
        <f t="shared" si="32"/>
        <v>6.8782912333333335E-2</v>
      </c>
      <c r="K80" s="142">
        <f t="shared" si="32"/>
        <v>0.11882015333333333</v>
      </c>
      <c r="L80" s="141">
        <f t="shared" si="30"/>
        <v>2.8536369842431926</v>
      </c>
      <c r="M80" s="3"/>
    </row>
    <row r="81" spans="1:13" ht="15" customHeight="1" x14ac:dyDescent="0.2">
      <c r="A81" s="11"/>
      <c r="C81" s="190">
        <v>2014</v>
      </c>
      <c r="D81" s="186"/>
      <c r="E81" s="142">
        <f t="shared" ref="E81:K81" si="33">AVERAGE(E86,E91,E96)</f>
        <v>0.14874038646473706</v>
      </c>
      <c r="F81" s="142">
        <f t="shared" si="33"/>
        <v>0.10954143483791844</v>
      </c>
      <c r="G81" s="142">
        <f t="shared" si="33"/>
        <v>0.31431862364921231</v>
      </c>
      <c r="H81" s="142">
        <f t="shared" si="33"/>
        <v>0.15675009877004389</v>
      </c>
      <c r="I81" s="142">
        <f t="shared" si="33"/>
        <v>6.0298155826328637E-2</v>
      </c>
      <c r="J81" s="142">
        <f t="shared" si="33"/>
        <v>6.6044631139737298E-2</v>
      </c>
      <c r="K81" s="142">
        <f t="shared" si="33"/>
        <v>0.14430666931202241</v>
      </c>
      <c r="L81" s="141">
        <f t="shared" si="30"/>
        <v>2.835780395232868</v>
      </c>
      <c r="M81" s="3"/>
    </row>
    <row r="82" spans="1:13" ht="15" customHeight="1" x14ac:dyDescent="0.2">
      <c r="A82" s="11"/>
      <c r="C82" s="170" t="s">
        <v>95</v>
      </c>
      <c r="D82" s="171"/>
      <c r="E82" s="172"/>
      <c r="F82" s="172"/>
      <c r="G82" s="173"/>
      <c r="H82" s="173"/>
      <c r="I82" s="173"/>
      <c r="J82" s="173"/>
      <c r="K82" s="173"/>
      <c r="L82" s="174"/>
      <c r="M82" s="3"/>
    </row>
    <row r="83" spans="1:13" ht="15" customHeight="1" x14ac:dyDescent="0.2">
      <c r="A83" s="11"/>
      <c r="C83" s="189">
        <v>2024</v>
      </c>
      <c r="D83" s="184"/>
      <c r="E83" s="185">
        <v>0.13346444357381432</v>
      </c>
      <c r="F83" s="185">
        <v>0.11334089764672826</v>
      </c>
      <c r="G83" s="185">
        <v>0.36755462354494683</v>
      </c>
      <c r="H83" s="185">
        <v>0.18289917143083359</v>
      </c>
      <c r="I83" s="185">
        <v>7.5726507780999749E-2</v>
      </c>
      <c r="J83" s="185">
        <v>5.7320317459176873E-2</v>
      </c>
      <c r="K83" s="185">
        <v>6.9694038563500413E-2</v>
      </c>
      <c r="L83" s="180">
        <f t="shared" ref="L83:L86" si="34">(1*E83+2*F83+3*G83+4*H83+5*I83)/SUM(E83:I83)</f>
        <v>2.9474016576122337</v>
      </c>
      <c r="M83" s="3"/>
    </row>
    <row r="84" spans="1:13" ht="15" customHeight="1" x14ac:dyDescent="0.2">
      <c r="A84" s="11"/>
      <c r="C84" s="190">
        <v>2021</v>
      </c>
      <c r="D84" s="186"/>
      <c r="E84" s="142">
        <v>0.13436411200000001</v>
      </c>
      <c r="F84" s="142">
        <v>0.107448737</v>
      </c>
      <c r="G84" s="142">
        <v>0.371034794</v>
      </c>
      <c r="H84" s="142">
        <v>0.18356366199999999</v>
      </c>
      <c r="I84" s="142">
        <v>7.4920397999999999E-2</v>
      </c>
      <c r="J84" s="142">
        <v>5.6771099999999998E-2</v>
      </c>
      <c r="K84" s="142">
        <v>7.1897238000000002E-2</v>
      </c>
      <c r="L84" s="141">
        <f t="shared" si="34"/>
        <v>2.9509113431168239</v>
      </c>
      <c r="M84" s="3"/>
    </row>
    <row r="85" spans="1:13" ht="15" customHeight="1" x14ac:dyDescent="0.2">
      <c r="A85" s="11"/>
      <c r="C85" s="190">
        <v>2017</v>
      </c>
      <c r="D85" s="186"/>
      <c r="E85" s="142">
        <v>0.13887160300000001</v>
      </c>
      <c r="F85" s="142">
        <v>9.5030908999999997E-2</v>
      </c>
      <c r="G85" s="142">
        <v>0.341555999</v>
      </c>
      <c r="H85" s="142">
        <v>0.190958131</v>
      </c>
      <c r="I85" s="142">
        <v>7.5884602999999995E-2</v>
      </c>
      <c r="J85" s="142">
        <v>5.8553599999999997E-2</v>
      </c>
      <c r="K85" s="142">
        <v>9.9145190999999994E-2</v>
      </c>
      <c r="L85" s="141">
        <f t="shared" si="34"/>
        <v>2.9643277530712897</v>
      </c>
      <c r="M85" s="3"/>
    </row>
    <row r="86" spans="1:13" ht="15" customHeight="1" x14ac:dyDescent="0.2">
      <c r="A86" s="11"/>
      <c r="C86" s="190">
        <v>2014</v>
      </c>
      <c r="D86" s="186"/>
      <c r="E86" s="142">
        <v>0.12678750509789302</v>
      </c>
      <c r="F86" s="142">
        <v>0.11348661675708227</v>
      </c>
      <c r="G86" s="142">
        <v>0.33459632368882336</v>
      </c>
      <c r="H86" s="142">
        <v>0.18308193053408148</v>
      </c>
      <c r="I86" s="142">
        <v>7.7805054647419089E-2</v>
      </c>
      <c r="J86" s="142">
        <v>5.457285917946593E-2</v>
      </c>
      <c r="K86" s="142">
        <v>0.10966971009523499</v>
      </c>
      <c r="L86" s="141">
        <f t="shared" si="34"/>
        <v>2.966055237942272</v>
      </c>
      <c r="M86" s="3"/>
    </row>
    <row r="87" spans="1:13" ht="15" customHeight="1" x14ac:dyDescent="0.2">
      <c r="A87" s="11"/>
      <c r="C87" s="170" t="s">
        <v>96</v>
      </c>
      <c r="D87" s="171"/>
      <c r="E87" s="172"/>
      <c r="F87" s="172"/>
      <c r="G87" s="173"/>
      <c r="H87" s="173"/>
      <c r="I87" s="173"/>
      <c r="J87" s="173"/>
      <c r="K87" s="173"/>
      <c r="L87" s="174"/>
      <c r="M87" s="3"/>
    </row>
    <row r="88" spans="1:13" ht="15" customHeight="1" x14ac:dyDescent="0.2">
      <c r="A88" s="11"/>
      <c r="C88" s="189">
        <v>2024</v>
      </c>
      <c r="D88" s="184"/>
      <c r="E88" s="185">
        <v>0.14542714552298291</v>
      </c>
      <c r="F88" s="185">
        <v>0.11680239945556839</v>
      </c>
      <c r="G88" s="185">
        <v>0.36353220964001187</v>
      </c>
      <c r="H88" s="185">
        <v>0.17281201048510436</v>
      </c>
      <c r="I88" s="185">
        <v>7.226254332704217E-2</v>
      </c>
      <c r="J88" s="185">
        <v>5.9469653005789866E-2</v>
      </c>
      <c r="K88" s="185">
        <v>6.9694038563500427E-2</v>
      </c>
      <c r="L88" s="180">
        <f t="shared" ref="L88:L91" si="35">(1*E88+2*F88+3*G88+4*H88+5*I88)/SUM(E88:I88)</f>
        <v>2.8962840748738352</v>
      </c>
      <c r="M88" s="3"/>
    </row>
    <row r="89" spans="1:13" ht="15" customHeight="1" x14ac:dyDescent="0.2">
      <c r="A89" s="11"/>
      <c r="C89" s="190">
        <v>2021</v>
      </c>
      <c r="D89" s="186"/>
      <c r="E89" s="142">
        <v>0.14031386200000001</v>
      </c>
      <c r="F89" s="142">
        <v>0.113539611</v>
      </c>
      <c r="G89" s="142">
        <v>0.37329598400000003</v>
      </c>
      <c r="H89" s="142">
        <v>0.17863425199999999</v>
      </c>
      <c r="I89" s="142">
        <v>6.1152499999999999E-2</v>
      </c>
      <c r="J89" s="142">
        <v>6.1166600000000002E-2</v>
      </c>
      <c r="K89" s="142">
        <v>7.1897238000000002E-2</v>
      </c>
      <c r="L89" s="141">
        <f t="shared" si="35"/>
        <v>2.8924625802542767</v>
      </c>
      <c r="M89" s="3"/>
    </row>
    <row r="90" spans="1:13" ht="15" customHeight="1" x14ac:dyDescent="0.2">
      <c r="A90" s="11"/>
      <c r="C90" s="190">
        <v>2017</v>
      </c>
      <c r="D90" s="186"/>
      <c r="E90" s="142">
        <v>0.155020097</v>
      </c>
      <c r="F90" s="142">
        <v>8.8381162999999999E-2</v>
      </c>
      <c r="G90" s="142">
        <v>0.34443643800000001</v>
      </c>
      <c r="H90" s="142">
        <v>0.18612553000000001</v>
      </c>
      <c r="I90" s="142">
        <v>6.4525895E-2</v>
      </c>
      <c r="J90" s="142">
        <v>6.281987E-2</v>
      </c>
      <c r="K90" s="142">
        <v>9.8691007999999997E-2</v>
      </c>
      <c r="L90" s="141">
        <f t="shared" si="35"/>
        <v>2.9007213871753468</v>
      </c>
      <c r="M90" s="3"/>
    </row>
    <row r="91" spans="1:13" ht="15" customHeight="1" x14ac:dyDescent="0.2">
      <c r="A91" s="11"/>
      <c r="C91" s="190">
        <v>2014</v>
      </c>
      <c r="D91" s="186"/>
      <c r="E91" s="142">
        <v>0.13419943277584359</v>
      </c>
      <c r="F91" s="142">
        <v>0.1126649884720838</v>
      </c>
      <c r="G91" s="142">
        <v>0.33812953449005245</v>
      </c>
      <c r="H91" s="142">
        <v>0.17742844073335856</v>
      </c>
      <c r="I91" s="142">
        <v>6.8302370146838529E-2</v>
      </c>
      <c r="J91" s="142">
        <v>5.7232717095272889E-2</v>
      </c>
      <c r="K91" s="142">
        <v>0.11204251628655029</v>
      </c>
      <c r="L91" s="141">
        <f t="shared" si="35"/>
        <v>2.9193106120218224</v>
      </c>
      <c r="M91" s="3"/>
    </row>
    <row r="92" spans="1:13" ht="15" customHeight="1" x14ac:dyDescent="0.2">
      <c r="A92" s="11"/>
      <c r="C92" s="170" t="s">
        <v>181</v>
      </c>
      <c r="D92" s="171"/>
      <c r="E92" s="172"/>
      <c r="F92" s="172"/>
      <c r="G92" s="173"/>
      <c r="H92" s="173"/>
      <c r="I92" s="173"/>
      <c r="J92" s="173"/>
      <c r="K92" s="173"/>
      <c r="L92" s="174"/>
      <c r="M92" s="3"/>
    </row>
    <row r="93" spans="1:13" ht="15" customHeight="1" x14ac:dyDescent="0.2">
      <c r="A93" s="11"/>
      <c r="C93" s="189">
        <v>2024</v>
      </c>
      <c r="D93" s="184"/>
      <c r="E93" s="185">
        <v>0.16162313887111437</v>
      </c>
      <c r="F93" s="185">
        <v>0.1112688690855216</v>
      </c>
      <c r="G93" s="185">
        <v>0.33803078795906949</v>
      </c>
      <c r="H93" s="185">
        <v>0.14512687030584381</v>
      </c>
      <c r="I93" s="185">
        <v>6.1990158114274732E-2</v>
      </c>
      <c r="J93" s="185">
        <v>7.3705289530123258E-2</v>
      </c>
      <c r="K93" s="185">
        <v>0.10825488613405272</v>
      </c>
      <c r="L93" s="180">
        <f t="shared" ref="L93:L96" si="36">(1*E93+2*F93+3*G93+4*H93+5*I93)/SUM(E93:I93)</f>
        <v>2.7977996237192313</v>
      </c>
      <c r="M93" s="3"/>
    </row>
    <row r="94" spans="1:13" ht="15" customHeight="1" x14ac:dyDescent="0.2">
      <c r="A94" s="11"/>
      <c r="C94" s="190">
        <v>2021</v>
      </c>
      <c r="D94" s="186"/>
      <c r="E94" s="142">
        <v>0.17022446899999999</v>
      </c>
      <c r="F94" s="142">
        <v>0.10800172600000001</v>
      </c>
      <c r="G94" s="142">
        <v>0.32836307100000001</v>
      </c>
      <c r="H94" s="142">
        <v>0.14937979600000001</v>
      </c>
      <c r="I94" s="142">
        <v>5.7621699999999998E-2</v>
      </c>
      <c r="J94" s="142">
        <v>7.2898846000000003E-2</v>
      </c>
      <c r="K94" s="142">
        <v>0.113510426</v>
      </c>
      <c r="L94" s="141">
        <f t="shared" si="36"/>
        <v>2.7740541355851822</v>
      </c>
      <c r="M94" s="3"/>
    </row>
    <row r="95" spans="1:13" ht="15" customHeight="1" x14ac:dyDescent="0.2">
      <c r="A95" s="11"/>
      <c r="C95" s="190">
        <v>2017</v>
      </c>
      <c r="D95" s="186"/>
      <c r="E95" s="142">
        <v>0.17742860499999999</v>
      </c>
      <c r="F95" s="142">
        <v>8.9613886000000004E-2</v>
      </c>
      <c r="G95" s="142">
        <v>0.32456046100000002</v>
      </c>
      <c r="H95" s="142">
        <v>0.12854771100000001</v>
      </c>
      <c r="I95" s="142">
        <v>3.6249799999999999E-2</v>
      </c>
      <c r="J95" s="142">
        <v>8.4975266999999993E-2</v>
      </c>
      <c r="K95" s="142">
        <v>0.15862426099999999</v>
      </c>
      <c r="L95" s="141">
        <f t="shared" si="36"/>
        <v>2.6781813379191437</v>
      </c>
      <c r="M95" s="3"/>
    </row>
    <row r="96" spans="1:13" ht="15" customHeight="1" x14ac:dyDescent="0.2">
      <c r="A96" s="11"/>
      <c r="C96" s="190">
        <v>2014</v>
      </c>
      <c r="D96" s="186"/>
      <c r="E96" s="142">
        <v>0.18523422152047453</v>
      </c>
      <c r="F96" s="142">
        <v>0.10247269928458923</v>
      </c>
      <c r="G96" s="142">
        <v>0.27023001276876113</v>
      </c>
      <c r="H96" s="142">
        <v>0.10973992504269163</v>
      </c>
      <c r="I96" s="142">
        <v>3.4787042684728285E-2</v>
      </c>
      <c r="J96" s="142">
        <v>8.6328317144473088E-2</v>
      </c>
      <c r="K96" s="142">
        <v>0.21120778155428196</v>
      </c>
      <c r="L96" s="141">
        <f t="shared" si="36"/>
        <v>2.5820039558339229</v>
      </c>
      <c r="M96" s="3"/>
    </row>
    <row r="97" spans="1:13" ht="15" customHeight="1" x14ac:dyDescent="0.2">
      <c r="A97" s="11"/>
      <c r="C97" s="162" t="s">
        <v>72</v>
      </c>
      <c r="D97" s="162"/>
      <c r="E97" s="162"/>
      <c r="F97" s="162"/>
      <c r="G97" s="162"/>
      <c r="H97" s="162"/>
      <c r="I97" s="162"/>
      <c r="J97" s="162"/>
      <c r="K97" s="162"/>
      <c r="L97" s="162"/>
      <c r="M97" s="3"/>
    </row>
    <row r="98" spans="1:13" ht="15" customHeight="1" x14ac:dyDescent="0.2">
      <c r="A98" s="11"/>
      <c r="C98" s="189">
        <v>2024</v>
      </c>
      <c r="D98" s="184"/>
      <c r="E98" s="185">
        <f>AVERAGE(E103,E108,E113)</f>
        <v>0.13284866532353132</v>
      </c>
      <c r="F98" s="185">
        <f t="shared" ref="F98:K98" si="37">AVERAGE(F103,F108,F113)</f>
        <v>9.8880918329436199E-2</v>
      </c>
      <c r="G98" s="185">
        <f t="shared" si="37"/>
        <v>0.27941077262935748</v>
      </c>
      <c r="H98" s="185">
        <f t="shared" si="37"/>
        <v>0.18758517151251006</v>
      </c>
      <c r="I98" s="185">
        <f t="shared" si="37"/>
        <v>9.2218919687042364E-2</v>
      </c>
      <c r="J98" s="185">
        <f t="shared" si="37"/>
        <v>9.1416632816451224E-2</v>
      </c>
      <c r="K98" s="185">
        <f t="shared" si="37"/>
        <v>0.11763891970167133</v>
      </c>
      <c r="L98" s="180">
        <f t="shared" ref="L98:L101" si="38">(1*E98+2*F98+3*G98+4*H98+5*I98)/SUM(E98:I98)</f>
        <v>3.0094124965840492</v>
      </c>
      <c r="M98" s="3"/>
    </row>
    <row r="99" spans="1:13" ht="15" customHeight="1" x14ac:dyDescent="0.2">
      <c r="A99" s="11"/>
      <c r="C99" s="190">
        <v>2021</v>
      </c>
      <c r="D99" s="186"/>
      <c r="E99" s="142">
        <f t="shared" ref="E99:K99" si="39">AVERAGE(E104,E109,E114)</f>
        <v>0.13888958066666668</v>
      </c>
      <c r="F99" s="142">
        <f t="shared" si="39"/>
        <v>0.10385980233333335</v>
      </c>
      <c r="G99" s="142">
        <f t="shared" si="39"/>
        <v>0.30333845533333331</v>
      </c>
      <c r="H99" s="142">
        <f t="shared" si="39"/>
        <v>0.15803926766666665</v>
      </c>
      <c r="I99" s="142">
        <f t="shared" si="39"/>
        <v>8.0257451333333327E-2</v>
      </c>
      <c r="J99" s="142">
        <f t="shared" si="39"/>
        <v>8.4567942000000007E-2</v>
      </c>
      <c r="K99" s="142">
        <f t="shared" si="39"/>
        <v>0.13104750000000001</v>
      </c>
      <c r="L99" s="141">
        <f t="shared" si="38"/>
        <v>2.9195741518066054</v>
      </c>
      <c r="M99" s="3"/>
    </row>
    <row r="100" spans="1:13" ht="15" customHeight="1" x14ac:dyDescent="0.2">
      <c r="A100" s="11"/>
      <c r="C100" s="190">
        <v>2017</v>
      </c>
      <c r="D100" s="186"/>
      <c r="E100" s="142">
        <f t="shared" ref="E100:K100" si="40">AVERAGE(E105,E110,E115)</f>
        <v>0.14155776633333331</v>
      </c>
      <c r="F100" s="142">
        <f t="shared" si="40"/>
        <v>7.8600137E-2</v>
      </c>
      <c r="G100" s="142">
        <f t="shared" si="40"/>
        <v>0.29810159899999999</v>
      </c>
      <c r="H100" s="142">
        <f t="shared" si="40"/>
        <v>0.14178046799999999</v>
      </c>
      <c r="I100" s="142">
        <f t="shared" si="40"/>
        <v>8.3694604333333325E-2</v>
      </c>
      <c r="J100" s="142">
        <f t="shared" si="40"/>
        <v>8.7584166000000005E-2</v>
      </c>
      <c r="K100" s="142">
        <f t="shared" si="40"/>
        <v>0.16868125966666667</v>
      </c>
      <c r="L100" s="141">
        <f t="shared" si="38"/>
        <v>2.9293484600691713</v>
      </c>
      <c r="M100" s="3"/>
    </row>
    <row r="101" spans="1:13" ht="15" customHeight="1" x14ac:dyDescent="0.2">
      <c r="A101" s="11"/>
      <c r="C101" s="190">
        <v>2014</v>
      </c>
      <c r="D101" s="186"/>
      <c r="E101" s="142">
        <f t="shared" ref="E101:K101" si="41">AVERAGE(E106,E111,E116)</f>
        <v>0.14119413042382364</v>
      </c>
      <c r="F101" s="142">
        <f t="shared" si="41"/>
        <v>0.10354882035921094</v>
      </c>
      <c r="G101" s="142">
        <f t="shared" si="41"/>
        <v>0.26196275982403122</v>
      </c>
      <c r="H101" s="142">
        <f t="shared" si="41"/>
        <v>0.14093691088978699</v>
      </c>
      <c r="I101" s="142">
        <f t="shared" si="41"/>
        <v>6.6173348550157329E-2</v>
      </c>
      <c r="J101" s="142">
        <f t="shared" si="41"/>
        <v>8.1513842999462391E-2</v>
      </c>
      <c r="K101" s="142">
        <f t="shared" si="41"/>
        <v>0.20467018695352737</v>
      </c>
      <c r="L101" s="141">
        <f t="shared" si="38"/>
        <v>2.8421813493338659</v>
      </c>
      <c r="M101" s="3"/>
    </row>
    <row r="102" spans="1:13" ht="15" customHeight="1" x14ac:dyDescent="0.2">
      <c r="A102" s="11"/>
      <c r="C102" s="170" t="s">
        <v>95</v>
      </c>
      <c r="D102" s="171"/>
      <c r="E102" s="172"/>
      <c r="F102" s="172"/>
      <c r="G102" s="173"/>
      <c r="H102" s="173"/>
      <c r="I102" s="173"/>
      <c r="J102" s="173"/>
      <c r="K102" s="173"/>
      <c r="L102" s="174"/>
      <c r="M102" s="3"/>
    </row>
    <row r="103" spans="1:13" ht="15" customHeight="1" x14ac:dyDescent="0.2">
      <c r="A103" s="11"/>
      <c r="C103" s="189">
        <v>2024</v>
      </c>
      <c r="D103" s="184"/>
      <c r="E103" s="185">
        <v>0.13030674931509306</v>
      </c>
      <c r="F103" s="185">
        <v>0.10177854716054478</v>
      </c>
      <c r="G103" s="185">
        <v>0.28388099569206982</v>
      </c>
      <c r="H103" s="185">
        <v>0.19063175187684928</v>
      </c>
      <c r="I103" s="185">
        <v>9.6130690056978663E-2</v>
      </c>
      <c r="J103" s="185">
        <v>8.503694881574414E-2</v>
      </c>
      <c r="K103" s="185">
        <v>0.11223431708272036</v>
      </c>
      <c r="L103" s="180">
        <f t="shared" ref="L103:L106" si="42">(1*E103+2*F103+3*G103+4*H103+5*I103)/SUM(E103:I103)</f>
        <v>3.025539245487483</v>
      </c>
      <c r="M103" s="3"/>
    </row>
    <row r="104" spans="1:13" ht="15" customHeight="1" x14ac:dyDescent="0.2">
      <c r="A104" s="11"/>
      <c r="C104" s="190">
        <v>2021</v>
      </c>
      <c r="D104" s="186"/>
      <c r="E104" s="142">
        <v>0.14329488600000001</v>
      </c>
      <c r="F104" s="142">
        <v>0.105280295</v>
      </c>
      <c r="G104" s="142">
        <v>0.307914356</v>
      </c>
      <c r="H104" s="142">
        <v>0.154471575</v>
      </c>
      <c r="I104" s="142">
        <v>8.5268244000000007E-2</v>
      </c>
      <c r="J104" s="142">
        <v>7.9334243999999998E-2</v>
      </c>
      <c r="K104" s="142">
        <v>0.1244364</v>
      </c>
      <c r="L104" s="141">
        <f t="shared" si="42"/>
        <v>2.9160267032405165</v>
      </c>
      <c r="M104" s="3"/>
    </row>
    <row r="105" spans="1:13" ht="15" customHeight="1" x14ac:dyDescent="0.2">
      <c r="A105" s="11"/>
      <c r="C105" s="190">
        <v>2017</v>
      </c>
      <c r="D105" s="186"/>
      <c r="E105" s="142">
        <v>0.14142498000000001</v>
      </c>
      <c r="F105" s="142">
        <v>8.5015267000000005E-2</v>
      </c>
      <c r="G105" s="142">
        <v>0.29774804900000001</v>
      </c>
      <c r="H105" s="142">
        <v>0.159631155</v>
      </c>
      <c r="I105" s="142">
        <v>8.5832114000000001E-2</v>
      </c>
      <c r="J105" s="142">
        <v>7.5268436999999994E-2</v>
      </c>
      <c r="K105" s="142">
        <v>0.155079998</v>
      </c>
      <c r="L105" s="141">
        <f t="shared" si="42"/>
        <v>2.9524851950375752</v>
      </c>
      <c r="M105" s="3"/>
    </row>
    <row r="106" spans="1:13" ht="15" customHeight="1" x14ac:dyDescent="0.2">
      <c r="A106" s="11"/>
      <c r="C106" s="190">
        <v>2014</v>
      </c>
      <c r="D106" s="186"/>
      <c r="E106" s="142">
        <v>0.13205176225787701</v>
      </c>
      <c r="F106" s="142">
        <v>0.10861926731650783</v>
      </c>
      <c r="G106" s="142">
        <v>0.27852540681911697</v>
      </c>
      <c r="H106" s="142">
        <v>0.14081228882965441</v>
      </c>
      <c r="I106" s="142">
        <v>6.1303795055875847E-2</v>
      </c>
      <c r="J106" s="142">
        <v>7.0560125802648435E-2</v>
      </c>
      <c r="K106" s="142">
        <v>0.20812735391831932</v>
      </c>
      <c r="L106" s="141">
        <f t="shared" si="42"/>
        <v>2.8484666357259778</v>
      </c>
      <c r="M106" s="3"/>
    </row>
    <row r="107" spans="1:13" ht="15" customHeight="1" x14ac:dyDescent="0.2">
      <c r="A107" s="11"/>
      <c r="C107" s="170" t="s">
        <v>96</v>
      </c>
      <c r="D107" s="171"/>
      <c r="E107" s="172"/>
      <c r="F107" s="172"/>
      <c r="G107" s="173"/>
      <c r="H107" s="173"/>
      <c r="I107" s="173"/>
      <c r="J107" s="173"/>
      <c r="K107" s="173"/>
      <c r="L107" s="174"/>
      <c r="M107" s="3"/>
    </row>
    <row r="108" spans="1:13" ht="15" customHeight="1" x14ac:dyDescent="0.2">
      <c r="A108" s="11"/>
      <c r="C108" s="189">
        <v>2024</v>
      </c>
      <c r="D108" s="184"/>
      <c r="E108" s="185">
        <v>0.13014148993325056</v>
      </c>
      <c r="F108" s="185">
        <v>0.10108027603386305</v>
      </c>
      <c r="G108" s="185">
        <v>0.2820112529636894</v>
      </c>
      <c r="H108" s="185">
        <v>0.1900467912973661</v>
      </c>
      <c r="I108" s="185">
        <v>9.2919817536176286E-2</v>
      </c>
      <c r="J108" s="185">
        <v>9.1566055152934214E-2</v>
      </c>
      <c r="K108" s="185">
        <v>0.11223431708272034</v>
      </c>
      <c r="L108" s="180">
        <f t="shared" ref="L108:L111" si="43">(1*E108+2*F108+3*G108+4*H108+5*I108)/SUM(E108:I108)</f>
        <v>3.0182406144927927</v>
      </c>
      <c r="M108" s="3"/>
    </row>
    <row r="109" spans="1:13" ht="15" customHeight="1" x14ac:dyDescent="0.2">
      <c r="A109" s="11"/>
      <c r="C109" s="190">
        <v>2021</v>
      </c>
      <c r="D109" s="186"/>
      <c r="E109" s="142">
        <v>0.13068101500000001</v>
      </c>
      <c r="F109" s="142">
        <v>0.108376237</v>
      </c>
      <c r="G109" s="142">
        <v>0.31318473699999999</v>
      </c>
      <c r="H109" s="142">
        <v>0.16461329999999999</v>
      </c>
      <c r="I109" s="142">
        <v>7.7123149000000002E-2</v>
      </c>
      <c r="J109" s="142">
        <v>8.1585161000000003E-2</v>
      </c>
      <c r="K109" s="142">
        <v>0.1244364</v>
      </c>
      <c r="L109" s="141">
        <f t="shared" si="43"/>
        <v>2.9359193316028063</v>
      </c>
      <c r="M109" s="3"/>
    </row>
    <row r="110" spans="1:13" ht="15" customHeight="1" x14ac:dyDescent="0.2">
      <c r="A110" s="11"/>
      <c r="C110" s="190">
        <v>2017</v>
      </c>
      <c r="D110" s="186"/>
      <c r="E110" s="142">
        <v>0.14368507899999999</v>
      </c>
      <c r="F110" s="142">
        <v>8.0983877999999995E-2</v>
      </c>
      <c r="G110" s="142">
        <v>0.30496908</v>
      </c>
      <c r="H110" s="142">
        <v>0.144842898</v>
      </c>
      <c r="I110" s="142">
        <v>8.7472579999999994E-2</v>
      </c>
      <c r="J110" s="142">
        <v>8.2232357000000006E-2</v>
      </c>
      <c r="K110" s="142">
        <v>0.155814128</v>
      </c>
      <c r="L110" s="141">
        <f t="shared" si="43"/>
        <v>2.9362612324191448</v>
      </c>
      <c r="M110" s="3"/>
    </row>
    <row r="111" spans="1:13" ht="15" customHeight="1" x14ac:dyDescent="0.2">
      <c r="A111" s="11"/>
      <c r="C111" s="190">
        <v>2014</v>
      </c>
      <c r="D111" s="186"/>
      <c r="E111" s="142">
        <v>0.13671811121942792</v>
      </c>
      <c r="F111" s="142">
        <v>0.11110898908492252</v>
      </c>
      <c r="G111" s="142">
        <v>0.27209022327858334</v>
      </c>
      <c r="H111" s="142">
        <v>0.16366970825973459</v>
      </c>
      <c r="I111" s="142">
        <v>6.1228328988890031E-2</v>
      </c>
      <c r="J111" s="142">
        <v>7.450926061018108E-2</v>
      </c>
      <c r="K111" s="142">
        <v>0.18067537855826032</v>
      </c>
      <c r="L111" s="141">
        <f t="shared" si="43"/>
        <v>2.8678614184643254</v>
      </c>
      <c r="M111" s="3"/>
    </row>
    <row r="112" spans="1:13" ht="15" customHeight="1" x14ac:dyDescent="0.2">
      <c r="A112" s="11"/>
      <c r="C112" s="170" t="s">
        <v>181</v>
      </c>
      <c r="D112" s="171"/>
      <c r="E112" s="172"/>
      <c r="F112" s="172"/>
      <c r="G112" s="173"/>
      <c r="H112" s="173"/>
      <c r="I112" s="173"/>
      <c r="J112" s="173"/>
      <c r="K112" s="173"/>
      <c r="L112" s="174"/>
      <c r="M112" s="3"/>
    </row>
    <row r="113" spans="1:13" ht="15" customHeight="1" x14ac:dyDescent="0.2">
      <c r="A113" s="11"/>
      <c r="C113" s="189">
        <v>2024</v>
      </c>
      <c r="D113" s="184"/>
      <c r="E113" s="185">
        <v>0.13809775672225039</v>
      </c>
      <c r="F113" s="185">
        <v>9.3783931793900766E-2</v>
      </c>
      <c r="G113" s="185">
        <v>0.2723400692323133</v>
      </c>
      <c r="H113" s="185">
        <v>0.18207697136331483</v>
      </c>
      <c r="I113" s="185">
        <v>8.7606251467972143E-2</v>
      </c>
      <c r="J113" s="185">
        <v>9.7646894480675331E-2</v>
      </c>
      <c r="K113" s="185">
        <v>0.12844812493957322</v>
      </c>
      <c r="L113" s="180">
        <f t="shared" ref="L113:L116" si="44">(1*E113+2*F113+3*G113+4*H113+5*I113)/SUM(E113:I113)</f>
        <v>2.983602675706214</v>
      </c>
      <c r="M113" s="3"/>
    </row>
    <row r="114" spans="1:13" ht="15" customHeight="1" x14ac:dyDescent="0.2">
      <c r="A114" s="11"/>
      <c r="C114" s="190">
        <v>2021</v>
      </c>
      <c r="D114" s="186"/>
      <c r="E114" s="142">
        <v>0.14269284099999999</v>
      </c>
      <c r="F114" s="142">
        <v>9.7922875000000006E-2</v>
      </c>
      <c r="G114" s="142">
        <v>0.288916273</v>
      </c>
      <c r="H114" s="142">
        <v>0.15503292799999999</v>
      </c>
      <c r="I114" s="142">
        <v>7.8380960999999999E-2</v>
      </c>
      <c r="J114" s="142">
        <v>9.2784421000000006E-2</v>
      </c>
      <c r="K114" s="142">
        <v>0.1442697</v>
      </c>
      <c r="L114" s="141">
        <f t="shared" si="44"/>
        <v>2.9062663433119691</v>
      </c>
      <c r="M114" s="3"/>
    </row>
    <row r="115" spans="1:13" ht="15" customHeight="1" x14ac:dyDescent="0.2">
      <c r="A115" s="11"/>
      <c r="C115" s="190">
        <v>2017</v>
      </c>
      <c r="D115" s="186"/>
      <c r="E115" s="142">
        <v>0.13956324000000001</v>
      </c>
      <c r="F115" s="142">
        <v>6.9801266000000001E-2</v>
      </c>
      <c r="G115" s="142">
        <v>0.29158766800000002</v>
      </c>
      <c r="H115" s="142">
        <v>0.120867351</v>
      </c>
      <c r="I115" s="142">
        <v>7.7779118999999994E-2</v>
      </c>
      <c r="J115" s="142">
        <v>0.105251704</v>
      </c>
      <c r="K115" s="142">
        <v>0.19514965300000001</v>
      </c>
      <c r="L115" s="141">
        <f t="shared" si="44"/>
        <v>2.8963660698576197</v>
      </c>
      <c r="M115" s="3"/>
    </row>
    <row r="116" spans="1:13" ht="15" customHeight="1" x14ac:dyDescent="0.2">
      <c r="A116" s="11"/>
      <c r="C116" s="190">
        <v>2014</v>
      </c>
      <c r="D116" s="186"/>
      <c r="E116" s="142">
        <v>0.15481251779416599</v>
      </c>
      <c r="F116" s="142">
        <v>9.0918204676202458E-2</v>
      </c>
      <c r="G116" s="142">
        <v>0.23527264937439332</v>
      </c>
      <c r="H116" s="142">
        <v>0.11832873557997199</v>
      </c>
      <c r="I116" s="142">
        <v>7.598792160570611E-2</v>
      </c>
      <c r="J116" s="142">
        <v>9.9472142585557657E-2</v>
      </c>
      <c r="K116" s="142">
        <v>0.22520782838400244</v>
      </c>
      <c r="L116" s="141">
        <f t="shared" si="44"/>
        <v>2.8071452705761826</v>
      </c>
    </row>
    <row r="117" spans="1:13" ht="15" customHeight="1" x14ac:dyDescent="0.2">
      <c r="A117" s="11"/>
      <c r="C117" s="162" t="s">
        <v>73</v>
      </c>
      <c r="D117" s="162"/>
      <c r="E117" s="162"/>
      <c r="F117" s="162"/>
      <c r="G117" s="162"/>
      <c r="H117" s="162"/>
      <c r="I117" s="162"/>
      <c r="J117" s="162"/>
      <c r="K117" s="162"/>
      <c r="L117" s="162"/>
    </row>
    <row r="118" spans="1:13" ht="15" customHeight="1" x14ac:dyDescent="0.2">
      <c r="A118" s="11"/>
      <c r="C118" s="189">
        <v>2024</v>
      </c>
      <c r="D118" s="184"/>
      <c r="E118" s="185">
        <f>AVERAGE(E123,E128,E133)</f>
        <v>0.19308236038925344</v>
      </c>
      <c r="F118" s="185">
        <f t="shared" ref="F118:K118" si="45">AVERAGE(F123,F128,F133)</f>
        <v>0.13628860416267816</v>
      </c>
      <c r="G118" s="185">
        <f t="shared" si="45"/>
        <v>0.30783586877667168</v>
      </c>
      <c r="H118" s="185">
        <f t="shared" si="45"/>
        <v>8.3424718579270529E-2</v>
      </c>
      <c r="I118" s="185">
        <f t="shared" si="45"/>
        <v>3.4268912921868337E-2</v>
      </c>
      <c r="J118" s="185">
        <f t="shared" si="45"/>
        <v>9.194487912699667E-2</v>
      </c>
      <c r="K118" s="185">
        <f t="shared" si="45"/>
        <v>0.1531546560432612</v>
      </c>
      <c r="L118" s="180">
        <f t="shared" ref="L118:L121" si="46">(1*E118+2*F118+3*G118+4*H118+5*I118)/SUM(E118:I118)</f>
        <v>2.5092190324697481</v>
      </c>
      <c r="M118" s="3"/>
    </row>
    <row r="119" spans="1:13" ht="15" customHeight="1" x14ac:dyDescent="0.2">
      <c r="A119" s="11"/>
      <c r="C119" s="190">
        <v>2021</v>
      </c>
      <c r="D119" s="186"/>
      <c r="E119" s="142">
        <f t="shared" ref="E119:K119" si="47">AVERAGE(E124,E129,E134)</f>
        <v>0.19607539799999998</v>
      </c>
      <c r="F119" s="142">
        <f t="shared" si="47"/>
        <v>0.133597998</v>
      </c>
      <c r="G119" s="142">
        <f t="shared" si="47"/>
        <v>0.31914884933333332</v>
      </c>
      <c r="H119" s="142">
        <f t="shared" si="47"/>
        <v>6.4359203666666656E-2</v>
      </c>
      <c r="I119" s="142">
        <f t="shared" si="47"/>
        <v>2.6086966666666666E-2</v>
      </c>
      <c r="J119" s="142">
        <f t="shared" si="47"/>
        <v>8.4643127666666665E-2</v>
      </c>
      <c r="K119" s="142">
        <f t="shared" si="47"/>
        <v>0.17608843366666668</v>
      </c>
      <c r="L119" s="141">
        <f t="shared" si="46"/>
        <v>2.4464586227034029</v>
      </c>
      <c r="M119" s="3"/>
    </row>
    <row r="120" spans="1:13" ht="15" customHeight="1" x14ac:dyDescent="0.2">
      <c r="A120" s="11"/>
      <c r="C120" s="190">
        <v>2017</v>
      </c>
      <c r="D120" s="186"/>
      <c r="E120" s="142">
        <f t="shared" ref="E120:K120" si="48">AVERAGE(E125,E130,E135)</f>
        <v>0.17990790033333334</v>
      </c>
      <c r="F120" s="142">
        <f t="shared" si="48"/>
        <v>0.10522236033333333</v>
      </c>
      <c r="G120" s="142">
        <f t="shared" si="48"/>
        <v>0.30932251999999999</v>
      </c>
      <c r="H120" s="142">
        <f t="shared" si="48"/>
        <v>6.2174698666666667E-2</v>
      </c>
      <c r="I120" s="142">
        <f t="shared" si="48"/>
        <v>1.8463566666666664E-2</v>
      </c>
      <c r="J120" s="142">
        <f t="shared" si="48"/>
        <v>8.8730819333333336E-2</v>
      </c>
      <c r="K120" s="142">
        <f t="shared" si="48"/>
        <v>0.23617808766666668</v>
      </c>
      <c r="L120" s="141">
        <f t="shared" si="46"/>
        <v>2.4579452191401159</v>
      </c>
      <c r="M120" s="3"/>
    </row>
    <row r="121" spans="1:13" ht="15" customHeight="1" x14ac:dyDescent="0.2">
      <c r="A121" s="11"/>
      <c r="C121" s="190">
        <v>2014</v>
      </c>
      <c r="D121" s="186"/>
      <c r="E121" s="142">
        <f t="shared" ref="E121:K121" si="49">AVERAGE(E126,E131,E136)</f>
        <v>0.18827258374673447</v>
      </c>
      <c r="F121" s="142">
        <f t="shared" si="49"/>
        <v>0.13966215179601862</v>
      </c>
      <c r="G121" s="142">
        <f t="shared" si="49"/>
        <v>0.262980768127347</v>
      </c>
      <c r="H121" s="142">
        <f t="shared" si="49"/>
        <v>4.5330635681010444E-2</v>
      </c>
      <c r="I121" s="142">
        <f t="shared" si="49"/>
        <v>1.1739818415959618E-2</v>
      </c>
      <c r="J121" s="142">
        <f t="shared" si="49"/>
        <v>8.0802948207923109E-2</v>
      </c>
      <c r="K121" s="142">
        <f t="shared" si="49"/>
        <v>0.2712110940250067</v>
      </c>
      <c r="L121" s="141">
        <f t="shared" si="46"/>
        <v>2.3095574967113981</v>
      </c>
      <c r="M121" s="3"/>
    </row>
    <row r="122" spans="1:13" ht="15" customHeight="1" x14ac:dyDescent="0.2">
      <c r="A122" s="11"/>
      <c r="C122" s="170" t="s">
        <v>95</v>
      </c>
      <c r="D122" s="171"/>
      <c r="E122" s="172"/>
      <c r="F122" s="172"/>
      <c r="G122" s="173"/>
      <c r="H122" s="173"/>
      <c r="I122" s="173"/>
      <c r="J122" s="173"/>
      <c r="K122" s="173"/>
      <c r="L122" s="174"/>
      <c r="M122" s="3"/>
    </row>
    <row r="123" spans="1:13" ht="15" customHeight="1" x14ac:dyDescent="0.2">
      <c r="A123" s="11"/>
      <c r="C123" s="189">
        <v>2024</v>
      </c>
      <c r="D123" s="184"/>
      <c r="E123" s="185">
        <v>0.18760157087915366</v>
      </c>
      <c r="F123" s="185">
        <v>0.14931735332807089</v>
      </c>
      <c r="G123" s="185">
        <v>0.31630746368969709</v>
      </c>
      <c r="H123" s="185">
        <v>7.6515233879558525E-2</v>
      </c>
      <c r="I123" s="185">
        <v>3.0764019647810253E-2</v>
      </c>
      <c r="J123" s="185">
        <v>8.8655846361195334E-2</v>
      </c>
      <c r="K123" s="185">
        <v>0.15083851221451439</v>
      </c>
      <c r="L123" s="180">
        <f t="shared" ref="L123:L126" si="50">(1*E123+2*F123+3*G123+4*H123+5*I123)/SUM(E123:I123)</f>
        <v>2.4918154437521371</v>
      </c>
    </row>
    <row r="124" spans="1:13" ht="15" customHeight="1" x14ac:dyDescent="0.2">
      <c r="A124" s="11"/>
      <c r="C124" s="190">
        <v>2021</v>
      </c>
      <c r="D124" s="186"/>
      <c r="E124" s="142">
        <v>0.19205681299999999</v>
      </c>
      <c r="F124" s="142">
        <v>0.139783922</v>
      </c>
      <c r="G124" s="142">
        <v>0.329094371</v>
      </c>
      <c r="H124" s="142">
        <v>5.8725399999999997E-2</v>
      </c>
      <c r="I124" s="142">
        <v>2.5711600000000001E-2</v>
      </c>
      <c r="J124" s="142">
        <v>7.8156557000000002E-2</v>
      </c>
      <c r="K124" s="142">
        <v>0.17647132700000001</v>
      </c>
      <c r="L124" s="141">
        <f t="shared" si="50"/>
        <v>2.4449095362310214</v>
      </c>
      <c r="M124" s="3"/>
    </row>
    <row r="125" spans="1:13" ht="15" customHeight="1" x14ac:dyDescent="0.2">
      <c r="A125" s="11"/>
      <c r="C125" s="190">
        <v>2017</v>
      </c>
      <c r="D125" s="186"/>
      <c r="E125" s="142">
        <v>0.18546922699999999</v>
      </c>
      <c r="F125" s="142">
        <v>0.117272775</v>
      </c>
      <c r="G125" s="142">
        <v>0.31778571</v>
      </c>
      <c r="H125" s="142">
        <v>6.2320399999999998E-2</v>
      </c>
      <c r="I125" s="142">
        <v>1.6571099999999998E-2</v>
      </c>
      <c r="J125" s="142">
        <v>8.0079417999999999E-2</v>
      </c>
      <c r="K125" s="142">
        <v>0.22050130800000001</v>
      </c>
      <c r="L125" s="141">
        <f t="shared" si="50"/>
        <v>2.4384646257043339</v>
      </c>
      <c r="M125" s="3"/>
    </row>
    <row r="126" spans="1:13" ht="15" customHeight="1" x14ac:dyDescent="0.2">
      <c r="A126" s="11"/>
      <c r="C126" s="190">
        <v>2014</v>
      </c>
      <c r="D126" s="186"/>
      <c r="E126" s="142">
        <v>0.18564751015434677</v>
      </c>
      <c r="F126" s="142">
        <v>0.15419064507521765</v>
      </c>
      <c r="G126" s="142">
        <v>0.28108577688843717</v>
      </c>
      <c r="H126" s="142">
        <v>4.3014595986994676E-2</v>
      </c>
      <c r="I126" s="142">
        <v>1.3935774426931311E-2</v>
      </c>
      <c r="J126" s="142">
        <v>6.9961942308405106E-2</v>
      </c>
      <c r="K126" s="142">
        <v>0.25216375515966727</v>
      </c>
      <c r="L126" s="141">
        <f t="shared" si="50"/>
        <v>2.3293749020355556</v>
      </c>
      <c r="M126" s="3"/>
    </row>
    <row r="127" spans="1:13" ht="15" customHeight="1" x14ac:dyDescent="0.2">
      <c r="A127" s="11"/>
      <c r="C127" s="170" t="s">
        <v>96</v>
      </c>
      <c r="D127" s="171"/>
      <c r="E127" s="172"/>
      <c r="F127" s="172"/>
      <c r="G127" s="173"/>
      <c r="H127" s="173"/>
      <c r="I127" s="173"/>
      <c r="J127" s="173"/>
      <c r="K127" s="173"/>
      <c r="L127" s="174"/>
      <c r="M127" s="3"/>
    </row>
    <row r="128" spans="1:13" ht="15" customHeight="1" x14ac:dyDescent="0.2">
      <c r="A128" s="11"/>
      <c r="C128" s="189">
        <v>2024</v>
      </c>
      <c r="D128" s="184"/>
      <c r="E128" s="185">
        <v>0.19800881409317803</v>
      </c>
      <c r="F128" s="185">
        <v>0.13901379273954051</v>
      </c>
      <c r="G128" s="185">
        <v>0.30688720754679988</v>
      </c>
      <c r="H128" s="185">
        <v>8.2387607826407389E-2</v>
      </c>
      <c r="I128" s="185">
        <v>3.3393010308275461E-2</v>
      </c>
      <c r="J128" s="185">
        <v>8.9471055271284419E-2</v>
      </c>
      <c r="K128" s="185">
        <v>0.15083851221451439</v>
      </c>
      <c r="L128" s="180">
        <f t="shared" ref="L128:L131" si="51">(1*E128+2*F128+3*G128+4*H128+5*I128)/SUM(E128:I128)</f>
        <v>2.4920854917101702</v>
      </c>
      <c r="M128" s="3"/>
    </row>
    <row r="129" spans="1:13" ht="15" customHeight="1" x14ac:dyDescent="0.2">
      <c r="A129" s="11"/>
      <c r="C129" s="190">
        <v>2021</v>
      </c>
      <c r="D129" s="186"/>
      <c r="E129" s="142">
        <v>0.193893288</v>
      </c>
      <c r="F129" s="142">
        <v>0.13383097599999999</v>
      </c>
      <c r="G129" s="142">
        <v>0.32290945100000001</v>
      </c>
      <c r="H129" s="142">
        <v>6.4458681000000004E-2</v>
      </c>
      <c r="I129" s="142">
        <v>2.5554899999999998E-2</v>
      </c>
      <c r="J129" s="142">
        <v>8.2881363E-2</v>
      </c>
      <c r="K129" s="142">
        <v>0.17647132700000001</v>
      </c>
      <c r="L129" s="141">
        <f t="shared" si="51"/>
        <v>2.451764594034243</v>
      </c>
      <c r="M129" s="3"/>
    </row>
    <row r="130" spans="1:13" ht="15" customHeight="1" x14ac:dyDescent="0.2">
      <c r="A130" s="11"/>
      <c r="C130" s="190">
        <v>2017</v>
      </c>
      <c r="D130" s="186"/>
      <c r="E130" s="142">
        <v>0.184681135</v>
      </c>
      <c r="F130" s="142">
        <v>0.107555438</v>
      </c>
      <c r="G130" s="142">
        <v>0.31551560899999997</v>
      </c>
      <c r="H130" s="142">
        <v>6.7824995999999999E-2</v>
      </c>
      <c r="I130" s="142">
        <v>1.9637999999999999E-2</v>
      </c>
      <c r="J130" s="142">
        <v>8.151543E-2</v>
      </c>
      <c r="K130" s="142">
        <v>0.223269357</v>
      </c>
      <c r="L130" s="141">
        <f t="shared" si="51"/>
        <v>2.4680543179970673</v>
      </c>
      <c r="M130" s="3"/>
    </row>
    <row r="131" spans="1:13" ht="15" customHeight="1" x14ac:dyDescent="0.2">
      <c r="A131" s="11"/>
      <c r="C131" s="190">
        <v>2014</v>
      </c>
      <c r="D131" s="186"/>
      <c r="E131" s="142">
        <v>0.1815069089372458</v>
      </c>
      <c r="F131" s="142">
        <v>0.15187794308220817</v>
      </c>
      <c r="G131" s="142">
        <v>0.27752925929140948</v>
      </c>
      <c r="H131" s="142">
        <v>4.348964389424842E-2</v>
      </c>
      <c r="I131" s="142">
        <v>1.3925713940422206E-2</v>
      </c>
      <c r="J131" s="142">
        <v>7.3721820577630409E-2</v>
      </c>
      <c r="K131" s="142">
        <v>0.25794871027683552</v>
      </c>
      <c r="L131" s="141">
        <f t="shared" si="51"/>
        <v>2.336329296164823</v>
      </c>
      <c r="M131" s="3"/>
    </row>
    <row r="132" spans="1:13" ht="15" customHeight="1" x14ac:dyDescent="0.2">
      <c r="A132" s="11"/>
      <c r="C132" s="170" t="s">
        <v>181</v>
      </c>
      <c r="D132" s="171"/>
      <c r="E132" s="172"/>
      <c r="F132" s="172"/>
      <c r="G132" s="173"/>
      <c r="H132" s="173"/>
      <c r="I132" s="173"/>
      <c r="J132" s="173"/>
      <c r="K132" s="173"/>
      <c r="L132" s="174"/>
      <c r="M132" s="3"/>
    </row>
    <row r="133" spans="1:13" ht="15" customHeight="1" x14ac:dyDescent="0.2">
      <c r="A133" s="11"/>
      <c r="C133" s="189">
        <v>2024</v>
      </c>
      <c r="D133" s="184"/>
      <c r="E133" s="185">
        <v>0.19363669619542873</v>
      </c>
      <c r="F133" s="185">
        <v>0.12053466642042307</v>
      </c>
      <c r="G133" s="185">
        <v>0.30031293509351809</v>
      </c>
      <c r="H133" s="185">
        <v>9.1371314031845688E-2</v>
      </c>
      <c r="I133" s="185">
        <v>3.8649708809519283E-2</v>
      </c>
      <c r="J133" s="185">
        <v>9.7707735748510299E-2</v>
      </c>
      <c r="K133" s="185">
        <v>0.1577869437007548</v>
      </c>
      <c r="L133" s="180">
        <f t="shared" ref="L133:L136" si="52">(1*E133+2*F133+3*G133+4*H133+5*I133)/SUM(E133:I133)</f>
        <v>2.5444796460157932</v>
      </c>
      <c r="M133" s="3"/>
    </row>
    <row r="134" spans="1:13" ht="15" customHeight="1" x14ac:dyDescent="0.2">
      <c r="A134" s="11"/>
      <c r="C134" s="190">
        <v>2021</v>
      </c>
      <c r="D134" s="186"/>
      <c r="E134" s="142">
        <v>0.20227609299999999</v>
      </c>
      <c r="F134" s="142">
        <v>0.12717909599999999</v>
      </c>
      <c r="G134" s="142">
        <v>0.305442726</v>
      </c>
      <c r="H134" s="142">
        <v>6.9893529999999995E-2</v>
      </c>
      <c r="I134" s="142">
        <v>2.6994400000000002E-2</v>
      </c>
      <c r="J134" s="142">
        <v>9.2891462999999994E-2</v>
      </c>
      <c r="K134" s="142">
        <v>0.175322647</v>
      </c>
      <c r="L134" s="141">
        <f t="shared" si="52"/>
        <v>2.4426662461611293</v>
      </c>
      <c r="M134" s="3"/>
    </row>
    <row r="135" spans="1:13" ht="15" customHeight="1" x14ac:dyDescent="0.2">
      <c r="A135" s="11"/>
      <c r="C135" s="190">
        <v>2017</v>
      </c>
      <c r="D135" s="186"/>
      <c r="E135" s="142">
        <v>0.16957333899999999</v>
      </c>
      <c r="F135" s="142">
        <v>9.0838868000000003E-2</v>
      </c>
      <c r="G135" s="142">
        <v>0.294666241</v>
      </c>
      <c r="H135" s="142">
        <v>5.6378699999999997E-2</v>
      </c>
      <c r="I135" s="142">
        <v>1.91816E-2</v>
      </c>
      <c r="J135" s="142">
        <v>0.10459760999999999</v>
      </c>
      <c r="K135" s="142">
        <v>0.26476359799999999</v>
      </c>
      <c r="L135" s="141">
        <f t="shared" si="52"/>
        <v>2.4684062039270698</v>
      </c>
      <c r="M135" s="3"/>
    </row>
    <row r="136" spans="1:13" ht="15" customHeight="1" x14ac:dyDescent="0.2">
      <c r="A136" s="11"/>
      <c r="C136" s="190">
        <v>2014</v>
      </c>
      <c r="D136" s="186"/>
      <c r="E136" s="142">
        <v>0.19766333214861084</v>
      </c>
      <c r="F136" s="142">
        <v>0.11291786723063009</v>
      </c>
      <c r="G136" s="142">
        <v>0.23032726820219443</v>
      </c>
      <c r="H136" s="142">
        <v>4.9487667161788242E-2</v>
      </c>
      <c r="I136" s="142">
        <v>7.3579668805253337E-3</v>
      </c>
      <c r="J136" s="142">
        <v>9.8725081737733811E-2</v>
      </c>
      <c r="K136" s="142">
        <v>0.30352081663851738</v>
      </c>
      <c r="L136" s="141">
        <f t="shared" si="52"/>
        <v>2.2571511773841237</v>
      </c>
      <c r="M136" s="3"/>
    </row>
    <row r="137" spans="1:13" ht="15" customHeight="1" x14ac:dyDescent="0.2">
      <c r="A137" s="11"/>
      <c r="C137" s="162" t="s">
        <v>74</v>
      </c>
      <c r="D137" s="162"/>
      <c r="E137" s="162"/>
      <c r="F137" s="162"/>
      <c r="G137" s="162"/>
      <c r="H137" s="162"/>
      <c r="I137" s="162"/>
      <c r="J137" s="162"/>
      <c r="K137" s="162"/>
      <c r="L137" s="162"/>
      <c r="M137" s="3"/>
    </row>
    <row r="138" spans="1:13" ht="15" customHeight="1" x14ac:dyDescent="0.2">
      <c r="A138" s="11"/>
      <c r="C138" s="189">
        <v>2024</v>
      </c>
      <c r="D138" s="184"/>
      <c r="E138" s="185">
        <f>AVERAGE(E143,E148,E153)</f>
        <v>0.16091287151740705</v>
      </c>
      <c r="F138" s="185">
        <f t="shared" ref="F138:K138" si="53">AVERAGE(F143,F148,F153)</f>
        <v>0.14204960434880715</v>
      </c>
      <c r="G138" s="185">
        <f t="shared" si="53"/>
        <v>0.28062142709736554</v>
      </c>
      <c r="H138" s="185">
        <f t="shared" si="53"/>
        <v>0.12093101197781875</v>
      </c>
      <c r="I138" s="185">
        <f t="shared" si="53"/>
        <v>4.889920831586745E-2</v>
      </c>
      <c r="J138" s="185">
        <f t="shared" si="53"/>
        <v>8.6579241623020484E-2</v>
      </c>
      <c r="K138" s="185">
        <f t="shared" si="53"/>
        <v>0.16000663511971347</v>
      </c>
      <c r="L138" s="180">
        <f t="shared" ref="L138:L141" si="54">(1*E138+2*F138+3*G138+4*H138+5*I138)/SUM(E138:I138)</f>
        <v>2.674619958391252</v>
      </c>
      <c r="M138" s="3"/>
    </row>
    <row r="139" spans="1:13" ht="15" customHeight="1" x14ac:dyDescent="0.2">
      <c r="A139" s="11"/>
      <c r="C139" s="190">
        <v>2021</v>
      </c>
      <c r="D139" s="186"/>
      <c r="E139" s="142">
        <f t="shared" ref="E139:K139" si="55">AVERAGE(E144,E149,E154)</f>
        <v>0.164134733</v>
      </c>
      <c r="F139" s="142">
        <f t="shared" si="55"/>
        <v>0.13895935500000001</v>
      </c>
      <c r="G139" s="142">
        <f t="shared" si="55"/>
        <v>0.29076394200000005</v>
      </c>
      <c r="H139" s="142">
        <f t="shared" si="55"/>
        <v>0.10426963366666665</v>
      </c>
      <c r="I139" s="142">
        <f t="shared" si="55"/>
        <v>4.5978904666666674E-2</v>
      </c>
      <c r="J139" s="142">
        <f t="shared" si="55"/>
        <v>8.3036220666666674E-2</v>
      </c>
      <c r="K139" s="142">
        <f t="shared" si="55"/>
        <v>0.172857234</v>
      </c>
      <c r="L139" s="141">
        <f t="shared" si="54"/>
        <v>2.6358030025094457</v>
      </c>
      <c r="M139" s="3"/>
    </row>
    <row r="140" spans="1:13" ht="15" customHeight="1" x14ac:dyDescent="0.2">
      <c r="A140" s="11"/>
      <c r="C140" s="190">
        <v>2017</v>
      </c>
      <c r="D140" s="186"/>
      <c r="E140" s="142">
        <f t="shared" ref="E140:K140" si="56">AVERAGE(E145,E150,E155)</f>
        <v>0.16470240999999999</v>
      </c>
      <c r="F140" s="142">
        <f t="shared" si="56"/>
        <v>0.10308289799999999</v>
      </c>
      <c r="G140" s="142">
        <f t="shared" si="56"/>
        <v>0.29123297033333334</v>
      </c>
      <c r="H140" s="142">
        <f t="shared" si="56"/>
        <v>8.9763709999999997E-2</v>
      </c>
      <c r="I140" s="142">
        <f t="shared" si="56"/>
        <v>2.6524933333333334E-2</v>
      </c>
      <c r="J140" s="142">
        <f t="shared" si="56"/>
        <v>8.9815453000000003E-2</v>
      </c>
      <c r="K140" s="142">
        <f t="shared" si="56"/>
        <v>0.23487763733333333</v>
      </c>
      <c r="L140" s="141">
        <f t="shared" si="54"/>
        <v>2.5710481678191401</v>
      </c>
      <c r="M140" s="3"/>
    </row>
    <row r="141" spans="1:13" ht="15" customHeight="1" x14ac:dyDescent="0.2">
      <c r="A141" s="11"/>
      <c r="C141" s="190">
        <v>2014</v>
      </c>
      <c r="D141" s="186"/>
      <c r="E141" s="142">
        <f t="shared" ref="E141:K141" si="57">AVERAGE(E146,E151,E156)</f>
        <v>0.17753443948324302</v>
      </c>
      <c r="F141" s="142">
        <f t="shared" si="57"/>
        <v>0.13182031089043408</v>
      </c>
      <c r="G141" s="142">
        <f t="shared" si="57"/>
        <v>0.25804859548853093</v>
      </c>
      <c r="H141" s="142">
        <f t="shared" si="57"/>
        <v>6.5722974047611626E-2</v>
      </c>
      <c r="I141" s="142">
        <f t="shared" si="57"/>
        <v>2.1597855512759528E-2</v>
      </c>
      <c r="J141" s="142">
        <f t="shared" si="57"/>
        <v>7.9960871837061451E-2</v>
      </c>
      <c r="K141" s="142">
        <f t="shared" si="57"/>
        <v>0.26531495274035932</v>
      </c>
      <c r="L141" s="141">
        <f t="shared" si="54"/>
        <v>2.4227026907325735</v>
      </c>
      <c r="M141" s="3"/>
    </row>
    <row r="142" spans="1:13" ht="15" customHeight="1" x14ac:dyDescent="0.2">
      <c r="A142" s="11"/>
      <c r="C142" s="170" t="s">
        <v>95</v>
      </c>
      <c r="D142" s="171"/>
      <c r="E142" s="172"/>
      <c r="F142" s="172"/>
      <c r="G142" s="173"/>
      <c r="H142" s="173"/>
      <c r="I142" s="173"/>
      <c r="J142" s="173"/>
      <c r="K142" s="173"/>
      <c r="L142" s="174"/>
      <c r="M142" s="3"/>
    </row>
    <row r="143" spans="1:13" ht="15" customHeight="1" x14ac:dyDescent="0.2">
      <c r="A143" s="11"/>
      <c r="C143" s="189">
        <v>2024</v>
      </c>
      <c r="D143" s="184"/>
      <c r="E143" s="185">
        <v>0.16804590923518248</v>
      </c>
      <c r="F143" s="185">
        <v>0.16028903164847522</v>
      </c>
      <c r="G143" s="185">
        <v>0.28165675055548844</v>
      </c>
      <c r="H143" s="185">
        <v>0.10634981359173569</v>
      </c>
      <c r="I143" s="185">
        <v>4.1126285115560192E-2</v>
      </c>
      <c r="J143" s="185">
        <v>8.5254754907309035E-2</v>
      </c>
      <c r="K143" s="185">
        <v>0.15727745494624884</v>
      </c>
      <c r="L143" s="180">
        <f t="shared" ref="L143:L146" si="58">(1*E143+2*F143+3*G143+4*H143+5*I143)/SUM(E143:I143)</f>
        <v>2.5936745161976051</v>
      </c>
      <c r="M143" s="3"/>
    </row>
    <row r="144" spans="1:13" ht="15" customHeight="1" x14ac:dyDescent="0.2">
      <c r="A144" s="11"/>
      <c r="C144" s="190">
        <v>2021</v>
      </c>
      <c r="D144" s="186"/>
      <c r="E144" s="142">
        <v>0.17057520600000001</v>
      </c>
      <c r="F144" s="142">
        <v>0.15546993200000001</v>
      </c>
      <c r="G144" s="142">
        <v>0.29962212500000002</v>
      </c>
      <c r="H144" s="142">
        <v>8.3664781999999993E-2</v>
      </c>
      <c r="I144" s="142">
        <v>3.9814500000000003E-2</v>
      </c>
      <c r="J144" s="142">
        <v>7.8543555000000001E-2</v>
      </c>
      <c r="K144" s="142">
        <v>0.17230994699999999</v>
      </c>
      <c r="L144" s="141">
        <f t="shared" si="58"/>
        <v>2.5550582670043553</v>
      </c>
      <c r="M144" s="3"/>
    </row>
    <row r="145" spans="1:13" ht="15" customHeight="1" x14ac:dyDescent="0.2">
      <c r="A145" s="11"/>
      <c r="C145" s="190">
        <v>2017</v>
      </c>
      <c r="D145" s="186"/>
      <c r="E145" s="142">
        <v>0.169062986</v>
      </c>
      <c r="F145" s="142">
        <v>0.12500413199999999</v>
      </c>
      <c r="G145" s="142">
        <v>0.29042347699999999</v>
      </c>
      <c r="H145" s="142">
        <v>8.3063464000000004E-2</v>
      </c>
      <c r="I145" s="142">
        <v>2.20991E-2</v>
      </c>
      <c r="J145" s="142">
        <v>8.1181188000000001E-2</v>
      </c>
      <c r="K145" s="142">
        <v>0.22916568900000001</v>
      </c>
      <c r="L145" s="141">
        <f t="shared" si="58"/>
        <v>2.5129893401967296</v>
      </c>
      <c r="M145" s="3"/>
    </row>
    <row r="146" spans="1:13" ht="15" customHeight="1" x14ac:dyDescent="0.2">
      <c r="A146" s="11"/>
      <c r="C146" s="190">
        <v>2014</v>
      </c>
      <c r="D146" s="186"/>
      <c r="E146" s="142">
        <v>0.18956853149661662</v>
      </c>
      <c r="F146" s="142">
        <v>0.1536403864143237</v>
      </c>
      <c r="G146" s="142">
        <v>0.26776098265756471</v>
      </c>
      <c r="H146" s="142">
        <v>5.3189754973983906E-2</v>
      </c>
      <c r="I146" s="142">
        <v>1.9094172638041553E-2</v>
      </c>
      <c r="J146" s="142">
        <v>6.9968522272108785E-2</v>
      </c>
      <c r="K146" s="142">
        <v>0.24677764954736059</v>
      </c>
      <c r="L146" s="141">
        <f t="shared" si="58"/>
        <v>2.353974568524682</v>
      </c>
      <c r="M146" s="3"/>
    </row>
    <row r="147" spans="1:13" ht="15" customHeight="1" x14ac:dyDescent="0.2">
      <c r="A147" s="11"/>
      <c r="C147" s="170" t="s">
        <v>96</v>
      </c>
      <c r="D147" s="171"/>
      <c r="E147" s="172"/>
      <c r="F147" s="172"/>
      <c r="G147" s="173"/>
      <c r="H147" s="173"/>
      <c r="I147" s="173"/>
      <c r="J147" s="173"/>
      <c r="K147" s="173"/>
      <c r="L147" s="174"/>
      <c r="M147" s="3"/>
    </row>
    <row r="148" spans="1:13" ht="15" customHeight="1" x14ac:dyDescent="0.2">
      <c r="A148" s="11"/>
      <c r="C148" s="189">
        <v>2024</v>
      </c>
      <c r="D148" s="184"/>
      <c r="E148" s="185">
        <v>0.15772749037815698</v>
      </c>
      <c r="F148" s="185">
        <v>0.14930203230530714</v>
      </c>
      <c r="G148" s="185">
        <v>0.29090513468364848</v>
      </c>
      <c r="H148" s="185">
        <v>0.11744017090505529</v>
      </c>
      <c r="I148" s="185">
        <v>4.3314800951886598E-2</v>
      </c>
      <c r="J148" s="185">
        <v>8.4032915829696575E-2</v>
      </c>
      <c r="K148" s="185">
        <v>0.15727745494624884</v>
      </c>
      <c r="L148" s="180">
        <f t="shared" ref="L148:L151" si="59">(1*E148+2*F148+3*G148+4*H148+5*I148)/SUM(E148:I148)</f>
        <v>2.6563980444553996</v>
      </c>
      <c r="M148" s="3"/>
    </row>
    <row r="149" spans="1:13" ht="15" customHeight="1" x14ac:dyDescent="0.2">
      <c r="A149" s="11"/>
      <c r="C149" s="190">
        <v>2021</v>
      </c>
      <c r="D149" s="186"/>
      <c r="E149" s="142">
        <v>0.15724614200000001</v>
      </c>
      <c r="F149" s="142">
        <v>0.14207467200000001</v>
      </c>
      <c r="G149" s="142">
        <v>0.300728942</v>
      </c>
      <c r="H149" s="142">
        <v>0.108646066</v>
      </c>
      <c r="I149" s="142">
        <v>3.5220799999999997E-2</v>
      </c>
      <c r="J149" s="142">
        <v>8.3773453999999997E-2</v>
      </c>
      <c r="K149" s="142">
        <v>0.17230994699999999</v>
      </c>
      <c r="L149" s="141">
        <f t="shared" si="59"/>
        <v>2.6270021642290984</v>
      </c>
      <c r="M149" s="3"/>
    </row>
    <row r="150" spans="1:13" ht="15" customHeight="1" x14ac:dyDescent="0.2">
      <c r="A150" s="11"/>
      <c r="C150" s="190">
        <v>2017</v>
      </c>
      <c r="D150" s="186"/>
      <c r="E150" s="142">
        <v>0.17444606200000001</v>
      </c>
      <c r="F150" s="142">
        <v>0.110639584</v>
      </c>
      <c r="G150" s="142">
        <v>0.30347633600000001</v>
      </c>
      <c r="H150" s="142">
        <v>8.0792739000000002E-2</v>
      </c>
      <c r="I150" s="142">
        <v>2.5914400000000001E-2</v>
      </c>
      <c r="J150" s="142">
        <v>8.6466959999999995E-2</v>
      </c>
      <c r="K150" s="142">
        <v>0.218263928</v>
      </c>
      <c r="L150" s="141">
        <f t="shared" si="59"/>
        <v>2.5298077260646812</v>
      </c>
      <c r="M150" s="3"/>
    </row>
    <row r="151" spans="1:13" ht="15" customHeight="1" x14ac:dyDescent="0.2">
      <c r="A151" s="11"/>
      <c r="C151" s="190">
        <v>2014</v>
      </c>
      <c r="D151" s="186"/>
      <c r="E151" s="142">
        <v>0.17644075749704838</v>
      </c>
      <c r="F151" s="142">
        <v>0.14091465580593021</v>
      </c>
      <c r="G151" s="142">
        <v>0.28446304180629284</v>
      </c>
      <c r="H151" s="142">
        <v>5.5171835345133542E-2</v>
      </c>
      <c r="I151" s="142">
        <v>1.9013893145388025E-2</v>
      </c>
      <c r="J151" s="142">
        <v>7.2110176903684195E-2</v>
      </c>
      <c r="K151" s="142">
        <v>0.25188563949652276</v>
      </c>
      <c r="L151" s="141">
        <f t="shared" si="59"/>
        <v>2.4074052219160853</v>
      </c>
      <c r="M151" s="3"/>
    </row>
    <row r="152" spans="1:13" ht="15" customHeight="1" x14ac:dyDescent="0.2">
      <c r="A152" s="11"/>
      <c r="C152" s="170" t="s">
        <v>181</v>
      </c>
      <c r="D152" s="171"/>
      <c r="E152" s="172"/>
      <c r="F152" s="172"/>
      <c r="G152" s="173"/>
      <c r="H152" s="173"/>
      <c r="I152" s="173"/>
      <c r="J152" s="173"/>
      <c r="K152" s="173"/>
      <c r="L152" s="174"/>
      <c r="M152" s="3"/>
    </row>
    <row r="153" spans="1:13" ht="15" customHeight="1" x14ac:dyDescent="0.2">
      <c r="A153" s="11"/>
      <c r="C153" s="189">
        <v>2024</v>
      </c>
      <c r="D153" s="184"/>
      <c r="E153" s="185">
        <v>0.15696521493888163</v>
      </c>
      <c r="F153" s="185">
        <v>0.11655774909263912</v>
      </c>
      <c r="G153" s="185">
        <v>0.26930239605295975</v>
      </c>
      <c r="H153" s="185">
        <v>0.13900305143666528</v>
      </c>
      <c r="I153" s="185">
        <v>6.2256538880155546E-2</v>
      </c>
      <c r="J153" s="185">
        <v>9.045005413205584E-2</v>
      </c>
      <c r="K153" s="185">
        <v>0.16546499546664276</v>
      </c>
      <c r="L153" s="180">
        <f t="shared" ref="L153:L156" si="60">(1*E153+2*F153+3*G153+4*H153+5*I153)/SUM(E153:I153)</f>
        <v>2.7756008239605241</v>
      </c>
      <c r="M153" s="3"/>
    </row>
    <row r="154" spans="1:13" ht="15" customHeight="1" x14ac:dyDescent="0.2">
      <c r="A154" s="11"/>
      <c r="C154" s="190">
        <v>2021</v>
      </c>
      <c r="D154" s="186"/>
      <c r="E154" s="142">
        <v>0.164582851</v>
      </c>
      <c r="F154" s="142">
        <v>0.119333461</v>
      </c>
      <c r="G154" s="142">
        <v>0.27194075899999998</v>
      </c>
      <c r="H154" s="142">
        <v>0.12049805299999999</v>
      </c>
      <c r="I154" s="142">
        <v>6.2901414000000003E-2</v>
      </c>
      <c r="J154" s="142">
        <v>8.6791652999999996E-2</v>
      </c>
      <c r="K154" s="142">
        <v>0.17395180800000001</v>
      </c>
      <c r="L154" s="141">
        <f t="shared" si="60"/>
        <v>2.7264842830514135</v>
      </c>
      <c r="M154" s="3"/>
    </row>
    <row r="155" spans="1:13" ht="15" customHeight="1" x14ac:dyDescent="0.2">
      <c r="A155" s="11"/>
      <c r="C155" s="190">
        <v>2017</v>
      </c>
      <c r="D155" s="186"/>
      <c r="E155" s="142">
        <v>0.150598182</v>
      </c>
      <c r="F155" s="142">
        <v>7.3604978000000001E-2</v>
      </c>
      <c r="G155" s="142">
        <v>0.27979909800000002</v>
      </c>
      <c r="H155" s="142">
        <v>0.105434927</v>
      </c>
      <c r="I155" s="142">
        <v>3.15613E-2</v>
      </c>
      <c r="J155" s="142">
        <v>0.101798211</v>
      </c>
      <c r="K155" s="142">
        <v>0.257203295</v>
      </c>
      <c r="L155" s="141">
        <f t="shared" si="60"/>
        <v>2.6782460180073588</v>
      </c>
      <c r="M155" s="3"/>
    </row>
    <row r="156" spans="1:13" ht="15" customHeight="1" x14ac:dyDescent="0.2">
      <c r="A156" s="11"/>
      <c r="C156" s="190">
        <v>2014</v>
      </c>
      <c r="D156" s="186"/>
      <c r="E156" s="142">
        <v>0.16659402945606405</v>
      </c>
      <c r="F156" s="142">
        <v>0.10090589045104828</v>
      </c>
      <c r="G156" s="142">
        <v>0.22192176200173522</v>
      </c>
      <c r="H156" s="142">
        <v>8.8807331823717417E-2</v>
      </c>
      <c r="I156" s="142">
        <v>2.6685500754849007E-2</v>
      </c>
      <c r="J156" s="142">
        <v>9.7803916335391372E-2</v>
      </c>
      <c r="K156" s="142">
        <v>0.29728156917719467</v>
      </c>
      <c r="L156" s="141">
        <f t="shared" si="60"/>
        <v>2.5174266627126292</v>
      </c>
      <c r="M156" s="3"/>
    </row>
    <row r="157" spans="1:13" ht="15" customHeight="1" x14ac:dyDescent="0.2">
      <c r="A157" s="11"/>
      <c r="C157" s="162" t="s">
        <v>75</v>
      </c>
      <c r="D157" s="162"/>
      <c r="E157" s="162"/>
      <c r="F157" s="162"/>
      <c r="G157" s="162"/>
      <c r="H157" s="162"/>
      <c r="I157" s="162"/>
      <c r="J157" s="162"/>
      <c r="K157" s="162"/>
      <c r="L157" s="162"/>
      <c r="M157" s="3"/>
    </row>
    <row r="158" spans="1:13" ht="15" customHeight="1" x14ac:dyDescent="0.2">
      <c r="A158" s="11"/>
      <c r="C158" s="189">
        <v>2024</v>
      </c>
      <c r="D158" s="184"/>
      <c r="E158" s="185">
        <f>AVERAGE(E163,E168,E173)</f>
        <v>0.15772559254221832</v>
      </c>
      <c r="F158" s="185">
        <f t="shared" ref="F158:K158" si="61">AVERAGE(F163,F168,F173)</f>
        <v>0.10261938112241337</v>
      </c>
      <c r="G158" s="185">
        <f t="shared" si="61"/>
        <v>0.2388579452326256</v>
      </c>
      <c r="H158" s="185">
        <f t="shared" si="61"/>
        <v>8.3061460617549945E-2</v>
      </c>
      <c r="I158" s="185">
        <f t="shared" si="61"/>
        <v>4.1092642017086123E-2</v>
      </c>
      <c r="J158" s="185">
        <f t="shared" si="61"/>
        <v>0.13176390700665666</v>
      </c>
      <c r="K158" s="185">
        <f t="shared" si="61"/>
        <v>0.24487907146144991</v>
      </c>
      <c r="L158" s="180">
        <f t="shared" ref="L158:L161" si="62">(1*E158+2*F158+3*G158+4*H158+5*I158)/SUM(E158:I158)</f>
        <v>2.5944156994753733</v>
      </c>
      <c r="M158" s="3"/>
    </row>
    <row r="159" spans="1:13" ht="15" customHeight="1" x14ac:dyDescent="0.2">
      <c r="A159" s="11"/>
      <c r="C159" s="190">
        <v>2021</v>
      </c>
      <c r="D159" s="186"/>
      <c r="E159" s="142">
        <f t="shared" ref="E159:K159" si="63">AVERAGE(E164,E169,E174)</f>
        <v>0.15617992766666666</v>
      </c>
      <c r="F159" s="142">
        <f t="shared" si="63"/>
        <v>0.109301633</v>
      </c>
      <c r="G159" s="142">
        <f t="shared" si="63"/>
        <v>0.23667740766666667</v>
      </c>
      <c r="H159" s="142">
        <f t="shared" si="63"/>
        <v>6.7782449333333328E-2</v>
      </c>
      <c r="I159" s="142">
        <f t="shared" si="63"/>
        <v>3.9229566666666667E-2</v>
      </c>
      <c r="J159" s="142">
        <f t="shared" si="63"/>
        <v>0.11617307133333334</v>
      </c>
      <c r="K159" s="142">
        <f t="shared" si="63"/>
        <v>0.27465594233333329</v>
      </c>
      <c r="L159" s="141">
        <f t="shared" si="62"/>
        <v>2.547877504428282</v>
      </c>
      <c r="M159" s="3"/>
    </row>
    <row r="160" spans="1:13" ht="15" customHeight="1" x14ac:dyDescent="0.2">
      <c r="A160" s="11"/>
      <c r="C160" s="190">
        <v>2017</v>
      </c>
      <c r="D160" s="186"/>
      <c r="E160" s="142">
        <f t="shared" ref="E160:K160" si="64">AVERAGE(E165,E170,E175)</f>
        <v>0.14649673799999999</v>
      </c>
      <c r="F160" s="142">
        <f t="shared" si="64"/>
        <v>8.3259145666666659E-2</v>
      </c>
      <c r="G160" s="142">
        <f t="shared" si="64"/>
        <v>0.23906782400000001</v>
      </c>
      <c r="H160" s="142">
        <f t="shared" si="64"/>
        <v>6.3701269666666671E-2</v>
      </c>
      <c r="I160" s="142">
        <f t="shared" si="64"/>
        <v>2.4109800000000001E-2</v>
      </c>
      <c r="J160" s="142">
        <f t="shared" si="64"/>
        <v>0.11014696133333333</v>
      </c>
      <c r="K160" s="142">
        <f t="shared" si="64"/>
        <v>0.33321825433333335</v>
      </c>
      <c r="L160" s="141">
        <f t="shared" si="62"/>
        <v>2.5251253375393965</v>
      </c>
      <c r="M160" s="3"/>
    </row>
    <row r="161" spans="1:13" ht="15" customHeight="1" x14ac:dyDescent="0.2">
      <c r="A161" s="11"/>
      <c r="C161" s="190">
        <v>2014</v>
      </c>
      <c r="D161" s="186"/>
      <c r="E161" s="142">
        <f t="shared" ref="E161:K161" si="65">AVERAGE(E166,E171,E176)</f>
        <v>0.16733859228989723</v>
      </c>
      <c r="F161" s="142">
        <f t="shared" si="65"/>
        <v>0.10346931406944794</v>
      </c>
      <c r="G161" s="142">
        <f t="shared" si="65"/>
        <v>0.20795933277759493</v>
      </c>
      <c r="H161" s="142">
        <f t="shared" si="65"/>
        <v>4.6977826116351505E-2</v>
      </c>
      <c r="I161" s="142">
        <f t="shared" si="65"/>
        <v>1.6664627199293392E-2</v>
      </c>
      <c r="J161" s="142">
        <f t="shared" si="65"/>
        <v>9.8056043652058597E-2</v>
      </c>
      <c r="K161" s="142">
        <f t="shared" si="65"/>
        <v>0.35953426389535642</v>
      </c>
      <c r="L161" s="141">
        <f t="shared" si="62"/>
        <v>2.3402783484264806</v>
      </c>
      <c r="M161" s="3"/>
    </row>
    <row r="162" spans="1:13" ht="15" customHeight="1" x14ac:dyDescent="0.2">
      <c r="A162" s="11"/>
      <c r="C162" s="170" t="s">
        <v>95</v>
      </c>
      <c r="D162" s="171"/>
      <c r="E162" s="172"/>
      <c r="F162" s="172"/>
      <c r="G162" s="173"/>
      <c r="H162" s="173"/>
      <c r="I162" s="173"/>
      <c r="J162" s="173"/>
      <c r="K162" s="173"/>
      <c r="L162" s="174"/>
      <c r="M162" s="3"/>
    </row>
    <row r="163" spans="1:13" ht="15" customHeight="1" x14ac:dyDescent="0.2">
      <c r="A163" s="11"/>
      <c r="C163" s="189">
        <v>2024</v>
      </c>
      <c r="D163" s="184"/>
      <c r="E163" s="185">
        <v>0.16652989550451611</v>
      </c>
      <c r="F163" s="185">
        <v>0.11276679939716401</v>
      </c>
      <c r="G163" s="185">
        <v>0.24182682016243334</v>
      </c>
      <c r="H163" s="185">
        <v>7.3059063809106387E-2</v>
      </c>
      <c r="I163" s="185">
        <v>3.6335207419941402E-2</v>
      </c>
      <c r="J163" s="185">
        <v>0.12605035941337875</v>
      </c>
      <c r="K163" s="185">
        <v>0.24343185429345982</v>
      </c>
      <c r="L163" s="180">
        <f t="shared" ref="L163:L166" si="66">(1*E163+2*F163+3*G163+4*H163+5*I163)/SUM(E163:I163)</f>
        <v>2.5240465562097936</v>
      </c>
      <c r="M163" s="3"/>
    </row>
    <row r="164" spans="1:13" ht="15" customHeight="1" x14ac:dyDescent="0.2">
      <c r="A164" s="11"/>
      <c r="C164" s="190">
        <v>2021</v>
      </c>
      <c r="D164" s="186"/>
      <c r="E164" s="142">
        <v>0.16506686300000001</v>
      </c>
      <c r="F164" s="142">
        <v>0.12282778599999999</v>
      </c>
      <c r="G164" s="142">
        <v>0.23437836300000001</v>
      </c>
      <c r="H164" s="142">
        <v>5.8447699999999998E-2</v>
      </c>
      <c r="I164" s="142">
        <v>3.49707E-2</v>
      </c>
      <c r="J164" s="142">
        <v>0.107847874</v>
      </c>
      <c r="K164" s="142">
        <v>0.27646072399999999</v>
      </c>
      <c r="L164" s="141">
        <f t="shared" si="66"/>
        <v>2.4728326468844752</v>
      </c>
      <c r="M164" s="3"/>
    </row>
    <row r="165" spans="1:13" ht="15" customHeight="1" x14ac:dyDescent="0.2">
      <c r="A165" s="11"/>
      <c r="C165" s="190">
        <v>2017</v>
      </c>
      <c r="D165" s="186"/>
      <c r="E165" s="142">
        <v>0.15365216500000001</v>
      </c>
      <c r="F165" s="142">
        <v>9.8236642999999998E-2</v>
      </c>
      <c r="G165" s="142">
        <v>0.22992701900000001</v>
      </c>
      <c r="H165" s="142">
        <v>5.6660200000000001E-2</v>
      </c>
      <c r="I165" s="142">
        <v>2.3130000000000001E-2</v>
      </c>
      <c r="J165" s="142">
        <v>0.103517204</v>
      </c>
      <c r="K165" s="142">
        <v>0.33487676500000002</v>
      </c>
      <c r="L165" s="141">
        <f t="shared" si="66"/>
        <v>2.4611511300607889</v>
      </c>
      <c r="M165" s="3"/>
    </row>
    <row r="166" spans="1:13" ht="15" customHeight="1" x14ac:dyDescent="0.2">
      <c r="A166" s="11"/>
      <c r="C166" s="190">
        <v>2014</v>
      </c>
      <c r="D166" s="186"/>
      <c r="E166" s="142">
        <v>0.17975571224433182</v>
      </c>
      <c r="F166" s="142">
        <v>0.11827681771223965</v>
      </c>
      <c r="G166" s="142">
        <v>0.20988937435267452</v>
      </c>
      <c r="H166" s="142">
        <v>3.4487299715796921E-2</v>
      </c>
      <c r="I166" s="142">
        <v>1.94367270531191E-2</v>
      </c>
      <c r="J166" s="142">
        <v>9.0146507722231664E-2</v>
      </c>
      <c r="K166" s="142">
        <v>0.34800756119960635</v>
      </c>
      <c r="L166" s="141">
        <f t="shared" si="66"/>
        <v>2.2801808004504251</v>
      </c>
      <c r="M166" s="3"/>
    </row>
    <row r="167" spans="1:13" ht="15" customHeight="1" x14ac:dyDescent="0.2">
      <c r="A167" s="11"/>
      <c r="C167" s="170" t="s">
        <v>96</v>
      </c>
      <c r="D167" s="171"/>
      <c r="E167" s="172"/>
      <c r="F167" s="172"/>
      <c r="G167" s="173"/>
      <c r="H167" s="173"/>
      <c r="I167" s="173"/>
      <c r="J167" s="173"/>
      <c r="K167" s="173"/>
      <c r="L167" s="174"/>
      <c r="M167" s="3"/>
    </row>
    <row r="168" spans="1:13" ht="15" customHeight="1" x14ac:dyDescent="0.2">
      <c r="A168" s="11"/>
      <c r="C168" s="189">
        <v>2024</v>
      </c>
      <c r="D168" s="184"/>
      <c r="E168" s="185">
        <v>0.15503852630899564</v>
      </c>
      <c r="F168" s="185">
        <v>0.10133673310131699</v>
      </c>
      <c r="G168" s="185">
        <v>0.23985678144490452</v>
      </c>
      <c r="H168" s="185">
        <v>8.6006594864611804E-2</v>
      </c>
      <c r="I168" s="185">
        <v>4.012844114680679E-2</v>
      </c>
      <c r="J168" s="185">
        <v>0.13420106883990435</v>
      </c>
      <c r="K168" s="185">
        <v>0.24343185429345987</v>
      </c>
      <c r="L168" s="180">
        <f t="shared" ref="L168:L171" si="67">(1*E168+2*F168+3*G168+4*H168+5*I168)/SUM(E168:I168)</f>
        <v>2.6061001333886193</v>
      </c>
      <c r="M168" s="3"/>
    </row>
    <row r="169" spans="1:13" ht="15" customHeight="1" x14ac:dyDescent="0.2">
      <c r="A169" s="11"/>
      <c r="C169" s="190">
        <v>2021</v>
      </c>
      <c r="D169" s="186"/>
      <c r="E169" s="142">
        <v>0.14739070600000001</v>
      </c>
      <c r="F169" s="142">
        <v>0.11264057099999999</v>
      </c>
      <c r="G169" s="142">
        <v>0.23987851299999999</v>
      </c>
      <c r="H169" s="142">
        <v>6.8019458000000005E-2</v>
      </c>
      <c r="I169" s="142">
        <v>3.9526600000000002E-2</v>
      </c>
      <c r="J169" s="142">
        <v>0.11608341</v>
      </c>
      <c r="K169" s="142">
        <v>0.27646072399999999</v>
      </c>
      <c r="L169" s="141">
        <f t="shared" si="67"/>
        <v>2.5714102912052299</v>
      </c>
      <c r="M169" s="3"/>
    </row>
    <row r="170" spans="1:13" ht="15" customHeight="1" x14ac:dyDescent="0.2">
      <c r="A170" s="11"/>
      <c r="C170" s="190">
        <v>2017</v>
      </c>
      <c r="D170" s="186"/>
      <c r="E170" s="142">
        <v>0.15136345400000001</v>
      </c>
      <c r="F170" s="142">
        <v>8.6020063999999993E-2</v>
      </c>
      <c r="G170" s="142">
        <v>0.24032051600000001</v>
      </c>
      <c r="H170" s="142">
        <v>6.2798905000000002E-2</v>
      </c>
      <c r="I170" s="142">
        <v>2.7941500000000001E-2</v>
      </c>
      <c r="J170" s="142">
        <v>0.103111094</v>
      </c>
      <c r="K170" s="142">
        <v>0.32844448799999998</v>
      </c>
      <c r="L170" s="141">
        <f t="shared" si="67"/>
        <v>2.5249050769586301</v>
      </c>
      <c r="M170" s="3"/>
    </row>
    <row r="171" spans="1:13" ht="15" customHeight="1" x14ac:dyDescent="0.2">
      <c r="A171" s="11"/>
      <c r="C171" s="190">
        <v>2014</v>
      </c>
      <c r="D171" s="186"/>
      <c r="E171" s="142">
        <v>0.16867257943725225</v>
      </c>
      <c r="F171" s="142">
        <v>0.10735880536453793</v>
      </c>
      <c r="G171" s="142">
        <v>0.22478714023977853</v>
      </c>
      <c r="H171" s="142">
        <v>4.2705128410628256E-2</v>
      </c>
      <c r="I171" s="142">
        <v>1.8022466768791441E-2</v>
      </c>
      <c r="J171" s="142">
        <v>8.9904376481476256E-2</v>
      </c>
      <c r="K171" s="142">
        <v>0.34854950329753537</v>
      </c>
      <c r="L171" s="141">
        <f t="shared" si="67"/>
        <v>2.3483101581276791</v>
      </c>
      <c r="M171" s="3"/>
    </row>
    <row r="172" spans="1:13" ht="15" customHeight="1" x14ac:dyDescent="0.2">
      <c r="A172" s="11"/>
      <c r="C172" s="170" t="s">
        <v>181</v>
      </c>
      <c r="D172" s="171"/>
      <c r="E172" s="172"/>
      <c r="F172" s="172"/>
      <c r="G172" s="173"/>
      <c r="H172" s="173"/>
      <c r="I172" s="173"/>
      <c r="J172" s="173"/>
      <c r="K172" s="173"/>
      <c r="L172" s="174"/>
      <c r="M172" s="3"/>
    </row>
    <row r="173" spans="1:13" ht="15" customHeight="1" x14ac:dyDescent="0.2">
      <c r="A173" s="11"/>
      <c r="C173" s="189">
        <v>2024</v>
      </c>
      <c r="D173" s="184"/>
      <c r="E173" s="185">
        <v>0.15160835581314328</v>
      </c>
      <c r="F173" s="185">
        <v>9.3754610868759067E-2</v>
      </c>
      <c r="G173" s="185">
        <v>0.234890234090539</v>
      </c>
      <c r="H173" s="185">
        <v>9.0118723178931645E-2</v>
      </c>
      <c r="I173" s="185">
        <v>4.6814277484510176E-2</v>
      </c>
      <c r="J173" s="185">
        <v>0.13504029276668689</v>
      </c>
      <c r="K173" s="185">
        <v>0.24777350579743002</v>
      </c>
      <c r="L173" s="180">
        <f t="shared" ref="L173:L176" si="68">(1*E173+2*F173+3*G173+4*H173+5*I173)/SUM(E173:I173)</f>
        <v>2.6545223405010874</v>
      </c>
      <c r="M173" s="3"/>
    </row>
    <row r="174" spans="1:13" ht="15" customHeight="1" x14ac:dyDescent="0.2">
      <c r="A174" s="11"/>
      <c r="C174" s="190">
        <v>2021</v>
      </c>
      <c r="D174" s="186"/>
      <c r="E174" s="142">
        <v>0.156082214</v>
      </c>
      <c r="F174" s="142">
        <v>9.2436541999999997E-2</v>
      </c>
      <c r="G174" s="142">
        <v>0.235775347</v>
      </c>
      <c r="H174" s="142">
        <v>7.6880190000000001E-2</v>
      </c>
      <c r="I174" s="142">
        <v>4.3191399999999998E-2</v>
      </c>
      <c r="J174" s="142">
        <v>0.12458793</v>
      </c>
      <c r="K174" s="142">
        <v>0.271046379</v>
      </c>
      <c r="L174" s="141">
        <f t="shared" si="68"/>
        <v>2.6006755797106438</v>
      </c>
      <c r="M174" s="3"/>
    </row>
    <row r="175" spans="1:13" ht="15" customHeight="1" x14ac:dyDescent="0.2">
      <c r="A175" s="11"/>
      <c r="C175" s="190">
        <v>2017</v>
      </c>
      <c r="D175" s="186"/>
      <c r="E175" s="142">
        <v>0.134474595</v>
      </c>
      <c r="F175" s="142">
        <v>6.5520729999999999E-2</v>
      </c>
      <c r="G175" s="142">
        <v>0.24695593699999999</v>
      </c>
      <c r="H175" s="142">
        <v>7.1644704000000003E-2</v>
      </c>
      <c r="I175" s="142">
        <v>2.12579E-2</v>
      </c>
      <c r="J175" s="142">
        <v>0.123812586</v>
      </c>
      <c r="K175" s="142">
        <v>0.33633351</v>
      </c>
      <c r="L175" s="141">
        <f t="shared" si="68"/>
        <v>2.5919091630622866</v>
      </c>
      <c r="M175" s="3"/>
    </row>
    <row r="176" spans="1:13" ht="15" customHeight="1" x14ac:dyDescent="0.2">
      <c r="A176" s="11"/>
      <c r="C176" s="190">
        <v>2014</v>
      </c>
      <c r="D176" s="186"/>
      <c r="E176" s="142">
        <v>0.15358748518810764</v>
      </c>
      <c r="F176" s="142">
        <v>8.4772319131566257E-2</v>
      </c>
      <c r="G176" s="142">
        <v>0.18920148374033174</v>
      </c>
      <c r="H176" s="142">
        <v>6.3741050222629325E-2</v>
      </c>
      <c r="I176" s="142">
        <v>1.2534687775969632E-2</v>
      </c>
      <c r="J176" s="142">
        <v>0.11411724675246786</v>
      </c>
      <c r="K176" s="142">
        <v>0.3820457271889276</v>
      </c>
      <c r="L176" s="141">
        <f t="shared" si="68"/>
        <v>2.3983434165119237</v>
      </c>
      <c r="M176" s="3"/>
    </row>
    <row r="177" spans="1:13" ht="15" customHeight="1" x14ac:dyDescent="0.2">
      <c r="A177" s="11"/>
      <c r="C177" s="162" t="s">
        <v>208</v>
      </c>
      <c r="D177" s="162"/>
      <c r="E177" s="162"/>
      <c r="F177" s="162"/>
      <c r="G177" s="162"/>
      <c r="H177" s="162"/>
      <c r="I177" s="162"/>
      <c r="J177" s="162"/>
      <c r="K177" s="162"/>
      <c r="L177" s="162"/>
      <c r="M177" s="3"/>
    </row>
    <row r="178" spans="1:13" ht="15" customHeight="1" x14ac:dyDescent="0.2">
      <c r="A178" s="11"/>
      <c r="C178" s="189">
        <v>2024</v>
      </c>
      <c r="D178" s="184"/>
      <c r="E178" s="185">
        <f>AVERAGE(E183,E188,E193)</f>
        <v>0.17181464572828498</v>
      </c>
      <c r="F178" s="185">
        <f t="shared" ref="F178:K178" si="69">AVERAGE(F183,F188,F193)</f>
        <v>0.12906506056415826</v>
      </c>
      <c r="G178" s="185">
        <f t="shared" si="69"/>
        <v>0.27955988438486667</v>
      </c>
      <c r="H178" s="185">
        <f t="shared" si="69"/>
        <v>0.17917100974302116</v>
      </c>
      <c r="I178" s="185">
        <f t="shared" si="69"/>
        <v>6.0918435950965612E-2</v>
      </c>
      <c r="J178" s="185">
        <f t="shared" si="69"/>
        <v>9.785173163479223E-2</v>
      </c>
      <c r="K178" s="185">
        <f t="shared" si="69"/>
        <v>8.1619231993911009E-2</v>
      </c>
      <c r="L178" s="180">
        <f t="shared" ref="L178:L179" si="70">(1*E178+2*F178+3*G178+4*H178+5*I178)/SUM(E178:I178)</f>
        <v>2.7907612494311707</v>
      </c>
      <c r="M178" s="3"/>
    </row>
    <row r="179" spans="1:13" ht="15" customHeight="1" x14ac:dyDescent="0.2">
      <c r="A179" s="11"/>
      <c r="C179" s="190">
        <v>2021</v>
      </c>
      <c r="D179" s="186"/>
      <c r="E179" s="142">
        <f t="shared" ref="E179:K179" si="71">AVERAGE(E184,E189,E194)</f>
        <v>0.18608853400000003</v>
      </c>
      <c r="F179" s="142">
        <f t="shared" si="71"/>
        <v>0.13252232866666666</v>
      </c>
      <c r="G179" s="142">
        <f t="shared" si="71"/>
        <v>0.35192461433333327</v>
      </c>
      <c r="H179" s="142">
        <f t="shared" si="71"/>
        <v>0.12344932566666666</v>
      </c>
      <c r="I179" s="142">
        <f t="shared" si="71"/>
        <v>5.9971913666666675E-2</v>
      </c>
      <c r="J179" s="142">
        <f t="shared" si="71"/>
        <v>6.9617866666666653E-2</v>
      </c>
      <c r="K179" s="142">
        <f t="shared" si="71"/>
        <v>7.6425420333333327E-2</v>
      </c>
      <c r="L179" s="141">
        <f t="shared" si="70"/>
        <v>2.6940052830913408</v>
      </c>
      <c r="M179" s="3"/>
    </row>
    <row r="180" spans="1:13" ht="15" customHeight="1" x14ac:dyDescent="0.2">
      <c r="A180" s="11"/>
      <c r="C180" s="190">
        <v>2017</v>
      </c>
      <c r="D180" s="186"/>
      <c r="E180" s="142" t="s">
        <v>174</v>
      </c>
      <c r="F180" s="142" t="s">
        <v>174</v>
      </c>
      <c r="G180" s="142" t="s">
        <v>174</v>
      </c>
      <c r="H180" s="142" t="s">
        <v>174</v>
      </c>
      <c r="I180" s="142" t="s">
        <v>174</v>
      </c>
      <c r="J180" s="142" t="s">
        <v>174</v>
      </c>
      <c r="K180" s="142" t="s">
        <v>174</v>
      </c>
      <c r="L180" s="141" t="s">
        <v>174</v>
      </c>
      <c r="M180" s="3"/>
    </row>
    <row r="181" spans="1:13" ht="15" customHeight="1" x14ac:dyDescent="0.2">
      <c r="A181" s="11"/>
      <c r="C181" s="190">
        <v>2014</v>
      </c>
      <c r="D181" s="186"/>
      <c r="E181" s="142" t="s">
        <v>174</v>
      </c>
      <c r="F181" s="142" t="s">
        <v>174</v>
      </c>
      <c r="G181" s="142" t="s">
        <v>174</v>
      </c>
      <c r="H181" s="142" t="s">
        <v>174</v>
      </c>
      <c r="I181" s="142" t="s">
        <v>174</v>
      </c>
      <c r="J181" s="142" t="s">
        <v>174</v>
      </c>
      <c r="K181" s="142" t="s">
        <v>174</v>
      </c>
      <c r="L181" s="141" t="s">
        <v>174</v>
      </c>
      <c r="M181" s="3"/>
    </row>
    <row r="182" spans="1:13" ht="15" customHeight="1" x14ac:dyDescent="0.2">
      <c r="A182" s="11"/>
      <c r="C182" s="170" t="s">
        <v>95</v>
      </c>
      <c r="D182" s="171"/>
      <c r="E182" s="172"/>
      <c r="F182" s="172"/>
      <c r="G182" s="173"/>
      <c r="H182" s="173"/>
      <c r="I182" s="173"/>
      <c r="J182" s="173"/>
      <c r="K182" s="173"/>
      <c r="L182" s="174"/>
      <c r="M182" s="3"/>
    </row>
    <row r="183" spans="1:13" ht="15" customHeight="1" x14ac:dyDescent="0.2">
      <c r="A183" s="11"/>
      <c r="C183" s="189">
        <v>2024</v>
      </c>
      <c r="D183" s="184"/>
      <c r="E183" s="185">
        <v>0.18437917180651101</v>
      </c>
      <c r="F183" s="185">
        <v>0.13443927390733096</v>
      </c>
      <c r="G183" s="185">
        <v>0.2706719679626105</v>
      </c>
      <c r="H183" s="185">
        <v>0.18247333304464294</v>
      </c>
      <c r="I183" s="185">
        <v>5.1504265582429744E-2</v>
      </c>
      <c r="J183" s="185">
        <v>9.4799458642270504E-2</v>
      </c>
      <c r="K183" s="185">
        <v>8.1732529054204431E-2</v>
      </c>
      <c r="L183" s="180">
        <f t="shared" ref="L183:L184" si="72">(1*E183+2*F183+3*G183+4*H183+5*I183)/SUM(E183:I183)</f>
        <v>2.7356111590760834</v>
      </c>
      <c r="M183" s="3"/>
    </row>
    <row r="184" spans="1:13" ht="15" customHeight="1" x14ac:dyDescent="0.2">
      <c r="A184" s="11"/>
      <c r="C184" s="190">
        <v>2021</v>
      </c>
      <c r="D184" s="186"/>
      <c r="E184" s="142">
        <v>0.19156574500000001</v>
      </c>
      <c r="F184" s="142">
        <v>0.14654150599999999</v>
      </c>
      <c r="G184" s="142">
        <v>0.33619263999999999</v>
      </c>
      <c r="H184" s="142">
        <v>0.11420265</v>
      </c>
      <c r="I184" s="142">
        <v>6.6152040999999995E-2</v>
      </c>
      <c r="J184" s="142">
        <v>7.1008119999999994E-2</v>
      </c>
      <c r="K184" s="142">
        <v>7.4337297999999996E-2</v>
      </c>
      <c r="L184" s="141">
        <f t="shared" si="72"/>
        <v>2.6686775336331143</v>
      </c>
      <c r="M184" s="3"/>
    </row>
    <row r="185" spans="1:13" ht="15" customHeight="1" x14ac:dyDescent="0.2">
      <c r="A185" s="11"/>
      <c r="C185" s="190">
        <v>2017</v>
      </c>
      <c r="D185" s="186"/>
      <c r="E185" s="142" t="s">
        <v>174</v>
      </c>
      <c r="F185" s="142" t="s">
        <v>174</v>
      </c>
      <c r="G185" s="142" t="s">
        <v>174</v>
      </c>
      <c r="H185" s="142" t="s">
        <v>174</v>
      </c>
      <c r="I185" s="142" t="s">
        <v>174</v>
      </c>
      <c r="J185" s="142" t="s">
        <v>174</v>
      </c>
      <c r="K185" s="142" t="s">
        <v>174</v>
      </c>
      <c r="L185" s="141" t="s">
        <v>174</v>
      </c>
      <c r="M185" s="3"/>
    </row>
    <row r="186" spans="1:13" ht="15" customHeight="1" x14ac:dyDescent="0.2">
      <c r="A186" s="11"/>
      <c r="C186" s="190">
        <v>2014</v>
      </c>
      <c r="D186" s="186"/>
      <c r="E186" s="142" t="s">
        <v>174</v>
      </c>
      <c r="F186" s="142" t="s">
        <v>174</v>
      </c>
      <c r="G186" s="142" t="s">
        <v>174</v>
      </c>
      <c r="H186" s="142" t="s">
        <v>174</v>
      </c>
      <c r="I186" s="142" t="s">
        <v>174</v>
      </c>
      <c r="J186" s="142" t="s">
        <v>174</v>
      </c>
      <c r="K186" s="142" t="s">
        <v>174</v>
      </c>
      <c r="L186" s="141" t="s">
        <v>174</v>
      </c>
      <c r="M186" s="3"/>
    </row>
    <row r="187" spans="1:13" ht="15" customHeight="1" x14ac:dyDescent="0.2">
      <c r="A187" s="11"/>
      <c r="C187" s="170" t="s">
        <v>96</v>
      </c>
      <c r="D187" s="171"/>
      <c r="E187" s="172"/>
      <c r="F187" s="172"/>
      <c r="G187" s="173"/>
      <c r="H187" s="173"/>
      <c r="I187" s="173"/>
      <c r="J187" s="173"/>
      <c r="K187" s="173"/>
      <c r="L187" s="174"/>
      <c r="M187" s="3"/>
    </row>
    <row r="188" spans="1:13" ht="15" customHeight="1" x14ac:dyDescent="0.2">
      <c r="A188" s="11"/>
      <c r="C188" s="189">
        <v>2024</v>
      </c>
      <c r="D188" s="184"/>
      <c r="E188" s="185">
        <v>0.17242439917884</v>
      </c>
      <c r="F188" s="185">
        <v>0.12348574018596868</v>
      </c>
      <c r="G188" s="185">
        <v>0.29462048324113582</v>
      </c>
      <c r="H188" s="185">
        <v>0.1736752577288351</v>
      </c>
      <c r="I188" s="185">
        <v>5.7891093987678041E-2</v>
      </c>
      <c r="J188" s="185">
        <v>9.6170496623338167E-2</v>
      </c>
      <c r="K188" s="185">
        <v>8.1732529054204445E-2</v>
      </c>
      <c r="L188" s="180">
        <f t="shared" ref="L188:L189" si="73">(1*E188+2*F188+3*G188+4*H188+5*I188)/SUM(E188:I188)</f>
        <v>2.7824136343685222</v>
      </c>
      <c r="M188" s="3"/>
    </row>
    <row r="189" spans="1:13" ht="15" customHeight="1" x14ac:dyDescent="0.2">
      <c r="A189" s="11"/>
      <c r="C189" s="190">
        <v>2021</v>
      </c>
      <c r="D189" s="186"/>
      <c r="E189" s="142">
        <v>0.18346580200000001</v>
      </c>
      <c r="F189" s="142">
        <v>0.12995695400000001</v>
      </c>
      <c r="G189" s="142">
        <v>0.38257000699999999</v>
      </c>
      <c r="H189" s="142">
        <v>0.11413847100000001</v>
      </c>
      <c r="I189" s="142">
        <v>5.1703300000000001E-2</v>
      </c>
      <c r="J189" s="142">
        <v>6.3828129999999997E-2</v>
      </c>
      <c r="K189" s="142">
        <v>7.4337297999999996E-2</v>
      </c>
      <c r="L189" s="141">
        <f t="shared" si="73"/>
        <v>2.6758734119141252</v>
      </c>
      <c r="M189" s="3"/>
    </row>
    <row r="190" spans="1:13" ht="15" customHeight="1" x14ac:dyDescent="0.2">
      <c r="A190" s="11"/>
      <c r="C190" s="190">
        <v>2017</v>
      </c>
      <c r="D190" s="186"/>
      <c r="E190" s="142" t="s">
        <v>174</v>
      </c>
      <c r="F190" s="142" t="s">
        <v>174</v>
      </c>
      <c r="G190" s="142" t="s">
        <v>174</v>
      </c>
      <c r="H190" s="142" t="s">
        <v>174</v>
      </c>
      <c r="I190" s="142" t="s">
        <v>174</v>
      </c>
      <c r="J190" s="142" t="s">
        <v>174</v>
      </c>
      <c r="K190" s="142" t="s">
        <v>174</v>
      </c>
      <c r="L190" s="141" t="s">
        <v>174</v>
      </c>
      <c r="M190" s="3"/>
    </row>
    <row r="191" spans="1:13" ht="15" customHeight="1" x14ac:dyDescent="0.2">
      <c r="A191" s="11"/>
      <c r="C191" s="190">
        <v>2014</v>
      </c>
      <c r="D191" s="186"/>
      <c r="E191" s="142" t="s">
        <v>174</v>
      </c>
      <c r="F191" s="142" t="s">
        <v>174</v>
      </c>
      <c r="G191" s="142" t="s">
        <v>174</v>
      </c>
      <c r="H191" s="142" t="s">
        <v>174</v>
      </c>
      <c r="I191" s="142" t="s">
        <v>174</v>
      </c>
      <c r="J191" s="142" t="s">
        <v>174</v>
      </c>
      <c r="K191" s="142" t="s">
        <v>174</v>
      </c>
      <c r="L191" s="141" t="s">
        <v>174</v>
      </c>
      <c r="M191" s="3"/>
    </row>
    <row r="192" spans="1:13" ht="15" customHeight="1" x14ac:dyDescent="0.2">
      <c r="A192" s="11"/>
      <c r="C192" s="170" t="s">
        <v>181</v>
      </c>
      <c r="D192" s="171"/>
      <c r="E192" s="172"/>
      <c r="F192" s="172"/>
      <c r="G192" s="173"/>
      <c r="H192" s="173"/>
      <c r="I192" s="173"/>
      <c r="J192" s="173"/>
      <c r="K192" s="173"/>
      <c r="L192" s="174"/>
      <c r="M192" s="3"/>
    </row>
    <row r="193" spans="1:13" ht="15" customHeight="1" x14ac:dyDescent="0.2">
      <c r="A193" s="11"/>
      <c r="C193" s="189">
        <v>2024</v>
      </c>
      <c r="D193" s="184"/>
      <c r="E193" s="185">
        <v>0.158640366199504</v>
      </c>
      <c r="F193" s="185">
        <v>0.12927016759917512</v>
      </c>
      <c r="G193" s="185">
        <v>0.27338720195085375</v>
      </c>
      <c r="H193" s="185">
        <v>0.18136443845558553</v>
      </c>
      <c r="I193" s="185">
        <v>7.335994828278905E-2</v>
      </c>
      <c r="J193" s="185">
        <v>0.10258523963876802</v>
      </c>
      <c r="K193" s="185">
        <v>8.1392637873324111E-2</v>
      </c>
      <c r="L193" s="180">
        <f t="shared" ref="L193:L194" si="74">(1*E193+2*F193+3*G193+4*H193+5*I193)/SUM(E193:I193)</f>
        <v>2.8548243218997102</v>
      </c>
      <c r="M193" s="3"/>
    </row>
    <row r="194" spans="1:13" ht="15" customHeight="1" x14ac:dyDescent="0.2">
      <c r="A194" s="11"/>
      <c r="C194" s="190">
        <v>2021</v>
      </c>
      <c r="D194" s="186"/>
      <c r="E194" s="142">
        <v>0.18323405500000001</v>
      </c>
      <c r="F194" s="142">
        <v>0.121068526</v>
      </c>
      <c r="G194" s="142">
        <v>0.33701119600000001</v>
      </c>
      <c r="H194" s="142">
        <v>0.14200685599999999</v>
      </c>
      <c r="I194" s="142">
        <v>6.2060400000000002E-2</v>
      </c>
      <c r="J194" s="142">
        <v>7.4017349999999996E-2</v>
      </c>
      <c r="K194" s="142">
        <v>8.0601665000000003E-2</v>
      </c>
      <c r="L194" s="141">
        <f t="shared" si="74"/>
        <v>2.7380956381120987</v>
      </c>
      <c r="M194" s="3"/>
    </row>
    <row r="195" spans="1:13" ht="15" customHeight="1" x14ac:dyDescent="0.2">
      <c r="A195" s="11"/>
      <c r="C195" s="190">
        <v>2017</v>
      </c>
      <c r="D195" s="186"/>
      <c r="E195" s="142" t="s">
        <v>174</v>
      </c>
      <c r="F195" s="142" t="s">
        <v>174</v>
      </c>
      <c r="G195" s="142" t="s">
        <v>174</v>
      </c>
      <c r="H195" s="142" t="s">
        <v>174</v>
      </c>
      <c r="I195" s="142" t="s">
        <v>174</v>
      </c>
      <c r="J195" s="142" t="s">
        <v>174</v>
      </c>
      <c r="K195" s="142" t="s">
        <v>174</v>
      </c>
      <c r="L195" s="141" t="s">
        <v>174</v>
      </c>
      <c r="M195" s="3"/>
    </row>
    <row r="196" spans="1:13" ht="15" customHeight="1" x14ac:dyDescent="0.2">
      <c r="A196" s="11"/>
      <c r="C196" s="190">
        <v>2014</v>
      </c>
      <c r="D196" s="186"/>
      <c r="E196" s="142" t="s">
        <v>174</v>
      </c>
      <c r="F196" s="142" t="s">
        <v>174</v>
      </c>
      <c r="G196" s="142" t="s">
        <v>174</v>
      </c>
      <c r="H196" s="142" t="s">
        <v>174</v>
      </c>
      <c r="I196" s="142" t="s">
        <v>174</v>
      </c>
      <c r="J196" s="142" t="s">
        <v>174</v>
      </c>
      <c r="K196" s="142" t="s">
        <v>174</v>
      </c>
      <c r="L196" s="141" t="s">
        <v>174</v>
      </c>
      <c r="M196" s="3"/>
    </row>
    <row r="197" spans="1:13" ht="15" customHeight="1" x14ac:dyDescent="0.2">
      <c r="A197" s="11"/>
      <c r="C197" s="162" t="s">
        <v>186</v>
      </c>
      <c r="D197" s="162"/>
      <c r="E197" s="162"/>
      <c r="F197" s="162"/>
      <c r="G197" s="162"/>
      <c r="H197" s="162"/>
      <c r="I197" s="162"/>
      <c r="J197" s="162"/>
      <c r="K197" s="162"/>
      <c r="L197" s="162"/>
      <c r="M197" s="3"/>
    </row>
    <row r="198" spans="1:13" ht="15" customHeight="1" x14ac:dyDescent="0.2">
      <c r="A198" s="11"/>
      <c r="C198" s="189">
        <v>2024</v>
      </c>
      <c r="D198" s="184"/>
      <c r="E198" s="185">
        <f>AVERAGE(E23,E43,E63,E83,E103,E123,E143,E163)</f>
        <v>0.13966067164495816</v>
      </c>
      <c r="F198" s="185">
        <f t="shared" ref="F198:K198" si="75">AVERAGE(F23,F43,F63,F83,F103,F123,F143,F163)</f>
        <v>0.11245762034592731</v>
      </c>
      <c r="G198" s="185">
        <f t="shared" si="75"/>
        <v>0.30384857550993588</v>
      </c>
      <c r="H198" s="185">
        <f t="shared" si="75"/>
        <v>0.18778082307940788</v>
      </c>
      <c r="I198" s="185">
        <f t="shared" si="75"/>
        <v>9.0361257782254609E-2</v>
      </c>
      <c r="J198" s="185">
        <f t="shared" si="75"/>
        <v>6.7534036516023244E-2</v>
      </c>
      <c r="K198" s="185">
        <f t="shared" si="75"/>
        <v>9.8357015121492933E-2</v>
      </c>
      <c r="L198" s="180">
        <f t="shared" ref="L198:L201" si="76">(1*E198+2*F198+3*G198+4*H198+5*I198)/SUM(E198:I198)</f>
        <v>2.9720952220478858</v>
      </c>
      <c r="M198" s="3"/>
    </row>
    <row r="199" spans="1:13" ht="15" customHeight="1" x14ac:dyDescent="0.2">
      <c r="A199" s="11"/>
      <c r="C199" s="190">
        <v>2021</v>
      </c>
      <c r="D199" s="186"/>
      <c r="E199" s="142">
        <f t="shared" ref="E199:K199" si="77">AVERAGE(E24,E44,E64,E84,E104,E124,E144,E164)</f>
        <v>0.14413273437499999</v>
      </c>
      <c r="F199" s="142">
        <f t="shared" si="77"/>
        <v>0.10956771775</v>
      </c>
      <c r="G199" s="142">
        <f t="shared" si="77"/>
        <v>0.31850166299999999</v>
      </c>
      <c r="H199" s="142">
        <f t="shared" si="77"/>
        <v>0.167211923875</v>
      </c>
      <c r="I199" s="142">
        <f t="shared" si="77"/>
        <v>8.7704489750000003E-2</v>
      </c>
      <c r="J199" s="142">
        <f t="shared" si="77"/>
        <v>6.3362003749999993E-2</v>
      </c>
      <c r="K199" s="142">
        <f t="shared" si="77"/>
        <v>0.109519467</v>
      </c>
      <c r="L199" s="141">
        <f t="shared" si="76"/>
        <v>2.9332474352757631</v>
      </c>
      <c r="M199" s="3"/>
    </row>
    <row r="200" spans="1:13" ht="15" customHeight="1" x14ac:dyDescent="0.2">
      <c r="A200" s="11"/>
      <c r="C200" s="190">
        <v>2017</v>
      </c>
      <c r="D200" s="186"/>
      <c r="E200" s="142">
        <f t="shared" ref="E200:K200" si="78">AVERAGE(E25,E45,E65,E85,E105,E125,E145,E165)</f>
        <v>0.14483412800000001</v>
      </c>
      <c r="F200" s="142">
        <f t="shared" si="78"/>
        <v>9.3329363374999988E-2</v>
      </c>
      <c r="G200" s="142">
        <f t="shared" si="78"/>
        <v>0.30675203049999999</v>
      </c>
      <c r="H200" s="142">
        <f t="shared" si="78"/>
        <v>0.17099204512500002</v>
      </c>
      <c r="I200" s="142">
        <f t="shared" si="78"/>
        <v>7.8586242249999994E-2</v>
      </c>
      <c r="J200" s="142">
        <f t="shared" si="78"/>
        <v>6.3336718375000003E-2</v>
      </c>
      <c r="K200" s="142">
        <f t="shared" si="78"/>
        <v>0.14216946887500001</v>
      </c>
      <c r="L200" s="141">
        <f t="shared" si="76"/>
        <v>2.9309836160941747</v>
      </c>
      <c r="M200" s="3"/>
    </row>
    <row r="201" spans="1:13" ht="15" customHeight="1" x14ac:dyDescent="0.2">
      <c r="A201" s="11"/>
      <c r="C201" s="190">
        <v>2014</v>
      </c>
      <c r="D201" s="186"/>
      <c r="E201" s="142">
        <f t="shared" ref="E201:K201" si="79">AVERAGE(E26,E46,E66,E86,E106,E126,E146,E166)</f>
        <v>0.144226612716604</v>
      </c>
      <c r="F201" s="142">
        <f t="shared" si="79"/>
        <v>0.11641757602162332</v>
      </c>
      <c r="G201" s="142">
        <f t="shared" si="79"/>
        <v>0.28517732033962501</v>
      </c>
      <c r="H201" s="142">
        <f t="shared" si="79"/>
        <v>0.15630594457102556</v>
      </c>
      <c r="I201" s="142">
        <f t="shared" si="79"/>
        <v>8.2486875240204524E-2</v>
      </c>
      <c r="J201" s="142">
        <f t="shared" si="79"/>
        <v>5.761674612778224E-2</v>
      </c>
      <c r="K201" s="142">
        <f t="shared" si="79"/>
        <v>0.15776892498313533</v>
      </c>
      <c r="L201" s="141">
        <f t="shared" si="76"/>
        <v>2.8934621720180007</v>
      </c>
      <c r="M201" s="3"/>
    </row>
    <row r="202" spans="1:13" ht="15" customHeight="1" x14ac:dyDescent="0.2">
      <c r="A202" s="11"/>
      <c r="C202" s="162" t="s">
        <v>187</v>
      </c>
      <c r="D202" s="162"/>
      <c r="E202" s="162"/>
      <c r="F202" s="162"/>
      <c r="G202" s="162"/>
      <c r="H202" s="162"/>
      <c r="I202" s="162"/>
      <c r="J202" s="162"/>
      <c r="K202" s="162"/>
      <c r="L202" s="162"/>
      <c r="M202" s="3"/>
    </row>
    <row r="203" spans="1:13" ht="15" customHeight="1" x14ac:dyDescent="0.2">
      <c r="A203" s="11"/>
      <c r="C203" s="189">
        <v>2024</v>
      </c>
      <c r="D203" s="184"/>
      <c r="E203" s="185">
        <f>AVERAGE(E28,E48,E68,E88,E108,E128,E148,E168)</f>
        <v>0.14270671638572027</v>
      </c>
      <c r="F203" s="185">
        <f t="shared" ref="F203:K203" si="80">AVERAGE(F28,F48,F68,F88,F108,F128,F148,F168)</f>
        <v>0.11051477935406148</v>
      </c>
      <c r="G203" s="185">
        <f t="shared" si="80"/>
        <v>0.30559275621987519</v>
      </c>
      <c r="H203" s="185">
        <f t="shared" si="80"/>
        <v>0.18525005020339225</v>
      </c>
      <c r="I203" s="185">
        <f t="shared" si="80"/>
        <v>8.6516152598942131E-2</v>
      </c>
      <c r="J203" s="185">
        <f t="shared" si="80"/>
        <v>7.1062530116515726E-2</v>
      </c>
      <c r="K203" s="185">
        <f t="shared" si="80"/>
        <v>9.8357015121492947E-2</v>
      </c>
      <c r="L203" s="180">
        <f t="shared" ref="L203:L206" si="81">(1*E203+2*F203+3*G203+4*H203+5*I203)/SUM(E203:I203)</f>
        <v>2.9546752436703883</v>
      </c>
      <c r="M203" s="3"/>
    </row>
    <row r="204" spans="1:13" ht="15" customHeight="1" x14ac:dyDescent="0.2">
      <c r="A204" s="11"/>
      <c r="C204" s="190">
        <v>2021</v>
      </c>
      <c r="D204" s="186"/>
      <c r="E204" s="142">
        <f t="shared" ref="E204:K204" si="82">AVERAGE(E29,E49,E69,E89,E109,E129,E149,E169)</f>
        <v>0.14034438375</v>
      </c>
      <c r="F204" s="142">
        <f t="shared" si="82"/>
        <v>0.111839289125</v>
      </c>
      <c r="G204" s="142">
        <f t="shared" si="82"/>
        <v>0.31704472487500002</v>
      </c>
      <c r="H204" s="142">
        <f t="shared" si="82"/>
        <v>0.17685826825000001</v>
      </c>
      <c r="I204" s="142">
        <f t="shared" si="82"/>
        <v>7.6719963500000002E-2</v>
      </c>
      <c r="J204" s="142">
        <f t="shared" si="82"/>
        <v>6.7673911000000003E-2</v>
      </c>
      <c r="K204" s="142">
        <f t="shared" si="82"/>
        <v>0.109519467</v>
      </c>
      <c r="L204" s="141">
        <f t="shared" si="81"/>
        <v>2.9243687895261421</v>
      </c>
      <c r="M204" s="3"/>
    </row>
    <row r="205" spans="1:13" ht="15" customHeight="1" x14ac:dyDescent="0.2">
      <c r="A205" s="11"/>
      <c r="C205" s="190">
        <v>2017</v>
      </c>
      <c r="D205" s="186"/>
      <c r="E205" s="142">
        <f t="shared" ref="E205:K205" si="83">AVERAGE(E30,E50,E70,E90,E110,E130,E150,E170)</f>
        <v>0.14979803624999996</v>
      </c>
      <c r="F205" s="142">
        <f t="shared" si="83"/>
        <v>8.8110734499999996E-2</v>
      </c>
      <c r="G205" s="142">
        <f t="shared" si="83"/>
        <v>0.30784699875000004</v>
      </c>
      <c r="H205" s="142">
        <f t="shared" si="83"/>
        <v>0.16962608600000001</v>
      </c>
      <c r="I205" s="142">
        <f t="shared" si="83"/>
        <v>7.5896104500000006E-2</v>
      </c>
      <c r="J205" s="142">
        <f t="shared" si="83"/>
        <v>6.7901351375000002E-2</v>
      </c>
      <c r="K205" s="142">
        <f t="shared" si="83"/>
        <v>0.140820688625</v>
      </c>
      <c r="L205" s="141">
        <f t="shared" si="81"/>
        <v>2.9162260098840616</v>
      </c>
      <c r="M205" s="3"/>
    </row>
    <row r="206" spans="1:13" ht="15" customHeight="1" x14ac:dyDescent="0.2">
      <c r="A206" s="11"/>
      <c r="C206" s="190">
        <v>2014</v>
      </c>
      <c r="D206" s="186"/>
      <c r="E206" s="142">
        <f t="shared" ref="E206:K206" si="84">AVERAGE(E31,E51,E71,E91,E111,E131,E151,E171)</f>
        <v>0.14378879265744901</v>
      </c>
      <c r="F206" s="142">
        <f t="shared" si="84"/>
        <v>0.11186029044091597</v>
      </c>
      <c r="G206" s="142">
        <f t="shared" si="84"/>
        <v>0.29293409420471545</v>
      </c>
      <c r="H206" s="142">
        <f t="shared" si="84"/>
        <v>0.16830168905876247</v>
      </c>
      <c r="I206" s="142">
        <f t="shared" si="84"/>
        <v>6.6349808617587408E-2</v>
      </c>
      <c r="J206" s="142">
        <f t="shared" si="84"/>
        <v>5.9759531071315666E-2</v>
      </c>
      <c r="K206" s="142">
        <f t="shared" si="84"/>
        <v>0.15700579394925401</v>
      </c>
      <c r="L206" s="141">
        <f t="shared" si="81"/>
        <v>2.8743204653644039</v>
      </c>
      <c r="M206" s="3"/>
    </row>
    <row r="207" spans="1:13" ht="15" customHeight="1" x14ac:dyDescent="0.2">
      <c r="A207" s="11"/>
      <c r="C207" s="162" t="s">
        <v>188</v>
      </c>
      <c r="D207" s="162"/>
      <c r="E207" s="162"/>
      <c r="F207" s="162"/>
      <c r="G207" s="162"/>
      <c r="H207" s="162"/>
      <c r="I207" s="162"/>
      <c r="J207" s="162"/>
      <c r="K207" s="162"/>
      <c r="L207" s="162"/>
      <c r="M207" s="3"/>
    </row>
    <row r="208" spans="1:13" s="3" customFormat="1" ht="15" customHeight="1" x14ac:dyDescent="0.2">
      <c r="A208" s="11"/>
      <c r="B208" s="2"/>
      <c r="C208" s="189">
        <v>2024</v>
      </c>
      <c r="D208" s="184"/>
      <c r="E208" s="185">
        <f>AVERAGE(E33,E53,E73,E93,E113,E133,E153,E173)</f>
        <v>0.14746084390346484</v>
      </c>
      <c r="F208" s="185">
        <f t="shared" ref="F208:K208" si="85">AVERAGE(F33,F53,F73,F93,F113,F133,F153,F173)</f>
        <v>0.10096053037932935</v>
      </c>
      <c r="G208" s="185">
        <f t="shared" si="85"/>
        <v>0.29497076979160308</v>
      </c>
      <c r="H208" s="185">
        <f t="shared" si="85"/>
        <v>0.17209788212073643</v>
      </c>
      <c r="I208" s="185">
        <f t="shared" si="85"/>
        <v>9.1981964721346454E-2</v>
      </c>
      <c r="J208" s="185">
        <f t="shared" si="85"/>
        <v>7.9364220590749796E-2</v>
      </c>
      <c r="K208" s="185">
        <f t="shared" si="85"/>
        <v>0.11316378849277006</v>
      </c>
      <c r="L208" s="180">
        <f t="shared" ref="L208:L211" si="86">(1*E208+2*F208+3*G208+4*H208+5*I208)/SUM(E208:I208)</f>
        <v>2.9506850923985195</v>
      </c>
    </row>
    <row r="209" spans="1:13" s="3" customFormat="1" ht="15" customHeight="1" x14ac:dyDescent="0.2">
      <c r="A209" s="11"/>
      <c r="B209" s="2"/>
      <c r="C209" s="190">
        <v>2021</v>
      </c>
      <c r="D209" s="186"/>
      <c r="E209" s="142">
        <f t="shared" ref="E209:K209" si="87">AVERAGE(E34,E54,E74,E94,E114,E134,E154,E174)</f>
        <v>0.15272223300000001</v>
      </c>
      <c r="F209" s="142">
        <f t="shared" si="87"/>
        <v>0.10317743224999999</v>
      </c>
      <c r="G209" s="142">
        <f t="shared" si="87"/>
        <v>0.29440307325000004</v>
      </c>
      <c r="H209" s="142">
        <f t="shared" si="87"/>
        <v>0.16115265425</v>
      </c>
      <c r="I209" s="142">
        <f t="shared" si="87"/>
        <v>9.0370784874999999E-2</v>
      </c>
      <c r="J209" s="142">
        <f t="shared" si="87"/>
        <v>7.6474426625000008E-2</v>
      </c>
      <c r="K209" s="142">
        <f t="shared" si="87"/>
        <v>0.12169939499999999</v>
      </c>
      <c r="L209" s="141">
        <f t="shared" si="86"/>
        <v>2.9167803744601515</v>
      </c>
    </row>
    <row r="210" spans="1:13" s="3" customFormat="1" ht="15" customHeight="1" x14ac:dyDescent="0.2">
      <c r="A210" s="11"/>
      <c r="B210" s="2"/>
      <c r="C210" s="190">
        <v>2017</v>
      </c>
      <c r="D210" s="186"/>
      <c r="E210" s="142">
        <f t="shared" ref="E210:K210" si="88">AVERAGE(E35,E55,E75,E95,E115,E135,E155,E175)</f>
        <v>0.14682413299999997</v>
      </c>
      <c r="F210" s="142">
        <f t="shared" si="88"/>
        <v>7.849511100000002E-2</v>
      </c>
      <c r="G210" s="142">
        <f t="shared" si="88"/>
        <v>0.29298246625000002</v>
      </c>
      <c r="H210" s="142">
        <f t="shared" si="88"/>
        <v>0.14813244512500001</v>
      </c>
      <c r="I210" s="142">
        <f t="shared" si="88"/>
        <v>7.0857506000000015E-2</v>
      </c>
      <c r="J210" s="142">
        <f t="shared" si="88"/>
        <v>8.6748199375000001E-2</v>
      </c>
      <c r="K210" s="142">
        <f t="shared" si="88"/>
        <v>0.17596012587500001</v>
      </c>
      <c r="L210" s="141">
        <f t="shared" si="86"/>
        <v>2.8883807803800146</v>
      </c>
    </row>
    <row r="211" spans="1:13" s="3" customFormat="1" ht="15" customHeight="1" x14ac:dyDescent="0.2">
      <c r="A211" s="11"/>
      <c r="B211" s="2"/>
      <c r="C211" s="190">
        <v>2014</v>
      </c>
      <c r="D211" s="186"/>
      <c r="E211" s="142">
        <f t="shared" ref="E211:K211" si="89">AVERAGE(E36,E56,E76,E96,E116,E136,E156,E176)</f>
        <v>0.16443733671253399</v>
      </c>
      <c r="F211" s="142">
        <f t="shared" si="89"/>
        <v>9.9342214293894296E-2</v>
      </c>
      <c r="G211" s="142">
        <f t="shared" si="89"/>
        <v>0.23637608158029119</v>
      </c>
      <c r="H211" s="142">
        <f t="shared" si="89"/>
        <v>0.13697978908888309</v>
      </c>
      <c r="I211" s="142">
        <f t="shared" si="89"/>
        <v>7.4390910322070319E-2</v>
      </c>
      <c r="J211" s="142">
        <f t="shared" si="89"/>
        <v>8.5227381506641969E-2</v>
      </c>
      <c r="K211" s="142">
        <f t="shared" si="89"/>
        <v>0.2032462864956851</v>
      </c>
      <c r="L211" s="141">
        <f t="shared" si="86"/>
        <v>2.7997891693115804</v>
      </c>
    </row>
    <row r="212" spans="1:13" ht="15" customHeight="1" x14ac:dyDescent="0.2">
      <c r="A212" s="11"/>
      <c r="C212" s="157" t="s">
        <v>169</v>
      </c>
      <c r="D212" s="158"/>
      <c r="E212" s="158"/>
      <c r="F212" s="158"/>
      <c r="G212" s="158"/>
      <c r="H212" s="158"/>
      <c r="I212" s="158"/>
      <c r="J212" s="158"/>
      <c r="K212" s="158"/>
      <c r="L212" s="158"/>
      <c r="M212" s="3"/>
    </row>
    <row r="213" spans="1:13" ht="15" customHeight="1" x14ac:dyDescent="0.2">
      <c r="A213" s="11"/>
      <c r="C213" s="100" t="s">
        <v>15</v>
      </c>
      <c r="D213" s="100"/>
      <c r="E213" s="100"/>
      <c r="F213" s="100"/>
      <c r="G213" s="99"/>
      <c r="H213" s="99"/>
      <c r="I213" s="99"/>
      <c r="J213" s="99"/>
      <c r="K213" s="99"/>
      <c r="L213" s="99"/>
      <c r="M213" s="3"/>
    </row>
    <row r="214" spans="1:13" ht="15" customHeight="1" x14ac:dyDescent="0.2">
      <c r="A214" s="11"/>
      <c r="C214" s="160" t="s">
        <v>185</v>
      </c>
      <c r="D214" s="160"/>
      <c r="E214" s="160"/>
      <c r="F214" s="161"/>
      <c r="G214" s="161"/>
      <c r="H214" s="161"/>
      <c r="I214" s="161"/>
      <c r="J214" s="161"/>
      <c r="K214" s="161"/>
      <c r="L214" s="161"/>
      <c r="M214" s="3"/>
    </row>
    <row r="215" spans="1:13" ht="15" customHeight="1" x14ac:dyDescent="0.2">
      <c r="A215" s="11"/>
      <c r="C215" s="189">
        <v>2024</v>
      </c>
      <c r="D215" s="184"/>
      <c r="E215" s="185">
        <f>AVERAGE(E225,E230,E235,E245,E250,E255,E265,E270,E275,E285,E290,E295,E305,E310,E315,E325,E330,E335,E345,E350,E355,E365,E370,E375)</f>
        <v>0.13821697407504005</v>
      </c>
      <c r="F215" s="185">
        <f t="shared" ref="F215:K215" si="90">AVERAGE(F225,F230,F235,F245,F250,F255,F265,F270,F275,F285,F290,F295,F305,F310,F315,F325,F330,F335,F345,F350,F355,F365,F370,F375)</f>
        <v>0.10763407230224792</v>
      </c>
      <c r="G215" s="185">
        <f t="shared" si="90"/>
        <v>0.3363454946547641</v>
      </c>
      <c r="H215" s="185">
        <f t="shared" si="90"/>
        <v>0.19945243667872134</v>
      </c>
      <c r="I215" s="185">
        <f t="shared" si="90"/>
        <v>8.9636728283624012E-2</v>
      </c>
      <c r="J215" s="185">
        <f t="shared" si="90"/>
        <v>5.5393945081341045E-2</v>
      </c>
      <c r="K215" s="185">
        <f t="shared" si="90"/>
        <v>7.332034892426173E-2</v>
      </c>
      <c r="L215" s="180">
        <f t="shared" ref="L215:L218" si="91">(1*E215+2*F215+3*G215+4*H215+5*I215)/SUM(E215:I215)</f>
        <v>2.9938686848991036</v>
      </c>
      <c r="M215" s="3"/>
    </row>
    <row r="216" spans="1:13" ht="15" customHeight="1" x14ac:dyDescent="0.2">
      <c r="A216" s="11"/>
      <c r="C216" s="190">
        <v>2021</v>
      </c>
      <c r="D216" s="186"/>
      <c r="E216" s="142">
        <f t="shared" ref="E216:K216" si="92">AVERAGE(E226,E231,E236,E246,E251,E256,E266,E271,E276,E286,E291,E296,E306,E311,E316,E326,E331,E336,E346,E351,E356,E366,E371,E376)</f>
        <v>0.12980015541666665</v>
      </c>
      <c r="F216" s="142">
        <f t="shared" si="92"/>
        <v>0.11480220625</v>
      </c>
      <c r="G216" s="142">
        <f t="shared" si="92"/>
        <v>0.32447712958333336</v>
      </c>
      <c r="H216" s="142">
        <f t="shared" si="92"/>
        <v>0.18133151725000005</v>
      </c>
      <c r="I216" s="142">
        <f t="shared" si="92"/>
        <v>9.699548954166666E-2</v>
      </c>
      <c r="J216" s="142">
        <f t="shared" si="92"/>
        <v>5.4378950999999988E-2</v>
      </c>
      <c r="K216" s="142">
        <f t="shared" si="92"/>
        <v>9.8214542624999998E-2</v>
      </c>
      <c r="L216" s="141">
        <f t="shared" si="91"/>
        <v>3.0010856410142308</v>
      </c>
      <c r="M216" s="3"/>
    </row>
    <row r="217" spans="1:13" ht="15" customHeight="1" x14ac:dyDescent="0.2">
      <c r="A217" s="11"/>
      <c r="C217" s="190">
        <v>2017</v>
      </c>
      <c r="D217" s="186"/>
      <c r="E217" s="142">
        <f t="shared" ref="E217:K217" si="93">AVERAGE(E227,E232,E237,E247,E252,E257,E267,E272,E277,E287,E292,E297,E307,E312,E317,E327,E332,E337,E347,E352,E357,E367,E372,E377)</f>
        <v>0.13613161841666666</v>
      </c>
      <c r="F217" s="142">
        <f t="shared" si="93"/>
        <v>8.5254442541666683E-2</v>
      </c>
      <c r="G217" s="142">
        <f t="shared" si="93"/>
        <v>0.31041881683333333</v>
      </c>
      <c r="H217" s="142">
        <f t="shared" si="93"/>
        <v>0.17731252845833331</v>
      </c>
      <c r="I217" s="142">
        <f t="shared" si="93"/>
        <v>9.8184038208333338E-2</v>
      </c>
      <c r="J217" s="142">
        <f t="shared" si="93"/>
        <v>4.893133983333333E-2</v>
      </c>
      <c r="K217" s="142">
        <f t="shared" si="93"/>
        <v>0.14376722024999999</v>
      </c>
      <c r="L217" s="141">
        <f t="shared" si="91"/>
        <v>3.020020929741857</v>
      </c>
      <c r="M217" s="3"/>
    </row>
    <row r="218" spans="1:13" ht="15" customHeight="1" x14ac:dyDescent="0.2">
      <c r="A218" s="11"/>
      <c r="C218" s="190">
        <v>2014</v>
      </c>
      <c r="D218" s="186"/>
      <c r="E218" s="142">
        <f t="shared" ref="E218:K218" si="94">AVERAGE(E228,E233,E238,E248,E253,E258,E268,E273,E278,E288,E293,E298,E308,E313,E318,E328,E333,E338,E348,E353,E358,E368,E373,E378)</f>
        <v>0.12926464454293021</v>
      </c>
      <c r="F218" s="142">
        <f t="shared" si="94"/>
        <v>0.11154562532241731</v>
      </c>
      <c r="G218" s="142">
        <f t="shared" si="94"/>
        <v>0.28887442201407687</v>
      </c>
      <c r="H218" s="142">
        <f t="shared" si="94"/>
        <v>0.17672583399105848</v>
      </c>
      <c r="I218" s="142">
        <f t="shared" si="94"/>
        <v>9.3833685471750639E-2</v>
      </c>
      <c r="J218" s="142">
        <f t="shared" si="94"/>
        <v>3.7815558191723622E-2</v>
      </c>
      <c r="K218" s="142">
        <f t="shared" si="94"/>
        <v>0.16194023046604289</v>
      </c>
      <c r="L218" s="141">
        <f t="shared" si="91"/>
        <v>2.9929000305241966</v>
      </c>
      <c r="M218" s="3"/>
    </row>
    <row r="219" spans="1:13" ht="15" customHeight="1" x14ac:dyDescent="0.2">
      <c r="A219" s="11"/>
      <c r="C219" s="162" t="s">
        <v>68</v>
      </c>
      <c r="D219" s="162"/>
      <c r="E219" s="162"/>
      <c r="F219" s="162"/>
      <c r="G219" s="162"/>
      <c r="H219" s="162"/>
      <c r="I219" s="162"/>
      <c r="J219" s="162"/>
      <c r="K219" s="162"/>
      <c r="L219" s="162"/>
      <c r="M219" s="3"/>
    </row>
    <row r="220" spans="1:13" ht="15" customHeight="1" x14ac:dyDescent="0.2">
      <c r="A220" s="11"/>
      <c r="C220" s="189">
        <v>2024</v>
      </c>
      <c r="D220" s="184"/>
      <c r="E220" s="185">
        <f>AVERAGE(E225,E230,E235)</f>
        <v>8.7200141477942708E-2</v>
      </c>
      <c r="F220" s="185">
        <f t="shared" ref="F220:K220" si="95">AVERAGE(F225,F230,F235)</f>
        <v>6.4835943069345647E-2</v>
      </c>
      <c r="G220" s="185">
        <f t="shared" si="95"/>
        <v>0.29572229847286458</v>
      </c>
      <c r="H220" s="185">
        <f t="shared" si="95"/>
        <v>0.33503755115711531</v>
      </c>
      <c r="I220" s="185">
        <f t="shared" si="95"/>
        <v>0.18813621928260027</v>
      </c>
      <c r="J220" s="185">
        <f t="shared" si="95"/>
        <v>2.3809147963312571E-2</v>
      </c>
      <c r="K220" s="185">
        <f t="shared" si="95"/>
        <v>5.2586985768189633E-3</v>
      </c>
      <c r="L220" s="180">
        <f t="shared" ref="L220:L223" si="96">(1*E220+2*F220+3*G220+4*H220+5*I220)/SUM(E220:I220)</f>
        <v>3.486206746799839</v>
      </c>
      <c r="M220" s="3"/>
    </row>
    <row r="221" spans="1:13" ht="15" customHeight="1" x14ac:dyDescent="0.2">
      <c r="A221" s="11"/>
      <c r="C221" s="190">
        <v>2021</v>
      </c>
      <c r="D221" s="186"/>
      <c r="E221" s="142">
        <f t="shared" ref="E221:K221" si="97">AVERAGE(E226,E231,E236)</f>
        <v>7.8522881333333336E-2</v>
      </c>
      <c r="F221" s="142">
        <f t="shared" si="97"/>
        <v>7.1942003000000004E-2</v>
      </c>
      <c r="G221" s="142">
        <f t="shared" si="97"/>
        <v>0.27375462366666664</v>
      </c>
      <c r="H221" s="142">
        <f t="shared" si="97"/>
        <v>0.3315806526666667</v>
      </c>
      <c r="I221" s="142">
        <f t="shared" si="97"/>
        <v>0.21185490199999998</v>
      </c>
      <c r="J221" s="142">
        <f t="shared" si="97"/>
        <v>3.0142866666666667E-2</v>
      </c>
      <c r="K221" s="142">
        <f t="shared" si="97"/>
        <v>2.2020733333333333E-3</v>
      </c>
      <c r="L221" s="141">
        <f t="shared" si="96"/>
        <v>3.543894938708442</v>
      </c>
      <c r="M221" s="3"/>
    </row>
    <row r="222" spans="1:13" ht="15" customHeight="1" x14ac:dyDescent="0.2">
      <c r="A222" s="11"/>
      <c r="C222" s="190">
        <v>2017</v>
      </c>
      <c r="D222" s="186"/>
      <c r="E222" s="142">
        <f t="shared" ref="E222:K222" si="98">AVERAGE(E227,E232,E237)</f>
        <v>8.276462666666666E-2</v>
      </c>
      <c r="F222" s="142">
        <f t="shared" si="98"/>
        <v>4.5459966666666664E-2</v>
      </c>
      <c r="G222" s="142">
        <f t="shared" si="98"/>
        <v>0.26788275233333331</v>
      </c>
      <c r="H222" s="142">
        <f t="shared" si="98"/>
        <v>0.33580446299999994</v>
      </c>
      <c r="I222" s="142">
        <f t="shared" si="98"/>
        <v>0.21859365633333336</v>
      </c>
      <c r="J222" s="142">
        <f t="shared" si="98"/>
        <v>2.4290466666666666E-2</v>
      </c>
      <c r="K222" s="142">
        <f t="shared" si="98"/>
        <v>2.520403333333333E-2</v>
      </c>
      <c r="L222" s="141">
        <f t="shared" si="96"/>
        <v>3.5912670430218587</v>
      </c>
      <c r="M222" s="3"/>
    </row>
    <row r="223" spans="1:13" ht="15" customHeight="1" x14ac:dyDescent="0.2">
      <c r="A223" s="11"/>
      <c r="C223" s="190">
        <v>2014</v>
      </c>
      <c r="D223" s="186"/>
      <c r="E223" s="142">
        <f t="shared" ref="E223:K223" si="99">AVERAGE(E228,E233,E238)</f>
        <v>7.3361297575688142E-2</v>
      </c>
      <c r="F223" s="142">
        <f t="shared" si="99"/>
        <v>7.1354548327799902E-2</v>
      </c>
      <c r="G223" s="142">
        <f t="shared" si="99"/>
        <v>0.22490890982437814</v>
      </c>
      <c r="H223" s="142">
        <f t="shared" si="99"/>
        <v>0.34692171165476954</v>
      </c>
      <c r="I223" s="142">
        <f t="shared" si="99"/>
        <v>0.23292847834564859</v>
      </c>
      <c r="J223" s="142">
        <f t="shared" si="99"/>
        <v>2.0554117945031963E-2</v>
      </c>
      <c r="K223" s="142">
        <f t="shared" si="99"/>
        <v>2.9970936326683763E-2</v>
      </c>
      <c r="L223" s="141">
        <f t="shared" si="96"/>
        <v>3.6263477804680049</v>
      </c>
      <c r="M223" s="3"/>
    </row>
    <row r="224" spans="1:13" ht="15" customHeight="1" x14ac:dyDescent="0.2">
      <c r="A224" s="11"/>
      <c r="C224" s="170" t="s">
        <v>95</v>
      </c>
      <c r="D224" s="171"/>
      <c r="E224" s="172"/>
      <c r="F224" s="172"/>
      <c r="G224" s="173"/>
      <c r="H224" s="173"/>
      <c r="I224" s="173"/>
      <c r="J224" s="173"/>
      <c r="K224" s="173"/>
      <c r="L224" s="174"/>
      <c r="M224" s="3"/>
    </row>
    <row r="225" spans="1:13" ht="15" customHeight="1" x14ac:dyDescent="0.2">
      <c r="A225" s="11"/>
      <c r="C225" s="189">
        <v>2024</v>
      </c>
      <c r="D225" s="184"/>
      <c r="E225" s="185">
        <v>8.3034486390860085E-2</v>
      </c>
      <c r="F225" s="185">
        <v>6.3074926469946252E-2</v>
      </c>
      <c r="G225" s="185">
        <v>0.29942172639955433</v>
      </c>
      <c r="H225" s="185">
        <v>0.33584552936175022</v>
      </c>
      <c r="I225" s="185">
        <v>0.19028387841270938</v>
      </c>
      <c r="J225" s="185">
        <v>2.2516995831086843E-2</v>
      </c>
      <c r="K225" s="185">
        <v>5.8224571340930679E-3</v>
      </c>
      <c r="L225" s="180">
        <f t="shared" ref="L225:L228" si="100">(1*E225+2*F225+3*G225+4*H225+5*I225)/SUM(E225:I225)</f>
        <v>3.5014810866021926</v>
      </c>
      <c r="M225" s="3"/>
    </row>
    <row r="226" spans="1:13" ht="15" customHeight="1" x14ac:dyDescent="0.2">
      <c r="A226" s="11"/>
      <c r="C226" s="190">
        <v>2021</v>
      </c>
      <c r="D226" s="186"/>
      <c r="E226" s="142">
        <v>7.3256645999999995E-2</v>
      </c>
      <c r="F226" s="142">
        <v>6.3610561999999995E-2</v>
      </c>
      <c r="G226" s="142">
        <v>0.30390542999999998</v>
      </c>
      <c r="H226" s="142">
        <v>0.32505288799999998</v>
      </c>
      <c r="I226" s="142">
        <v>0.20352108099999999</v>
      </c>
      <c r="J226" s="142">
        <v>2.8783699999999999E-2</v>
      </c>
      <c r="K226" s="142">
        <v>1.8697200000000001E-3</v>
      </c>
      <c r="L226" s="141">
        <f t="shared" si="100"/>
        <v>3.5384773539522998</v>
      </c>
      <c r="M226" s="3"/>
    </row>
    <row r="227" spans="1:13" ht="15" customHeight="1" x14ac:dyDescent="0.2">
      <c r="A227" s="11"/>
      <c r="C227" s="190">
        <v>2017</v>
      </c>
      <c r="D227" s="186"/>
      <c r="E227" s="142">
        <v>7.6442446999999997E-2</v>
      </c>
      <c r="F227" s="142">
        <v>4.38454E-2</v>
      </c>
      <c r="G227" s="142">
        <v>0.27451208199999999</v>
      </c>
      <c r="H227" s="142">
        <v>0.35865357799999997</v>
      </c>
      <c r="I227" s="142">
        <v>0.20180347200000001</v>
      </c>
      <c r="J227" s="142">
        <v>2.1297900000000002E-2</v>
      </c>
      <c r="K227" s="142">
        <v>2.34451E-2</v>
      </c>
      <c r="L227" s="141">
        <f t="shared" si="100"/>
        <v>3.592018944045841</v>
      </c>
      <c r="M227" s="3"/>
    </row>
    <row r="228" spans="1:13" ht="15" customHeight="1" x14ac:dyDescent="0.2">
      <c r="A228" s="11"/>
      <c r="C228" s="190">
        <v>2014</v>
      </c>
      <c r="D228" s="186"/>
      <c r="E228" s="142">
        <v>6.7433516888444164E-2</v>
      </c>
      <c r="F228" s="142">
        <v>7.5277609471886511E-2</v>
      </c>
      <c r="G228" s="142">
        <v>0.228317340202953</v>
      </c>
      <c r="H228" s="142">
        <v>0.31644597784919304</v>
      </c>
      <c r="I228" s="142">
        <v>0.26922849507263924</v>
      </c>
      <c r="J228" s="142">
        <v>1.6199009045575728E-2</v>
      </c>
      <c r="K228" s="142">
        <v>2.7098051469308285E-2</v>
      </c>
      <c r="L228" s="141">
        <f t="shared" si="100"/>
        <v>3.6739378527390083</v>
      </c>
      <c r="M228" s="3"/>
    </row>
    <row r="229" spans="1:13" ht="15" customHeight="1" x14ac:dyDescent="0.2">
      <c r="A229" s="11"/>
      <c r="C229" s="170" t="s">
        <v>96</v>
      </c>
      <c r="D229" s="171"/>
      <c r="E229" s="172"/>
      <c r="F229" s="172"/>
      <c r="G229" s="173"/>
      <c r="H229" s="173"/>
      <c r="I229" s="173"/>
      <c r="J229" s="173"/>
      <c r="K229" s="173"/>
      <c r="L229" s="174"/>
      <c r="M229" s="3"/>
    </row>
    <row r="230" spans="1:13" ht="15" customHeight="1" x14ac:dyDescent="0.2">
      <c r="A230" s="11"/>
      <c r="C230" s="189">
        <v>2024</v>
      </c>
      <c r="D230" s="184"/>
      <c r="E230" s="185">
        <v>8.3483238130958093E-2</v>
      </c>
      <c r="F230" s="185">
        <v>6.6171584852806442E-2</v>
      </c>
      <c r="G230" s="185">
        <v>0.28302884633061381</v>
      </c>
      <c r="H230" s="185">
        <v>0.3617165740063969</v>
      </c>
      <c r="I230" s="185">
        <v>0.17557968408145616</v>
      </c>
      <c r="J230" s="185">
        <v>2.4197615463675517E-2</v>
      </c>
      <c r="K230" s="185">
        <v>5.822457134093067E-3</v>
      </c>
      <c r="L230" s="180">
        <f t="shared" ref="L230:L233" si="101">(1*E230+2*F230+3*G230+4*H230+5*I230)/SUM(E230:I230)</f>
        <v>3.4945853697605931</v>
      </c>
      <c r="M230" s="3"/>
    </row>
    <row r="231" spans="1:13" ht="15" customHeight="1" x14ac:dyDescent="0.2">
      <c r="A231" s="11"/>
      <c r="C231" s="190">
        <v>2021</v>
      </c>
      <c r="D231" s="186"/>
      <c r="E231" s="142">
        <v>7.8164270999999994E-2</v>
      </c>
      <c r="F231" s="142">
        <v>6.7677654000000004E-2</v>
      </c>
      <c r="G231" s="142">
        <v>0.25755686999999999</v>
      </c>
      <c r="H231" s="142">
        <v>0.36818198600000002</v>
      </c>
      <c r="I231" s="142">
        <v>0.19617556999999999</v>
      </c>
      <c r="J231" s="142">
        <v>3.0373899999999999E-2</v>
      </c>
      <c r="K231" s="142">
        <v>1.8697200000000001E-3</v>
      </c>
      <c r="L231" s="141">
        <f t="shared" si="101"/>
        <v>3.554402902595883</v>
      </c>
      <c r="M231" s="3"/>
    </row>
    <row r="232" spans="1:13" ht="15" customHeight="1" x14ac:dyDescent="0.2">
      <c r="A232" s="11"/>
      <c r="C232" s="190">
        <v>2017</v>
      </c>
      <c r="D232" s="186"/>
      <c r="E232" s="142">
        <v>8.0337160000000005E-2</v>
      </c>
      <c r="F232" s="142">
        <v>4.0465000000000001E-2</v>
      </c>
      <c r="G232" s="142">
        <v>0.258281439</v>
      </c>
      <c r="H232" s="142">
        <v>0.37368228399999998</v>
      </c>
      <c r="I232" s="142">
        <v>0.19960276800000001</v>
      </c>
      <c r="J232" s="142">
        <v>2.3742599999999999E-2</v>
      </c>
      <c r="K232" s="142">
        <v>2.3888699999999999E-2</v>
      </c>
      <c r="L232" s="141">
        <f t="shared" si="101"/>
        <v>3.600343679309117</v>
      </c>
      <c r="M232" s="3"/>
    </row>
    <row r="233" spans="1:13" ht="15" customHeight="1" x14ac:dyDescent="0.2">
      <c r="A233" s="11"/>
      <c r="C233" s="190">
        <v>2014</v>
      </c>
      <c r="D233" s="186"/>
      <c r="E233" s="142">
        <v>6.1962670436815866E-2</v>
      </c>
      <c r="F233" s="142">
        <v>6.9800453720957209E-2</v>
      </c>
      <c r="G233" s="142">
        <v>0.24451512937337336</v>
      </c>
      <c r="H233" s="142">
        <v>0.40889272094324247</v>
      </c>
      <c r="I233" s="142">
        <v>0.16965790628463451</v>
      </c>
      <c r="J233" s="142">
        <v>1.7251775691180422E-2</v>
      </c>
      <c r="K233" s="142">
        <v>2.7919343549796288E-2</v>
      </c>
      <c r="L233" s="141">
        <f t="shared" si="101"/>
        <v>3.5807142516229158</v>
      </c>
      <c r="M233" s="3"/>
    </row>
    <row r="234" spans="1:13" ht="15" customHeight="1" x14ac:dyDescent="0.2">
      <c r="A234" s="11"/>
      <c r="C234" s="170" t="s">
        <v>181</v>
      </c>
      <c r="D234" s="171"/>
      <c r="E234" s="172"/>
      <c r="F234" s="172"/>
      <c r="G234" s="173"/>
      <c r="H234" s="173"/>
      <c r="I234" s="173"/>
      <c r="J234" s="173"/>
      <c r="K234" s="173"/>
      <c r="L234" s="174"/>
      <c r="M234" s="3"/>
    </row>
    <row r="235" spans="1:13" ht="15" customHeight="1" x14ac:dyDescent="0.2">
      <c r="A235" s="11"/>
      <c r="C235" s="189">
        <v>2024</v>
      </c>
      <c r="D235" s="184"/>
      <c r="E235" s="185">
        <v>9.5082699912009988E-2</v>
      </c>
      <c r="F235" s="185">
        <v>6.5261317885284248E-2</v>
      </c>
      <c r="G235" s="185">
        <v>0.30471632268842563</v>
      </c>
      <c r="H235" s="185">
        <v>0.30755055010319882</v>
      </c>
      <c r="I235" s="185">
        <v>0.19854509535363526</v>
      </c>
      <c r="J235" s="185">
        <v>2.4712832595175361E-2</v>
      </c>
      <c r="K235" s="185">
        <v>4.1311814622707549E-3</v>
      </c>
      <c r="L235" s="180">
        <f t="shared" ref="L235:L238" si="102">(1*E235+2*F235+3*G235+4*H235+5*I235)/SUM(E235:I235)</f>
        <v>3.4625559947150832</v>
      </c>
      <c r="M235" s="3"/>
    </row>
    <row r="236" spans="1:13" ht="15" customHeight="1" x14ac:dyDescent="0.2">
      <c r="A236" s="11"/>
      <c r="C236" s="190">
        <v>2021</v>
      </c>
      <c r="D236" s="186"/>
      <c r="E236" s="142">
        <v>8.4147727000000005E-2</v>
      </c>
      <c r="F236" s="142">
        <v>8.4537793E-2</v>
      </c>
      <c r="G236" s="142">
        <v>0.25980157100000001</v>
      </c>
      <c r="H236" s="142">
        <v>0.30150708399999998</v>
      </c>
      <c r="I236" s="142">
        <v>0.23586805499999999</v>
      </c>
      <c r="J236" s="142">
        <v>3.1271E-2</v>
      </c>
      <c r="K236" s="142">
        <v>2.8667800000000002E-3</v>
      </c>
      <c r="L236" s="141">
        <f t="shared" si="102"/>
        <v>3.5388034968506843</v>
      </c>
      <c r="M236" s="3"/>
    </row>
    <row r="237" spans="1:13" ht="15" customHeight="1" x14ac:dyDescent="0.2">
      <c r="A237" s="11"/>
      <c r="C237" s="190">
        <v>2017</v>
      </c>
      <c r="D237" s="186"/>
      <c r="E237" s="142">
        <v>9.1514272999999993E-2</v>
      </c>
      <c r="F237" s="142">
        <v>5.2069499999999998E-2</v>
      </c>
      <c r="G237" s="142">
        <v>0.27085473599999998</v>
      </c>
      <c r="H237" s="142">
        <v>0.27507752699999999</v>
      </c>
      <c r="I237" s="142">
        <v>0.25437472900000002</v>
      </c>
      <c r="J237" s="142">
        <v>2.7830899999999999E-2</v>
      </c>
      <c r="K237" s="142">
        <v>2.8278299999999999E-2</v>
      </c>
      <c r="L237" s="141">
        <f t="shared" si="102"/>
        <v>3.5813479264202779</v>
      </c>
      <c r="M237" s="3"/>
    </row>
    <row r="238" spans="1:13" ht="15" customHeight="1" x14ac:dyDescent="0.2">
      <c r="A238" s="11"/>
      <c r="C238" s="190">
        <v>2014</v>
      </c>
      <c r="D238" s="186"/>
      <c r="E238" s="142">
        <v>9.0687705401804361E-2</v>
      </c>
      <c r="F238" s="142">
        <v>6.8985581790555972E-2</v>
      </c>
      <c r="G238" s="142">
        <v>0.20189425989680804</v>
      </c>
      <c r="H238" s="142">
        <v>0.3154264361718731</v>
      </c>
      <c r="I238" s="142">
        <v>0.25989903367967199</v>
      </c>
      <c r="J238" s="142">
        <v>2.8211569098339728E-2</v>
      </c>
      <c r="K238" s="142">
        <v>3.4895413960946711E-2</v>
      </c>
      <c r="L238" s="141">
        <f t="shared" si="102"/>
        <v>3.6242585870122483</v>
      </c>
      <c r="M238" s="3"/>
    </row>
    <row r="239" spans="1:13" ht="15" customHeight="1" x14ac:dyDescent="0.2">
      <c r="A239" s="11"/>
      <c r="C239" s="162" t="s">
        <v>69</v>
      </c>
      <c r="D239" s="162"/>
      <c r="E239" s="162"/>
      <c r="F239" s="162"/>
      <c r="G239" s="162"/>
      <c r="H239" s="162"/>
      <c r="I239" s="162"/>
      <c r="J239" s="162"/>
      <c r="K239" s="162"/>
      <c r="L239" s="162"/>
      <c r="M239" s="3"/>
    </row>
    <row r="240" spans="1:13" ht="15" customHeight="1" x14ac:dyDescent="0.2">
      <c r="A240" s="11"/>
      <c r="C240" s="189">
        <v>2024</v>
      </c>
      <c r="D240" s="184"/>
      <c r="E240" s="185">
        <f>AVERAGE(E245,E250,E255)</f>
        <v>0.10925650828282252</v>
      </c>
      <c r="F240" s="185">
        <f t="shared" ref="F240:K240" si="103">AVERAGE(F245,F250,F255)</f>
        <v>7.7353228197831567E-2</v>
      </c>
      <c r="G240" s="185">
        <f t="shared" si="103"/>
        <v>0.37902149612071573</v>
      </c>
      <c r="H240" s="185">
        <f t="shared" si="103"/>
        <v>0.28353774925557845</v>
      </c>
      <c r="I240" s="185">
        <f t="shared" si="103"/>
        <v>0.11154927722521053</v>
      </c>
      <c r="J240" s="185">
        <f t="shared" si="103"/>
        <v>2.6923303735768917E-2</v>
      </c>
      <c r="K240" s="185">
        <f t="shared" si="103"/>
        <v>1.2358437182072237E-2</v>
      </c>
      <c r="L240" s="180">
        <f t="shared" ref="L240:L243" si="104">(1*E240+2*F240+3*G240+4*H240+5*I240)/SUM(E240:I240)</f>
        <v>3.2193880015811156</v>
      </c>
      <c r="M240" s="3"/>
    </row>
    <row r="241" spans="1:13" ht="15" customHeight="1" x14ac:dyDescent="0.2">
      <c r="A241" s="11"/>
      <c r="C241" s="190">
        <v>2021</v>
      </c>
      <c r="D241" s="186"/>
      <c r="E241" s="142">
        <f t="shared" ref="E241:K241" si="105">AVERAGE(E246,E251,E256)</f>
        <v>9.9928973333333324E-2</v>
      </c>
      <c r="F241" s="142">
        <f t="shared" si="105"/>
        <v>9.2813983333333336E-2</v>
      </c>
      <c r="G241" s="142">
        <f t="shared" si="105"/>
        <v>0.38300855133333328</v>
      </c>
      <c r="H241" s="142">
        <f t="shared" si="105"/>
        <v>0.25689780900000003</v>
      </c>
      <c r="I241" s="142">
        <f t="shared" si="105"/>
        <v>0.12106080733333331</v>
      </c>
      <c r="J241" s="142">
        <f t="shared" si="105"/>
        <v>3.6175433333333333E-2</v>
      </c>
      <c r="K241" s="142">
        <f t="shared" si="105"/>
        <v>1.0114466666666667E-2</v>
      </c>
      <c r="L241" s="141">
        <f t="shared" si="104"/>
        <v>3.2163629056689618</v>
      </c>
      <c r="M241" s="3"/>
    </row>
    <row r="242" spans="1:13" ht="15" customHeight="1" x14ac:dyDescent="0.2">
      <c r="A242" s="11"/>
      <c r="C242" s="190">
        <v>2017</v>
      </c>
      <c r="D242" s="186"/>
      <c r="E242" s="142">
        <f t="shared" ref="E242:K242" si="106">AVERAGE(E247,E252,E257)</f>
        <v>0.11723779099999999</v>
      </c>
      <c r="F242" s="142">
        <f t="shared" si="106"/>
        <v>7.5512123E-2</v>
      </c>
      <c r="G242" s="142">
        <f t="shared" si="106"/>
        <v>0.3813400136666667</v>
      </c>
      <c r="H242" s="142">
        <f t="shared" si="106"/>
        <v>0.25013228633333334</v>
      </c>
      <c r="I242" s="142">
        <f t="shared" si="106"/>
        <v>0.11069588666666667</v>
      </c>
      <c r="J242" s="142">
        <f t="shared" si="106"/>
        <v>2.7344266666666662E-2</v>
      </c>
      <c r="K242" s="142">
        <f t="shared" si="106"/>
        <v>3.7737633333333333E-2</v>
      </c>
      <c r="L242" s="141">
        <f t="shared" si="104"/>
        <v>3.1727812891326845</v>
      </c>
      <c r="M242" s="3"/>
    </row>
    <row r="243" spans="1:13" ht="15" customHeight="1" x14ac:dyDescent="0.2">
      <c r="A243" s="11"/>
      <c r="C243" s="190">
        <v>2014</v>
      </c>
      <c r="D243" s="186"/>
      <c r="E243" s="142">
        <f t="shared" ref="E243:K243" si="107">AVERAGE(E248,E253,E258)</f>
        <v>0.10216857102169742</v>
      </c>
      <c r="F243" s="142">
        <f t="shared" si="107"/>
        <v>0.10557803834447442</v>
      </c>
      <c r="G243" s="142">
        <f t="shared" si="107"/>
        <v>0.3766478886236328</v>
      </c>
      <c r="H243" s="142">
        <f t="shared" si="107"/>
        <v>0.23362097917636357</v>
      </c>
      <c r="I243" s="142">
        <f t="shared" si="107"/>
        <v>0.11898766669523103</v>
      </c>
      <c r="J243" s="142">
        <f t="shared" si="107"/>
        <v>2.4171721182340521E-2</v>
      </c>
      <c r="K243" s="142">
        <f t="shared" si="107"/>
        <v>3.8825134956260228E-2</v>
      </c>
      <c r="L243" s="141">
        <f t="shared" si="104"/>
        <v>3.1725513230539084</v>
      </c>
      <c r="M243" s="3"/>
    </row>
    <row r="244" spans="1:13" ht="15" customHeight="1" x14ac:dyDescent="0.2">
      <c r="A244" s="11"/>
      <c r="C244" s="170" t="s">
        <v>95</v>
      </c>
      <c r="D244" s="171"/>
      <c r="E244" s="172"/>
      <c r="F244" s="172"/>
      <c r="G244" s="173"/>
      <c r="H244" s="173"/>
      <c r="I244" s="173"/>
      <c r="J244" s="173"/>
      <c r="K244" s="173"/>
      <c r="L244" s="174"/>
      <c r="M244" s="3"/>
    </row>
    <row r="245" spans="1:13" ht="15" customHeight="1" x14ac:dyDescent="0.2">
      <c r="A245" s="11"/>
      <c r="C245" s="189">
        <v>2024</v>
      </c>
      <c r="D245" s="184"/>
      <c r="E245" s="185">
        <v>0.10660442216787129</v>
      </c>
      <c r="F245" s="185">
        <v>7.4797079502893715E-2</v>
      </c>
      <c r="G245" s="185">
        <v>0.39097333218654184</v>
      </c>
      <c r="H245" s="185">
        <v>0.31110979354985646</v>
      </c>
      <c r="I245" s="185">
        <v>7.8736304549529165E-2</v>
      </c>
      <c r="J245" s="185">
        <v>2.5735504002673288E-2</v>
      </c>
      <c r="K245" s="185">
        <v>1.2043564040634292E-2</v>
      </c>
      <c r="L245" s="180">
        <f t="shared" ref="L245:L248" si="108">(1*E245+2*F245+3*G245+4*H245+5*I245)/SUM(E245:I245)</f>
        <v>3.1876663381694192</v>
      </c>
      <c r="M245" s="3"/>
    </row>
    <row r="246" spans="1:13" ht="15" customHeight="1" x14ac:dyDescent="0.2">
      <c r="A246" s="11"/>
      <c r="C246" s="190">
        <v>2021</v>
      </c>
      <c r="D246" s="186"/>
      <c r="E246" s="142">
        <v>9.8708408999999997E-2</v>
      </c>
      <c r="F246" s="142">
        <v>9.4154687000000001E-2</v>
      </c>
      <c r="G246" s="142">
        <v>0.40408308500000001</v>
      </c>
      <c r="H246" s="142">
        <v>0.26631321000000002</v>
      </c>
      <c r="I246" s="142">
        <v>9.1680024999999998E-2</v>
      </c>
      <c r="J246" s="142">
        <v>3.5125099999999999E-2</v>
      </c>
      <c r="K246" s="142">
        <v>9.9354999999999999E-3</v>
      </c>
      <c r="L246" s="141">
        <f t="shared" si="108"/>
        <v>3.1655620789664836</v>
      </c>
      <c r="M246" s="3"/>
    </row>
    <row r="247" spans="1:13" ht="15" customHeight="1" x14ac:dyDescent="0.2">
      <c r="A247" s="11"/>
      <c r="C247" s="190">
        <v>2017</v>
      </c>
      <c r="D247" s="186"/>
      <c r="E247" s="142">
        <v>0.117397314</v>
      </c>
      <c r="F247" s="142">
        <v>7.9283977000000005E-2</v>
      </c>
      <c r="G247" s="142">
        <v>0.420904308</v>
      </c>
      <c r="H247" s="142">
        <v>0.237052448</v>
      </c>
      <c r="I247" s="142">
        <v>8.8311716999999998E-2</v>
      </c>
      <c r="J247" s="142">
        <v>2.3517099999999999E-2</v>
      </c>
      <c r="K247" s="142">
        <v>3.3533100000000003E-2</v>
      </c>
      <c r="L247" s="141">
        <f t="shared" si="108"/>
        <v>3.1056230997688656</v>
      </c>
      <c r="M247" s="3"/>
    </row>
    <row r="248" spans="1:13" ht="15" customHeight="1" x14ac:dyDescent="0.2">
      <c r="A248" s="11"/>
      <c r="C248" s="190">
        <v>2014</v>
      </c>
      <c r="D248" s="186"/>
      <c r="E248" s="142">
        <v>9.6113814450448351E-2</v>
      </c>
      <c r="F248" s="142">
        <v>0.11622309563232214</v>
      </c>
      <c r="G248" s="142">
        <v>0.43477301893630238</v>
      </c>
      <c r="H248" s="142">
        <v>0.21174291373591739</v>
      </c>
      <c r="I248" s="142">
        <v>8.5838632868633177E-2</v>
      </c>
      <c r="J248" s="142">
        <v>2.0297581393180865E-2</v>
      </c>
      <c r="K248" s="142">
        <v>3.5010942983195854E-2</v>
      </c>
      <c r="L248" s="141">
        <f t="shared" si="108"/>
        <v>3.0793586656325811</v>
      </c>
      <c r="M248" s="3"/>
    </row>
    <row r="249" spans="1:13" ht="15" customHeight="1" x14ac:dyDescent="0.2">
      <c r="A249" s="11"/>
      <c r="C249" s="170" t="s">
        <v>96</v>
      </c>
      <c r="D249" s="171"/>
      <c r="E249" s="172"/>
      <c r="F249" s="172"/>
      <c r="G249" s="173"/>
      <c r="H249" s="173"/>
      <c r="I249" s="173"/>
      <c r="J249" s="173"/>
      <c r="K249" s="173"/>
      <c r="L249" s="174"/>
      <c r="M249" s="3"/>
    </row>
    <row r="250" spans="1:13" ht="15" customHeight="1" x14ac:dyDescent="0.2">
      <c r="A250" s="11"/>
      <c r="C250" s="189">
        <v>2024</v>
      </c>
      <c r="D250" s="184"/>
      <c r="E250" s="185">
        <v>0.11312245956326517</v>
      </c>
      <c r="F250" s="185">
        <v>8.3824410811622646E-2</v>
      </c>
      <c r="G250" s="185">
        <v>0.40113430094282898</v>
      </c>
      <c r="H250" s="185">
        <v>0.28667913540910006</v>
      </c>
      <c r="I250" s="185">
        <v>7.7468345577400025E-2</v>
      </c>
      <c r="J250" s="185">
        <v>2.5727783655148852E-2</v>
      </c>
      <c r="K250" s="185">
        <v>1.2043564040634294E-2</v>
      </c>
      <c r="L250" s="180">
        <f t="shared" ref="L250:L253" si="109">(1*E250+2*F250+3*G250+4*H250+5*I250)/SUM(E250:I250)</f>
        <v>3.136710226109706</v>
      </c>
      <c r="M250" s="3"/>
    </row>
    <row r="251" spans="1:13" ht="15" customHeight="1" x14ac:dyDescent="0.2">
      <c r="A251" s="11"/>
      <c r="C251" s="190">
        <v>2021</v>
      </c>
      <c r="D251" s="186"/>
      <c r="E251" s="142">
        <v>0.10329943699999999</v>
      </c>
      <c r="F251" s="142">
        <v>9.3340065999999999E-2</v>
      </c>
      <c r="G251" s="142">
        <v>0.41044463799999997</v>
      </c>
      <c r="H251" s="142">
        <v>0.26427576200000003</v>
      </c>
      <c r="I251" s="142">
        <v>8.1102314999999994E-2</v>
      </c>
      <c r="J251" s="142">
        <v>3.7602299999999998E-2</v>
      </c>
      <c r="K251" s="142">
        <v>9.9354999999999999E-3</v>
      </c>
      <c r="L251" s="141">
        <f t="shared" si="109"/>
        <v>3.1328571880422875</v>
      </c>
      <c r="M251" s="3"/>
    </row>
    <row r="252" spans="1:13" ht="15" customHeight="1" x14ac:dyDescent="0.2">
      <c r="A252" s="11"/>
      <c r="C252" s="190">
        <v>2017</v>
      </c>
      <c r="D252" s="186"/>
      <c r="E252" s="142">
        <v>0.11631493900000001</v>
      </c>
      <c r="F252" s="142">
        <v>8.6486891999999996E-2</v>
      </c>
      <c r="G252" s="142">
        <v>0.41253816999999998</v>
      </c>
      <c r="H252" s="142">
        <v>0.249266923</v>
      </c>
      <c r="I252" s="142">
        <v>7.5578856E-2</v>
      </c>
      <c r="J252" s="142">
        <v>2.59619E-2</v>
      </c>
      <c r="K252" s="142">
        <v>3.3852300000000002E-2</v>
      </c>
      <c r="L252" s="141">
        <f t="shared" si="109"/>
        <v>3.0864806368375408</v>
      </c>
      <c r="M252" s="3"/>
    </row>
    <row r="253" spans="1:13" ht="15" customHeight="1" x14ac:dyDescent="0.2">
      <c r="A253" s="11"/>
      <c r="C253" s="190">
        <v>2014</v>
      </c>
      <c r="D253" s="186"/>
      <c r="E253" s="142">
        <v>9.6276795023907583E-2</v>
      </c>
      <c r="F253" s="142">
        <v>0.10857895579616135</v>
      </c>
      <c r="G253" s="142">
        <v>0.43906344146330328</v>
      </c>
      <c r="H253" s="142">
        <v>0.24464298382974328</v>
      </c>
      <c r="I253" s="142">
        <v>5.6554228832235397E-2</v>
      </c>
      <c r="J253" s="142">
        <v>1.9051359990965348E-2</v>
      </c>
      <c r="K253" s="142">
        <v>3.5832235063683847E-2</v>
      </c>
      <c r="L253" s="141">
        <f t="shared" si="109"/>
        <v>3.0599067959819313</v>
      </c>
      <c r="M253" s="3"/>
    </row>
    <row r="254" spans="1:13" ht="15" customHeight="1" x14ac:dyDescent="0.2">
      <c r="A254" s="11"/>
      <c r="C254" s="170" t="s">
        <v>181</v>
      </c>
      <c r="D254" s="171"/>
      <c r="E254" s="172"/>
      <c r="F254" s="172"/>
      <c r="G254" s="173"/>
      <c r="H254" s="173"/>
      <c r="I254" s="173"/>
      <c r="J254" s="173"/>
      <c r="K254" s="173"/>
      <c r="L254" s="174"/>
      <c r="M254" s="3"/>
    </row>
    <row r="255" spans="1:13" ht="15" customHeight="1" x14ac:dyDescent="0.2">
      <c r="A255" s="11"/>
      <c r="C255" s="189">
        <v>2024</v>
      </c>
      <c r="D255" s="184"/>
      <c r="E255" s="185">
        <v>0.10804264311733106</v>
      </c>
      <c r="F255" s="185">
        <v>7.3438194278978353E-2</v>
      </c>
      <c r="G255" s="185">
        <v>0.34495685523277647</v>
      </c>
      <c r="H255" s="185">
        <v>0.25282431880777895</v>
      </c>
      <c r="I255" s="185">
        <v>0.17844318154870242</v>
      </c>
      <c r="J255" s="185">
        <v>2.9306623549484608E-2</v>
      </c>
      <c r="K255" s="185">
        <v>1.2988183464948122E-2</v>
      </c>
      <c r="L255" s="180">
        <f t="shared" ref="L255:L258" si="110">(1*E255+2*F255+3*G255+4*H255+5*I255)/SUM(E255:I255)</f>
        <v>3.3343275192999484</v>
      </c>
      <c r="M255" s="3"/>
    </row>
    <row r="256" spans="1:13" ht="15" customHeight="1" x14ac:dyDescent="0.2">
      <c r="A256" s="11"/>
      <c r="C256" s="190">
        <v>2021</v>
      </c>
      <c r="D256" s="186"/>
      <c r="E256" s="142">
        <v>9.7779073999999994E-2</v>
      </c>
      <c r="F256" s="142">
        <v>9.0947196999999994E-2</v>
      </c>
      <c r="G256" s="142">
        <v>0.33449793100000003</v>
      </c>
      <c r="H256" s="142">
        <v>0.24010445499999999</v>
      </c>
      <c r="I256" s="142">
        <v>0.190400082</v>
      </c>
      <c r="J256" s="142">
        <v>3.5798900000000002E-2</v>
      </c>
      <c r="K256" s="142">
        <v>1.04724E-2</v>
      </c>
      <c r="L256" s="141">
        <f t="shared" si="110"/>
        <v>3.3506230444000495</v>
      </c>
      <c r="M256" s="3"/>
    </row>
    <row r="257" spans="1:13" ht="15" customHeight="1" x14ac:dyDescent="0.2">
      <c r="A257" s="11"/>
      <c r="C257" s="190">
        <v>2017</v>
      </c>
      <c r="D257" s="186"/>
      <c r="E257" s="142">
        <v>0.11800112</v>
      </c>
      <c r="F257" s="142">
        <v>6.07655E-2</v>
      </c>
      <c r="G257" s="142">
        <v>0.310577563</v>
      </c>
      <c r="H257" s="142">
        <v>0.26407748800000003</v>
      </c>
      <c r="I257" s="142">
        <v>0.168197087</v>
      </c>
      <c r="J257" s="142">
        <v>3.2553800000000001E-2</v>
      </c>
      <c r="K257" s="142">
        <v>4.58275E-2</v>
      </c>
      <c r="L257" s="141">
        <f t="shared" si="110"/>
        <v>3.3295331386907381</v>
      </c>
      <c r="M257" s="3"/>
    </row>
    <row r="258" spans="1:13" ht="15" customHeight="1" x14ac:dyDescent="0.2">
      <c r="A258" s="11"/>
      <c r="C258" s="190">
        <v>2014</v>
      </c>
      <c r="D258" s="186"/>
      <c r="E258" s="142">
        <v>0.11411510359073634</v>
      </c>
      <c r="F258" s="142">
        <v>9.1932063604939787E-2</v>
      </c>
      <c r="G258" s="142">
        <v>0.25610720547129279</v>
      </c>
      <c r="H258" s="142">
        <v>0.24447703996343007</v>
      </c>
      <c r="I258" s="142">
        <v>0.21457013838482453</v>
      </c>
      <c r="J258" s="142">
        <v>3.316622216287534E-2</v>
      </c>
      <c r="K258" s="142">
        <v>4.563222682190099E-2</v>
      </c>
      <c r="L258" s="141">
        <f t="shared" si="110"/>
        <v>3.3836891563601221</v>
      </c>
      <c r="M258" s="3"/>
    </row>
    <row r="259" spans="1:13" ht="15" customHeight="1" x14ac:dyDescent="0.2">
      <c r="A259" s="11"/>
      <c r="C259" s="162" t="s">
        <v>70</v>
      </c>
      <c r="D259" s="162"/>
      <c r="E259" s="162"/>
      <c r="F259" s="162"/>
      <c r="G259" s="162"/>
      <c r="H259" s="162"/>
      <c r="I259" s="162"/>
      <c r="J259" s="162"/>
      <c r="K259" s="162"/>
      <c r="L259" s="162"/>
      <c r="M259" s="3"/>
    </row>
    <row r="260" spans="1:13" ht="15" customHeight="1" x14ac:dyDescent="0.2">
      <c r="A260" s="11"/>
      <c r="C260" s="189">
        <v>2024</v>
      </c>
      <c r="D260" s="184"/>
      <c r="E260" s="185">
        <f>AVERAGE(E265,E270,E275)</f>
        <v>0.11368098548832402</v>
      </c>
      <c r="F260" s="185">
        <f t="shared" ref="F260:K260" si="111">AVERAGE(F265,F270,F275)</f>
        <v>7.9235730405259094E-2</v>
      </c>
      <c r="G260" s="185">
        <f t="shared" si="111"/>
        <v>0.34038465990525207</v>
      </c>
      <c r="H260" s="185">
        <f t="shared" si="111"/>
        <v>0.28399059556442702</v>
      </c>
      <c r="I260" s="185">
        <f t="shared" si="111"/>
        <v>0.14784868440431617</v>
      </c>
      <c r="J260" s="185">
        <f t="shared" si="111"/>
        <v>2.3872567605121974E-2</v>
      </c>
      <c r="K260" s="185">
        <f t="shared" si="111"/>
        <v>1.0986776627299666E-2</v>
      </c>
      <c r="L260" s="180">
        <f t="shared" ref="L260:L263" si="112">(1*E260+2*F260+3*G260+4*H260+5*I260)/SUM(E260:I260)</f>
        <v>3.282953848601438</v>
      </c>
      <c r="M260" s="3"/>
    </row>
    <row r="261" spans="1:13" ht="15" customHeight="1" x14ac:dyDescent="0.2">
      <c r="A261" s="11"/>
      <c r="C261" s="190">
        <v>2021</v>
      </c>
      <c r="D261" s="186"/>
      <c r="E261" s="142">
        <f t="shared" ref="E261:K261" si="113">AVERAGE(E266,E271,E276)</f>
        <v>0.11160826933333334</v>
      </c>
      <c r="F261" s="142">
        <f t="shared" si="113"/>
        <v>8.9283235000000002E-2</v>
      </c>
      <c r="G261" s="142">
        <f t="shared" si="113"/>
        <v>0.31825148866666669</v>
      </c>
      <c r="H261" s="142">
        <f t="shared" si="113"/>
        <v>0.28497072266666662</v>
      </c>
      <c r="I261" s="142">
        <f t="shared" si="113"/>
        <v>0.15282051333333332</v>
      </c>
      <c r="J261" s="142">
        <f t="shared" si="113"/>
        <v>2.7733566666666664E-2</v>
      </c>
      <c r="K261" s="142">
        <f t="shared" si="113"/>
        <v>1.5332173333333332E-2</v>
      </c>
      <c r="L261" s="141">
        <f t="shared" si="112"/>
        <v>3.290628098816462</v>
      </c>
      <c r="M261" s="3"/>
    </row>
    <row r="262" spans="1:13" ht="15" customHeight="1" x14ac:dyDescent="0.2">
      <c r="A262" s="11"/>
      <c r="C262" s="190">
        <v>2017</v>
      </c>
      <c r="D262" s="186"/>
      <c r="E262" s="142">
        <f t="shared" ref="E262:K262" si="114">AVERAGE(E267,E272,E277)</f>
        <v>0.13924761866666668</v>
      </c>
      <c r="F262" s="142">
        <f t="shared" si="114"/>
        <v>8.1991263666666661E-2</v>
      </c>
      <c r="G262" s="142">
        <f t="shared" si="114"/>
        <v>0.27197774366666666</v>
      </c>
      <c r="H262" s="142">
        <f t="shared" si="114"/>
        <v>0.26519231833333329</v>
      </c>
      <c r="I262" s="142">
        <f t="shared" si="114"/>
        <v>0.17796818633333333</v>
      </c>
      <c r="J262" s="142">
        <f t="shared" si="114"/>
        <v>2.685913333333333E-2</v>
      </c>
      <c r="K262" s="142">
        <f t="shared" si="114"/>
        <v>3.6763766333333336E-2</v>
      </c>
      <c r="L262" s="141">
        <f t="shared" si="112"/>
        <v>3.2783517254574899</v>
      </c>
      <c r="M262" s="3"/>
    </row>
    <row r="263" spans="1:13" ht="15" customHeight="1" x14ac:dyDescent="0.2">
      <c r="A263" s="11"/>
      <c r="C263" s="190">
        <v>2014</v>
      </c>
      <c r="D263" s="186"/>
      <c r="E263" s="142">
        <f t="shared" ref="E263:K263" si="115">AVERAGE(E268,E273,E278)</f>
        <v>0.12197880468954252</v>
      </c>
      <c r="F263" s="142">
        <f t="shared" si="115"/>
        <v>8.5434131219795748E-2</v>
      </c>
      <c r="G263" s="142">
        <f t="shared" si="115"/>
        <v>0.25548824124588965</v>
      </c>
      <c r="H263" s="142">
        <f t="shared" si="115"/>
        <v>0.30368253226580005</v>
      </c>
      <c r="I263" s="142">
        <f t="shared" si="115"/>
        <v>0.17552953199857277</v>
      </c>
      <c r="J263" s="142">
        <f t="shared" si="115"/>
        <v>2.0498282287332626E-2</v>
      </c>
      <c r="K263" s="142">
        <f t="shared" si="115"/>
        <v>3.7388476293066672E-2</v>
      </c>
      <c r="L263" s="141">
        <f t="shared" si="112"/>
        <v>3.3453404976813816</v>
      </c>
      <c r="M263" s="3"/>
    </row>
    <row r="264" spans="1:13" ht="15" customHeight="1" x14ac:dyDescent="0.2">
      <c r="A264" s="11"/>
      <c r="C264" s="170" t="s">
        <v>95</v>
      </c>
      <c r="D264" s="171"/>
      <c r="E264" s="172"/>
      <c r="F264" s="172"/>
      <c r="G264" s="173"/>
      <c r="H264" s="173"/>
      <c r="I264" s="173"/>
      <c r="J264" s="173"/>
      <c r="K264" s="173"/>
      <c r="L264" s="174"/>
      <c r="M264" s="3"/>
    </row>
    <row r="265" spans="1:13" ht="15" customHeight="1" x14ac:dyDescent="0.2">
      <c r="A265" s="11"/>
      <c r="C265" s="189">
        <v>2024</v>
      </c>
      <c r="D265" s="184"/>
      <c r="E265" s="185">
        <v>9.1589532653658504E-2</v>
      </c>
      <c r="F265" s="185">
        <v>6.4707151038588664E-2</v>
      </c>
      <c r="G265" s="185">
        <v>0.2861840506097012</v>
      </c>
      <c r="H265" s="185">
        <v>0.3483447237891944</v>
      </c>
      <c r="I265" s="185">
        <v>0.18753896746189816</v>
      </c>
      <c r="J265" s="185">
        <v>1.8018535946857973E-2</v>
      </c>
      <c r="K265" s="185">
        <v>3.6170385001011345E-3</v>
      </c>
      <c r="L265" s="180">
        <f t="shared" ref="L265:L268" si="116">(1*E265+2*F265+3*G265+4*H265+5*I265)/SUM(E265:I265)</f>
        <v>3.4860524666954018</v>
      </c>
      <c r="M265" s="3"/>
    </row>
    <row r="266" spans="1:13" ht="15" customHeight="1" x14ac:dyDescent="0.2">
      <c r="A266" s="11"/>
      <c r="C266" s="190">
        <v>2021</v>
      </c>
      <c r="D266" s="186"/>
      <c r="E266" s="142">
        <v>8.6970642000000001E-2</v>
      </c>
      <c r="F266" s="142">
        <v>6.6107347999999996E-2</v>
      </c>
      <c r="G266" s="142">
        <v>0.26762188199999998</v>
      </c>
      <c r="H266" s="142">
        <v>0.35042948800000001</v>
      </c>
      <c r="I266" s="142">
        <v>0.19800767399999999</v>
      </c>
      <c r="J266" s="142">
        <v>2.3595100000000001E-2</v>
      </c>
      <c r="K266" s="142">
        <v>7.2679099999999998E-3</v>
      </c>
      <c r="L266" s="141">
        <f t="shared" si="116"/>
        <v>3.5225228076466224</v>
      </c>
      <c r="M266" s="3"/>
    </row>
    <row r="267" spans="1:13" ht="15" customHeight="1" x14ac:dyDescent="0.2">
      <c r="A267" s="11"/>
      <c r="C267" s="190">
        <v>2017</v>
      </c>
      <c r="D267" s="186"/>
      <c r="E267" s="142">
        <v>9.9565797999999997E-2</v>
      </c>
      <c r="F267" s="142">
        <v>7.5928816999999996E-2</v>
      </c>
      <c r="G267" s="142">
        <v>0.24598452400000001</v>
      </c>
      <c r="H267" s="142">
        <v>0.32495238500000001</v>
      </c>
      <c r="I267" s="142">
        <v>0.216330153</v>
      </c>
      <c r="J267" s="142">
        <v>1.8965699999999999E-2</v>
      </c>
      <c r="K267" s="142">
        <v>1.82726E-2</v>
      </c>
      <c r="L267" s="141">
        <f t="shared" si="116"/>
        <v>3.5012167491997088</v>
      </c>
      <c r="M267" s="3"/>
    </row>
    <row r="268" spans="1:13" ht="15" customHeight="1" x14ac:dyDescent="0.2">
      <c r="A268" s="11"/>
      <c r="C268" s="190">
        <v>2014</v>
      </c>
      <c r="D268" s="186"/>
      <c r="E268" s="142">
        <v>8.2498600450076981E-2</v>
      </c>
      <c r="F268" s="142">
        <v>7.8126588747853637E-2</v>
      </c>
      <c r="G268" s="142">
        <v>0.22970791835436896</v>
      </c>
      <c r="H268" s="142">
        <v>0.35357243579742781</v>
      </c>
      <c r="I268" s="142">
        <v>0.22454831569379768</v>
      </c>
      <c r="J268" s="142">
        <v>1.3346754568883196E-2</v>
      </c>
      <c r="K268" s="142">
        <v>1.8199386387591731E-2</v>
      </c>
      <c r="L268" s="141">
        <f t="shared" si="116"/>
        <v>3.5777717464925383</v>
      </c>
      <c r="M268" s="3"/>
    </row>
    <row r="269" spans="1:13" ht="15" customHeight="1" x14ac:dyDescent="0.2">
      <c r="A269" s="11"/>
      <c r="C269" s="170" t="s">
        <v>96</v>
      </c>
      <c r="D269" s="171"/>
      <c r="E269" s="172"/>
      <c r="F269" s="172"/>
      <c r="G269" s="173"/>
      <c r="H269" s="173"/>
      <c r="I269" s="173"/>
      <c r="J269" s="173"/>
      <c r="K269" s="173"/>
      <c r="L269" s="174"/>
      <c r="M269" s="3"/>
    </row>
    <row r="270" spans="1:13" ht="15" customHeight="1" x14ac:dyDescent="0.2">
      <c r="A270" s="11"/>
      <c r="C270" s="189">
        <v>2024</v>
      </c>
      <c r="D270" s="184"/>
      <c r="E270" s="185">
        <v>9.8366758620626174E-2</v>
      </c>
      <c r="F270" s="185">
        <v>8.1080801471724501E-2</v>
      </c>
      <c r="G270" s="185">
        <v>0.36632433028894185</v>
      </c>
      <c r="H270" s="185">
        <v>0.2900324851556747</v>
      </c>
      <c r="I270" s="185">
        <v>0.13975305188265522</v>
      </c>
      <c r="J270" s="185">
        <v>2.082553408027658E-2</v>
      </c>
      <c r="K270" s="185">
        <v>3.6170385001011345E-3</v>
      </c>
      <c r="L270" s="180">
        <f t="shared" ref="L270:L273" si="117">(1*E270+2*F270+3*G270+4*H270+5*I270)/SUM(E270:I270)</f>
        <v>3.2990334161871204</v>
      </c>
      <c r="M270" s="3"/>
    </row>
    <row r="271" spans="1:13" ht="15" customHeight="1" x14ac:dyDescent="0.2">
      <c r="A271" s="11"/>
      <c r="C271" s="190">
        <v>2021</v>
      </c>
      <c r="D271" s="186"/>
      <c r="E271" s="142">
        <v>9.2323888000000007E-2</v>
      </c>
      <c r="F271" s="142">
        <v>8.7346304999999999E-2</v>
      </c>
      <c r="G271" s="142">
        <v>0.35231660599999998</v>
      </c>
      <c r="H271" s="142">
        <v>0.29269943799999998</v>
      </c>
      <c r="I271" s="142">
        <v>0.141362611</v>
      </c>
      <c r="J271" s="142">
        <v>2.6683200000000001E-2</v>
      </c>
      <c r="K271" s="142">
        <v>7.2679099999999998E-3</v>
      </c>
      <c r="L271" s="141">
        <f t="shared" si="117"/>
        <v>3.3140944473234337</v>
      </c>
      <c r="M271" s="3"/>
    </row>
    <row r="272" spans="1:13" ht="15" customHeight="1" x14ac:dyDescent="0.2">
      <c r="A272" s="11"/>
      <c r="C272" s="190">
        <v>2017</v>
      </c>
      <c r="D272" s="186"/>
      <c r="E272" s="142">
        <v>0.131074785</v>
      </c>
      <c r="F272" s="142">
        <v>6.0240700000000001E-2</v>
      </c>
      <c r="G272" s="142">
        <v>0.28781918099999998</v>
      </c>
      <c r="H272" s="142">
        <v>0.286245468</v>
      </c>
      <c r="I272" s="142">
        <v>0.19268974999999999</v>
      </c>
      <c r="J272" s="142">
        <v>2.2983300000000002E-2</v>
      </c>
      <c r="K272" s="142">
        <v>1.8946899999999999E-2</v>
      </c>
      <c r="L272" s="141">
        <f t="shared" si="117"/>
        <v>3.3645190229150344</v>
      </c>
      <c r="M272" s="3"/>
    </row>
    <row r="273" spans="1:13" ht="15" customHeight="1" x14ac:dyDescent="0.2">
      <c r="A273" s="11"/>
      <c r="C273" s="190">
        <v>2014</v>
      </c>
      <c r="D273" s="186"/>
      <c r="E273" s="142">
        <v>9.596063782274078E-2</v>
      </c>
      <c r="F273" s="142">
        <v>7.258978854412422E-2</v>
      </c>
      <c r="G273" s="142">
        <v>0.27588377243552792</v>
      </c>
      <c r="H273" s="142">
        <v>0.38378052679144059</v>
      </c>
      <c r="I273" s="142">
        <v>0.13981541349764073</v>
      </c>
      <c r="J273" s="142">
        <v>1.3346754568883196E-2</v>
      </c>
      <c r="K273" s="142">
        <v>1.8623106339642623E-2</v>
      </c>
      <c r="L273" s="141">
        <f t="shared" si="117"/>
        <v>3.4120742459232685</v>
      </c>
      <c r="M273" s="3"/>
    </row>
    <row r="274" spans="1:13" ht="15" customHeight="1" x14ac:dyDescent="0.2">
      <c r="A274" s="11"/>
      <c r="C274" s="170" t="s">
        <v>181</v>
      </c>
      <c r="D274" s="171"/>
      <c r="E274" s="172"/>
      <c r="F274" s="172"/>
      <c r="G274" s="173"/>
      <c r="H274" s="173"/>
      <c r="I274" s="173"/>
      <c r="J274" s="173"/>
      <c r="K274" s="173"/>
      <c r="L274" s="174"/>
      <c r="M274" s="3"/>
    </row>
    <row r="275" spans="1:13" ht="15" customHeight="1" x14ac:dyDescent="0.2">
      <c r="A275" s="11"/>
      <c r="C275" s="189">
        <v>2024</v>
      </c>
      <c r="D275" s="184"/>
      <c r="E275" s="185">
        <v>0.15108666519068742</v>
      </c>
      <c r="F275" s="185">
        <v>9.1919238705464076E-2</v>
      </c>
      <c r="G275" s="185">
        <v>0.36864559881711328</v>
      </c>
      <c r="H275" s="185">
        <v>0.21359457774841192</v>
      </c>
      <c r="I275" s="185">
        <v>0.11625403386839514</v>
      </c>
      <c r="J275" s="185">
        <v>3.2773632788231373E-2</v>
      </c>
      <c r="K275" s="185">
        <v>2.5726252881696728E-2</v>
      </c>
      <c r="L275" s="180">
        <f t="shared" ref="L275:L278" si="118">(1*E275+2*F275+3*G275+4*H275+5*I275)/SUM(E275:I275)</f>
        <v>3.0552417101248799</v>
      </c>
      <c r="M275" s="3"/>
    </row>
    <row r="276" spans="1:13" ht="15" customHeight="1" x14ac:dyDescent="0.2">
      <c r="A276" s="11"/>
      <c r="C276" s="190">
        <v>2021</v>
      </c>
      <c r="D276" s="186"/>
      <c r="E276" s="142">
        <v>0.15553027799999999</v>
      </c>
      <c r="F276" s="142">
        <v>0.114396052</v>
      </c>
      <c r="G276" s="142">
        <v>0.33481597800000001</v>
      </c>
      <c r="H276" s="142">
        <v>0.21178324200000001</v>
      </c>
      <c r="I276" s="142">
        <v>0.11909125499999999</v>
      </c>
      <c r="J276" s="142">
        <v>3.2922399999999997E-2</v>
      </c>
      <c r="K276" s="142">
        <v>3.1460700000000001E-2</v>
      </c>
      <c r="L276" s="141">
        <f t="shared" si="118"/>
        <v>3.02619570733341</v>
      </c>
      <c r="M276" s="3"/>
    </row>
    <row r="277" spans="1:13" ht="15" customHeight="1" x14ac:dyDescent="0.2">
      <c r="A277" s="11"/>
      <c r="C277" s="190">
        <v>2017</v>
      </c>
      <c r="D277" s="186"/>
      <c r="E277" s="142">
        <v>0.18710227300000001</v>
      </c>
      <c r="F277" s="142">
        <v>0.10980427399999999</v>
      </c>
      <c r="G277" s="142">
        <v>0.28212952600000002</v>
      </c>
      <c r="H277" s="142">
        <v>0.18437910199999999</v>
      </c>
      <c r="I277" s="142">
        <v>0.124884656</v>
      </c>
      <c r="J277" s="142">
        <v>3.86284E-2</v>
      </c>
      <c r="K277" s="142">
        <v>7.3071799000000007E-2</v>
      </c>
      <c r="L277" s="141">
        <f t="shared" si="118"/>
        <v>2.9438698463514621</v>
      </c>
      <c r="M277" s="3"/>
    </row>
    <row r="278" spans="1:13" ht="15" customHeight="1" x14ac:dyDescent="0.2">
      <c r="A278" s="11"/>
      <c r="C278" s="190">
        <v>2014</v>
      </c>
      <c r="D278" s="186"/>
      <c r="E278" s="142">
        <v>0.18747717579580975</v>
      </c>
      <c r="F278" s="142">
        <v>0.10558601636740937</v>
      </c>
      <c r="G278" s="142">
        <v>0.26087303294777214</v>
      </c>
      <c r="H278" s="142">
        <v>0.17369463420853171</v>
      </c>
      <c r="I278" s="142">
        <v>0.1622248668042798</v>
      </c>
      <c r="J278" s="142">
        <v>3.4801337724231489E-2</v>
      </c>
      <c r="K278" s="142">
        <v>7.5342936151965662E-2</v>
      </c>
      <c r="L278" s="141">
        <f t="shared" si="118"/>
        <v>3.019782982051197</v>
      </c>
      <c r="M278" s="3"/>
    </row>
    <row r="279" spans="1:13" ht="15" customHeight="1" x14ac:dyDescent="0.2">
      <c r="A279" s="11"/>
      <c r="C279" s="162" t="s">
        <v>71</v>
      </c>
      <c r="D279" s="162"/>
      <c r="E279" s="162"/>
      <c r="F279" s="162"/>
      <c r="G279" s="162"/>
      <c r="H279" s="162"/>
      <c r="I279" s="162"/>
      <c r="J279" s="162"/>
      <c r="K279" s="162"/>
      <c r="L279" s="162"/>
      <c r="M279" s="3"/>
    </row>
    <row r="280" spans="1:13" ht="15" customHeight="1" x14ac:dyDescent="0.2">
      <c r="A280" s="11"/>
      <c r="C280" s="189">
        <v>2024</v>
      </c>
      <c r="D280" s="184"/>
      <c r="E280" s="185">
        <f>AVERAGE(E285,E290,E295)</f>
        <v>0.13125798444328571</v>
      </c>
      <c r="F280" s="185">
        <f t="shared" ref="F280:K280" si="119">AVERAGE(F285,F290,F295)</f>
        <v>0.11189731460388751</v>
      </c>
      <c r="G280" s="185">
        <f t="shared" si="119"/>
        <v>0.41110491810258948</v>
      </c>
      <c r="H280" s="185">
        <f t="shared" si="119"/>
        <v>0.19299160130999019</v>
      </c>
      <c r="I280" s="185">
        <f t="shared" si="119"/>
        <v>6.5938691758433407E-2</v>
      </c>
      <c r="J280" s="185">
        <f t="shared" si="119"/>
        <v>4.1953917850244125E-2</v>
      </c>
      <c r="K280" s="185">
        <f t="shared" si="119"/>
        <v>4.4855571931569638E-2</v>
      </c>
      <c r="L280" s="180">
        <f t="shared" ref="L280:L283" si="120">(1*E280+2*F280+3*G280+4*H280+5*I280)/SUM(E280:I280)</f>
        <v>2.9457459335054152</v>
      </c>
      <c r="M280" s="3"/>
    </row>
    <row r="281" spans="1:13" ht="15" customHeight="1" x14ac:dyDescent="0.2">
      <c r="A281" s="11"/>
      <c r="C281" s="190">
        <v>2021</v>
      </c>
      <c r="D281" s="186"/>
      <c r="E281" s="142">
        <f t="shared" ref="E281:K281" si="121">AVERAGE(E286,E291,E296)</f>
        <v>0.13112963833333333</v>
      </c>
      <c r="F281" s="142">
        <f t="shared" si="121"/>
        <v>0.11333133099999999</v>
      </c>
      <c r="G281" s="142">
        <f t="shared" si="121"/>
        <v>0.39285178166666662</v>
      </c>
      <c r="H281" s="142">
        <f t="shared" si="121"/>
        <v>0.19776748133333336</v>
      </c>
      <c r="I281" s="142">
        <f t="shared" si="121"/>
        <v>7.3857222333333333E-2</v>
      </c>
      <c r="J281" s="142">
        <f t="shared" si="121"/>
        <v>4.6100466666666666E-2</v>
      </c>
      <c r="K281" s="142">
        <f t="shared" si="121"/>
        <v>4.4962061333333331E-2</v>
      </c>
      <c r="L281" s="141">
        <f t="shared" si="120"/>
        <v>2.9668748586472229</v>
      </c>
      <c r="M281" s="3"/>
    </row>
    <row r="282" spans="1:13" ht="15" customHeight="1" x14ac:dyDescent="0.2">
      <c r="A282" s="11"/>
      <c r="C282" s="190">
        <v>2017</v>
      </c>
      <c r="D282" s="186"/>
      <c r="E282" s="142">
        <f t="shared" ref="E282:K282" si="122">AVERAGE(E287,E292,E297)</f>
        <v>0.15047645033333334</v>
      </c>
      <c r="F282" s="142">
        <f t="shared" si="122"/>
        <v>9.2641429333333344E-2</v>
      </c>
      <c r="G282" s="142">
        <f t="shared" si="122"/>
        <v>0.36138445899999999</v>
      </c>
      <c r="H282" s="142">
        <f t="shared" si="122"/>
        <v>0.19645384099999999</v>
      </c>
      <c r="I282" s="142">
        <f t="shared" si="122"/>
        <v>7.6587232333333324E-2</v>
      </c>
      <c r="J282" s="142">
        <f t="shared" si="122"/>
        <v>3.9911066666666668E-2</v>
      </c>
      <c r="K282" s="142">
        <f t="shared" si="122"/>
        <v>8.2545538333333335E-2</v>
      </c>
      <c r="L282" s="141">
        <f t="shared" si="120"/>
        <v>2.9498987471934512</v>
      </c>
      <c r="M282" s="3"/>
    </row>
    <row r="283" spans="1:13" ht="15" customHeight="1" x14ac:dyDescent="0.2">
      <c r="A283" s="11"/>
      <c r="C283" s="190">
        <v>2014</v>
      </c>
      <c r="D283" s="186"/>
      <c r="E283" s="142">
        <f t="shared" ref="E283:K283" si="123">AVERAGE(E288,E293,E298)</f>
        <v>0.12401624398761368</v>
      </c>
      <c r="F283" s="142">
        <f t="shared" si="123"/>
        <v>0.113981459469277</v>
      </c>
      <c r="G283" s="142">
        <f t="shared" si="123"/>
        <v>0.36414206259310039</v>
      </c>
      <c r="H283" s="142">
        <f t="shared" si="123"/>
        <v>0.18079223275175207</v>
      </c>
      <c r="I283" s="142">
        <f t="shared" si="123"/>
        <v>7.4726440887260923E-2</v>
      </c>
      <c r="J283" s="142">
        <f t="shared" si="123"/>
        <v>3.1418654446078075E-2</v>
      </c>
      <c r="K283" s="142">
        <f t="shared" si="123"/>
        <v>0.11092290586491786</v>
      </c>
      <c r="L283" s="141">
        <f t="shared" si="120"/>
        <v>2.9629586424524077</v>
      </c>
      <c r="M283" s="3"/>
    </row>
    <row r="284" spans="1:13" ht="15" customHeight="1" x14ac:dyDescent="0.2">
      <c r="A284" s="11"/>
      <c r="C284" s="170" t="s">
        <v>95</v>
      </c>
      <c r="D284" s="171"/>
      <c r="E284" s="172"/>
      <c r="F284" s="172"/>
      <c r="G284" s="173"/>
      <c r="H284" s="173"/>
      <c r="I284" s="173"/>
      <c r="J284" s="173"/>
      <c r="K284" s="173"/>
      <c r="L284" s="174"/>
      <c r="M284" s="3"/>
    </row>
    <row r="285" spans="1:13" ht="15" customHeight="1" x14ac:dyDescent="0.2">
      <c r="A285" s="11"/>
      <c r="C285" s="189">
        <v>2024</v>
      </c>
      <c r="D285" s="184"/>
      <c r="E285" s="185">
        <v>0.11462758096311193</v>
      </c>
      <c r="F285" s="185">
        <v>0.10693547350440291</v>
      </c>
      <c r="G285" s="185">
        <v>0.42887552088512509</v>
      </c>
      <c r="H285" s="185">
        <v>0.21013076575382025</v>
      </c>
      <c r="I285" s="185">
        <v>7.220826743731476E-2</v>
      </c>
      <c r="J285" s="185">
        <v>3.915863804976704E-2</v>
      </c>
      <c r="K285" s="185">
        <v>2.8063753406457961E-2</v>
      </c>
      <c r="L285" s="180">
        <f t="shared" ref="L285:L288" si="124">(1*E285+2*F285+3*G285+4*H285+5*I285)/SUM(E285:I285)</f>
        <v>3.0196795731690864</v>
      </c>
      <c r="M285" s="3"/>
    </row>
    <row r="286" spans="1:13" ht="15" customHeight="1" x14ac:dyDescent="0.2">
      <c r="A286" s="11"/>
      <c r="C286" s="190">
        <v>2021</v>
      </c>
      <c r="D286" s="186"/>
      <c r="E286" s="142">
        <v>0.105879322</v>
      </c>
      <c r="F286" s="142">
        <v>0.114585038</v>
      </c>
      <c r="G286" s="142">
        <v>0.40501464100000001</v>
      </c>
      <c r="H286" s="142">
        <v>0.220939733</v>
      </c>
      <c r="I286" s="142">
        <v>8.2780390999999995E-2</v>
      </c>
      <c r="J286" s="142">
        <v>4.32103E-2</v>
      </c>
      <c r="K286" s="142">
        <v>2.75905E-2</v>
      </c>
      <c r="L286" s="141">
        <f t="shared" si="124"/>
        <v>3.0647405183469152</v>
      </c>
      <c r="M286" s="3"/>
    </row>
    <row r="287" spans="1:13" ht="15" customHeight="1" x14ac:dyDescent="0.2">
      <c r="A287" s="11"/>
      <c r="C287" s="190">
        <v>2017</v>
      </c>
      <c r="D287" s="186"/>
      <c r="E287" s="142">
        <v>0.10631545100000001</v>
      </c>
      <c r="F287" s="142">
        <v>0.10529081899999999</v>
      </c>
      <c r="G287" s="142">
        <v>0.36077638299999998</v>
      </c>
      <c r="H287" s="142">
        <v>0.22982870999999999</v>
      </c>
      <c r="I287" s="142">
        <v>0.101010787</v>
      </c>
      <c r="J287" s="142">
        <v>3.4002200000000003E-2</v>
      </c>
      <c r="K287" s="142">
        <v>6.2775687999999996E-2</v>
      </c>
      <c r="L287" s="141">
        <f t="shared" si="124"/>
        <v>3.1261357053743644</v>
      </c>
      <c r="M287" s="3"/>
    </row>
    <row r="288" spans="1:13" ht="15" customHeight="1" x14ac:dyDescent="0.2">
      <c r="A288" s="11"/>
      <c r="C288" s="190">
        <v>2014</v>
      </c>
      <c r="D288" s="186"/>
      <c r="E288" s="142">
        <v>9.3611277476359001E-2</v>
      </c>
      <c r="F288" s="142">
        <v>0.12395808325271283</v>
      </c>
      <c r="G288" s="142">
        <v>0.38938066305809665</v>
      </c>
      <c r="H288" s="142">
        <v>0.20382085728948041</v>
      </c>
      <c r="I288" s="142">
        <v>9.9710562806819641E-2</v>
      </c>
      <c r="J288" s="142">
        <v>2.5030214624491027E-2</v>
      </c>
      <c r="K288" s="142">
        <v>6.4488341492040205E-2</v>
      </c>
      <c r="L288" s="141">
        <f t="shared" si="124"/>
        <v>3.1011128181866292</v>
      </c>
      <c r="M288" s="3"/>
    </row>
    <row r="289" spans="1:13" ht="15" customHeight="1" x14ac:dyDescent="0.2">
      <c r="A289" s="11"/>
      <c r="C289" s="170" t="s">
        <v>96</v>
      </c>
      <c r="D289" s="171"/>
      <c r="E289" s="172"/>
      <c r="F289" s="172"/>
      <c r="G289" s="173"/>
      <c r="H289" s="173"/>
      <c r="I289" s="173"/>
      <c r="J289" s="173"/>
      <c r="K289" s="173"/>
      <c r="L289" s="174"/>
      <c r="M289" s="3"/>
    </row>
    <row r="290" spans="1:13" ht="15" customHeight="1" x14ac:dyDescent="0.2">
      <c r="A290" s="11"/>
      <c r="C290" s="189">
        <v>2024</v>
      </c>
      <c r="D290" s="184"/>
      <c r="E290" s="185">
        <v>0.12412815307497545</v>
      </c>
      <c r="F290" s="185">
        <v>0.12074765866249917</v>
      </c>
      <c r="G290" s="185">
        <v>0.42528123516699434</v>
      </c>
      <c r="H290" s="185">
        <v>0.19224699674787929</v>
      </c>
      <c r="I290" s="185">
        <v>7.0202006680967016E-2</v>
      </c>
      <c r="J290" s="185">
        <v>3.9330196260226803E-2</v>
      </c>
      <c r="K290" s="185">
        <v>2.8063753406457965E-2</v>
      </c>
      <c r="L290" s="180">
        <f t="shared" ref="L290:L293" si="125">(1*E290+2*F290+3*G290+4*H290+5*I290)/SUM(E290:I290)</f>
        <v>2.9610200312450856</v>
      </c>
      <c r="M290" s="3"/>
    </row>
    <row r="291" spans="1:13" ht="15" customHeight="1" x14ac:dyDescent="0.2">
      <c r="A291" s="11"/>
      <c r="C291" s="190">
        <v>2021</v>
      </c>
      <c r="D291" s="186"/>
      <c r="E291" s="142">
        <v>0.117328761</v>
      </c>
      <c r="F291" s="142">
        <v>0.116284495</v>
      </c>
      <c r="G291" s="142">
        <v>0.42470925300000001</v>
      </c>
      <c r="H291" s="142">
        <v>0.19630483300000001</v>
      </c>
      <c r="I291" s="142">
        <v>7.2612466000000001E-2</v>
      </c>
      <c r="J291" s="142">
        <v>4.51697E-2</v>
      </c>
      <c r="K291" s="142">
        <v>2.75905E-2</v>
      </c>
      <c r="L291" s="141">
        <f t="shared" si="125"/>
        <v>2.9898491717905191</v>
      </c>
      <c r="M291" s="3"/>
    </row>
    <row r="292" spans="1:13" ht="15" customHeight="1" x14ac:dyDescent="0.2">
      <c r="A292" s="11"/>
      <c r="C292" s="190">
        <v>2017</v>
      </c>
      <c r="D292" s="186"/>
      <c r="E292" s="142">
        <v>0.14399748200000001</v>
      </c>
      <c r="F292" s="142">
        <v>8.5416909999999999E-2</v>
      </c>
      <c r="G292" s="142">
        <v>0.38240216700000002</v>
      </c>
      <c r="H292" s="142">
        <v>0.212253634</v>
      </c>
      <c r="I292" s="142">
        <v>8.2503510000000002E-2</v>
      </c>
      <c r="J292" s="142">
        <v>3.5832599999999999E-2</v>
      </c>
      <c r="K292" s="142">
        <v>5.7593699999999998E-2</v>
      </c>
      <c r="L292" s="141">
        <f t="shared" si="125"/>
        <v>3.0042454132380678</v>
      </c>
      <c r="M292" s="3"/>
    </row>
    <row r="293" spans="1:13" ht="15" customHeight="1" x14ac:dyDescent="0.2">
      <c r="A293" s="11"/>
      <c r="C293" s="190">
        <v>2014</v>
      </c>
      <c r="D293" s="186"/>
      <c r="E293" s="142">
        <v>0.10562011728448842</v>
      </c>
      <c r="F293" s="142">
        <v>0.11534203605760003</v>
      </c>
      <c r="G293" s="142">
        <v>0.39672357009434539</v>
      </c>
      <c r="H293" s="142">
        <v>0.20865179002999926</v>
      </c>
      <c r="I293" s="142">
        <v>8.2140805823280025E-2</v>
      </c>
      <c r="J293" s="142">
        <v>2.4992695295978584E-2</v>
      </c>
      <c r="K293" s="142">
        <v>6.6528985414308406E-2</v>
      </c>
      <c r="L293" s="141">
        <f t="shared" si="125"/>
        <v>3.0510206243405142</v>
      </c>
      <c r="M293" s="3"/>
    </row>
    <row r="294" spans="1:13" ht="15" customHeight="1" x14ac:dyDescent="0.2">
      <c r="A294" s="11"/>
      <c r="C294" s="170" t="s">
        <v>181</v>
      </c>
      <c r="D294" s="171"/>
      <c r="E294" s="172"/>
      <c r="F294" s="172"/>
      <c r="G294" s="173"/>
      <c r="H294" s="173"/>
      <c r="I294" s="173"/>
      <c r="J294" s="173"/>
      <c r="K294" s="173"/>
      <c r="L294" s="174"/>
      <c r="M294" s="3"/>
    </row>
    <row r="295" spans="1:13" ht="15" customHeight="1" x14ac:dyDescent="0.2">
      <c r="A295" s="11"/>
      <c r="C295" s="189">
        <v>2024</v>
      </c>
      <c r="D295" s="184"/>
      <c r="E295" s="185">
        <v>0.15501821929176973</v>
      </c>
      <c r="F295" s="185">
        <v>0.10800881164476041</v>
      </c>
      <c r="G295" s="185">
        <v>0.37915799825564894</v>
      </c>
      <c r="H295" s="185">
        <v>0.17659704142827101</v>
      </c>
      <c r="I295" s="185">
        <v>5.5405801157018451E-2</v>
      </c>
      <c r="J295" s="185">
        <v>4.7372919240738519E-2</v>
      </c>
      <c r="K295" s="185">
        <v>7.8439208981792977E-2</v>
      </c>
      <c r="L295" s="180">
        <f t="shared" ref="L295:L298" si="126">(1*E295+2*F295+3*G295+4*H295+5*I295)/SUM(E295:I295)</f>
        <v>2.8505623210942383</v>
      </c>
      <c r="M295" s="3"/>
    </row>
    <row r="296" spans="1:13" ht="15" customHeight="1" x14ac:dyDescent="0.2">
      <c r="A296" s="11"/>
      <c r="C296" s="190">
        <v>2021</v>
      </c>
      <c r="D296" s="186"/>
      <c r="E296" s="142">
        <v>0.170180832</v>
      </c>
      <c r="F296" s="142">
        <v>0.10912446000000001</v>
      </c>
      <c r="G296" s="142">
        <v>0.34883145100000001</v>
      </c>
      <c r="H296" s="142">
        <v>0.176057878</v>
      </c>
      <c r="I296" s="142">
        <v>6.6178810000000005E-2</v>
      </c>
      <c r="J296" s="142">
        <v>4.9921399999999998E-2</v>
      </c>
      <c r="K296" s="142">
        <v>7.9705183999999998E-2</v>
      </c>
      <c r="L296" s="141">
        <f t="shared" si="126"/>
        <v>2.8379194251852113</v>
      </c>
      <c r="M296" s="3"/>
    </row>
    <row r="297" spans="1:13" ht="15" customHeight="1" x14ac:dyDescent="0.2">
      <c r="A297" s="11"/>
      <c r="C297" s="190">
        <v>2017</v>
      </c>
      <c r="D297" s="186"/>
      <c r="E297" s="142">
        <v>0.20111641799999999</v>
      </c>
      <c r="F297" s="142">
        <v>8.7216558999999999E-2</v>
      </c>
      <c r="G297" s="142">
        <v>0.34097482699999998</v>
      </c>
      <c r="H297" s="142">
        <v>0.14727917900000001</v>
      </c>
      <c r="I297" s="142">
        <v>4.6247400000000001E-2</v>
      </c>
      <c r="J297" s="142">
        <v>4.9898400000000002E-2</v>
      </c>
      <c r="K297" s="142">
        <v>0.12726722700000001</v>
      </c>
      <c r="L297" s="141">
        <f t="shared" si="126"/>
        <v>2.6965666224475209</v>
      </c>
      <c r="M297" s="3"/>
    </row>
    <row r="298" spans="1:13" ht="15" customHeight="1" x14ac:dyDescent="0.2">
      <c r="A298" s="11"/>
      <c r="C298" s="190">
        <v>2014</v>
      </c>
      <c r="D298" s="186"/>
      <c r="E298" s="142">
        <v>0.17281733720199363</v>
      </c>
      <c r="F298" s="142">
        <v>0.10264425909751811</v>
      </c>
      <c r="G298" s="142">
        <v>0.30632195462685907</v>
      </c>
      <c r="H298" s="142">
        <v>0.12990405093577662</v>
      </c>
      <c r="I298" s="142">
        <v>4.2327954031683102E-2</v>
      </c>
      <c r="J298" s="142">
        <v>4.4233053417764602E-2</v>
      </c>
      <c r="K298" s="142">
        <v>0.20175139068840495</v>
      </c>
      <c r="L298" s="141">
        <f t="shared" si="126"/>
        <v>2.6900342802274078</v>
      </c>
      <c r="M298" s="3"/>
    </row>
    <row r="299" spans="1:13" ht="15" customHeight="1" x14ac:dyDescent="0.2">
      <c r="A299" s="11"/>
      <c r="C299" s="162" t="s">
        <v>72</v>
      </c>
      <c r="D299" s="162"/>
      <c r="E299" s="162"/>
      <c r="F299" s="162"/>
      <c r="G299" s="162"/>
      <c r="H299" s="162"/>
      <c r="I299" s="162"/>
      <c r="J299" s="162"/>
      <c r="K299" s="162"/>
      <c r="L299" s="162"/>
      <c r="M299" s="3"/>
    </row>
    <row r="300" spans="1:13" ht="15" customHeight="1" x14ac:dyDescent="0.2">
      <c r="A300" s="11"/>
      <c r="C300" s="189">
        <v>2024</v>
      </c>
      <c r="D300" s="184"/>
      <c r="E300" s="185">
        <f>AVERAGE(E305,E310,E315)</f>
        <v>0.11785185887345873</v>
      </c>
      <c r="F300" s="185">
        <f t="shared" ref="F300:K300" si="127">AVERAGE(F305,F310,F315)</f>
        <v>9.52267786535171E-2</v>
      </c>
      <c r="G300" s="185">
        <f t="shared" si="127"/>
        <v>0.30870685744262838</v>
      </c>
      <c r="H300" s="185">
        <f t="shared" si="127"/>
        <v>0.22393219995201522</v>
      </c>
      <c r="I300" s="185">
        <f t="shared" si="127"/>
        <v>0.11165435085420054</v>
      </c>
      <c r="J300" s="185">
        <f t="shared" si="127"/>
        <v>6.8789292878029443E-2</v>
      </c>
      <c r="K300" s="185">
        <f t="shared" si="127"/>
        <v>7.383866134615065E-2</v>
      </c>
      <c r="L300" s="180">
        <f t="shared" ref="L300:L303" si="128">(1*E300+2*F300+3*G300+4*H300+5*I300)/SUM(E300:I300)</f>
        <v>3.1356591993324612</v>
      </c>
      <c r="M300" s="3"/>
    </row>
    <row r="301" spans="1:13" ht="15" customHeight="1" x14ac:dyDescent="0.2">
      <c r="A301" s="11"/>
      <c r="C301" s="190">
        <v>2021</v>
      </c>
      <c r="D301" s="186"/>
      <c r="E301" s="142">
        <f t="shared" ref="E301:K301" si="129">AVERAGE(E306,E311,E316)</f>
        <v>0.12098912966666668</v>
      </c>
      <c r="F301" s="142">
        <f t="shared" si="129"/>
        <v>0.10700332899999999</v>
      </c>
      <c r="G301" s="142">
        <f t="shared" si="129"/>
        <v>0.30926163200000001</v>
      </c>
      <c r="H301" s="142">
        <f t="shared" si="129"/>
        <v>0.18783168466666667</v>
      </c>
      <c r="I301" s="142">
        <f t="shared" si="129"/>
        <v>0.10416129166666666</v>
      </c>
      <c r="J301" s="142">
        <f t="shared" si="129"/>
        <v>6.6663828333333328E-2</v>
      </c>
      <c r="K301" s="142">
        <f t="shared" si="129"/>
        <v>0.10408910433333333</v>
      </c>
      <c r="L301" s="141">
        <f t="shared" si="128"/>
        <v>3.0568861579906756</v>
      </c>
      <c r="M301" s="3"/>
    </row>
    <row r="302" spans="1:13" ht="15" customHeight="1" x14ac:dyDescent="0.2">
      <c r="A302" s="11"/>
      <c r="C302" s="190">
        <v>2017</v>
      </c>
      <c r="D302" s="186"/>
      <c r="E302" s="142">
        <f t="shared" ref="E302:K302" si="130">AVERAGE(E307,E312,E317)</f>
        <v>0.126332625</v>
      </c>
      <c r="F302" s="142">
        <f t="shared" si="130"/>
        <v>7.2284711666666668E-2</v>
      </c>
      <c r="G302" s="142">
        <f t="shared" si="130"/>
        <v>0.30733851299999998</v>
      </c>
      <c r="H302" s="142">
        <f t="shared" si="130"/>
        <v>0.16288053366666666</v>
      </c>
      <c r="I302" s="142">
        <f t="shared" si="130"/>
        <v>0.13173207733333334</v>
      </c>
      <c r="J302" s="142">
        <f t="shared" si="130"/>
        <v>5.9315169666666667E-2</v>
      </c>
      <c r="K302" s="142">
        <f t="shared" si="130"/>
        <v>0.14011637633333332</v>
      </c>
      <c r="L302" s="141">
        <f t="shared" si="128"/>
        <v>3.1266534114799267</v>
      </c>
      <c r="M302" s="3"/>
    </row>
    <row r="303" spans="1:13" ht="15" customHeight="1" x14ac:dyDescent="0.2">
      <c r="A303" s="11"/>
      <c r="C303" s="190">
        <v>2014</v>
      </c>
      <c r="D303" s="186"/>
      <c r="E303" s="142">
        <f t="shared" ref="E303:K303" si="131">AVERAGE(E308,E313,E318)</f>
        <v>0.11626447325087609</v>
      </c>
      <c r="F303" s="142">
        <f t="shared" si="131"/>
        <v>0.10441322348896709</v>
      </c>
      <c r="G303" s="142">
        <f t="shared" si="131"/>
        <v>0.27401015047854987</v>
      </c>
      <c r="H303" s="142">
        <f t="shared" si="131"/>
        <v>0.18816149380750027</v>
      </c>
      <c r="I303" s="142">
        <f t="shared" si="131"/>
        <v>0.10178050908010212</v>
      </c>
      <c r="J303" s="142">
        <f t="shared" si="131"/>
        <v>4.6833147641675198E-2</v>
      </c>
      <c r="K303" s="142">
        <f t="shared" si="131"/>
        <v>0.16853700225232934</v>
      </c>
      <c r="L303" s="141">
        <f t="shared" si="128"/>
        <v>3.0698167957408002</v>
      </c>
      <c r="M303" s="3"/>
    </row>
    <row r="304" spans="1:13" ht="15" customHeight="1" x14ac:dyDescent="0.2">
      <c r="A304" s="11"/>
      <c r="C304" s="170" t="s">
        <v>95</v>
      </c>
      <c r="D304" s="171"/>
      <c r="E304" s="172"/>
      <c r="F304" s="172"/>
      <c r="G304" s="173"/>
      <c r="H304" s="173"/>
      <c r="I304" s="173"/>
      <c r="J304" s="173"/>
      <c r="K304" s="173"/>
      <c r="L304" s="174"/>
      <c r="M304" s="3"/>
    </row>
    <row r="305" spans="1:13" ht="15" customHeight="1" x14ac:dyDescent="0.2">
      <c r="A305" s="11"/>
      <c r="C305" s="189">
        <v>2024</v>
      </c>
      <c r="D305" s="184"/>
      <c r="E305" s="185">
        <v>0.12421940627677433</v>
      </c>
      <c r="F305" s="185">
        <v>9.7972743600483234E-2</v>
      </c>
      <c r="G305" s="185">
        <v>0.31028416862123731</v>
      </c>
      <c r="H305" s="185">
        <v>0.21667584095310488</v>
      </c>
      <c r="I305" s="185">
        <v>0.1183894847001716</v>
      </c>
      <c r="J305" s="185">
        <v>6.3024632178530035E-2</v>
      </c>
      <c r="K305" s="185">
        <v>6.9433723669698549E-2</v>
      </c>
      <c r="L305" s="180">
        <f t="shared" ref="L305:L308" si="132">(1*E305+2*F305+3*G305+4*H305+5*I305)/SUM(E305:I305)</f>
        <v>3.1233868770692577</v>
      </c>
      <c r="M305" s="3"/>
    </row>
    <row r="306" spans="1:13" ht="15" customHeight="1" x14ac:dyDescent="0.2">
      <c r="A306" s="11"/>
      <c r="C306" s="190">
        <v>2021</v>
      </c>
      <c r="D306" s="186"/>
      <c r="E306" s="142">
        <v>0.13116710300000001</v>
      </c>
      <c r="F306" s="142">
        <v>0.106774304</v>
      </c>
      <c r="G306" s="142">
        <v>0.30059131</v>
      </c>
      <c r="H306" s="142">
        <v>0.18071593399999999</v>
      </c>
      <c r="I306" s="142">
        <v>0.115303345</v>
      </c>
      <c r="J306" s="142">
        <v>6.5356989000000004E-2</v>
      </c>
      <c r="K306" s="142">
        <v>0.10009101500000001</v>
      </c>
      <c r="L306" s="141">
        <f t="shared" si="132"/>
        <v>3.0505829645154909</v>
      </c>
      <c r="M306" s="3"/>
    </row>
    <row r="307" spans="1:13" ht="15" customHeight="1" x14ac:dyDescent="0.2">
      <c r="A307" s="11"/>
      <c r="C307" s="190">
        <v>2017</v>
      </c>
      <c r="D307" s="186"/>
      <c r="E307" s="142">
        <v>0.12710459299999999</v>
      </c>
      <c r="F307" s="142">
        <v>7.8975448000000004E-2</v>
      </c>
      <c r="G307" s="142">
        <v>0.29047594599999998</v>
      </c>
      <c r="H307" s="142">
        <v>0.18936990400000001</v>
      </c>
      <c r="I307" s="142">
        <v>0.13401417500000001</v>
      </c>
      <c r="J307" s="142">
        <v>4.5178299999999998E-2</v>
      </c>
      <c r="K307" s="142">
        <v>0.13488166700000001</v>
      </c>
      <c r="L307" s="141">
        <f t="shared" si="132"/>
        <v>3.151491096911466</v>
      </c>
      <c r="M307" s="3"/>
    </row>
    <row r="308" spans="1:13" ht="15" customHeight="1" x14ac:dyDescent="0.2">
      <c r="A308" s="11"/>
      <c r="C308" s="190">
        <v>2014</v>
      </c>
      <c r="D308" s="186"/>
      <c r="E308" s="142">
        <v>0.10346934330972768</v>
      </c>
      <c r="F308" s="142">
        <v>0.11443305549747014</v>
      </c>
      <c r="G308" s="142">
        <v>0.27314250142468138</v>
      </c>
      <c r="H308" s="142">
        <v>0.17807845230214847</v>
      </c>
      <c r="I308" s="142">
        <v>8.2476526648597365E-2</v>
      </c>
      <c r="J308" s="142">
        <v>4.0929303930599688E-2</v>
      </c>
      <c r="K308" s="142">
        <v>0.20747081688677538</v>
      </c>
      <c r="L308" s="141">
        <f t="shared" si="132"/>
        <v>3.0288182104366133</v>
      </c>
      <c r="M308" s="3"/>
    </row>
    <row r="309" spans="1:13" ht="15" customHeight="1" x14ac:dyDescent="0.2">
      <c r="A309" s="11"/>
      <c r="C309" s="170" t="s">
        <v>96</v>
      </c>
      <c r="D309" s="171"/>
      <c r="E309" s="172"/>
      <c r="F309" s="172"/>
      <c r="G309" s="173"/>
      <c r="H309" s="173"/>
      <c r="I309" s="173"/>
      <c r="J309" s="173"/>
      <c r="K309" s="173"/>
      <c r="L309" s="174"/>
      <c r="M309" s="3"/>
    </row>
    <row r="310" spans="1:13" ht="15" customHeight="1" x14ac:dyDescent="0.2">
      <c r="A310" s="11"/>
      <c r="C310" s="189">
        <v>2024</v>
      </c>
      <c r="D310" s="184"/>
      <c r="E310" s="185">
        <v>0.1083439348520981</v>
      </c>
      <c r="F310" s="185">
        <v>9.8406785510882333E-2</v>
      </c>
      <c r="G310" s="185">
        <v>0.30607929337614742</v>
      </c>
      <c r="H310" s="185">
        <v>0.23500100419371672</v>
      </c>
      <c r="I310" s="185">
        <v>0.11257037399802734</v>
      </c>
      <c r="J310" s="185">
        <v>7.0164884399429639E-2</v>
      </c>
      <c r="K310" s="185">
        <v>6.9433723669698563E-2</v>
      </c>
      <c r="L310" s="180">
        <f t="shared" ref="L310:L313" si="133">(1*E310+2*F310+3*G310+4*H310+5*I310)/SUM(E310:I310)</f>
        <v>3.1685807325917787</v>
      </c>
      <c r="M310" s="3"/>
    </row>
    <row r="311" spans="1:13" ht="15" customHeight="1" x14ac:dyDescent="0.2">
      <c r="A311" s="11"/>
      <c r="C311" s="190">
        <v>2021</v>
      </c>
      <c r="D311" s="186"/>
      <c r="E311" s="142">
        <v>0.102772537</v>
      </c>
      <c r="F311" s="142">
        <v>0.11435392900000001</v>
      </c>
      <c r="G311" s="142">
        <v>0.316302311</v>
      </c>
      <c r="H311" s="142">
        <v>0.197571619</v>
      </c>
      <c r="I311" s="142">
        <v>0.104222832</v>
      </c>
      <c r="J311" s="142">
        <v>6.4685754999999998E-2</v>
      </c>
      <c r="K311" s="142">
        <v>0.10009101500000001</v>
      </c>
      <c r="L311" s="141">
        <f t="shared" si="133"/>
        <v>3.1031080998623755</v>
      </c>
      <c r="M311" s="3"/>
    </row>
    <row r="312" spans="1:13" ht="15" customHeight="1" x14ac:dyDescent="0.2">
      <c r="A312" s="11"/>
      <c r="C312" s="190">
        <v>2017</v>
      </c>
      <c r="D312" s="186"/>
      <c r="E312" s="142">
        <v>0.12568448600000001</v>
      </c>
      <c r="F312" s="142">
        <v>7.1023999000000004E-2</v>
      </c>
      <c r="G312" s="142">
        <v>0.32148728399999998</v>
      </c>
      <c r="H312" s="142">
        <v>0.17211384499999999</v>
      </c>
      <c r="I312" s="142">
        <v>0.13215012700000001</v>
      </c>
      <c r="J312" s="142">
        <v>5.4488000000000002E-2</v>
      </c>
      <c r="K312" s="142">
        <v>0.123052246</v>
      </c>
      <c r="L312" s="141">
        <f t="shared" si="133"/>
        <v>3.1386342969947267</v>
      </c>
      <c r="M312" s="3"/>
    </row>
    <row r="313" spans="1:13" ht="15" customHeight="1" x14ac:dyDescent="0.2">
      <c r="A313" s="11"/>
      <c r="C313" s="190">
        <v>2014</v>
      </c>
      <c r="D313" s="186"/>
      <c r="E313" s="142">
        <v>0.1106435723159106</v>
      </c>
      <c r="F313" s="142">
        <v>0.11455863195116389</v>
      </c>
      <c r="G313" s="142">
        <v>0.28243748474447711</v>
      </c>
      <c r="H313" s="142">
        <v>0.23364137651044839</v>
      </c>
      <c r="I313" s="142">
        <v>8.905614971651421E-2</v>
      </c>
      <c r="J313" s="142">
        <v>4.0375768501885873E-2</v>
      </c>
      <c r="K313" s="142">
        <v>0.12928701625960004</v>
      </c>
      <c r="L313" s="141">
        <f t="shared" si="133"/>
        <v>3.0914181587521488</v>
      </c>
      <c r="M313" s="3"/>
    </row>
    <row r="314" spans="1:13" ht="15" customHeight="1" x14ac:dyDescent="0.2">
      <c r="A314" s="11"/>
      <c r="C314" s="170" t="s">
        <v>181</v>
      </c>
      <c r="D314" s="171"/>
      <c r="E314" s="172"/>
      <c r="F314" s="172"/>
      <c r="G314" s="173"/>
      <c r="H314" s="173"/>
      <c r="I314" s="173"/>
      <c r="J314" s="173"/>
      <c r="K314" s="173"/>
      <c r="L314" s="174"/>
      <c r="M314" s="3"/>
    </row>
    <row r="315" spans="1:13" ht="15" customHeight="1" x14ac:dyDescent="0.2">
      <c r="A315" s="11"/>
      <c r="C315" s="189">
        <v>2024</v>
      </c>
      <c r="D315" s="184"/>
      <c r="E315" s="185">
        <v>0.12099223549150373</v>
      </c>
      <c r="F315" s="185">
        <v>8.9300806849185718E-2</v>
      </c>
      <c r="G315" s="185">
        <v>0.3097571103305003</v>
      </c>
      <c r="H315" s="185">
        <v>0.2201197547092241</v>
      </c>
      <c r="I315" s="185">
        <v>0.10400319386440268</v>
      </c>
      <c r="J315" s="185">
        <v>7.3178362056128654E-2</v>
      </c>
      <c r="K315" s="185">
        <v>8.264853669905485E-2</v>
      </c>
      <c r="L315" s="180">
        <f t="shared" ref="L315:L318" si="134">(1*E315+2*F315+3*G315+4*H315+5*I315)/SUM(E315:I315)</f>
        <v>3.1147168329138117</v>
      </c>
      <c r="M315" s="3"/>
    </row>
    <row r="316" spans="1:13" ht="15" customHeight="1" x14ac:dyDescent="0.2">
      <c r="A316" s="11"/>
      <c r="C316" s="190">
        <v>2021</v>
      </c>
      <c r="D316" s="186"/>
      <c r="E316" s="142">
        <v>0.129027749</v>
      </c>
      <c r="F316" s="142">
        <v>9.9881754000000003E-2</v>
      </c>
      <c r="G316" s="142">
        <v>0.31089127500000002</v>
      </c>
      <c r="H316" s="142">
        <v>0.185207501</v>
      </c>
      <c r="I316" s="142">
        <v>9.2957698000000005E-2</v>
      </c>
      <c r="J316" s="142">
        <v>6.9948740999999995E-2</v>
      </c>
      <c r="K316" s="142">
        <v>0.11208528299999999</v>
      </c>
      <c r="L316" s="141">
        <f t="shared" si="134"/>
        <v>3.0161200408950508</v>
      </c>
      <c r="M316" s="3"/>
    </row>
    <row r="317" spans="1:13" ht="15" customHeight="1" x14ac:dyDescent="0.2">
      <c r="A317" s="11"/>
      <c r="C317" s="190">
        <v>2017</v>
      </c>
      <c r="D317" s="186"/>
      <c r="E317" s="142">
        <v>0.12620879600000001</v>
      </c>
      <c r="F317" s="142">
        <v>6.6854687999999995E-2</v>
      </c>
      <c r="G317" s="142">
        <v>0.31005230900000003</v>
      </c>
      <c r="H317" s="142">
        <v>0.12715785199999999</v>
      </c>
      <c r="I317" s="142">
        <v>0.12903192999999999</v>
      </c>
      <c r="J317" s="142">
        <v>7.8279209000000002E-2</v>
      </c>
      <c r="K317" s="142">
        <v>0.162415216</v>
      </c>
      <c r="L317" s="141">
        <f t="shared" si="134"/>
        <v>3.0868549292555896</v>
      </c>
      <c r="M317" s="3"/>
    </row>
    <row r="318" spans="1:13" ht="15" customHeight="1" x14ac:dyDescent="0.2">
      <c r="A318" s="11"/>
      <c r="C318" s="190">
        <v>2014</v>
      </c>
      <c r="D318" s="186"/>
      <c r="E318" s="142">
        <v>0.13468050412699001</v>
      </c>
      <c r="F318" s="142">
        <v>8.4247983018267233E-2</v>
      </c>
      <c r="G318" s="142">
        <v>0.26645046526649119</v>
      </c>
      <c r="H318" s="142">
        <v>0.15276465260990402</v>
      </c>
      <c r="I318" s="142">
        <v>0.13380885087519484</v>
      </c>
      <c r="J318" s="142">
        <v>5.9194370492540019E-2</v>
      </c>
      <c r="K318" s="142">
        <v>0.16885317361061258</v>
      </c>
      <c r="L318" s="141">
        <f t="shared" si="134"/>
        <v>3.0864993207521696</v>
      </c>
      <c r="M318" s="3"/>
    </row>
    <row r="319" spans="1:13" ht="15" customHeight="1" x14ac:dyDescent="0.2">
      <c r="A319" s="11"/>
      <c r="C319" s="162" t="s">
        <v>73</v>
      </c>
      <c r="D319" s="162"/>
      <c r="E319" s="162"/>
      <c r="F319" s="162"/>
      <c r="G319" s="162"/>
      <c r="H319" s="162"/>
      <c r="I319" s="162"/>
      <c r="J319" s="162"/>
      <c r="K319" s="162"/>
      <c r="L319" s="162"/>
      <c r="M319" s="3"/>
    </row>
    <row r="320" spans="1:13" ht="15" customHeight="1" x14ac:dyDescent="0.2">
      <c r="A320" s="11"/>
      <c r="C320" s="189">
        <v>2024</v>
      </c>
      <c r="D320" s="184"/>
      <c r="E320" s="185">
        <f>AVERAGE(E325,E330,E335)</f>
        <v>0.21379048409338783</v>
      </c>
      <c r="F320" s="185">
        <f t="shared" ref="F320:K320" si="135">AVERAGE(F325,F330,F335)</f>
        <v>0.15033050687402313</v>
      </c>
      <c r="G320" s="185">
        <f t="shared" si="135"/>
        <v>0.35638122157226942</v>
      </c>
      <c r="H320" s="185">
        <f t="shared" si="135"/>
        <v>8.273162347227786E-2</v>
      </c>
      <c r="I320" s="185">
        <f t="shared" si="135"/>
        <v>2.4264008056503372E-2</v>
      </c>
      <c r="J320" s="185">
        <f t="shared" si="135"/>
        <v>7.2071465215556491E-2</v>
      </c>
      <c r="K320" s="185">
        <f t="shared" si="135"/>
        <v>0.10043069071598197</v>
      </c>
      <c r="L320" s="180">
        <f t="shared" ref="L320:L323" si="136">(1*E320+2*F320+3*G320+4*H320+5*I320)/SUM(E320:I320)</f>
        <v>2.4602380674739726</v>
      </c>
      <c r="M320" s="3"/>
    </row>
    <row r="321" spans="1:13" ht="15" customHeight="1" x14ac:dyDescent="0.2">
      <c r="A321" s="11"/>
      <c r="C321" s="190">
        <v>2021</v>
      </c>
      <c r="D321" s="186"/>
      <c r="E321" s="142">
        <f t="shared" ref="E321:K321" si="137">AVERAGE(E326,E331,E336)</f>
        <v>0.19787442499999999</v>
      </c>
      <c r="F321" s="142">
        <f t="shared" si="137"/>
        <v>0.150475891</v>
      </c>
      <c r="G321" s="142">
        <f t="shared" si="137"/>
        <v>0.34648655099999998</v>
      </c>
      <c r="H321" s="142">
        <f t="shared" si="137"/>
        <v>5.1946066666666658E-2</v>
      </c>
      <c r="I321" s="142">
        <f t="shared" si="137"/>
        <v>2.7175833333333333E-2</v>
      </c>
      <c r="J321" s="142">
        <f t="shared" si="137"/>
        <v>7.138989200000001E-2</v>
      </c>
      <c r="K321" s="142">
        <f t="shared" si="137"/>
        <v>0.15465130800000002</v>
      </c>
      <c r="L321" s="141">
        <f t="shared" si="136"/>
        <v>2.4315885723836415</v>
      </c>
      <c r="M321" s="3"/>
    </row>
    <row r="322" spans="1:13" ht="15" customHeight="1" x14ac:dyDescent="0.2">
      <c r="A322" s="11"/>
      <c r="C322" s="190">
        <v>2017</v>
      </c>
      <c r="D322" s="186"/>
      <c r="E322" s="142">
        <f t="shared" ref="E322:K322" si="138">AVERAGE(E327,E332,E337)</f>
        <v>0.18233333366666668</v>
      </c>
      <c r="F322" s="142">
        <f t="shared" si="138"/>
        <v>0.10849333133333333</v>
      </c>
      <c r="G322" s="142">
        <f t="shared" si="138"/>
        <v>0.33663015199999996</v>
      </c>
      <c r="H322" s="142">
        <f t="shared" si="138"/>
        <v>5.6816017333333337E-2</v>
      </c>
      <c r="I322" s="142">
        <f t="shared" si="138"/>
        <v>1.9957533333333333E-2</v>
      </c>
      <c r="J322" s="142">
        <f t="shared" si="138"/>
        <v>6.3094274666666658E-2</v>
      </c>
      <c r="K322" s="142">
        <f t="shared" si="138"/>
        <v>0.23267536166666666</v>
      </c>
      <c r="L322" s="141">
        <f t="shared" si="136"/>
        <v>2.4654747481085031</v>
      </c>
      <c r="M322" s="3"/>
    </row>
    <row r="323" spans="1:13" ht="15" customHeight="1" x14ac:dyDescent="0.2">
      <c r="A323" s="11"/>
      <c r="C323" s="190">
        <v>2014</v>
      </c>
      <c r="D323" s="186"/>
      <c r="E323" s="142">
        <f t="shared" ref="E323:K323" si="139">AVERAGE(E328,E333,E338)</f>
        <v>0.17641566501385589</v>
      </c>
      <c r="F323" s="142">
        <f t="shared" si="139"/>
        <v>0.15826669213651642</v>
      </c>
      <c r="G323" s="142">
        <f t="shared" si="139"/>
        <v>0.29072615629293191</v>
      </c>
      <c r="H323" s="142">
        <f t="shared" si="139"/>
        <v>4.379656158481695E-2</v>
      </c>
      <c r="I323" s="142">
        <f t="shared" si="139"/>
        <v>1.223876030888329E-2</v>
      </c>
      <c r="J323" s="142">
        <f t="shared" si="139"/>
        <v>4.6495236641382637E-2</v>
      </c>
      <c r="K323" s="142">
        <f t="shared" si="139"/>
        <v>0.27206092802161291</v>
      </c>
      <c r="L323" s="141">
        <f t="shared" si="136"/>
        <v>2.3501681033732611</v>
      </c>
      <c r="M323" s="3"/>
    </row>
    <row r="324" spans="1:13" ht="15" customHeight="1" x14ac:dyDescent="0.2">
      <c r="A324" s="11"/>
      <c r="C324" s="170" t="s">
        <v>95</v>
      </c>
      <c r="D324" s="171"/>
      <c r="E324" s="172"/>
      <c r="F324" s="172"/>
      <c r="G324" s="173"/>
      <c r="H324" s="173"/>
      <c r="I324" s="173"/>
      <c r="J324" s="173"/>
      <c r="K324" s="173"/>
      <c r="L324" s="174"/>
      <c r="M324" s="3"/>
    </row>
    <row r="325" spans="1:13" ht="15" customHeight="1" x14ac:dyDescent="0.2">
      <c r="A325" s="11"/>
      <c r="C325" s="189">
        <v>2024</v>
      </c>
      <c r="D325" s="184"/>
      <c r="E325" s="185">
        <v>0.21078964519005616</v>
      </c>
      <c r="F325" s="185">
        <v>0.16496209535181533</v>
      </c>
      <c r="G325" s="185">
        <v>0.36684626473472248</v>
      </c>
      <c r="H325" s="185">
        <v>6.7903658485955212E-2</v>
      </c>
      <c r="I325" s="185">
        <v>2.2400390994751666E-2</v>
      </c>
      <c r="J325" s="185">
        <v>6.8154704884161019E-2</v>
      </c>
      <c r="K325" s="185">
        <v>9.8943240358538256E-2</v>
      </c>
      <c r="L325" s="180">
        <f t="shared" ref="L325:L328" si="140">(1*E325+2*F325+3*G325+4*H325+5*I325)/SUM(E325:I325)</f>
        <v>2.4311012410762509</v>
      </c>
    </row>
    <row r="326" spans="1:13" ht="15" customHeight="1" x14ac:dyDescent="0.2">
      <c r="A326" s="11"/>
      <c r="C326" s="190">
        <v>2021</v>
      </c>
      <c r="D326" s="186"/>
      <c r="E326" s="142">
        <v>0.19357975299999999</v>
      </c>
      <c r="F326" s="142">
        <v>0.15718950900000001</v>
      </c>
      <c r="G326" s="142">
        <v>0.35568912899999999</v>
      </c>
      <c r="H326" s="142">
        <v>4.2129800000000002E-2</v>
      </c>
      <c r="I326" s="142">
        <v>2.7481599999999998E-2</v>
      </c>
      <c r="J326" s="142">
        <v>6.6410052999999997E-2</v>
      </c>
      <c r="K326" s="142">
        <v>0.15752015</v>
      </c>
      <c r="L326" s="141">
        <f t="shared" si="140"/>
        <v>2.4236909873483272</v>
      </c>
      <c r="M326" s="3"/>
    </row>
    <row r="327" spans="1:13" ht="15" customHeight="1" x14ac:dyDescent="0.2">
      <c r="A327" s="11"/>
      <c r="C327" s="190">
        <v>2017</v>
      </c>
      <c r="D327" s="186"/>
      <c r="E327" s="142">
        <v>0.18715216600000001</v>
      </c>
      <c r="F327" s="142">
        <v>0.11937539899999999</v>
      </c>
      <c r="G327" s="142">
        <v>0.34415884600000002</v>
      </c>
      <c r="H327" s="142">
        <v>6.1641399999999999E-2</v>
      </c>
      <c r="I327" s="142">
        <v>1.6771100000000001E-2</v>
      </c>
      <c r="J327" s="142">
        <v>5.69852E-2</v>
      </c>
      <c r="K327" s="142">
        <v>0.21391586100000001</v>
      </c>
      <c r="L327" s="141">
        <f t="shared" si="140"/>
        <v>2.4534402328849456</v>
      </c>
    </row>
    <row r="328" spans="1:13" ht="15" customHeight="1" x14ac:dyDescent="0.2">
      <c r="A328" s="11"/>
      <c r="C328" s="190">
        <v>2014</v>
      </c>
      <c r="D328" s="186"/>
      <c r="E328" s="142">
        <v>0.173906967333123</v>
      </c>
      <c r="F328" s="142">
        <v>0.17642507311954528</v>
      </c>
      <c r="G328" s="142">
        <v>0.29874389393205159</v>
      </c>
      <c r="H328" s="142">
        <v>3.8057984696977007E-2</v>
      </c>
      <c r="I328" s="142">
        <v>1.613578241090715E-2</v>
      </c>
      <c r="J328" s="142">
        <v>3.8396933677999172E-2</v>
      </c>
      <c r="K328" s="142">
        <v>0.25833336482939689</v>
      </c>
      <c r="L328" s="141">
        <f t="shared" si="140"/>
        <v>2.3545727090138637</v>
      </c>
      <c r="M328" s="3"/>
    </row>
    <row r="329" spans="1:13" ht="15" customHeight="1" x14ac:dyDescent="0.2">
      <c r="A329" s="11"/>
      <c r="C329" s="170" t="s">
        <v>96</v>
      </c>
      <c r="D329" s="171"/>
      <c r="E329" s="172"/>
      <c r="F329" s="172"/>
      <c r="G329" s="173"/>
      <c r="H329" s="173"/>
      <c r="I329" s="173"/>
      <c r="J329" s="173"/>
      <c r="K329" s="173"/>
      <c r="L329" s="174"/>
      <c r="M329" s="3"/>
    </row>
    <row r="330" spans="1:13" ht="15" customHeight="1" x14ac:dyDescent="0.2">
      <c r="A330" s="11"/>
      <c r="C330" s="189">
        <v>2024</v>
      </c>
      <c r="D330" s="184"/>
      <c r="E330" s="185">
        <v>0.22133989037037502</v>
      </c>
      <c r="F330" s="185">
        <v>0.15287733957342611</v>
      </c>
      <c r="G330" s="185">
        <v>0.35390409696129765</v>
      </c>
      <c r="H330" s="185">
        <v>7.7844687885715469E-2</v>
      </c>
      <c r="I330" s="185">
        <v>2.3296768834056861E-2</v>
      </c>
      <c r="J330" s="185">
        <v>7.1793976016590696E-2</v>
      </c>
      <c r="K330" s="185">
        <v>9.8943240358538229E-2</v>
      </c>
      <c r="L330" s="180">
        <f t="shared" ref="L330:L333" si="141">(1*E330+2*F330+3*G330+4*H330+5*I330)/SUM(E330:I330)</f>
        <v>2.4318822645084905</v>
      </c>
      <c r="M330" s="3"/>
    </row>
    <row r="331" spans="1:13" ht="15" customHeight="1" x14ac:dyDescent="0.2">
      <c r="A331" s="11"/>
      <c r="C331" s="190">
        <v>2021</v>
      </c>
      <c r="D331" s="186"/>
      <c r="E331" s="142">
        <v>0.18954426799999999</v>
      </c>
      <c r="F331" s="142">
        <v>0.14439196900000001</v>
      </c>
      <c r="G331" s="142">
        <v>0.35861702699999998</v>
      </c>
      <c r="H331" s="142">
        <v>5.2192500000000003E-2</v>
      </c>
      <c r="I331" s="142">
        <v>2.65461E-2</v>
      </c>
      <c r="J331" s="142">
        <v>7.1187968000000004E-2</v>
      </c>
      <c r="K331" s="142">
        <v>0.15752015</v>
      </c>
      <c r="L331" s="141">
        <f t="shared" si="141"/>
        <v>2.4577982414708841</v>
      </c>
      <c r="M331" s="3"/>
    </row>
    <row r="332" spans="1:13" ht="15" customHeight="1" x14ac:dyDescent="0.2">
      <c r="A332" s="11"/>
      <c r="C332" s="190">
        <v>2017</v>
      </c>
      <c r="D332" s="186"/>
      <c r="E332" s="142">
        <v>0.181164297</v>
      </c>
      <c r="F332" s="142">
        <v>0.109666684</v>
      </c>
      <c r="G332" s="142">
        <v>0.348498749</v>
      </c>
      <c r="H332" s="142">
        <v>6.6473751999999997E-2</v>
      </c>
      <c r="I332" s="142">
        <v>1.8371499999999999E-2</v>
      </c>
      <c r="J332" s="142">
        <v>5.6764000000000002E-2</v>
      </c>
      <c r="K332" s="142">
        <v>0.21906097499999999</v>
      </c>
      <c r="L332" s="141">
        <f t="shared" si="141"/>
        <v>2.4907604720318823</v>
      </c>
      <c r="M332" s="3"/>
    </row>
    <row r="333" spans="1:13" ht="15" customHeight="1" x14ac:dyDescent="0.2">
      <c r="A333" s="11"/>
      <c r="C333" s="190">
        <v>2014</v>
      </c>
      <c r="D333" s="186"/>
      <c r="E333" s="142">
        <v>0.16359197698262934</v>
      </c>
      <c r="F333" s="142">
        <v>0.17592274565473107</v>
      </c>
      <c r="G333" s="142">
        <v>0.30715890751907005</v>
      </c>
      <c r="H333" s="142">
        <v>4.0365507224061431E-2</v>
      </c>
      <c r="I333" s="142">
        <v>1.6032064142869139E-2</v>
      </c>
      <c r="J333" s="142">
        <v>3.8721588314897505E-2</v>
      </c>
      <c r="K333" s="142">
        <v>0.25820721016174142</v>
      </c>
      <c r="L333" s="141">
        <f t="shared" si="141"/>
        <v>2.3874346393693386</v>
      </c>
    </row>
    <row r="334" spans="1:13" ht="15" customHeight="1" x14ac:dyDescent="0.2">
      <c r="A334" s="11"/>
      <c r="C334" s="170" t="s">
        <v>181</v>
      </c>
      <c r="D334" s="171"/>
      <c r="E334" s="172"/>
      <c r="F334" s="172"/>
      <c r="G334" s="173"/>
      <c r="H334" s="173"/>
      <c r="I334" s="173"/>
      <c r="J334" s="173"/>
      <c r="K334" s="173"/>
      <c r="L334" s="174"/>
    </row>
    <row r="335" spans="1:13" ht="15" customHeight="1" x14ac:dyDescent="0.2">
      <c r="A335" s="11"/>
      <c r="C335" s="189">
        <v>2024</v>
      </c>
      <c r="D335" s="184"/>
      <c r="E335" s="185">
        <v>0.2092419167197323</v>
      </c>
      <c r="F335" s="185">
        <v>0.13315208569682793</v>
      </c>
      <c r="G335" s="185">
        <v>0.34839330302078814</v>
      </c>
      <c r="H335" s="185">
        <v>0.1024465240451629</v>
      </c>
      <c r="I335" s="185">
        <v>2.7094864340701581E-2</v>
      </c>
      <c r="J335" s="185">
        <v>7.6265714745917756E-2</v>
      </c>
      <c r="K335" s="185">
        <v>0.10340559143086941</v>
      </c>
      <c r="L335" s="180">
        <f t="shared" ref="L335:L338" si="142">(1*E335+2*F335+3*G335+4*H335+5*I335)/SUM(E335:I335)</f>
        <v>2.5184861027245109</v>
      </c>
    </row>
    <row r="336" spans="1:13" ht="15" customHeight="1" x14ac:dyDescent="0.2">
      <c r="A336" s="11"/>
      <c r="C336" s="190">
        <v>2021</v>
      </c>
      <c r="D336" s="186"/>
      <c r="E336" s="142">
        <v>0.210499254</v>
      </c>
      <c r="F336" s="142">
        <v>0.14984619499999999</v>
      </c>
      <c r="G336" s="142">
        <v>0.32515349700000001</v>
      </c>
      <c r="H336" s="142">
        <v>6.1515899999999998E-2</v>
      </c>
      <c r="I336" s="142">
        <v>2.7499800000000001E-2</v>
      </c>
      <c r="J336" s="142">
        <v>7.6571655000000002E-2</v>
      </c>
      <c r="K336" s="142">
        <v>0.14891362399999999</v>
      </c>
      <c r="L336" s="141">
        <f t="shared" si="142"/>
        <v>2.4134014051943442</v>
      </c>
    </row>
    <row r="337" spans="1:13" ht="15" customHeight="1" x14ac:dyDescent="0.2">
      <c r="A337" s="11"/>
      <c r="C337" s="190">
        <v>2017</v>
      </c>
      <c r="D337" s="186"/>
      <c r="E337" s="142">
        <v>0.178683538</v>
      </c>
      <c r="F337" s="142">
        <v>9.6437911000000001E-2</v>
      </c>
      <c r="G337" s="142">
        <v>0.31723286099999998</v>
      </c>
      <c r="H337" s="142">
        <v>4.23329E-2</v>
      </c>
      <c r="I337" s="142">
        <v>2.4729999999999999E-2</v>
      </c>
      <c r="J337" s="142">
        <v>7.5533623999999994E-2</v>
      </c>
      <c r="K337" s="142">
        <v>0.26504924899999999</v>
      </c>
      <c r="L337" s="141">
        <f t="shared" si="142"/>
        <v>2.4510120732214435</v>
      </c>
    </row>
    <row r="338" spans="1:13" ht="15" customHeight="1" x14ac:dyDescent="0.2">
      <c r="A338" s="11"/>
      <c r="C338" s="190">
        <v>2014</v>
      </c>
      <c r="D338" s="186"/>
      <c r="E338" s="142">
        <v>0.19174805072581533</v>
      </c>
      <c r="F338" s="142">
        <v>0.12245225763527294</v>
      </c>
      <c r="G338" s="142">
        <v>0.26627566742767411</v>
      </c>
      <c r="H338" s="142">
        <v>5.2966192833412404E-2</v>
      </c>
      <c r="I338" s="142">
        <v>4.5484343728735867E-3</v>
      </c>
      <c r="J338" s="142">
        <v>6.2367187931251233E-2</v>
      </c>
      <c r="K338" s="142">
        <v>0.29964220907370054</v>
      </c>
      <c r="L338" s="141">
        <f t="shared" si="142"/>
        <v>2.3042447719074182</v>
      </c>
    </row>
    <row r="339" spans="1:13" ht="15" customHeight="1" x14ac:dyDescent="0.2">
      <c r="A339" s="11"/>
      <c r="C339" s="162" t="s">
        <v>74</v>
      </c>
      <c r="D339" s="162"/>
      <c r="E339" s="162"/>
      <c r="F339" s="162"/>
      <c r="G339" s="162"/>
      <c r="H339" s="162"/>
      <c r="I339" s="162"/>
      <c r="J339" s="162"/>
      <c r="K339" s="162"/>
      <c r="L339" s="162"/>
    </row>
    <row r="340" spans="1:13" ht="15" customHeight="1" x14ac:dyDescent="0.2">
      <c r="A340" s="11"/>
      <c r="C340" s="189">
        <v>2024</v>
      </c>
      <c r="D340" s="184"/>
      <c r="E340" s="185">
        <f>AVERAGE(E345,E350,E355)</f>
        <v>0.16225048085506202</v>
      </c>
      <c r="F340" s="185">
        <f t="shared" ref="F340:K340" si="143">AVERAGE(F345,F350,F355)</f>
        <v>0.16945043207339458</v>
      </c>
      <c r="G340" s="185">
        <f t="shared" si="143"/>
        <v>0.31824560869068858</v>
      </c>
      <c r="H340" s="185">
        <f t="shared" si="143"/>
        <v>0.12341940126155765</v>
      </c>
      <c r="I340" s="185">
        <f t="shared" si="143"/>
        <v>3.8850103142183755E-2</v>
      </c>
      <c r="J340" s="185">
        <f t="shared" si="143"/>
        <v>6.0443058990664246E-2</v>
      </c>
      <c r="K340" s="185">
        <f t="shared" si="143"/>
        <v>0.1273409149864492</v>
      </c>
      <c r="L340" s="180">
        <f t="shared" ref="L340:L343" si="144">(1*E340+2*F340+3*G340+4*H340+5*I340)/SUM(E340:I340)</f>
        <v>2.6394656386288267</v>
      </c>
    </row>
    <row r="341" spans="1:13" ht="15" customHeight="1" x14ac:dyDescent="0.2">
      <c r="A341" s="11"/>
      <c r="C341" s="190">
        <v>2021</v>
      </c>
      <c r="D341" s="186"/>
      <c r="E341" s="142">
        <f t="shared" ref="E341:K341" si="145">AVERAGE(E346,E351,E356)</f>
        <v>0.15064126600000002</v>
      </c>
      <c r="F341" s="142">
        <f t="shared" si="145"/>
        <v>0.17126006433333332</v>
      </c>
      <c r="G341" s="142">
        <f t="shared" si="145"/>
        <v>0.31609804699999994</v>
      </c>
      <c r="H341" s="142">
        <f t="shared" si="145"/>
        <v>9.341822100000001E-2</v>
      </c>
      <c r="I341" s="142">
        <f t="shared" si="145"/>
        <v>4.5369646333333326E-2</v>
      </c>
      <c r="J341" s="142">
        <f t="shared" si="145"/>
        <v>6.2167225999999999E-2</v>
      </c>
      <c r="K341" s="142">
        <f t="shared" si="145"/>
        <v>0.161045518</v>
      </c>
      <c r="L341" s="141">
        <f t="shared" si="144"/>
        <v>2.6287463721286803</v>
      </c>
    </row>
    <row r="342" spans="1:13" ht="15" customHeight="1" x14ac:dyDescent="0.2">
      <c r="A342" s="11"/>
      <c r="C342" s="190">
        <v>2017</v>
      </c>
      <c r="D342" s="186"/>
      <c r="E342" s="142">
        <f t="shared" ref="E342:K342" si="146">AVERAGE(E347,E352,E357)</f>
        <v>0.15414021233333333</v>
      </c>
      <c r="F342" s="142">
        <f t="shared" si="146"/>
        <v>0.11286868066666667</v>
      </c>
      <c r="G342" s="142">
        <f t="shared" si="146"/>
        <v>0.308795447</v>
      </c>
      <c r="H342" s="142">
        <f t="shared" si="146"/>
        <v>9.3704101999999997E-2</v>
      </c>
      <c r="I342" s="142">
        <f t="shared" si="146"/>
        <v>2.4081066666666668E-2</v>
      </c>
      <c r="J342" s="142">
        <f t="shared" si="146"/>
        <v>6.6363454333333335E-2</v>
      </c>
      <c r="K342" s="142">
        <f t="shared" si="146"/>
        <v>0.24004704233333332</v>
      </c>
      <c r="L342" s="141">
        <f t="shared" si="144"/>
        <v>2.5973369456858078</v>
      </c>
    </row>
    <row r="343" spans="1:13" ht="15" customHeight="1" x14ac:dyDescent="0.2">
      <c r="A343" s="11"/>
      <c r="C343" s="190">
        <v>2014</v>
      </c>
      <c r="D343" s="186"/>
      <c r="E343" s="142">
        <f t="shared" ref="E343:K343" si="147">AVERAGE(E348,E353,E358)</f>
        <v>0.1616561740038617</v>
      </c>
      <c r="F343" s="142">
        <f t="shared" si="147"/>
        <v>0.13853187046352511</v>
      </c>
      <c r="G343" s="142">
        <f t="shared" si="147"/>
        <v>0.29137199255344343</v>
      </c>
      <c r="H343" s="142">
        <f t="shared" si="147"/>
        <v>6.8028928708981584E-2</v>
      </c>
      <c r="I343" s="142">
        <f t="shared" si="147"/>
        <v>1.9483661825950672E-2</v>
      </c>
      <c r="J343" s="142">
        <f t="shared" si="147"/>
        <v>5.1060840354599547E-2</v>
      </c>
      <c r="K343" s="142">
        <f t="shared" si="147"/>
        <v>0.26986653208963801</v>
      </c>
      <c r="L343" s="141">
        <f t="shared" si="144"/>
        <v>2.4774521137928991</v>
      </c>
    </row>
    <row r="344" spans="1:13" ht="15" customHeight="1" x14ac:dyDescent="0.2">
      <c r="A344" s="11"/>
      <c r="C344" s="170" t="s">
        <v>95</v>
      </c>
      <c r="D344" s="171"/>
      <c r="E344" s="172"/>
      <c r="F344" s="172"/>
      <c r="G344" s="173"/>
      <c r="H344" s="173"/>
      <c r="I344" s="173"/>
      <c r="J344" s="173"/>
      <c r="K344" s="173"/>
      <c r="L344" s="174"/>
    </row>
    <row r="345" spans="1:13" ht="15" customHeight="1" x14ac:dyDescent="0.2">
      <c r="A345" s="11"/>
      <c r="C345" s="189">
        <v>2024</v>
      </c>
      <c r="D345" s="184"/>
      <c r="E345" s="185">
        <v>0.17813039094165314</v>
      </c>
      <c r="F345" s="185">
        <v>0.18943783178441331</v>
      </c>
      <c r="G345" s="185">
        <v>0.31988022989608172</v>
      </c>
      <c r="H345" s="185">
        <v>0.10145674302965224</v>
      </c>
      <c r="I345" s="185">
        <v>2.751185709408626E-2</v>
      </c>
      <c r="J345" s="185">
        <v>5.685427222463655E-2</v>
      </c>
      <c r="K345" s="185">
        <v>0.12672867502947674</v>
      </c>
      <c r="L345" s="180">
        <f t="shared" ref="L345:L348" si="148">(1*E345+2*F345+3*G345+4*H345+5*I345)/SUM(E345:I345)</f>
        <v>2.5232606237941471</v>
      </c>
    </row>
    <row r="346" spans="1:13" ht="15" customHeight="1" x14ac:dyDescent="0.2">
      <c r="A346" s="11"/>
      <c r="C346" s="190">
        <v>2021</v>
      </c>
      <c r="D346" s="186"/>
      <c r="E346" s="142">
        <v>0.164244591</v>
      </c>
      <c r="F346" s="142">
        <v>0.19284001100000001</v>
      </c>
      <c r="G346" s="142">
        <v>0.31680103599999998</v>
      </c>
      <c r="H346" s="142">
        <v>7.0418393999999995E-2</v>
      </c>
      <c r="I346" s="142">
        <v>3.5776500000000003E-2</v>
      </c>
      <c r="J346" s="142">
        <v>5.7932600000000001E-2</v>
      </c>
      <c r="K346" s="142">
        <v>0.16198679099999999</v>
      </c>
      <c r="L346" s="141">
        <f t="shared" si="148"/>
        <v>2.5136940566541401</v>
      </c>
    </row>
    <row r="347" spans="1:13" ht="15" customHeight="1" x14ac:dyDescent="0.2">
      <c r="A347" s="11"/>
      <c r="C347" s="190">
        <v>2017</v>
      </c>
      <c r="D347" s="186"/>
      <c r="E347" s="142">
        <v>0.15282632800000001</v>
      </c>
      <c r="F347" s="142">
        <v>0.14539958</v>
      </c>
      <c r="G347" s="142">
        <v>0.29630379499999998</v>
      </c>
      <c r="H347" s="142">
        <v>9.3618072999999996E-2</v>
      </c>
      <c r="I347" s="142">
        <v>1.6985900000000002E-2</v>
      </c>
      <c r="J347" s="142">
        <v>5.7208299999999997E-2</v>
      </c>
      <c r="K347" s="142">
        <v>0.23765810200000001</v>
      </c>
      <c r="L347" s="141">
        <f t="shared" si="148"/>
        <v>2.5412751170318519</v>
      </c>
    </row>
    <row r="348" spans="1:13" ht="15" customHeight="1" x14ac:dyDescent="0.2">
      <c r="A348" s="11"/>
      <c r="C348" s="190">
        <v>2014</v>
      </c>
      <c r="D348" s="186"/>
      <c r="E348" s="142">
        <v>0.17911976433469737</v>
      </c>
      <c r="F348" s="142">
        <v>0.16925672979104195</v>
      </c>
      <c r="G348" s="142">
        <v>0.29366157072539556</v>
      </c>
      <c r="H348" s="142">
        <v>4.7868330850406357E-2</v>
      </c>
      <c r="I348" s="142">
        <v>1.381930915774094E-2</v>
      </c>
      <c r="J348" s="142">
        <v>4.545659616156162E-2</v>
      </c>
      <c r="K348" s="142">
        <v>0.25081769897915629</v>
      </c>
      <c r="L348" s="141">
        <f t="shared" si="148"/>
        <v>2.3577194833533488</v>
      </c>
    </row>
    <row r="349" spans="1:13" ht="15" customHeight="1" x14ac:dyDescent="0.2">
      <c r="A349" s="11"/>
      <c r="C349" s="170" t="s">
        <v>96</v>
      </c>
      <c r="D349" s="171"/>
      <c r="E349" s="172"/>
      <c r="F349" s="172"/>
      <c r="G349" s="173"/>
      <c r="H349" s="173"/>
      <c r="I349" s="173"/>
      <c r="J349" s="173"/>
      <c r="K349" s="173"/>
      <c r="L349" s="174"/>
    </row>
    <row r="350" spans="1:13" ht="15" customHeight="1" x14ac:dyDescent="0.2">
      <c r="A350" s="11"/>
      <c r="C350" s="189">
        <v>2024</v>
      </c>
      <c r="D350" s="184"/>
      <c r="E350" s="185">
        <v>0.14926857690837114</v>
      </c>
      <c r="F350" s="185">
        <v>0.18191073752180531</v>
      </c>
      <c r="G350" s="185">
        <v>0.33046147672453519</v>
      </c>
      <c r="H350" s="185">
        <v>0.12036764930171263</v>
      </c>
      <c r="I350" s="185">
        <v>3.0107858510843258E-2</v>
      </c>
      <c r="J350" s="185">
        <v>6.1155026003255702E-2</v>
      </c>
      <c r="K350" s="185">
        <v>0.12672867502947674</v>
      </c>
      <c r="L350" s="180">
        <f t="shared" ref="L350:L353" si="149">(1*E350+2*F350+3*G350+4*H350+5*I350)/SUM(E350:I350)</f>
        <v>2.6307615973272882</v>
      </c>
    </row>
    <row r="351" spans="1:13" ht="15" customHeight="1" x14ac:dyDescent="0.2">
      <c r="A351" s="11"/>
      <c r="C351" s="190">
        <v>2021</v>
      </c>
      <c r="D351" s="186"/>
      <c r="E351" s="142">
        <v>0.13624536100000001</v>
      </c>
      <c r="F351" s="142">
        <v>0.16533155799999999</v>
      </c>
      <c r="G351" s="142">
        <v>0.33993573599999999</v>
      </c>
      <c r="H351" s="142">
        <v>9.9305699999999997E-2</v>
      </c>
      <c r="I351" s="142">
        <v>3.3113999999999998E-2</v>
      </c>
      <c r="J351" s="142">
        <v>6.4080897999999997E-2</v>
      </c>
      <c r="K351" s="142">
        <v>0.16198679099999999</v>
      </c>
      <c r="L351" s="141">
        <f t="shared" si="149"/>
        <v>2.6481752206883766</v>
      </c>
    </row>
    <row r="352" spans="1:13" ht="15" customHeight="1" x14ac:dyDescent="0.2">
      <c r="A352" s="11"/>
      <c r="C352" s="190">
        <v>2017</v>
      </c>
      <c r="D352" s="186"/>
      <c r="E352" s="142">
        <v>0.16445802800000001</v>
      </c>
      <c r="F352" s="142">
        <v>0.120636943</v>
      </c>
      <c r="G352" s="142">
        <v>0.32871625700000001</v>
      </c>
      <c r="H352" s="142">
        <v>8.7734284999999995E-2</v>
      </c>
      <c r="I352" s="142">
        <v>2.3859200000000001E-2</v>
      </c>
      <c r="J352" s="142">
        <v>6.09455E-2</v>
      </c>
      <c r="K352" s="142">
        <v>0.21364976699999999</v>
      </c>
      <c r="L352" s="141">
        <f t="shared" si="149"/>
        <v>2.5669998989929361</v>
      </c>
      <c r="M352" s="3"/>
    </row>
    <row r="353" spans="1:13" ht="15" customHeight="1" x14ac:dyDescent="0.2">
      <c r="A353" s="11"/>
      <c r="C353" s="190">
        <v>2014</v>
      </c>
      <c r="D353" s="186"/>
      <c r="E353" s="142">
        <v>0.15437688897878291</v>
      </c>
      <c r="F353" s="142">
        <v>0.15032326809428095</v>
      </c>
      <c r="G353" s="142">
        <v>0.32928641848795148</v>
      </c>
      <c r="H353" s="142">
        <v>4.985622713001759E-2</v>
      </c>
      <c r="I353" s="142">
        <v>1.6342882898759629E-2</v>
      </c>
      <c r="J353" s="142">
        <v>4.2980033718557902E-2</v>
      </c>
      <c r="K353" s="142">
        <v>0.2568342806916496</v>
      </c>
      <c r="L353" s="141">
        <f t="shared" si="149"/>
        <v>2.4622354314382475</v>
      </c>
    </row>
    <row r="354" spans="1:13" ht="15" customHeight="1" x14ac:dyDescent="0.2">
      <c r="A354" s="11"/>
      <c r="C354" s="170" t="s">
        <v>181</v>
      </c>
      <c r="D354" s="171"/>
      <c r="E354" s="172"/>
      <c r="F354" s="172"/>
      <c r="G354" s="173"/>
      <c r="H354" s="173"/>
      <c r="I354" s="173"/>
      <c r="J354" s="173"/>
      <c r="K354" s="173"/>
      <c r="L354" s="174"/>
      <c r="M354" s="3"/>
    </row>
    <row r="355" spans="1:13" ht="15" customHeight="1" x14ac:dyDescent="0.2">
      <c r="A355" s="11"/>
      <c r="C355" s="189">
        <v>2024</v>
      </c>
      <c r="D355" s="184"/>
      <c r="E355" s="185">
        <v>0.15935247471516181</v>
      </c>
      <c r="F355" s="185">
        <v>0.13700272691396503</v>
      </c>
      <c r="G355" s="185">
        <v>0.30439511945144865</v>
      </c>
      <c r="H355" s="185">
        <v>0.14843381145330808</v>
      </c>
      <c r="I355" s="185">
        <v>5.8930593821621739E-2</v>
      </c>
      <c r="J355" s="185">
        <v>6.33198787441005E-2</v>
      </c>
      <c r="K355" s="185">
        <v>0.12856539490039418</v>
      </c>
      <c r="L355" s="180">
        <f t="shared" ref="L355:L358" si="150">(1*E355+2*F355+3*G355+4*H355+5*I355)/SUM(E355:I355)</f>
        <v>2.7656116500908672</v>
      </c>
      <c r="M355" s="3"/>
    </row>
    <row r="356" spans="1:13" ht="15" customHeight="1" x14ac:dyDescent="0.2">
      <c r="A356" s="11"/>
      <c r="C356" s="190">
        <v>2021</v>
      </c>
      <c r="D356" s="186"/>
      <c r="E356" s="142">
        <v>0.15143384600000001</v>
      </c>
      <c r="F356" s="142">
        <v>0.155608624</v>
      </c>
      <c r="G356" s="142">
        <v>0.29155736900000001</v>
      </c>
      <c r="H356" s="142">
        <v>0.110530569</v>
      </c>
      <c r="I356" s="142">
        <v>6.7218439000000005E-2</v>
      </c>
      <c r="J356" s="142">
        <v>6.4488180000000006E-2</v>
      </c>
      <c r="K356" s="142">
        <v>0.15916297200000001</v>
      </c>
      <c r="L356" s="141">
        <f t="shared" si="150"/>
        <v>2.7249833372908974</v>
      </c>
      <c r="M356" s="3"/>
    </row>
    <row r="357" spans="1:13" ht="15" customHeight="1" x14ac:dyDescent="0.2">
      <c r="A357" s="11"/>
      <c r="C357" s="190">
        <v>2017</v>
      </c>
      <c r="D357" s="186"/>
      <c r="E357" s="142">
        <v>0.14513628100000001</v>
      </c>
      <c r="F357" s="142">
        <v>7.2569518999999999E-2</v>
      </c>
      <c r="G357" s="142">
        <v>0.30136628900000001</v>
      </c>
      <c r="H357" s="142">
        <v>9.9759948000000001E-2</v>
      </c>
      <c r="I357" s="142">
        <v>3.1398099999999998E-2</v>
      </c>
      <c r="J357" s="142">
        <v>8.0936563000000003E-2</v>
      </c>
      <c r="K357" s="142">
        <v>0.26883325800000002</v>
      </c>
      <c r="L357" s="141">
        <f t="shared" si="150"/>
        <v>2.691976853112239</v>
      </c>
      <c r="M357" s="3"/>
    </row>
    <row r="358" spans="1:13" ht="15" customHeight="1" x14ac:dyDescent="0.2">
      <c r="A358" s="11"/>
      <c r="C358" s="190">
        <v>2014</v>
      </c>
      <c r="D358" s="186"/>
      <c r="E358" s="142">
        <v>0.15147186869810486</v>
      </c>
      <c r="F358" s="142">
        <v>9.6015613505252423E-2</v>
      </c>
      <c r="G358" s="142">
        <v>0.25116798844698329</v>
      </c>
      <c r="H358" s="142">
        <v>0.10636222814652078</v>
      </c>
      <c r="I358" s="142">
        <v>2.8288793421351446E-2</v>
      </c>
      <c r="J358" s="142">
        <v>6.4745891183679141E-2</v>
      </c>
      <c r="K358" s="142">
        <v>0.30194761659810804</v>
      </c>
      <c r="L358" s="141">
        <f t="shared" si="150"/>
        <v>2.6273217805085833</v>
      </c>
      <c r="M358" s="3"/>
    </row>
    <row r="359" spans="1:13" ht="15" customHeight="1" x14ac:dyDescent="0.2">
      <c r="A359" s="11"/>
      <c r="C359" s="162" t="s">
        <v>75</v>
      </c>
      <c r="D359" s="162"/>
      <c r="E359" s="162"/>
      <c r="F359" s="162"/>
      <c r="G359" s="162"/>
      <c r="H359" s="162"/>
      <c r="I359" s="162"/>
      <c r="J359" s="162"/>
      <c r="K359" s="162"/>
      <c r="L359" s="162"/>
    </row>
    <row r="360" spans="1:13" ht="15" customHeight="1" x14ac:dyDescent="0.2">
      <c r="A360" s="11"/>
      <c r="C360" s="189">
        <v>2024</v>
      </c>
      <c r="D360" s="184"/>
      <c r="E360" s="185">
        <f>AVERAGE(E365,E370,E375)</f>
        <v>0.17044734908603668</v>
      </c>
      <c r="F360" s="185">
        <f t="shared" ref="F360:K360" si="151">AVERAGE(F365,F370,F375)</f>
        <v>0.11274264454072493</v>
      </c>
      <c r="G360" s="185">
        <f t="shared" si="151"/>
        <v>0.28119689693110389</v>
      </c>
      <c r="H360" s="185">
        <f t="shared" si="151"/>
        <v>6.997877145680835E-2</v>
      </c>
      <c r="I360" s="185">
        <f t="shared" si="151"/>
        <v>2.8852491545544066E-2</v>
      </c>
      <c r="J360" s="185">
        <f t="shared" si="151"/>
        <v>0.12528880641203058</v>
      </c>
      <c r="K360" s="185">
        <f t="shared" si="151"/>
        <v>0.21149304002775149</v>
      </c>
      <c r="L360" s="180">
        <f t="shared" ref="L360:L363" si="152">(1*E360+2*F360+3*G360+4*H360+5*I360)/SUM(E360:I360)</f>
        <v>2.5085273429034598</v>
      </c>
    </row>
    <row r="361" spans="1:13" ht="15" customHeight="1" x14ac:dyDescent="0.2">
      <c r="A361" s="11"/>
      <c r="C361" s="190">
        <v>2021</v>
      </c>
      <c r="D361" s="186"/>
      <c r="E361" s="142">
        <f t="shared" ref="E361:K361" si="153">AVERAGE(E366,E371,E376)</f>
        <v>0.14770666033333332</v>
      </c>
      <c r="F361" s="142">
        <f t="shared" si="153"/>
        <v>0.12230781333333333</v>
      </c>
      <c r="G361" s="142">
        <f t="shared" si="153"/>
        <v>0.25610436133333331</v>
      </c>
      <c r="H361" s="142">
        <f t="shared" si="153"/>
        <v>4.6239499999999996E-2</v>
      </c>
      <c r="I361" s="142">
        <f t="shared" si="153"/>
        <v>3.9663699999999996E-2</v>
      </c>
      <c r="J361" s="142">
        <f t="shared" si="153"/>
        <v>9.4658328333333333E-2</v>
      </c>
      <c r="K361" s="142">
        <f t="shared" si="153"/>
        <v>0.29331963599999994</v>
      </c>
      <c r="L361" s="141">
        <f t="shared" si="152"/>
        <v>2.5226409879180256</v>
      </c>
    </row>
    <row r="362" spans="1:13" ht="15" customHeight="1" x14ac:dyDescent="0.2">
      <c r="A362" s="11"/>
      <c r="C362" s="190">
        <v>2017</v>
      </c>
      <c r="D362" s="186"/>
      <c r="E362" s="142">
        <f t="shared" ref="E362:K362" si="154">AVERAGE(E367,E372,E377)</f>
        <v>0.13652028966666666</v>
      </c>
      <c r="F362" s="142">
        <f t="shared" si="154"/>
        <v>9.2784034000000001E-2</v>
      </c>
      <c r="G362" s="142">
        <f t="shared" si="154"/>
        <v>0.24800145399999998</v>
      </c>
      <c r="H362" s="142">
        <f t="shared" si="154"/>
        <v>5.7516665999999994E-2</v>
      </c>
      <c r="I362" s="142">
        <f t="shared" si="154"/>
        <v>2.5856666666666667E-2</v>
      </c>
      <c r="J362" s="142">
        <f t="shared" si="154"/>
        <v>8.4272886666666671E-2</v>
      </c>
      <c r="K362" s="142">
        <f t="shared" si="154"/>
        <v>0.35504801033333333</v>
      </c>
      <c r="L362" s="141">
        <f t="shared" si="152"/>
        <v>2.5423503225446549</v>
      </c>
    </row>
    <row r="363" spans="1:13" ht="15" customHeight="1" x14ac:dyDescent="0.2">
      <c r="A363" s="11"/>
      <c r="C363" s="190">
        <v>2014</v>
      </c>
      <c r="D363" s="186"/>
      <c r="E363" s="142">
        <f t="shared" ref="E363:K363" si="155">AVERAGE(E368,E373,E378)</f>
        <v>0.15825592680030603</v>
      </c>
      <c r="F363" s="142">
        <f t="shared" si="155"/>
        <v>0.11480503912898295</v>
      </c>
      <c r="G363" s="142">
        <f t="shared" si="155"/>
        <v>0.23369997450068905</v>
      </c>
      <c r="H363" s="142">
        <f t="shared" si="155"/>
        <v>4.8802231978483733E-2</v>
      </c>
      <c r="I363" s="142">
        <f t="shared" si="155"/>
        <v>1.499443463235565E-2</v>
      </c>
      <c r="J363" s="142">
        <f t="shared" si="155"/>
        <v>6.1492465035348387E-2</v>
      </c>
      <c r="K363" s="142">
        <f t="shared" si="155"/>
        <v>0.36794992792383413</v>
      </c>
      <c r="L363" s="141">
        <f t="shared" si="152"/>
        <v>2.3821381274455953</v>
      </c>
    </row>
    <row r="364" spans="1:13" ht="15" customHeight="1" x14ac:dyDescent="0.2">
      <c r="A364" s="11"/>
      <c r="C364" s="170" t="s">
        <v>95</v>
      </c>
      <c r="D364" s="171"/>
      <c r="E364" s="172"/>
      <c r="F364" s="172"/>
      <c r="G364" s="173"/>
      <c r="H364" s="173"/>
      <c r="I364" s="173"/>
      <c r="J364" s="173"/>
      <c r="K364" s="173"/>
      <c r="L364" s="174"/>
    </row>
    <row r="365" spans="1:13" ht="15" customHeight="1" x14ac:dyDescent="0.2">
      <c r="A365" s="11"/>
      <c r="C365" s="189">
        <v>2024</v>
      </c>
      <c r="D365" s="184"/>
      <c r="E365" s="185">
        <v>0.18447472914892388</v>
      </c>
      <c r="F365" s="185">
        <v>0.12630062987000354</v>
      </c>
      <c r="G365" s="185">
        <v>0.28752106279842393</v>
      </c>
      <c r="H365" s="185">
        <v>5.9370398067075454E-2</v>
      </c>
      <c r="I365" s="185">
        <v>2.1785090448565046E-2</v>
      </c>
      <c r="J365" s="185">
        <v>0.10918379399063664</v>
      </c>
      <c r="K365" s="185">
        <v>0.21136429567637161</v>
      </c>
      <c r="L365" s="180">
        <f t="shared" ref="L365:L368" si="156">(1*E365+2*F365+3*G365+4*H365+5*I365)/SUM(E365:I365)</f>
        <v>2.4226088657085691</v>
      </c>
    </row>
    <row r="366" spans="1:13" ht="15" customHeight="1" x14ac:dyDescent="0.2">
      <c r="A366" s="11"/>
      <c r="C366" s="190">
        <v>2021</v>
      </c>
      <c r="D366" s="186"/>
      <c r="E366" s="142">
        <v>0.15635684899999999</v>
      </c>
      <c r="F366" s="142">
        <v>0.14807250399999999</v>
      </c>
      <c r="G366" s="142">
        <v>0.24933475699999999</v>
      </c>
      <c r="H366" s="142">
        <v>3.48995E-2</v>
      </c>
      <c r="I366" s="142">
        <v>3.5259100000000002E-2</v>
      </c>
      <c r="J366" s="142">
        <v>7.9834445000000004E-2</v>
      </c>
      <c r="K366" s="142">
        <v>0.29624279399999998</v>
      </c>
      <c r="L366" s="141">
        <f t="shared" si="156"/>
        <v>2.4304286471636853</v>
      </c>
    </row>
    <row r="367" spans="1:13" ht="15" customHeight="1" x14ac:dyDescent="0.2">
      <c r="A367" s="11"/>
      <c r="C367" s="190">
        <v>2017</v>
      </c>
      <c r="D367" s="186"/>
      <c r="E367" s="142">
        <v>0.14138393599999999</v>
      </c>
      <c r="F367" s="142">
        <v>0.116982471</v>
      </c>
      <c r="G367" s="142">
        <v>0.22975909999999999</v>
      </c>
      <c r="H367" s="142">
        <v>4.7491100000000001E-2</v>
      </c>
      <c r="I367" s="142">
        <v>2.3822900000000001E-2</v>
      </c>
      <c r="J367" s="142">
        <v>7.6943555999999996E-2</v>
      </c>
      <c r="K367" s="142">
        <v>0.36361692000000001</v>
      </c>
      <c r="L367" s="141">
        <f t="shared" si="156"/>
        <v>2.4555024463082833</v>
      </c>
    </row>
    <row r="368" spans="1:13" ht="15" customHeight="1" x14ac:dyDescent="0.2">
      <c r="A368" s="11"/>
      <c r="C368" s="190">
        <v>2014</v>
      </c>
      <c r="D368" s="186"/>
      <c r="E368" s="142">
        <v>0.17394276970645012</v>
      </c>
      <c r="F368" s="142">
        <v>0.13737102143677463</v>
      </c>
      <c r="G368" s="142">
        <v>0.23243361717861882</v>
      </c>
      <c r="H368" s="142">
        <v>2.6503485548579644E-2</v>
      </c>
      <c r="I368" s="142">
        <v>1.7723920647607444E-2</v>
      </c>
      <c r="J368" s="142">
        <v>5.9103543312323793E-2</v>
      </c>
      <c r="K368" s="142">
        <v>0.35292164216964556</v>
      </c>
      <c r="L368" s="141">
        <f t="shared" si="156"/>
        <v>2.2800623027486844</v>
      </c>
    </row>
    <row r="369" spans="1:13" ht="15" customHeight="1" x14ac:dyDescent="0.2">
      <c r="A369" s="11"/>
      <c r="C369" s="170" t="s">
        <v>96</v>
      </c>
      <c r="D369" s="171"/>
      <c r="E369" s="172"/>
      <c r="F369" s="172"/>
      <c r="G369" s="173"/>
      <c r="H369" s="173"/>
      <c r="I369" s="173"/>
      <c r="J369" s="173"/>
      <c r="K369" s="173"/>
      <c r="L369" s="174"/>
    </row>
    <row r="370" spans="1:13" ht="15" customHeight="1" x14ac:dyDescent="0.2">
      <c r="A370" s="11"/>
      <c r="C370" s="189">
        <v>2024</v>
      </c>
      <c r="D370" s="184"/>
      <c r="E370" s="185">
        <v>0.16047818891208032</v>
      </c>
      <c r="F370" s="185">
        <v>0.10667979717978368</v>
      </c>
      <c r="G370" s="185">
        <v>0.28994957938422372</v>
      </c>
      <c r="H370" s="185">
        <v>7.1674610238488853E-2</v>
      </c>
      <c r="I370" s="185">
        <v>2.618845022300666E-2</v>
      </c>
      <c r="J370" s="185">
        <v>0.13366507838604519</v>
      </c>
      <c r="K370" s="185">
        <v>0.21136429567637163</v>
      </c>
      <c r="L370" s="180">
        <f t="shared" ref="L370:L373" si="157">(1*E370+2*F370+3*G370+4*H370+5*I370)/SUM(E370:I370)</f>
        <v>2.5364911764022029</v>
      </c>
    </row>
    <row r="371" spans="1:13" ht="15" customHeight="1" x14ac:dyDescent="0.2">
      <c r="A371" s="11"/>
      <c r="C371" s="190">
        <v>2021</v>
      </c>
      <c r="D371" s="186"/>
      <c r="E371" s="142">
        <v>0.13139796200000001</v>
      </c>
      <c r="F371" s="142">
        <v>0.11701853500000001</v>
      </c>
      <c r="G371" s="142">
        <v>0.267912661</v>
      </c>
      <c r="H371" s="142">
        <v>4.6216599999999997E-2</v>
      </c>
      <c r="I371" s="142">
        <v>4.3077200000000003E-2</v>
      </c>
      <c r="J371" s="142">
        <v>9.8134283000000003E-2</v>
      </c>
      <c r="K371" s="142">
        <v>0.29624279399999998</v>
      </c>
      <c r="L371" s="141">
        <f t="shared" si="157"/>
        <v>2.5914232514943731</v>
      </c>
    </row>
    <row r="372" spans="1:13" ht="15" customHeight="1" x14ac:dyDescent="0.2">
      <c r="A372" s="11"/>
      <c r="C372" s="190">
        <v>2017</v>
      </c>
      <c r="D372" s="186"/>
      <c r="E372" s="142">
        <v>0.13670924600000001</v>
      </c>
      <c r="F372" s="142">
        <v>9.3825896000000006E-2</v>
      </c>
      <c r="G372" s="142">
        <v>0.25066761599999998</v>
      </c>
      <c r="H372" s="142">
        <v>6.0805499999999998E-2</v>
      </c>
      <c r="I372" s="142">
        <v>3.0144899999999999E-2</v>
      </c>
      <c r="J372" s="142">
        <v>8.0066552999999999E-2</v>
      </c>
      <c r="K372" s="142">
        <v>0.34778037699999997</v>
      </c>
      <c r="L372" s="141">
        <f t="shared" si="157"/>
        <v>2.569784620501911</v>
      </c>
    </row>
    <row r="373" spans="1:13" ht="15" customHeight="1" x14ac:dyDescent="0.2">
      <c r="A373" s="11"/>
      <c r="C373" s="190">
        <v>2014</v>
      </c>
      <c r="D373" s="186"/>
      <c r="E373" s="142">
        <v>0.15845015766134019</v>
      </c>
      <c r="F373" s="142">
        <v>0.12108180887101454</v>
      </c>
      <c r="G373" s="142">
        <v>0.25455214027695866</v>
      </c>
      <c r="H373" s="142">
        <v>4.0870292144708255E-2</v>
      </c>
      <c r="I373" s="142">
        <v>1.8035099914071435E-2</v>
      </c>
      <c r="J373" s="142">
        <v>5.1843454454951636E-2</v>
      </c>
      <c r="K373" s="142">
        <v>0.3551670466769552</v>
      </c>
      <c r="L373" s="141">
        <f t="shared" si="157"/>
        <v>2.3911500407511346</v>
      </c>
    </row>
    <row r="374" spans="1:13" ht="15" customHeight="1" x14ac:dyDescent="0.2">
      <c r="A374" s="11"/>
      <c r="C374" s="170" t="s">
        <v>181</v>
      </c>
      <c r="D374" s="171"/>
      <c r="E374" s="172"/>
      <c r="F374" s="172"/>
      <c r="G374" s="173"/>
      <c r="H374" s="173"/>
      <c r="I374" s="173"/>
      <c r="J374" s="173"/>
      <c r="K374" s="173"/>
      <c r="L374" s="174"/>
    </row>
    <row r="375" spans="1:13" ht="15" customHeight="1" x14ac:dyDescent="0.2">
      <c r="A375" s="11"/>
      <c r="C375" s="189">
        <v>2024</v>
      </c>
      <c r="D375" s="184"/>
      <c r="E375" s="185">
        <v>0.16638912919710591</v>
      </c>
      <c r="F375" s="185">
        <v>0.10524750657238757</v>
      </c>
      <c r="G375" s="185">
        <v>0.26612004861066402</v>
      </c>
      <c r="H375" s="185">
        <v>7.889130606486075E-2</v>
      </c>
      <c r="I375" s="185">
        <v>3.8583933965060491E-2</v>
      </c>
      <c r="J375" s="185">
        <v>0.13301754685940992</v>
      </c>
      <c r="K375" s="185">
        <v>0.21175052873051126</v>
      </c>
      <c r="L375" s="180">
        <f t="shared" ref="L375:L378" si="158">(1*E375+2*F375+3*G375+4*H375+5*I375)/SUM(E375:I375)</f>
        <v>2.5696690279163676</v>
      </c>
    </row>
    <row r="376" spans="1:13" ht="15" customHeight="1" x14ac:dyDescent="0.2">
      <c r="A376" s="11"/>
      <c r="C376" s="190">
        <v>2021</v>
      </c>
      <c r="D376" s="186"/>
      <c r="E376" s="142">
        <v>0.15536517</v>
      </c>
      <c r="F376" s="142">
        <v>0.101832401</v>
      </c>
      <c r="G376" s="142">
        <v>0.25106566600000002</v>
      </c>
      <c r="H376" s="142">
        <v>5.7602399999999998E-2</v>
      </c>
      <c r="I376" s="142">
        <v>4.0654799999999998E-2</v>
      </c>
      <c r="J376" s="142">
        <v>0.10600625700000001</v>
      </c>
      <c r="K376" s="142">
        <v>0.28747331999999998</v>
      </c>
      <c r="L376" s="141">
        <f t="shared" si="158"/>
        <v>2.5488185981769318</v>
      </c>
    </row>
    <row r="377" spans="1:13" ht="15" customHeight="1" x14ac:dyDescent="0.2">
      <c r="A377" s="11"/>
      <c r="C377" s="190">
        <v>2017</v>
      </c>
      <c r="D377" s="186"/>
      <c r="E377" s="142">
        <v>0.131467687</v>
      </c>
      <c r="F377" s="142">
        <v>6.7543734999999994E-2</v>
      </c>
      <c r="G377" s="142">
        <v>0.263577646</v>
      </c>
      <c r="H377" s="142">
        <v>6.4253398000000003E-2</v>
      </c>
      <c r="I377" s="142">
        <v>2.36022E-2</v>
      </c>
      <c r="J377" s="142">
        <v>9.5808551000000006E-2</v>
      </c>
      <c r="K377" s="142">
        <v>0.35374673400000001</v>
      </c>
      <c r="L377" s="141">
        <f t="shared" si="158"/>
        <v>2.6021011292713667</v>
      </c>
    </row>
    <row r="378" spans="1:13" ht="15" customHeight="1" x14ac:dyDescent="0.2">
      <c r="A378" s="11"/>
      <c r="C378" s="190">
        <v>2014</v>
      </c>
      <c r="D378" s="186"/>
      <c r="E378" s="142">
        <v>0.1423748530331278</v>
      </c>
      <c r="F378" s="142">
        <v>8.5962287079159733E-2</v>
      </c>
      <c r="G378" s="142">
        <v>0.21411416604648964</v>
      </c>
      <c r="H378" s="142">
        <v>7.9032918242163297E-2</v>
      </c>
      <c r="I378" s="142">
        <v>9.224283335388073E-3</v>
      </c>
      <c r="J378" s="142">
        <v>7.3530397338769732E-2</v>
      </c>
      <c r="K378" s="142">
        <v>0.39576109492490175</v>
      </c>
      <c r="L378" s="141">
        <f t="shared" si="158"/>
        <v>2.4851589822859506</v>
      </c>
      <c r="M378" s="3"/>
    </row>
    <row r="379" spans="1:13" ht="15" customHeight="1" x14ac:dyDescent="0.2">
      <c r="A379" s="11"/>
      <c r="C379" s="162" t="s">
        <v>208</v>
      </c>
      <c r="D379" s="162"/>
      <c r="E379" s="162"/>
      <c r="F379" s="162"/>
      <c r="G379" s="162"/>
      <c r="H379" s="162"/>
      <c r="I379" s="162"/>
      <c r="J379" s="162"/>
      <c r="K379" s="162"/>
      <c r="L379" s="162"/>
    </row>
    <row r="380" spans="1:13" ht="15" customHeight="1" x14ac:dyDescent="0.2">
      <c r="A380" s="11"/>
      <c r="B380" s="3"/>
      <c r="C380" s="189">
        <v>2024</v>
      </c>
      <c r="D380" s="184"/>
      <c r="E380" s="185">
        <f>AVERAGE(E385,E390,E395)</f>
        <v>0.14814945079327332</v>
      </c>
      <c r="F380" s="185">
        <f t="shared" ref="F380:K380" si="159">AVERAGE(F385,F390,F395)</f>
        <v>0.14751169071257472</v>
      </c>
      <c r="G380" s="185">
        <f t="shared" si="159"/>
        <v>0.28258994629901779</v>
      </c>
      <c r="H380" s="185">
        <f t="shared" si="159"/>
        <v>0.22963467692064155</v>
      </c>
      <c r="I380" s="185">
        <f t="shared" si="159"/>
        <v>5.4958534576052098E-2</v>
      </c>
      <c r="J380" s="185">
        <f t="shared" si="159"/>
        <v>8.8667770200589746E-2</v>
      </c>
      <c r="K380" s="185">
        <f t="shared" si="159"/>
        <v>4.8487930497850558E-2</v>
      </c>
      <c r="L380" s="180">
        <f t="shared" ref="L380:L381" si="160">(1*E380+2*F380+3*G380+4*H380+5*I380)/SUM(E380:I380)</f>
        <v>2.8791684127590926</v>
      </c>
      <c r="M380" s="3"/>
    </row>
    <row r="381" spans="1:13" ht="15" customHeight="1" x14ac:dyDescent="0.2">
      <c r="A381" s="11"/>
      <c r="B381" s="3"/>
      <c r="C381" s="190">
        <v>2021</v>
      </c>
      <c r="D381" s="186"/>
      <c r="E381" s="142">
        <f t="shared" ref="E381:K381" si="161">AVERAGE(E386,E391,E396)</f>
        <v>0.20698491533333332</v>
      </c>
      <c r="F381" s="142">
        <f t="shared" si="161"/>
        <v>0.14975508433333332</v>
      </c>
      <c r="G381" s="142">
        <f t="shared" si="161"/>
        <v>0.39624009466666665</v>
      </c>
      <c r="H381" s="142">
        <f t="shared" si="161"/>
        <v>8.4584952666666657E-2</v>
      </c>
      <c r="I381" s="142">
        <f t="shared" si="161"/>
        <v>9.2056877333333328E-2</v>
      </c>
      <c r="J381" s="142">
        <f t="shared" si="161"/>
        <v>4.7608999999999992E-2</v>
      </c>
      <c r="K381" s="142">
        <f t="shared" si="161"/>
        <v>2.27691E-2</v>
      </c>
      <c r="L381" s="141">
        <f t="shared" si="160"/>
        <v>2.68263850072357</v>
      </c>
      <c r="M381" s="3"/>
    </row>
    <row r="382" spans="1:13" ht="15" customHeight="1" x14ac:dyDescent="0.2">
      <c r="A382" s="11"/>
      <c r="B382" s="3"/>
      <c r="C382" s="190">
        <v>2017</v>
      </c>
      <c r="D382" s="186"/>
      <c r="E382" s="142" t="s">
        <v>174</v>
      </c>
      <c r="F382" s="142" t="s">
        <v>174</v>
      </c>
      <c r="G382" s="142" t="s">
        <v>174</v>
      </c>
      <c r="H382" s="142" t="s">
        <v>174</v>
      </c>
      <c r="I382" s="142" t="s">
        <v>174</v>
      </c>
      <c r="J382" s="142" t="s">
        <v>174</v>
      </c>
      <c r="K382" s="142" t="s">
        <v>174</v>
      </c>
      <c r="L382" s="141" t="s">
        <v>174</v>
      </c>
      <c r="M382" s="3"/>
    </row>
    <row r="383" spans="1:13" ht="15" customHeight="1" x14ac:dyDescent="0.2">
      <c r="A383" s="11"/>
      <c r="B383" s="3"/>
      <c r="C383" s="190">
        <v>2014</v>
      </c>
      <c r="D383" s="186"/>
      <c r="E383" s="142" t="s">
        <v>174</v>
      </c>
      <c r="F383" s="142" t="s">
        <v>174</v>
      </c>
      <c r="G383" s="142" t="s">
        <v>174</v>
      </c>
      <c r="H383" s="142" t="s">
        <v>174</v>
      </c>
      <c r="I383" s="142" t="s">
        <v>174</v>
      </c>
      <c r="J383" s="142" t="s">
        <v>174</v>
      </c>
      <c r="K383" s="142" t="s">
        <v>174</v>
      </c>
      <c r="L383" s="141" t="s">
        <v>174</v>
      </c>
      <c r="M383" s="3"/>
    </row>
    <row r="384" spans="1:13" ht="15" customHeight="1" x14ac:dyDescent="0.2">
      <c r="A384" s="11"/>
      <c r="B384" s="3"/>
      <c r="C384" s="170" t="s">
        <v>95</v>
      </c>
      <c r="D384" s="171"/>
      <c r="E384" s="172"/>
      <c r="F384" s="172"/>
      <c r="G384" s="173"/>
      <c r="H384" s="173"/>
      <c r="I384" s="173"/>
      <c r="J384" s="173"/>
      <c r="K384" s="173"/>
      <c r="L384" s="174"/>
      <c r="M384" s="3"/>
    </row>
    <row r="385" spans="1:12" ht="15" customHeight="1" x14ac:dyDescent="0.2">
      <c r="A385" s="11"/>
      <c r="C385" s="189">
        <v>2024</v>
      </c>
      <c r="D385" s="184"/>
      <c r="E385" s="185">
        <v>0.16922151836976099</v>
      </c>
      <c r="F385" s="185">
        <v>0.14813758143762726</v>
      </c>
      <c r="G385" s="185">
        <v>0.26565609070892388</v>
      </c>
      <c r="H385" s="185">
        <v>0.23189358354037079</v>
      </c>
      <c r="I385" s="185">
        <v>5.0292136217395832E-2</v>
      </c>
      <c r="J385" s="185">
        <v>8.6311159228070311E-2</v>
      </c>
      <c r="K385" s="185">
        <v>4.8487930497850558E-2</v>
      </c>
      <c r="L385" s="180">
        <f t="shared" ref="L385:L386" si="162">(1*E385+2*F385+3*G385+4*H385+5*I385)/SUM(E385:I385)</f>
        <v>2.8218878871114805</v>
      </c>
    </row>
    <row r="386" spans="1:12" ht="15" customHeight="1" x14ac:dyDescent="0.2">
      <c r="A386" s="11"/>
      <c r="C386" s="190">
        <v>2021</v>
      </c>
      <c r="D386" s="186"/>
      <c r="E386" s="142">
        <v>0.22270455</v>
      </c>
      <c r="F386" s="142">
        <v>0.16905866899999999</v>
      </c>
      <c r="G386" s="142">
        <v>0.38049478599999997</v>
      </c>
      <c r="H386" s="142">
        <v>3.5249799999999998E-2</v>
      </c>
      <c r="I386" s="142">
        <v>0.122114102</v>
      </c>
      <c r="J386" s="142">
        <v>4.7608999999999999E-2</v>
      </c>
      <c r="K386" s="142">
        <v>2.27691E-2</v>
      </c>
      <c r="L386" s="141">
        <f t="shared" si="162"/>
        <v>2.6396494505157997</v>
      </c>
    </row>
    <row r="387" spans="1:12" ht="15" customHeight="1" x14ac:dyDescent="0.2">
      <c r="A387" s="11"/>
      <c r="C387" s="190">
        <v>2017</v>
      </c>
      <c r="D387" s="186"/>
      <c r="E387" s="142" t="s">
        <v>174</v>
      </c>
      <c r="F387" s="142" t="s">
        <v>174</v>
      </c>
      <c r="G387" s="142" t="s">
        <v>174</v>
      </c>
      <c r="H387" s="142" t="s">
        <v>174</v>
      </c>
      <c r="I387" s="142" t="s">
        <v>174</v>
      </c>
      <c r="J387" s="142" t="s">
        <v>174</v>
      </c>
      <c r="K387" s="142" t="s">
        <v>174</v>
      </c>
      <c r="L387" s="141" t="s">
        <v>174</v>
      </c>
    </row>
    <row r="388" spans="1:12" ht="15" customHeight="1" x14ac:dyDescent="0.2">
      <c r="A388" s="11"/>
      <c r="C388" s="190">
        <v>2014</v>
      </c>
      <c r="D388" s="186"/>
      <c r="E388" s="142" t="s">
        <v>174</v>
      </c>
      <c r="F388" s="142" t="s">
        <v>174</v>
      </c>
      <c r="G388" s="142" t="s">
        <v>174</v>
      </c>
      <c r="H388" s="142" t="s">
        <v>174</v>
      </c>
      <c r="I388" s="142" t="s">
        <v>174</v>
      </c>
      <c r="J388" s="142" t="s">
        <v>174</v>
      </c>
      <c r="K388" s="142" t="s">
        <v>174</v>
      </c>
      <c r="L388" s="141" t="s">
        <v>174</v>
      </c>
    </row>
    <row r="389" spans="1:12" ht="15" customHeight="1" x14ac:dyDescent="0.2">
      <c r="A389" s="11"/>
      <c r="C389" s="170" t="s">
        <v>96</v>
      </c>
      <c r="D389" s="171"/>
      <c r="E389" s="172"/>
      <c r="F389" s="172"/>
      <c r="G389" s="173"/>
      <c r="H389" s="173"/>
      <c r="I389" s="173"/>
      <c r="J389" s="173"/>
      <c r="K389" s="173"/>
      <c r="L389" s="174"/>
    </row>
    <row r="390" spans="1:12" ht="15" customHeight="1" x14ac:dyDescent="0.2">
      <c r="A390" s="11"/>
      <c r="C390" s="189">
        <v>2024</v>
      </c>
      <c r="D390" s="184"/>
      <c r="E390" s="185">
        <v>0.14374441383500899</v>
      </c>
      <c r="F390" s="185">
        <v>0.14813758143762726</v>
      </c>
      <c r="G390" s="185">
        <v>0.30341534662783315</v>
      </c>
      <c r="H390" s="185">
        <v>0.21961143215621376</v>
      </c>
      <c r="I390" s="185">
        <v>5.0292136217395832E-2</v>
      </c>
      <c r="J390" s="185">
        <v>8.6311159228070311E-2</v>
      </c>
      <c r="K390" s="185">
        <v>4.8487930497850558E-2</v>
      </c>
      <c r="L390" s="180">
        <f t="shared" ref="L390:L391" si="163">(1*E390+2*F390+3*G390+4*H390+5*I390)/SUM(E390:I390)</f>
        <v>2.8665850866013609</v>
      </c>
    </row>
    <row r="391" spans="1:12" ht="15" customHeight="1" x14ac:dyDescent="0.2">
      <c r="A391" s="11"/>
      <c r="C391" s="190">
        <v>2021</v>
      </c>
      <c r="D391" s="186"/>
      <c r="E391" s="142">
        <v>0.199125098</v>
      </c>
      <c r="F391" s="142">
        <v>0.138657529</v>
      </c>
      <c r="G391" s="142">
        <v>0.43447537800000002</v>
      </c>
      <c r="H391" s="142">
        <v>8.0335663000000002E-2</v>
      </c>
      <c r="I391" s="142">
        <v>7.7028264999999999E-2</v>
      </c>
      <c r="J391" s="142">
        <v>4.7608999999999999E-2</v>
      </c>
      <c r="K391" s="142">
        <v>2.27691E-2</v>
      </c>
      <c r="L391" s="141">
        <f t="shared" si="163"/>
        <v>2.6745821916832928</v>
      </c>
    </row>
    <row r="392" spans="1:12" ht="15" customHeight="1" x14ac:dyDescent="0.2">
      <c r="A392" s="11"/>
      <c r="C392" s="190">
        <v>2017</v>
      </c>
      <c r="D392" s="186"/>
      <c r="E392" s="142" t="s">
        <v>174</v>
      </c>
      <c r="F392" s="142" t="s">
        <v>174</v>
      </c>
      <c r="G392" s="142" t="s">
        <v>174</v>
      </c>
      <c r="H392" s="142" t="s">
        <v>174</v>
      </c>
      <c r="I392" s="142" t="s">
        <v>174</v>
      </c>
      <c r="J392" s="142" t="s">
        <v>174</v>
      </c>
      <c r="K392" s="142" t="s">
        <v>174</v>
      </c>
      <c r="L392" s="141" t="s">
        <v>174</v>
      </c>
    </row>
    <row r="393" spans="1:12" ht="15" customHeight="1" x14ac:dyDescent="0.2">
      <c r="A393" s="11"/>
      <c r="C393" s="190">
        <v>2014</v>
      </c>
      <c r="D393" s="186"/>
      <c r="E393" s="142" t="s">
        <v>174</v>
      </c>
      <c r="F393" s="142" t="s">
        <v>174</v>
      </c>
      <c r="G393" s="142" t="s">
        <v>174</v>
      </c>
      <c r="H393" s="142" t="s">
        <v>174</v>
      </c>
      <c r="I393" s="142" t="s">
        <v>174</v>
      </c>
      <c r="J393" s="142" t="s">
        <v>174</v>
      </c>
      <c r="K393" s="142" t="s">
        <v>174</v>
      </c>
      <c r="L393" s="141" t="s">
        <v>174</v>
      </c>
    </row>
    <row r="394" spans="1:12" ht="15" customHeight="1" x14ac:dyDescent="0.2">
      <c r="A394" s="11"/>
      <c r="C394" s="170" t="s">
        <v>181</v>
      </c>
      <c r="D394" s="171"/>
      <c r="E394" s="172"/>
      <c r="F394" s="172"/>
      <c r="G394" s="173"/>
      <c r="H394" s="173"/>
      <c r="I394" s="173"/>
      <c r="J394" s="173"/>
      <c r="K394" s="173"/>
      <c r="L394" s="174"/>
    </row>
    <row r="395" spans="1:12" ht="15" customHeight="1" x14ac:dyDescent="0.2">
      <c r="A395" s="11"/>
      <c r="C395" s="189">
        <v>2024</v>
      </c>
      <c r="D395" s="184"/>
      <c r="E395" s="185">
        <v>0.13148242017504999</v>
      </c>
      <c r="F395" s="185">
        <v>0.14625990926246965</v>
      </c>
      <c r="G395" s="185">
        <v>0.27869840156029629</v>
      </c>
      <c r="H395" s="185">
        <v>0.23739901506534014</v>
      </c>
      <c r="I395" s="185">
        <v>6.4291331293364631E-2</v>
      </c>
      <c r="J395" s="185">
        <v>9.3380992145628602E-2</v>
      </c>
      <c r="K395" s="185">
        <v>4.8487930497850558E-2</v>
      </c>
      <c r="L395" s="180">
        <f t="shared" ref="L395:L396" si="164">(1*E395+2*F395+3*G395+4*H395+5*I395)/SUM(E395:I395)</f>
        <v>2.9496078476802046</v>
      </c>
    </row>
    <row r="396" spans="1:12" ht="15" customHeight="1" x14ac:dyDescent="0.2">
      <c r="A396" s="11"/>
      <c r="C396" s="190">
        <v>2021</v>
      </c>
      <c r="D396" s="186"/>
      <c r="E396" s="142">
        <v>0.199125098</v>
      </c>
      <c r="F396" s="142">
        <v>0.14154905500000001</v>
      </c>
      <c r="G396" s="142">
        <v>0.37375012000000002</v>
      </c>
      <c r="H396" s="142">
        <v>0.138169395</v>
      </c>
      <c r="I396" s="142">
        <v>7.7028264999999999E-2</v>
      </c>
      <c r="J396" s="142">
        <v>4.7608999999999999E-2</v>
      </c>
      <c r="K396" s="142">
        <v>2.27691E-2</v>
      </c>
      <c r="L396" s="141">
        <f t="shared" si="164"/>
        <v>2.7336838587692829</v>
      </c>
    </row>
    <row r="397" spans="1:12" ht="15" customHeight="1" x14ac:dyDescent="0.2">
      <c r="A397" s="11"/>
      <c r="C397" s="190">
        <v>2017</v>
      </c>
      <c r="D397" s="186"/>
      <c r="E397" s="142" t="s">
        <v>174</v>
      </c>
      <c r="F397" s="142" t="s">
        <v>174</v>
      </c>
      <c r="G397" s="142" t="s">
        <v>174</v>
      </c>
      <c r="H397" s="142" t="s">
        <v>174</v>
      </c>
      <c r="I397" s="142" t="s">
        <v>174</v>
      </c>
      <c r="J397" s="142" t="s">
        <v>174</v>
      </c>
      <c r="K397" s="142" t="s">
        <v>174</v>
      </c>
      <c r="L397" s="141" t="s">
        <v>174</v>
      </c>
    </row>
    <row r="398" spans="1:12" ht="15" customHeight="1" x14ac:dyDescent="0.2">
      <c r="A398" s="11"/>
      <c r="C398" s="190">
        <v>2014</v>
      </c>
      <c r="D398" s="186"/>
      <c r="E398" s="142" t="s">
        <v>174</v>
      </c>
      <c r="F398" s="142" t="s">
        <v>174</v>
      </c>
      <c r="G398" s="142" t="s">
        <v>174</v>
      </c>
      <c r="H398" s="142" t="s">
        <v>174</v>
      </c>
      <c r="I398" s="142" t="s">
        <v>174</v>
      </c>
      <c r="J398" s="142" t="s">
        <v>174</v>
      </c>
      <c r="K398" s="142" t="s">
        <v>174</v>
      </c>
      <c r="L398" s="141" t="s">
        <v>174</v>
      </c>
    </row>
    <row r="399" spans="1:12" ht="15" customHeight="1" x14ac:dyDescent="0.2">
      <c r="A399" s="11"/>
      <c r="C399" s="162" t="s">
        <v>186</v>
      </c>
      <c r="D399" s="162"/>
      <c r="E399" s="162"/>
      <c r="F399" s="162"/>
      <c r="G399" s="162"/>
      <c r="H399" s="162"/>
      <c r="I399" s="162"/>
      <c r="J399" s="162"/>
      <c r="K399" s="162"/>
      <c r="L399" s="162"/>
    </row>
    <row r="400" spans="1:12" ht="15" customHeight="1" x14ac:dyDescent="0.2">
      <c r="A400" s="11"/>
      <c r="C400" s="189">
        <v>2024</v>
      </c>
      <c r="D400" s="184"/>
      <c r="E400" s="185">
        <f>AVERAGE(E225,E245,E265,E285,E305,E325,E345,E365)</f>
        <v>0.13668377421661368</v>
      </c>
      <c r="F400" s="185">
        <f t="shared" ref="F400:K400" si="165">AVERAGE(F225,F245,F265,F285,F305,F325,F345,F365)</f>
        <v>0.11102349139031838</v>
      </c>
      <c r="G400" s="185">
        <f t="shared" si="165"/>
        <v>0.33624829451642346</v>
      </c>
      <c r="H400" s="185">
        <f t="shared" si="165"/>
        <v>0.20635468162380113</v>
      </c>
      <c r="I400" s="185">
        <f t="shared" si="165"/>
        <v>8.9856780137378259E-2</v>
      </c>
      <c r="J400" s="185">
        <f t="shared" si="165"/>
        <v>5.0330884638543683E-2</v>
      </c>
      <c r="K400" s="185">
        <f t="shared" si="165"/>
        <v>6.9502093476921448E-2</v>
      </c>
      <c r="L400" s="180">
        <f t="shared" ref="L400:L403" si="166">(1*E400+2*F400+3*G400+4*H400+5*I400)/SUM(E400:I400)</f>
        <v>3.0019055497801097</v>
      </c>
    </row>
    <row r="401" spans="1:13" ht="15" customHeight="1" x14ac:dyDescent="0.2">
      <c r="A401" s="11"/>
      <c r="C401" s="190">
        <v>2021</v>
      </c>
      <c r="D401" s="186"/>
      <c r="E401" s="142">
        <f t="shared" ref="E401:K401" si="167">AVERAGE(E226,E246,E266,E286,E306,E326,E346,E366)</f>
        <v>0.126270414375</v>
      </c>
      <c r="F401" s="142">
        <f t="shared" si="167"/>
        <v>0.11791674537500002</v>
      </c>
      <c r="G401" s="142">
        <f t="shared" si="167"/>
        <v>0.32538015874999998</v>
      </c>
      <c r="H401" s="142">
        <f t="shared" si="167"/>
        <v>0.18636236837500003</v>
      </c>
      <c r="I401" s="142">
        <f t="shared" si="167"/>
        <v>9.8726214500000006E-2</v>
      </c>
      <c r="J401" s="142">
        <f t="shared" si="167"/>
        <v>5.0031035875000004E-2</v>
      </c>
      <c r="K401" s="142">
        <f t="shared" si="167"/>
        <v>9.5313047499999998E-2</v>
      </c>
      <c r="L401" s="141">
        <f t="shared" si="166"/>
        <v>3.0156287732039417</v>
      </c>
    </row>
    <row r="402" spans="1:13" ht="15" customHeight="1" x14ac:dyDescent="0.2">
      <c r="A402" s="11"/>
      <c r="C402" s="190">
        <v>2017</v>
      </c>
      <c r="D402" s="186"/>
      <c r="E402" s="142">
        <f t="shared" ref="E402:K402" si="168">AVERAGE(E227,E247,E267,E287,E307,E327,E347,E367)</f>
        <v>0.12602350412499999</v>
      </c>
      <c r="F402" s="142">
        <f t="shared" si="168"/>
        <v>9.5635238875E-2</v>
      </c>
      <c r="G402" s="142">
        <f t="shared" si="168"/>
        <v>0.30785937299999999</v>
      </c>
      <c r="H402" s="142">
        <f t="shared" si="168"/>
        <v>0.19282594975000003</v>
      </c>
      <c r="I402" s="142">
        <f t="shared" si="168"/>
        <v>9.9881275500000005E-2</v>
      </c>
      <c r="J402" s="142">
        <f t="shared" si="168"/>
        <v>4.1762281999999998E-2</v>
      </c>
      <c r="K402" s="142">
        <f t="shared" si="168"/>
        <v>0.13601237975000002</v>
      </c>
      <c r="L402" s="141">
        <f t="shared" si="166"/>
        <v>3.0546155066891161</v>
      </c>
    </row>
    <row r="403" spans="1:13" ht="15" customHeight="1" x14ac:dyDescent="0.2">
      <c r="A403" s="11"/>
      <c r="C403" s="190">
        <v>2014</v>
      </c>
      <c r="D403" s="186"/>
      <c r="E403" s="142">
        <f t="shared" ref="E403:K403" si="169">AVERAGE(E228,E248,E268,E288,E308,E328,E348,E368)</f>
        <v>0.12126200674366583</v>
      </c>
      <c r="F403" s="142">
        <f t="shared" si="169"/>
        <v>0.12388390711870088</v>
      </c>
      <c r="G403" s="142">
        <f t="shared" si="169"/>
        <v>0.29752006547655852</v>
      </c>
      <c r="H403" s="142">
        <f t="shared" si="169"/>
        <v>0.17201130475876628</v>
      </c>
      <c r="I403" s="142">
        <f t="shared" si="169"/>
        <v>0.10118519316334285</v>
      </c>
      <c r="J403" s="142">
        <f t="shared" si="169"/>
        <v>3.2344992089326889E-2</v>
      </c>
      <c r="K403" s="142">
        <f t="shared" si="169"/>
        <v>0.15179253064963877</v>
      </c>
      <c r="L403" s="141">
        <f t="shared" si="166"/>
        <v>3.0097734246906271</v>
      </c>
    </row>
    <row r="404" spans="1:13" ht="15" customHeight="1" x14ac:dyDescent="0.2">
      <c r="A404" s="11"/>
      <c r="C404" s="162" t="s">
        <v>187</v>
      </c>
      <c r="D404" s="162"/>
      <c r="E404" s="162"/>
      <c r="F404" s="162"/>
      <c r="G404" s="162"/>
      <c r="H404" s="162"/>
      <c r="I404" s="162"/>
      <c r="J404" s="162"/>
      <c r="K404" s="162"/>
      <c r="L404" s="162"/>
    </row>
    <row r="405" spans="1:13" s="3" customFormat="1" ht="15" customHeight="1" x14ac:dyDescent="0.2">
      <c r="A405" s="11"/>
      <c r="B405" s="2"/>
      <c r="C405" s="189">
        <v>2024</v>
      </c>
      <c r="D405" s="184"/>
      <c r="E405" s="185">
        <f>AVERAGE(E230,E250,E270,E290,E310,E330,E350,E370)</f>
        <v>0.13231640005409367</v>
      </c>
      <c r="F405" s="185">
        <f t="shared" ref="F405:K405" si="170">AVERAGE(F230,F250,F270,F290,F310,F330,F350,F370)</f>
        <v>0.11146238944806877</v>
      </c>
      <c r="G405" s="185">
        <f t="shared" si="170"/>
        <v>0.34452039489694786</v>
      </c>
      <c r="H405" s="185">
        <f t="shared" si="170"/>
        <v>0.2044453928673356</v>
      </c>
      <c r="I405" s="185">
        <f t="shared" si="170"/>
        <v>8.1895817473551569E-2</v>
      </c>
      <c r="J405" s="185">
        <f t="shared" si="170"/>
        <v>5.5857511783081119E-2</v>
      </c>
      <c r="K405" s="185">
        <f t="shared" si="170"/>
        <v>6.9502093476921448E-2</v>
      </c>
      <c r="L405" s="180">
        <f t="shared" ref="L405:L408" si="171">(1*E405+2*F405+3*G405+4*H405+5*I405)/SUM(E405:I405)</f>
        <v>2.9910155513179184</v>
      </c>
      <c r="M405" s="2"/>
    </row>
    <row r="406" spans="1:13" s="3" customFormat="1" ht="15" customHeight="1" x14ac:dyDescent="0.2">
      <c r="A406" s="11"/>
      <c r="B406" s="2"/>
      <c r="C406" s="190">
        <v>2021</v>
      </c>
      <c r="D406" s="186"/>
      <c r="E406" s="142">
        <f t="shared" ref="E406:K406" si="172">AVERAGE(E231,E251,E271,E291,E311,E331,E351,E371)</f>
        <v>0.11888456062500001</v>
      </c>
      <c r="F406" s="142">
        <f t="shared" si="172"/>
        <v>0.113218063875</v>
      </c>
      <c r="G406" s="142">
        <f t="shared" si="172"/>
        <v>0.34097438775000005</v>
      </c>
      <c r="H406" s="142">
        <f t="shared" si="172"/>
        <v>0.18959355475</v>
      </c>
      <c r="I406" s="142">
        <f t="shared" si="172"/>
        <v>8.7276636749999997E-2</v>
      </c>
      <c r="J406" s="142">
        <f t="shared" si="172"/>
        <v>5.4739750499999996E-2</v>
      </c>
      <c r="K406" s="142">
        <f t="shared" si="172"/>
        <v>9.5313047499999998E-2</v>
      </c>
      <c r="L406" s="141">
        <f t="shared" si="171"/>
        <v>3.0154828947809218</v>
      </c>
      <c r="M406" s="2"/>
    </row>
    <row r="407" spans="1:13" s="3" customFormat="1" ht="15" customHeight="1" x14ac:dyDescent="0.2">
      <c r="A407" s="11"/>
      <c r="B407" s="2"/>
      <c r="C407" s="190">
        <v>2017</v>
      </c>
      <c r="D407" s="186"/>
      <c r="E407" s="142">
        <f t="shared" ref="E407:K407" si="173">AVERAGE(E232,E252,E272,E292,E312,E332,E352,E372)</f>
        <v>0.13496755287500001</v>
      </c>
      <c r="F407" s="142">
        <f t="shared" si="173"/>
        <v>8.3470378000000012E-2</v>
      </c>
      <c r="G407" s="142">
        <f t="shared" si="173"/>
        <v>0.32380135787499997</v>
      </c>
      <c r="H407" s="142">
        <f t="shared" si="173"/>
        <v>0.18857196137500001</v>
      </c>
      <c r="I407" s="142">
        <f t="shared" si="173"/>
        <v>9.4362576375000007E-2</v>
      </c>
      <c r="J407" s="142">
        <f t="shared" si="173"/>
        <v>4.5098056625000001E-2</v>
      </c>
      <c r="K407" s="142">
        <f t="shared" si="173"/>
        <v>0.129728120625</v>
      </c>
      <c r="L407" s="141">
        <f t="shared" si="171"/>
        <v>3.028953451512558</v>
      </c>
      <c r="M407" s="2"/>
    </row>
    <row r="408" spans="1:13" s="3" customFormat="1" ht="15" customHeight="1" x14ac:dyDescent="0.2">
      <c r="A408" s="11"/>
      <c r="B408" s="2"/>
      <c r="C408" s="190">
        <v>2014</v>
      </c>
      <c r="D408" s="186"/>
      <c r="E408" s="142">
        <f t="shared" ref="E408:K408" si="174">AVERAGE(E233,E253,E273,E293,E313,E333,E353,E373)</f>
        <v>0.11836035206332696</v>
      </c>
      <c r="F408" s="142">
        <f t="shared" si="174"/>
        <v>0.11602471108625416</v>
      </c>
      <c r="G408" s="142">
        <f t="shared" si="174"/>
        <v>0.31620260804937594</v>
      </c>
      <c r="H408" s="142">
        <f t="shared" si="174"/>
        <v>0.20133767807545766</v>
      </c>
      <c r="I408" s="142">
        <f t="shared" si="174"/>
        <v>7.3454318888750647E-2</v>
      </c>
      <c r="J408" s="142">
        <f t="shared" si="174"/>
        <v>3.107042881716256E-2</v>
      </c>
      <c r="K408" s="142">
        <f t="shared" si="174"/>
        <v>0.14354990301967219</v>
      </c>
      <c r="L408" s="141">
        <f t="shared" si="171"/>
        <v>2.9945490547762565</v>
      </c>
      <c r="M408" s="2"/>
    </row>
    <row r="409" spans="1:13" s="3" customFormat="1" ht="15" customHeight="1" x14ac:dyDescent="0.2">
      <c r="A409" s="11"/>
      <c r="B409" s="2"/>
      <c r="C409" s="162" t="s">
        <v>188</v>
      </c>
      <c r="D409" s="162"/>
      <c r="E409" s="162"/>
      <c r="F409" s="162"/>
      <c r="G409" s="162"/>
      <c r="H409" s="162"/>
      <c r="I409" s="162"/>
      <c r="J409" s="162"/>
      <c r="K409" s="162"/>
      <c r="L409" s="162"/>
      <c r="M409" s="2"/>
    </row>
    <row r="410" spans="1:13" ht="15" customHeight="1" x14ac:dyDescent="0.2">
      <c r="A410" s="11"/>
      <c r="C410" s="189">
        <v>2024</v>
      </c>
      <c r="D410" s="184"/>
      <c r="E410" s="185">
        <f>AVERAGE(E235,E255,E275,E295,E315,E335,E355,E375)</f>
        <v>0.14565074795441274</v>
      </c>
      <c r="F410" s="185">
        <f t="shared" ref="F410:K410" si="175">AVERAGE(F235,F255,F275,F295,F315,F335,F355,F375)</f>
        <v>0.10041633606835666</v>
      </c>
      <c r="G410" s="185">
        <f t="shared" si="175"/>
        <v>0.3282677945509207</v>
      </c>
      <c r="H410" s="185">
        <f t="shared" si="175"/>
        <v>0.1875572355450271</v>
      </c>
      <c r="I410" s="185">
        <f t="shared" si="175"/>
        <v>9.7157587239942222E-2</v>
      </c>
      <c r="J410" s="185">
        <f t="shared" si="175"/>
        <v>5.999343882239834E-2</v>
      </c>
      <c r="K410" s="185">
        <f t="shared" si="175"/>
        <v>8.0956859818942281E-2</v>
      </c>
      <c r="L410" s="180">
        <f t="shared" ref="L410:L413" si="176">(1*E410+2*F410+3*G410+4*H410+5*I410)/SUM(E410:I410)</f>
        <v>2.9885391707409954</v>
      </c>
    </row>
    <row r="411" spans="1:13" ht="15" customHeight="1" x14ac:dyDescent="0.2">
      <c r="A411" s="11"/>
      <c r="C411" s="190">
        <v>2021</v>
      </c>
      <c r="D411" s="186"/>
      <c r="E411" s="142">
        <f t="shared" ref="E411:K411" si="177">AVERAGE(E236,E256,E276,E296,E316,E336,E356,E376)</f>
        <v>0.14424549125</v>
      </c>
      <c r="F411" s="142">
        <f t="shared" si="177"/>
        <v>0.11327180949999999</v>
      </c>
      <c r="G411" s="142">
        <f t="shared" si="177"/>
        <v>0.30707684225000004</v>
      </c>
      <c r="H411" s="142">
        <f t="shared" si="177"/>
        <v>0.16803862862500002</v>
      </c>
      <c r="I411" s="142">
        <f t="shared" si="177"/>
        <v>0.10498361737499999</v>
      </c>
      <c r="J411" s="142">
        <f t="shared" si="177"/>
        <v>5.8366066625000004E-2</v>
      </c>
      <c r="K411" s="142">
        <f t="shared" si="177"/>
        <v>0.10401753287499999</v>
      </c>
      <c r="L411" s="141">
        <f t="shared" si="176"/>
        <v>2.9716374596569648</v>
      </c>
    </row>
    <row r="412" spans="1:13" ht="15" customHeight="1" x14ac:dyDescent="0.2">
      <c r="A412" s="11"/>
      <c r="C412" s="190">
        <v>2017</v>
      </c>
      <c r="D412" s="186"/>
      <c r="E412" s="142">
        <f t="shared" ref="E412:K412" si="178">AVERAGE(E237,E257,E277,E297,E317,E337,E357,E377)</f>
        <v>0.14740379825000002</v>
      </c>
      <c r="F412" s="142">
        <f t="shared" si="178"/>
        <v>7.6657710749999997E-2</v>
      </c>
      <c r="G412" s="142">
        <f t="shared" si="178"/>
        <v>0.29959571962499998</v>
      </c>
      <c r="H412" s="142">
        <f t="shared" si="178"/>
        <v>0.15053967424999998</v>
      </c>
      <c r="I412" s="142">
        <f t="shared" si="178"/>
        <v>0.10030826275000002</v>
      </c>
      <c r="J412" s="142">
        <f t="shared" si="178"/>
        <v>5.9933680875000006E-2</v>
      </c>
      <c r="K412" s="142">
        <f t="shared" si="178"/>
        <v>0.16556116037500002</v>
      </c>
      <c r="L412" s="141">
        <f t="shared" si="176"/>
        <v>2.9737779573314906</v>
      </c>
    </row>
    <row r="413" spans="1:13" ht="15" customHeight="1" x14ac:dyDescent="0.2">
      <c r="A413" s="11"/>
      <c r="C413" s="190">
        <v>2014</v>
      </c>
      <c r="D413" s="186"/>
      <c r="E413" s="142">
        <f t="shared" ref="E413:K413" si="179">AVERAGE(E238,E258,E278,E298,E318,E338,E358,E378)</f>
        <v>0.14817157482179777</v>
      </c>
      <c r="F413" s="142">
        <f t="shared" si="179"/>
        <v>9.4728257762296958E-2</v>
      </c>
      <c r="G413" s="142">
        <f t="shared" si="179"/>
        <v>0.25290059251629626</v>
      </c>
      <c r="H413" s="142">
        <f t="shared" si="179"/>
        <v>0.15682851913895152</v>
      </c>
      <c r="I413" s="142">
        <f t="shared" si="179"/>
        <v>0.10686154436315841</v>
      </c>
      <c r="J413" s="142">
        <f t="shared" si="179"/>
        <v>5.0031253668681414E-2</v>
      </c>
      <c r="K413" s="142">
        <f t="shared" si="179"/>
        <v>0.19047825772881766</v>
      </c>
      <c r="L413" s="141">
        <f t="shared" si="176"/>
        <v>2.9729821507332082</v>
      </c>
    </row>
    <row r="414" spans="1:13" ht="15" customHeight="1" x14ac:dyDescent="0.2">
      <c r="A414" s="11"/>
      <c r="C414" s="100" t="s">
        <v>17</v>
      </c>
      <c r="D414" s="100"/>
      <c r="E414" s="100"/>
      <c r="F414" s="100"/>
      <c r="G414" s="99"/>
      <c r="H414" s="99"/>
      <c r="I414" s="99"/>
      <c r="J414" s="99"/>
      <c r="K414" s="99"/>
      <c r="L414" s="99"/>
    </row>
    <row r="415" spans="1:13" ht="15" customHeight="1" x14ac:dyDescent="0.2">
      <c r="A415" s="11"/>
      <c r="C415" s="160" t="s">
        <v>185</v>
      </c>
      <c r="D415" s="160"/>
      <c r="E415" s="160"/>
      <c r="F415" s="161"/>
      <c r="G415" s="161"/>
      <c r="H415" s="161"/>
      <c r="I415" s="161"/>
      <c r="J415" s="161"/>
      <c r="K415" s="161"/>
      <c r="L415" s="161"/>
    </row>
    <row r="416" spans="1:13" ht="15" customHeight="1" x14ac:dyDescent="0.2">
      <c r="A416" s="11"/>
      <c r="C416" s="189">
        <v>2024</v>
      </c>
      <c r="D416" s="184"/>
      <c r="E416" s="185">
        <f>AVERAGE(E426,E431,E436,E446,E451,E456,E466,E471,E476,E486,E491,E496,E506,E511,E516,E526,E531,E536,E546,E551,E556,E566,E571,E576)</f>
        <v>0.13662064437661925</v>
      </c>
      <c r="F416" s="185">
        <f t="shared" ref="F416:K416" si="180">AVERAGE(F426,F431,F436,F446,F451,F456,F466,F471,F476,F486,F491,F496,F506,F511,F516,F526,F531,F536,F546,F551,F556,F566,F571,F576)</f>
        <v>0.10798303202220878</v>
      </c>
      <c r="G416" s="185">
        <f t="shared" si="180"/>
        <v>0.28163061670021039</v>
      </c>
      <c r="H416" s="185">
        <f t="shared" si="180"/>
        <v>0.17989411521290896</v>
      </c>
      <c r="I416" s="185">
        <f t="shared" si="180"/>
        <v>9.1875569725001105E-2</v>
      </c>
      <c r="J416" s="185">
        <f t="shared" si="180"/>
        <v>8.0822874124538785E-2</v>
      </c>
      <c r="K416" s="185">
        <f t="shared" si="180"/>
        <v>0.1211731478385127</v>
      </c>
      <c r="L416" s="180">
        <f t="shared" ref="L416:L419" si="181">(1*E416+2*F416+3*G416+4*H416+5*I416)/SUM(E416:I416)</f>
        <v>2.9779712049108071</v>
      </c>
    </row>
    <row r="417" spans="1:12" ht="15" customHeight="1" x14ac:dyDescent="0.2">
      <c r="A417" s="11"/>
      <c r="C417" s="190">
        <v>2021</v>
      </c>
      <c r="D417" s="186"/>
      <c r="E417" s="142">
        <f t="shared" ref="E417:K417" si="182">AVERAGE(E427,E432,E437,E447,E452,E457,E467,E472,E477,E487,E492,E497,E507,E512,E517,E527,E532,E537,E547,E552,E557,E567,E572,E577)</f>
        <v>0.15222749574999997</v>
      </c>
      <c r="F417" s="142">
        <f t="shared" si="182"/>
        <v>0.10554274925000001</v>
      </c>
      <c r="G417" s="142">
        <f t="shared" si="182"/>
        <v>0.30831698933333335</v>
      </c>
      <c r="H417" s="142">
        <f t="shared" si="182"/>
        <v>0.17213855325000002</v>
      </c>
      <c r="I417" s="142">
        <f t="shared" si="182"/>
        <v>7.9307947583333316E-2</v>
      </c>
      <c r="J417" s="142">
        <f t="shared" si="182"/>
        <v>7.0736408541666643E-2</v>
      </c>
      <c r="K417" s="142">
        <f t="shared" si="182"/>
        <v>0.11172986087499999</v>
      </c>
      <c r="L417" s="141">
        <f t="shared" si="181"/>
        <v>2.9030703089981009</v>
      </c>
    </row>
    <row r="418" spans="1:12" ht="15" customHeight="1" x14ac:dyDescent="0.2">
      <c r="A418" s="11"/>
      <c r="C418" s="190">
        <v>2017</v>
      </c>
      <c r="D418" s="186"/>
      <c r="E418" s="142">
        <f t="shared" ref="E418:K418" si="183">AVERAGE(E428,E433,E438,E448,E453,E458,E468,E473,E478,E488,E493,E498,E508,E513,E518,E528,E533,E538,E548,E553,E558,E568,E573,E578)</f>
        <v>0.14776575625000002</v>
      </c>
      <c r="F418" s="142">
        <f t="shared" si="183"/>
        <v>9.2763510666666674E-2</v>
      </c>
      <c r="G418" s="142">
        <f t="shared" si="183"/>
        <v>0.31135536412500003</v>
      </c>
      <c r="H418" s="142">
        <f t="shared" si="183"/>
        <v>0.16095692758333333</v>
      </c>
      <c r="I418" s="142">
        <f t="shared" si="183"/>
        <v>6.1059009041666674E-2</v>
      </c>
      <c r="J418" s="142">
        <f t="shared" si="183"/>
        <v>8.0028067708333331E-2</v>
      </c>
      <c r="K418" s="142">
        <f t="shared" si="183"/>
        <v>0.14607136987500002</v>
      </c>
      <c r="L418" s="141">
        <f t="shared" si="181"/>
        <v>2.8640392811479103</v>
      </c>
    </row>
    <row r="419" spans="1:12" ht="15" customHeight="1" x14ac:dyDescent="0.2">
      <c r="A419" s="11"/>
      <c r="C419" s="190">
        <v>2014</v>
      </c>
      <c r="D419" s="186"/>
      <c r="E419" s="142">
        <f t="shared" ref="E419:K419" si="184">AVERAGE(E429,E434,E439,E449,E454,E459,E469,E474,E479,E489,E494,E499,E509,E514,E519,E529,E534,E539,E549,E554,E559,E569,E574,E579)</f>
        <v>0.16949126767162728</v>
      </c>
      <c r="F419" s="142">
        <f t="shared" si="184"/>
        <v>0.10916105817095613</v>
      </c>
      <c r="G419" s="142">
        <f t="shared" si="184"/>
        <v>0.27650414696761222</v>
      </c>
      <c r="H419" s="142">
        <f t="shared" si="184"/>
        <v>0.144199578869246</v>
      </c>
      <c r="I419" s="142">
        <f t="shared" si="184"/>
        <v>6.1913341924884291E-2</v>
      </c>
      <c r="J419" s="142">
        <f t="shared" si="184"/>
        <v>7.5870850713233295E-2</v>
      </c>
      <c r="K419" s="142">
        <f t="shared" si="184"/>
        <v>0.16285975568244085</v>
      </c>
      <c r="L419" s="141">
        <f t="shared" si="181"/>
        <v>2.7633986965607433</v>
      </c>
    </row>
    <row r="420" spans="1:12" ht="15" customHeight="1" x14ac:dyDescent="0.2">
      <c r="A420" s="11"/>
      <c r="C420" s="162" t="s">
        <v>68</v>
      </c>
      <c r="D420" s="162"/>
      <c r="E420" s="162"/>
      <c r="F420" s="162"/>
      <c r="G420" s="162"/>
      <c r="H420" s="162"/>
      <c r="I420" s="162"/>
      <c r="J420" s="162"/>
      <c r="K420" s="162"/>
      <c r="L420" s="162"/>
    </row>
    <row r="421" spans="1:12" ht="15" customHeight="1" x14ac:dyDescent="0.2">
      <c r="A421" s="11"/>
      <c r="C421" s="189">
        <v>2024</v>
      </c>
      <c r="D421" s="184"/>
      <c r="E421" s="185">
        <f>AVERAGE(E426,E431,E436)</f>
        <v>0.11198785340404442</v>
      </c>
      <c r="F421" s="185">
        <f t="shared" ref="F421:K421" si="185">AVERAGE(F426,F431,F436)</f>
        <v>9.0306425020144229E-2</v>
      </c>
      <c r="G421" s="185">
        <f t="shared" si="185"/>
        <v>0.29585524596353563</v>
      </c>
      <c r="H421" s="185">
        <f t="shared" si="185"/>
        <v>0.29369995962489942</v>
      </c>
      <c r="I421" s="185">
        <f t="shared" si="185"/>
        <v>0.1557417581083593</v>
      </c>
      <c r="J421" s="185">
        <f t="shared" si="185"/>
        <v>3.594122653213927E-2</v>
      </c>
      <c r="K421" s="185">
        <f t="shared" si="185"/>
        <v>1.6467531346877812E-2</v>
      </c>
      <c r="L421" s="180">
        <f t="shared" ref="L421:L424" si="186">(1*E421+2*F421+3*G421+4*H421+5*I421)/SUM(E421:I421)</f>
        <v>3.3069903256622162</v>
      </c>
    </row>
    <row r="422" spans="1:12" ht="15" customHeight="1" x14ac:dyDescent="0.2">
      <c r="A422" s="11"/>
      <c r="C422" s="190">
        <v>2021</v>
      </c>
      <c r="D422" s="186"/>
      <c r="E422" s="142">
        <f t="shared" ref="E422:K422" si="187">AVERAGE(E427,E432,E437)</f>
        <v>0.123386915</v>
      </c>
      <c r="F422" s="142">
        <f t="shared" si="187"/>
        <v>8.2200263333333343E-2</v>
      </c>
      <c r="G422" s="142">
        <f t="shared" si="187"/>
        <v>0.31645471633333333</v>
      </c>
      <c r="H422" s="142">
        <f t="shared" si="187"/>
        <v>0.28444730366666665</v>
      </c>
      <c r="I422" s="142">
        <f t="shared" si="187"/>
        <v>0.14210275566666666</v>
      </c>
      <c r="J422" s="142">
        <f t="shared" si="187"/>
        <v>3.7076033333333334E-2</v>
      </c>
      <c r="K422" s="142">
        <f t="shared" si="187"/>
        <v>1.4332033333333332E-2</v>
      </c>
      <c r="L422" s="141">
        <f t="shared" si="186"/>
        <v>3.2526678838630194</v>
      </c>
    </row>
    <row r="423" spans="1:12" ht="15" customHeight="1" x14ac:dyDescent="0.2">
      <c r="A423" s="11"/>
      <c r="C423" s="190">
        <v>2017</v>
      </c>
      <c r="D423" s="186"/>
      <c r="E423" s="142">
        <f t="shared" ref="E423:K423" si="188">AVERAGE(E428,E433,E438)</f>
        <v>0.12457077766666667</v>
      </c>
      <c r="F423" s="142">
        <f t="shared" si="188"/>
        <v>8.4875928333333336E-2</v>
      </c>
      <c r="G423" s="142">
        <f t="shared" si="188"/>
        <v>0.31191344900000001</v>
      </c>
      <c r="H423" s="142">
        <f t="shared" si="188"/>
        <v>0.29969037766666667</v>
      </c>
      <c r="I423" s="142">
        <f t="shared" si="188"/>
        <v>0.10518116100000001</v>
      </c>
      <c r="J423" s="142">
        <f t="shared" si="188"/>
        <v>4.6158766666666663E-2</v>
      </c>
      <c r="K423" s="142">
        <f t="shared" si="188"/>
        <v>2.7609566666666668E-2</v>
      </c>
      <c r="L423" s="141">
        <f t="shared" si="186"/>
        <v>3.1900552714873438</v>
      </c>
    </row>
    <row r="424" spans="1:12" ht="15" customHeight="1" x14ac:dyDescent="0.2">
      <c r="A424" s="11"/>
      <c r="C424" s="190">
        <v>2014</v>
      </c>
      <c r="D424" s="186"/>
      <c r="E424" s="142">
        <f t="shared" ref="E424:K424" si="189">AVERAGE(E429,E434,E439)</f>
        <v>0.13866966376734366</v>
      </c>
      <c r="F424" s="142">
        <f t="shared" si="189"/>
        <v>9.5183904772212613E-2</v>
      </c>
      <c r="G424" s="142">
        <f t="shared" si="189"/>
        <v>0.2862580162534043</v>
      </c>
      <c r="H424" s="142">
        <f t="shared" si="189"/>
        <v>0.28473436856001988</v>
      </c>
      <c r="I424" s="142">
        <f t="shared" si="189"/>
        <v>0.12997130300847928</v>
      </c>
      <c r="J424" s="142">
        <f t="shared" si="189"/>
        <v>4.4227619072560391E-2</v>
      </c>
      <c r="K424" s="142">
        <f t="shared" si="189"/>
        <v>2.0955124565979991E-2</v>
      </c>
      <c r="L424" s="141">
        <f t="shared" si="186"/>
        <v>3.1841576426821043</v>
      </c>
    </row>
    <row r="425" spans="1:12" ht="15" customHeight="1" x14ac:dyDescent="0.2">
      <c r="A425" s="11"/>
      <c r="C425" s="170" t="s">
        <v>95</v>
      </c>
      <c r="D425" s="171"/>
      <c r="E425" s="172"/>
      <c r="F425" s="172"/>
      <c r="G425" s="173"/>
      <c r="H425" s="173"/>
      <c r="I425" s="173"/>
      <c r="J425" s="173"/>
      <c r="K425" s="173"/>
      <c r="L425" s="174"/>
    </row>
    <row r="426" spans="1:12" ht="15" customHeight="1" x14ac:dyDescent="0.2">
      <c r="A426" s="11"/>
      <c r="C426" s="189">
        <v>2024</v>
      </c>
      <c r="D426" s="184"/>
      <c r="E426" s="185">
        <v>0.10981480097894165</v>
      </c>
      <c r="F426" s="185">
        <v>9.576447839178695E-2</v>
      </c>
      <c r="G426" s="185">
        <v>0.31078329727247056</v>
      </c>
      <c r="H426" s="185">
        <v>0.29464850769703149</v>
      </c>
      <c r="I426" s="185">
        <v>0.14118294571195347</v>
      </c>
      <c r="J426" s="185">
        <v>3.3172083313390735E-2</v>
      </c>
      <c r="K426" s="185">
        <v>1.4633886634425235E-2</v>
      </c>
      <c r="L426" s="180">
        <f t="shared" ref="L426:L429" si="190">(1*E426+2*F426+3*G426+4*H426+5*I426)/SUM(E426:I426)</f>
        <v>3.2747552604976216</v>
      </c>
    </row>
    <row r="427" spans="1:12" ht="15" customHeight="1" x14ac:dyDescent="0.2">
      <c r="A427" s="11"/>
      <c r="C427" s="190">
        <v>2021</v>
      </c>
      <c r="D427" s="186"/>
      <c r="E427" s="142">
        <v>0.131037032</v>
      </c>
      <c r="F427" s="142">
        <v>7.9961174999999995E-2</v>
      </c>
      <c r="G427" s="142">
        <v>0.34618446800000002</v>
      </c>
      <c r="H427" s="142">
        <v>0.25070800100000001</v>
      </c>
      <c r="I427" s="142">
        <v>0.147542061</v>
      </c>
      <c r="J427" s="142">
        <v>3.22403E-2</v>
      </c>
      <c r="K427" s="142">
        <v>1.2326999999999999E-2</v>
      </c>
      <c r="L427" s="141">
        <f t="shared" si="190"/>
        <v>3.2132613590777557</v>
      </c>
    </row>
    <row r="428" spans="1:12" ht="15" customHeight="1" x14ac:dyDescent="0.2">
      <c r="A428" s="11"/>
      <c r="C428" s="190">
        <v>2017</v>
      </c>
      <c r="D428" s="186"/>
      <c r="E428" s="142">
        <v>0.130504908</v>
      </c>
      <c r="F428" s="142">
        <v>8.7330483E-2</v>
      </c>
      <c r="G428" s="142">
        <v>0.323211266</v>
      </c>
      <c r="H428" s="142">
        <v>0.295638136</v>
      </c>
      <c r="I428" s="142">
        <v>0.105884562</v>
      </c>
      <c r="J428" s="142">
        <v>3.65008E-2</v>
      </c>
      <c r="K428" s="142">
        <v>2.0929900000000001E-2</v>
      </c>
      <c r="L428" s="141">
        <f t="shared" si="190"/>
        <v>3.1687588930790143</v>
      </c>
    </row>
    <row r="429" spans="1:12" ht="15" customHeight="1" x14ac:dyDescent="0.2">
      <c r="A429" s="11"/>
      <c r="C429" s="190">
        <v>2014</v>
      </c>
      <c r="D429" s="186"/>
      <c r="E429" s="142">
        <v>0.1361155277997334</v>
      </c>
      <c r="F429" s="142">
        <v>8.8704374106781322E-2</v>
      </c>
      <c r="G429" s="142">
        <v>0.29837006893688423</v>
      </c>
      <c r="H429" s="142">
        <v>0.28760153434455898</v>
      </c>
      <c r="I429" s="142">
        <v>0.14164930589330008</v>
      </c>
      <c r="J429" s="142">
        <v>3.4767796337292475E-2</v>
      </c>
      <c r="K429" s="142">
        <v>1.2791392581449564E-2</v>
      </c>
      <c r="L429" s="141">
        <f t="shared" si="190"/>
        <v>3.2204490966599266</v>
      </c>
    </row>
    <row r="430" spans="1:12" ht="15" customHeight="1" x14ac:dyDescent="0.2">
      <c r="A430" s="11"/>
      <c r="C430" s="170" t="s">
        <v>96</v>
      </c>
      <c r="D430" s="171"/>
      <c r="E430" s="172"/>
      <c r="F430" s="172"/>
      <c r="G430" s="173"/>
      <c r="H430" s="173"/>
      <c r="I430" s="173"/>
      <c r="J430" s="173"/>
      <c r="K430" s="173"/>
      <c r="L430" s="174"/>
    </row>
    <row r="431" spans="1:12" ht="15" customHeight="1" x14ac:dyDescent="0.2">
      <c r="A431" s="11"/>
      <c r="C431" s="189">
        <v>2024</v>
      </c>
      <c r="D431" s="184"/>
      <c r="E431" s="185">
        <v>0.11961395780826593</v>
      </c>
      <c r="F431" s="185">
        <v>8.7704094857096515E-2</v>
      </c>
      <c r="G431" s="185">
        <v>0.27650957933954551</v>
      </c>
      <c r="H431" s="185">
        <v>0.29402122694636129</v>
      </c>
      <c r="I431" s="185">
        <v>0.17114282361601246</v>
      </c>
      <c r="J431" s="185">
        <v>3.6374430798293084E-2</v>
      </c>
      <c r="K431" s="185">
        <v>1.4633886634425235E-2</v>
      </c>
      <c r="L431" s="180">
        <f t="shared" ref="L431:L434" si="191">(1*E431+2*F431+3*G431+4*H431+5*I431)/SUM(E431:I431)</f>
        <v>3.3260037673542242</v>
      </c>
    </row>
    <row r="432" spans="1:12" ht="15" customHeight="1" x14ac:dyDescent="0.2">
      <c r="A432" s="11"/>
      <c r="C432" s="190">
        <v>2021</v>
      </c>
      <c r="D432" s="186"/>
      <c r="E432" s="142">
        <v>0.126511184</v>
      </c>
      <c r="F432" s="142">
        <v>8.8950636E-2</v>
      </c>
      <c r="G432" s="142">
        <v>0.29840697100000002</v>
      </c>
      <c r="H432" s="142">
        <v>0.31005265799999998</v>
      </c>
      <c r="I432" s="142">
        <v>0.12826760700000001</v>
      </c>
      <c r="J432" s="142">
        <v>3.5484000000000002E-2</v>
      </c>
      <c r="K432" s="142">
        <v>1.2326999999999999E-2</v>
      </c>
      <c r="L432" s="141">
        <f t="shared" si="191"/>
        <v>3.2358931417922117</v>
      </c>
    </row>
    <row r="433" spans="1:12" ht="15" customHeight="1" x14ac:dyDescent="0.2">
      <c r="A433" s="11"/>
      <c r="C433" s="190">
        <v>2017</v>
      </c>
      <c r="D433" s="186"/>
      <c r="E433" s="142">
        <v>0.12979014899999999</v>
      </c>
      <c r="F433" s="142">
        <v>8.4552988999999995E-2</v>
      </c>
      <c r="G433" s="142">
        <v>0.31376194099999999</v>
      </c>
      <c r="H433" s="142">
        <v>0.29536024999999999</v>
      </c>
      <c r="I433" s="142">
        <v>0.11376146299999999</v>
      </c>
      <c r="J433" s="142">
        <v>4.21809E-2</v>
      </c>
      <c r="K433" s="142">
        <v>2.0592300000000001E-2</v>
      </c>
      <c r="L433" s="141">
        <f t="shared" si="191"/>
        <v>3.1907221288654752</v>
      </c>
    </row>
    <row r="434" spans="1:12" ht="15" customHeight="1" x14ac:dyDescent="0.2">
      <c r="A434" s="11"/>
      <c r="C434" s="190">
        <v>2014</v>
      </c>
      <c r="D434" s="186"/>
      <c r="E434" s="142">
        <v>0.1324932227564149</v>
      </c>
      <c r="F434" s="142">
        <v>8.8132848455476143E-2</v>
      </c>
      <c r="G434" s="142">
        <v>0.29400895117777948</v>
      </c>
      <c r="H434" s="142">
        <v>0.29714983738097489</v>
      </c>
      <c r="I434" s="142">
        <v>0.13621161997734926</v>
      </c>
      <c r="J434" s="142">
        <v>3.5257545973419215E-2</v>
      </c>
      <c r="K434" s="142">
        <v>1.6745974278586297E-2</v>
      </c>
      <c r="L434" s="141">
        <f t="shared" si="191"/>
        <v>3.2283276235634415</v>
      </c>
    </row>
    <row r="435" spans="1:12" ht="15" customHeight="1" x14ac:dyDescent="0.2">
      <c r="A435" s="11"/>
      <c r="C435" s="170" t="s">
        <v>181</v>
      </c>
      <c r="D435" s="171"/>
      <c r="E435" s="172"/>
      <c r="F435" s="172"/>
      <c r="G435" s="173"/>
      <c r="H435" s="173"/>
      <c r="I435" s="173"/>
      <c r="J435" s="173"/>
      <c r="K435" s="173"/>
      <c r="L435" s="174"/>
    </row>
    <row r="436" spans="1:12" ht="15" customHeight="1" x14ac:dyDescent="0.2">
      <c r="A436" s="11"/>
      <c r="C436" s="189">
        <v>2024</v>
      </c>
      <c r="D436" s="184"/>
      <c r="E436" s="185">
        <v>0.10653480142492568</v>
      </c>
      <c r="F436" s="185">
        <v>8.7450701811549195E-2</v>
      </c>
      <c r="G436" s="185">
        <v>0.30027286127859087</v>
      </c>
      <c r="H436" s="185">
        <v>0.29243014423130542</v>
      </c>
      <c r="I436" s="185">
        <v>0.15489950499711197</v>
      </c>
      <c r="J436" s="185">
        <v>3.8277165484733998E-2</v>
      </c>
      <c r="K436" s="185">
        <v>2.0134820771782969E-2</v>
      </c>
      <c r="L436" s="180">
        <f t="shared" ref="L436:L439" si="192">(1*E436+2*F436+3*G436+4*H436+5*I436)/SUM(E436:I436)</f>
        <v>3.3204255419146866</v>
      </c>
    </row>
    <row r="437" spans="1:12" ht="15" customHeight="1" x14ac:dyDescent="0.2">
      <c r="A437" s="11"/>
      <c r="C437" s="190">
        <v>2021</v>
      </c>
      <c r="D437" s="186"/>
      <c r="E437" s="142">
        <v>0.112612529</v>
      </c>
      <c r="F437" s="142">
        <v>7.7688979000000005E-2</v>
      </c>
      <c r="G437" s="142">
        <v>0.30477271</v>
      </c>
      <c r="H437" s="142">
        <v>0.29258125200000001</v>
      </c>
      <c r="I437" s="142">
        <v>0.15049859900000001</v>
      </c>
      <c r="J437" s="142">
        <v>4.3503800000000002E-2</v>
      </c>
      <c r="K437" s="142">
        <v>1.83421E-2</v>
      </c>
      <c r="L437" s="141">
        <f t="shared" si="192"/>
        <v>3.3098258831940317</v>
      </c>
    </row>
    <row r="438" spans="1:12" ht="15" customHeight="1" x14ac:dyDescent="0.2">
      <c r="A438" s="11"/>
      <c r="C438" s="190">
        <v>2017</v>
      </c>
      <c r="D438" s="186"/>
      <c r="E438" s="142">
        <v>0.113417276</v>
      </c>
      <c r="F438" s="142">
        <v>8.2744313E-2</v>
      </c>
      <c r="G438" s="142">
        <v>0.29876713999999999</v>
      </c>
      <c r="H438" s="142">
        <v>0.30807274699999998</v>
      </c>
      <c r="I438" s="142">
        <v>9.5897458000000005E-2</v>
      </c>
      <c r="J438" s="142">
        <v>5.9794600000000003E-2</v>
      </c>
      <c r="K438" s="142">
        <v>4.1306500000000003E-2</v>
      </c>
      <c r="L438" s="141">
        <f t="shared" si="192"/>
        <v>3.2116909819363522</v>
      </c>
    </row>
    <row r="439" spans="1:12" ht="15" customHeight="1" x14ac:dyDescent="0.2">
      <c r="A439" s="11"/>
      <c r="C439" s="190">
        <v>2014</v>
      </c>
      <c r="D439" s="186"/>
      <c r="E439" s="142">
        <v>0.14740024074588265</v>
      </c>
      <c r="F439" s="142">
        <v>0.10871449175438035</v>
      </c>
      <c r="G439" s="142">
        <v>0.26639502864554915</v>
      </c>
      <c r="H439" s="142">
        <v>0.26945173395452571</v>
      </c>
      <c r="I439" s="142">
        <v>0.11205298315478854</v>
      </c>
      <c r="J439" s="142">
        <v>6.2657514906969469E-2</v>
      </c>
      <c r="K439" s="142">
        <v>3.3328006837904108E-2</v>
      </c>
      <c r="L439" s="141">
        <f t="shared" si="192"/>
        <v>3.0996031913025908</v>
      </c>
    </row>
    <row r="440" spans="1:12" ht="15" customHeight="1" x14ac:dyDescent="0.2">
      <c r="A440" s="11"/>
      <c r="C440" s="162" t="s">
        <v>69</v>
      </c>
      <c r="D440" s="162"/>
      <c r="E440" s="162"/>
      <c r="F440" s="162"/>
      <c r="G440" s="162"/>
      <c r="H440" s="162"/>
      <c r="I440" s="162"/>
      <c r="J440" s="162"/>
      <c r="K440" s="162"/>
      <c r="L440" s="162"/>
    </row>
    <row r="441" spans="1:12" ht="15" customHeight="1" x14ac:dyDescent="0.2">
      <c r="A441" s="11"/>
      <c r="C441" s="189">
        <v>2024</v>
      </c>
      <c r="D441" s="184"/>
      <c r="E441" s="185">
        <f>AVERAGE(E446,E451,E456)</f>
        <v>0.10692836204831686</v>
      </c>
      <c r="F441" s="185">
        <f t="shared" ref="F441:K441" si="193">AVERAGE(F446,F451,F456)</f>
        <v>9.5594116948590102E-2</v>
      </c>
      <c r="G441" s="185">
        <f t="shared" si="193"/>
        <v>0.32373359478024538</v>
      </c>
      <c r="H441" s="185">
        <f t="shared" si="193"/>
        <v>0.27577488272368672</v>
      </c>
      <c r="I441" s="185">
        <f t="shared" si="193"/>
        <v>0.1306273569848875</v>
      </c>
      <c r="J441" s="185">
        <f t="shared" si="193"/>
        <v>4.0373590754718421E-2</v>
      </c>
      <c r="K441" s="185">
        <f t="shared" si="193"/>
        <v>2.6968095759555031E-2</v>
      </c>
      <c r="L441" s="180">
        <f t="shared" ref="L441:L444" si="194">(1*E441+2*F441+3*G441+4*H441+5*I441)/SUM(E441:I441)</f>
        <v>3.244010858379295</v>
      </c>
    </row>
    <row r="442" spans="1:12" ht="15" customHeight="1" x14ac:dyDescent="0.2">
      <c r="A442" s="11"/>
      <c r="C442" s="190">
        <v>2021</v>
      </c>
      <c r="D442" s="186"/>
      <c r="E442" s="142">
        <f t="shared" ref="E442:K442" si="195">AVERAGE(E447,E452,E457)</f>
        <v>0.12396333633333333</v>
      </c>
      <c r="F442" s="142">
        <f t="shared" si="195"/>
        <v>8.4841261333333348E-2</v>
      </c>
      <c r="G442" s="142">
        <f t="shared" si="195"/>
        <v>0.33646717166666668</v>
      </c>
      <c r="H442" s="142">
        <f t="shared" si="195"/>
        <v>0.26629064933333335</v>
      </c>
      <c r="I442" s="142">
        <f t="shared" si="195"/>
        <v>0.12739915599999999</v>
      </c>
      <c r="J442" s="142">
        <f t="shared" si="195"/>
        <v>3.6197066666666666E-2</v>
      </c>
      <c r="K442" s="142">
        <f t="shared" si="195"/>
        <v>2.48414E-2</v>
      </c>
      <c r="L442" s="141">
        <f t="shared" si="194"/>
        <v>3.2005630820411235</v>
      </c>
    </row>
    <row r="443" spans="1:12" ht="15" customHeight="1" x14ac:dyDescent="0.2">
      <c r="A443" s="11"/>
      <c r="C443" s="190">
        <v>2017</v>
      </c>
      <c r="D443" s="186"/>
      <c r="E443" s="142">
        <f t="shared" ref="E443:K443" si="196">AVERAGE(E448,E453,E458)</f>
        <v>0.12496731266666668</v>
      </c>
      <c r="F443" s="142">
        <f t="shared" si="196"/>
        <v>8.9816976666666673E-2</v>
      </c>
      <c r="G443" s="142">
        <f t="shared" si="196"/>
        <v>0.35376450500000001</v>
      </c>
      <c r="H443" s="142">
        <f t="shared" si="196"/>
        <v>0.24917198266666665</v>
      </c>
      <c r="I443" s="142">
        <f t="shared" si="196"/>
        <v>8.8371263999999991E-2</v>
      </c>
      <c r="J443" s="142">
        <f t="shared" si="196"/>
        <v>4.8967133333333336E-2</v>
      </c>
      <c r="K443" s="142">
        <f t="shared" si="196"/>
        <v>4.494083333333334E-2</v>
      </c>
      <c r="L443" s="141">
        <f t="shared" si="194"/>
        <v>3.095092887662465</v>
      </c>
    </row>
    <row r="444" spans="1:12" ht="15" customHeight="1" x14ac:dyDescent="0.2">
      <c r="A444" s="11"/>
      <c r="C444" s="190">
        <v>2014</v>
      </c>
      <c r="D444" s="186"/>
      <c r="E444" s="142">
        <f t="shared" ref="E444:K444" si="197">AVERAGE(E449,E454,E459)</f>
        <v>0.14719560810867163</v>
      </c>
      <c r="F444" s="142">
        <f t="shared" si="197"/>
        <v>9.8220794747719664E-2</v>
      </c>
      <c r="G444" s="142">
        <f t="shared" si="197"/>
        <v>0.3405699105941718</v>
      </c>
      <c r="H444" s="142">
        <f t="shared" si="197"/>
        <v>0.24400092331875908</v>
      </c>
      <c r="I444" s="142">
        <f t="shared" si="197"/>
        <v>8.469587283541806E-2</v>
      </c>
      <c r="J444" s="142">
        <f t="shared" si="197"/>
        <v>4.513656265200313E-2</v>
      </c>
      <c r="K444" s="142">
        <f t="shared" si="197"/>
        <v>4.0180327743256652E-2</v>
      </c>
      <c r="L444" s="141">
        <f t="shared" si="194"/>
        <v>3.0227189698883938</v>
      </c>
    </row>
    <row r="445" spans="1:12" ht="15" customHeight="1" x14ac:dyDescent="0.2">
      <c r="A445" s="11"/>
      <c r="C445" s="170" t="s">
        <v>95</v>
      </c>
      <c r="D445" s="171"/>
      <c r="E445" s="172"/>
      <c r="F445" s="172"/>
      <c r="G445" s="173"/>
      <c r="H445" s="173"/>
      <c r="I445" s="173"/>
      <c r="J445" s="173"/>
      <c r="K445" s="173"/>
      <c r="L445" s="174"/>
    </row>
    <row r="446" spans="1:12" ht="15" customHeight="1" x14ac:dyDescent="0.2">
      <c r="A446" s="11"/>
      <c r="C446" s="189">
        <v>2024</v>
      </c>
      <c r="D446" s="184"/>
      <c r="E446" s="185">
        <v>0.10372807807108375</v>
      </c>
      <c r="F446" s="185">
        <v>9.4982212309867392E-2</v>
      </c>
      <c r="G446" s="185">
        <v>0.33954076240385306</v>
      </c>
      <c r="H446" s="185">
        <v>0.2815082858776955</v>
      </c>
      <c r="I446" s="185">
        <v>0.12067557681132048</v>
      </c>
      <c r="J446" s="185">
        <v>3.4695145847651529E-2</v>
      </c>
      <c r="K446" s="185">
        <v>2.4869938678528405E-2</v>
      </c>
      <c r="L446" s="180">
        <f t="shared" ref="L446:L449" si="198">(1*E446+2*F446+3*G446+4*H446+5*I446)/SUM(E446:I446)</f>
        <v>3.2343820581536429</v>
      </c>
    </row>
    <row r="447" spans="1:12" ht="15" customHeight="1" x14ac:dyDescent="0.2">
      <c r="A447" s="11"/>
      <c r="C447" s="190">
        <v>2021</v>
      </c>
      <c r="D447" s="186"/>
      <c r="E447" s="142">
        <v>0.12929115699999999</v>
      </c>
      <c r="F447" s="142">
        <v>8.4640624999999997E-2</v>
      </c>
      <c r="G447" s="142">
        <v>0.37319344700000001</v>
      </c>
      <c r="H447" s="142">
        <v>0.24078177100000001</v>
      </c>
      <c r="I447" s="142">
        <v>0.116912523</v>
      </c>
      <c r="J447" s="142">
        <v>3.1695800000000003E-2</v>
      </c>
      <c r="K447" s="142">
        <v>2.3484700000000001E-2</v>
      </c>
      <c r="L447" s="141">
        <f t="shared" si="198"/>
        <v>3.1390571159906062</v>
      </c>
    </row>
    <row r="448" spans="1:12" ht="15" customHeight="1" x14ac:dyDescent="0.2">
      <c r="A448" s="11"/>
      <c r="C448" s="190">
        <v>2017</v>
      </c>
      <c r="D448" s="186"/>
      <c r="E448" s="142">
        <v>0.133101254</v>
      </c>
      <c r="F448" s="142">
        <v>9.7203171000000005E-2</v>
      </c>
      <c r="G448" s="142">
        <v>0.37034693899999999</v>
      </c>
      <c r="H448" s="142">
        <v>0.23743372600000001</v>
      </c>
      <c r="I448" s="142">
        <v>8.3828168999999994E-2</v>
      </c>
      <c r="J448" s="142">
        <v>4.0423099999999997E-2</v>
      </c>
      <c r="K448" s="142">
        <v>3.7663700000000001E-2</v>
      </c>
      <c r="L448" s="141">
        <f t="shared" si="198"/>
        <v>3.045215083515791</v>
      </c>
    </row>
    <row r="449" spans="1:12" ht="15" customHeight="1" x14ac:dyDescent="0.2">
      <c r="A449" s="11"/>
      <c r="C449" s="190">
        <v>2014</v>
      </c>
      <c r="D449" s="186"/>
      <c r="E449" s="142">
        <v>0.14609667766699558</v>
      </c>
      <c r="F449" s="142">
        <v>9.2302586015052229E-2</v>
      </c>
      <c r="G449" s="142">
        <v>0.36445689890602706</v>
      </c>
      <c r="H449" s="142">
        <v>0.25450376714064082</v>
      </c>
      <c r="I449" s="142">
        <v>7.5510380321346368E-2</v>
      </c>
      <c r="J449" s="142">
        <v>3.5086625583784802E-2</v>
      </c>
      <c r="K449" s="142">
        <v>3.2043064366153153E-2</v>
      </c>
      <c r="L449" s="141">
        <f t="shared" si="198"/>
        <v>3.0225418112332911</v>
      </c>
    </row>
    <row r="450" spans="1:12" ht="15" customHeight="1" x14ac:dyDescent="0.2">
      <c r="A450" s="11"/>
      <c r="C450" s="170" t="s">
        <v>96</v>
      </c>
      <c r="D450" s="171"/>
      <c r="E450" s="172"/>
      <c r="F450" s="172"/>
      <c r="G450" s="173"/>
      <c r="H450" s="173"/>
      <c r="I450" s="173"/>
      <c r="J450" s="173"/>
      <c r="K450" s="173"/>
      <c r="L450" s="174"/>
    </row>
    <row r="451" spans="1:12" ht="15" customHeight="1" x14ac:dyDescent="0.2">
      <c r="A451" s="11"/>
      <c r="C451" s="189">
        <v>2024</v>
      </c>
      <c r="D451" s="184"/>
      <c r="E451" s="185">
        <v>0.11648869752833853</v>
      </c>
      <c r="F451" s="185">
        <v>9.8488687110340367E-2</v>
      </c>
      <c r="G451" s="185">
        <v>0.32814470469376655</v>
      </c>
      <c r="H451" s="185">
        <v>0.2627972135895143</v>
      </c>
      <c r="I451" s="185">
        <v>0.12696247600577187</v>
      </c>
      <c r="J451" s="185">
        <v>4.2248282393740004E-2</v>
      </c>
      <c r="K451" s="185">
        <v>2.4869938678528405E-2</v>
      </c>
      <c r="L451" s="180">
        <f t="shared" ref="L451:L454" si="199">(1*E451+2*F451+3*G451+4*H451+5*I451)/SUM(E451:I451)</f>
        <v>3.198584737764925</v>
      </c>
    </row>
    <row r="452" spans="1:12" ht="15" customHeight="1" x14ac:dyDescent="0.2">
      <c r="A452" s="11"/>
      <c r="C452" s="190">
        <v>2021</v>
      </c>
      <c r="D452" s="186"/>
      <c r="E452" s="142">
        <v>0.12935148599999999</v>
      </c>
      <c r="F452" s="142">
        <v>0.101640719</v>
      </c>
      <c r="G452" s="142">
        <v>0.34101759199999998</v>
      </c>
      <c r="H452" s="142">
        <v>0.27567683100000001</v>
      </c>
      <c r="I452" s="142">
        <v>9.3599794E-2</v>
      </c>
      <c r="J452" s="142">
        <v>3.52289E-2</v>
      </c>
      <c r="K452" s="142">
        <v>2.3484700000000001E-2</v>
      </c>
      <c r="L452" s="141">
        <f t="shared" si="199"/>
        <v>3.1089282981285802</v>
      </c>
    </row>
    <row r="453" spans="1:12" ht="15" customHeight="1" x14ac:dyDescent="0.2">
      <c r="A453" s="11"/>
      <c r="C453" s="190">
        <v>2017</v>
      </c>
      <c r="D453" s="186"/>
      <c r="E453" s="142">
        <v>0.131618025</v>
      </c>
      <c r="F453" s="142">
        <v>9.8772238999999998E-2</v>
      </c>
      <c r="G453" s="142">
        <v>0.35938338199999997</v>
      </c>
      <c r="H453" s="142">
        <v>0.238077768</v>
      </c>
      <c r="I453" s="142">
        <v>8.7810905999999994E-2</v>
      </c>
      <c r="J453" s="142">
        <v>4.6115200000000002E-2</v>
      </c>
      <c r="K453" s="142">
        <v>3.82225E-2</v>
      </c>
      <c r="L453" s="141">
        <f t="shared" si="199"/>
        <v>3.0564523513427964</v>
      </c>
    </row>
    <row r="454" spans="1:12" ht="15" customHeight="1" x14ac:dyDescent="0.2">
      <c r="A454" s="11"/>
      <c r="C454" s="190">
        <v>2014</v>
      </c>
      <c r="D454" s="186"/>
      <c r="E454" s="142">
        <v>0.14632911961717068</v>
      </c>
      <c r="F454" s="142">
        <v>9.1763162407727514E-2</v>
      </c>
      <c r="G454" s="142">
        <v>0.37906177341913438</v>
      </c>
      <c r="H454" s="142">
        <v>0.23862450013903821</v>
      </c>
      <c r="I454" s="142">
        <v>7.2533601714012005E-2</v>
      </c>
      <c r="J454" s="142">
        <v>3.5841706701028389E-2</v>
      </c>
      <c r="K454" s="142">
        <v>3.5846136001888934E-2</v>
      </c>
      <c r="L454" s="141">
        <f t="shared" si="199"/>
        <v>2.9992139518272269</v>
      </c>
    </row>
    <row r="455" spans="1:12" ht="15" customHeight="1" x14ac:dyDescent="0.2">
      <c r="A455" s="11"/>
      <c r="C455" s="170" t="s">
        <v>181</v>
      </c>
      <c r="D455" s="171"/>
      <c r="E455" s="172"/>
      <c r="F455" s="172"/>
      <c r="G455" s="173"/>
      <c r="H455" s="173"/>
      <c r="I455" s="173"/>
      <c r="J455" s="173"/>
      <c r="K455" s="173"/>
      <c r="L455" s="174"/>
    </row>
    <row r="456" spans="1:12" ht="15" customHeight="1" x14ac:dyDescent="0.2">
      <c r="A456" s="11"/>
      <c r="C456" s="189">
        <v>2024</v>
      </c>
      <c r="D456" s="184"/>
      <c r="E456" s="185">
        <v>0.10056831054552834</v>
      </c>
      <c r="F456" s="185">
        <v>9.3311451425562533E-2</v>
      </c>
      <c r="G456" s="185">
        <v>0.3035153172431167</v>
      </c>
      <c r="H456" s="185">
        <v>0.2830191487038502</v>
      </c>
      <c r="I456" s="185">
        <v>0.14424401813757015</v>
      </c>
      <c r="J456" s="185">
        <v>4.4177344022763743E-2</v>
      </c>
      <c r="K456" s="185">
        <v>3.1164409921608287E-2</v>
      </c>
      <c r="L456" s="180">
        <f t="shared" ref="L456:L459" si="200">(1*E456+2*F456+3*G456+4*H456+5*I456)/SUM(E456:I456)</f>
        <v>3.2996340687429546</v>
      </c>
    </row>
    <row r="457" spans="1:12" ht="15" customHeight="1" x14ac:dyDescent="0.2">
      <c r="A457" s="11"/>
      <c r="C457" s="190">
        <v>2021</v>
      </c>
      <c r="D457" s="186"/>
      <c r="E457" s="142">
        <v>0.113247366</v>
      </c>
      <c r="F457" s="142">
        <v>6.8242440000000001E-2</v>
      </c>
      <c r="G457" s="142">
        <v>0.29519047599999998</v>
      </c>
      <c r="H457" s="142">
        <v>0.28241334600000001</v>
      </c>
      <c r="I457" s="142">
        <v>0.17168515100000001</v>
      </c>
      <c r="J457" s="142">
        <v>4.1666500000000002E-2</v>
      </c>
      <c r="K457" s="142">
        <v>2.7554800000000001E-2</v>
      </c>
      <c r="L457" s="141">
        <f t="shared" si="200"/>
        <v>3.3556661190274086</v>
      </c>
    </row>
    <row r="458" spans="1:12" ht="15" customHeight="1" x14ac:dyDescent="0.2">
      <c r="A458" s="11"/>
      <c r="C458" s="190">
        <v>2017</v>
      </c>
      <c r="D458" s="186"/>
      <c r="E458" s="142">
        <v>0.110182659</v>
      </c>
      <c r="F458" s="142">
        <v>7.3475520000000002E-2</v>
      </c>
      <c r="G458" s="142">
        <v>0.33156319400000001</v>
      </c>
      <c r="H458" s="142">
        <v>0.27200445400000001</v>
      </c>
      <c r="I458" s="142">
        <v>9.3474716999999999E-2</v>
      </c>
      <c r="J458" s="142">
        <v>6.0363100000000003E-2</v>
      </c>
      <c r="K458" s="142">
        <v>5.8936299999999997E-2</v>
      </c>
      <c r="L458" s="141">
        <f t="shared" si="200"/>
        <v>3.1874792188160606</v>
      </c>
    </row>
    <row r="459" spans="1:12" ht="15" customHeight="1" x14ac:dyDescent="0.2">
      <c r="A459" s="11"/>
      <c r="C459" s="190">
        <v>2014</v>
      </c>
      <c r="D459" s="186"/>
      <c r="E459" s="142">
        <v>0.14916102704184858</v>
      </c>
      <c r="F459" s="142">
        <v>0.11059663582037925</v>
      </c>
      <c r="G459" s="142">
        <v>0.27819105945735412</v>
      </c>
      <c r="H459" s="142">
        <v>0.23887450267659818</v>
      </c>
      <c r="I459" s="142">
        <v>0.10604363647089576</v>
      </c>
      <c r="J459" s="142">
        <v>6.4481355671196186E-2</v>
      </c>
      <c r="K459" s="142">
        <v>5.2651782861727878E-2</v>
      </c>
      <c r="L459" s="141">
        <f t="shared" si="200"/>
        <v>3.0476210939036146</v>
      </c>
    </row>
    <row r="460" spans="1:12" ht="15" customHeight="1" x14ac:dyDescent="0.2">
      <c r="A460" s="11"/>
      <c r="C460" s="162" t="s">
        <v>70</v>
      </c>
      <c r="D460" s="162"/>
      <c r="E460" s="162"/>
      <c r="F460" s="162"/>
      <c r="G460" s="162"/>
      <c r="H460" s="162"/>
      <c r="I460" s="162"/>
      <c r="J460" s="162"/>
      <c r="K460" s="162"/>
      <c r="L460" s="162"/>
    </row>
    <row r="461" spans="1:12" ht="15" customHeight="1" x14ac:dyDescent="0.2">
      <c r="A461" s="11"/>
      <c r="C461" s="189">
        <v>2024</v>
      </c>
      <c r="D461" s="184"/>
      <c r="E461" s="185">
        <f>AVERAGE(E466,E471,E476)</f>
        <v>0.13162718184025254</v>
      </c>
      <c r="F461" s="185">
        <f t="shared" ref="F461:K461" si="201">AVERAGE(F466,F471,F476)</f>
        <v>0.10096691287785432</v>
      </c>
      <c r="G461" s="185">
        <f t="shared" si="201"/>
        <v>0.2945749153765666</v>
      </c>
      <c r="H461" s="185">
        <f t="shared" si="201"/>
        <v>0.22674703109226776</v>
      </c>
      <c r="I461" s="185">
        <f t="shared" si="201"/>
        <v>0.1512089207076667</v>
      </c>
      <c r="J461" s="185">
        <f t="shared" si="201"/>
        <v>5.3157168431173546E-2</v>
      </c>
      <c r="K461" s="185">
        <f t="shared" si="201"/>
        <v>4.1717869674218498E-2</v>
      </c>
      <c r="L461" s="180">
        <f t="shared" ref="L461:L464" si="202">(1*E461+2*F461+3*G461+4*H461+5*I461)/SUM(E461:I461)</f>
        <v>3.1822329544464023</v>
      </c>
    </row>
    <row r="462" spans="1:12" ht="15" customHeight="1" x14ac:dyDescent="0.2">
      <c r="A462" s="11"/>
      <c r="C462" s="190">
        <v>2021</v>
      </c>
      <c r="D462" s="186"/>
      <c r="E462" s="142">
        <f t="shared" ref="E462:K462" si="203">AVERAGE(E467,E472,E477)</f>
        <v>0.13498260066666667</v>
      </c>
      <c r="F462" s="142">
        <f t="shared" si="203"/>
        <v>0.10053215733333333</v>
      </c>
      <c r="G462" s="142">
        <f t="shared" si="203"/>
        <v>0.333520549</v>
      </c>
      <c r="H462" s="142">
        <f t="shared" si="203"/>
        <v>0.22055784600000003</v>
      </c>
      <c r="I462" s="142">
        <f t="shared" si="203"/>
        <v>0.13539651900000002</v>
      </c>
      <c r="J462" s="142">
        <f t="shared" si="203"/>
        <v>4.3211133333333339E-2</v>
      </c>
      <c r="K462" s="142">
        <f t="shared" si="203"/>
        <v>3.17992E-2</v>
      </c>
      <c r="L462" s="141">
        <f t="shared" si="202"/>
        <v>3.1306539186237887</v>
      </c>
    </row>
    <row r="463" spans="1:12" ht="15" customHeight="1" x14ac:dyDescent="0.2">
      <c r="A463" s="11"/>
      <c r="C463" s="190">
        <v>2017</v>
      </c>
      <c r="D463" s="186"/>
      <c r="E463" s="142">
        <f t="shared" ref="E463:K463" si="204">AVERAGE(E468,E473,E478)</f>
        <v>0.13983382633333333</v>
      </c>
      <c r="F463" s="142">
        <f t="shared" si="204"/>
        <v>8.495439199999999E-2</v>
      </c>
      <c r="G463" s="142">
        <f t="shared" si="204"/>
        <v>0.32910730333333332</v>
      </c>
      <c r="H463" s="142">
        <f t="shared" si="204"/>
        <v>0.20857319600000002</v>
      </c>
      <c r="I463" s="142">
        <f t="shared" si="204"/>
        <v>0.12587369533333334</v>
      </c>
      <c r="J463" s="142">
        <f t="shared" si="204"/>
        <v>5.8796057666666658E-2</v>
      </c>
      <c r="K463" s="142">
        <f t="shared" si="204"/>
        <v>5.2861525999999992E-2</v>
      </c>
      <c r="L463" s="141">
        <f t="shared" si="202"/>
        <v>3.1077270887886779</v>
      </c>
    </row>
    <row r="464" spans="1:12" ht="15" customHeight="1" x14ac:dyDescent="0.2">
      <c r="A464" s="11"/>
      <c r="C464" s="190">
        <v>2014</v>
      </c>
      <c r="D464" s="186"/>
      <c r="E464" s="142">
        <f t="shared" ref="E464:K464" si="205">AVERAGE(E469,E474,E479)</f>
        <v>0.15818329498099915</v>
      </c>
      <c r="F464" s="142">
        <f t="shared" si="205"/>
        <v>9.8109054645713026E-2</v>
      </c>
      <c r="G464" s="142">
        <f t="shared" si="205"/>
        <v>0.28445471962731189</v>
      </c>
      <c r="H464" s="142">
        <f t="shared" si="205"/>
        <v>0.20102189754760161</v>
      </c>
      <c r="I464" s="142">
        <f t="shared" si="205"/>
        <v>0.1397199785565888</v>
      </c>
      <c r="J464" s="142">
        <f t="shared" si="205"/>
        <v>5.5939576417730785E-2</v>
      </c>
      <c r="K464" s="142">
        <f t="shared" si="205"/>
        <v>6.2571478224054886E-2</v>
      </c>
      <c r="L464" s="141">
        <f t="shared" si="202"/>
        <v>3.0748576716708027</v>
      </c>
    </row>
    <row r="465" spans="1:12" ht="15" customHeight="1" x14ac:dyDescent="0.2">
      <c r="A465" s="11"/>
      <c r="C465" s="170" t="s">
        <v>95</v>
      </c>
      <c r="D465" s="171"/>
      <c r="E465" s="172"/>
      <c r="F465" s="172"/>
      <c r="G465" s="173"/>
      <c r="H465" s="173"/>
      <c r="I465" s="173"/>
      <c r="J465" s="173"/>
      <c r="K465" s="173"/>
      <c r="L465" s="174"/>
    </row>
    <row r="466" spans="1:12" ht="15" customHeight="1" x14ac:dyDescent="0.2">
      <c r="A466" s="11"/>
      <c r="C466" s="189">
        <v>2024</v>
      </c>
      <c r="D466" s="184"/>
      <c r="E466" s="185">
        <v>0.11247931022538775</v>
      </c>
      <c r="F466" s="185">
        <v>8.6094789960716026E-2</v>
      </c>
      <c r="G466" s="185">
        <v>0.27086721153139431</v>
      </c>
      <c r="H466" s="185">
        <v>0.2686644974118903</v>
      </c>
      <c r="I466" s="185">
        <v>0.19598333378946292</v>
      </c>
      <c r="J466" s="185">
        <v>3.9745249619292829E-2</v>
      </c>
      <c r="K466" s="185">
        <v>2.6165607461855929E-2</v>
      </c>
      <c r="L466" s="180">
        <f t="shared" ref="L466:L469" si="206">(1*E466+2*F466+3*G466+4*H466+5*I466)/SUM(E466:I466)</f>
        <v>3.3742445324725221</v>
      </c>
    </row>
    <row r="467" spans="1:12" ht="15" customHeight="1" x14ac:dyDescent="0.2">
      <c r="A467" s="11"/>
      <c r="C467" s="190">
        <v>2021</v>
      </c>
      <c r="D467" s="186"/>
      <c r="E467" s="142">
        <v>0.11993363999999999</v>
      </c>
      <c r="F467" s="142">
        <v>7.5245800000000002E-2</v>
      </c>
      <c r="G467" s="142">
        <v>0.32919257000000002</v>
      </c>
      <c r="H467" s="142">
        <v>0.24270501799999999</v>
      </c>
      <c r="I467" s="142">
        <v>0.18022223900000001</v>
      </c>
      <c r="J467" s="142">
        <v>3.4289E-2</v>
      </c>
      <c r="K467" s="142">
        <v>1.84117E-2</v>
      </c>
      <c r="L467" s="141">
        <f t="shared" si="206"/>
        <v>3.3040606343042809</v>
      </c>
    </row>
    <row r="468" spans="1:12" ht="15" customHeight="1" x14ac:dyDescent="0.2">
      <c r="A468" s="11"/>
      <c r="C468" s="190">
        <v>2017</v>
      </c>
      <c r="D468" s="186"/>
      <c r="E468" s="142">
        <v>0.121407793</v>
      </c>
      <c r="F468" s="142">
        <v>7.9761189999999996E-2</v>
      </c>
      <c r="G468" s="142">
        <v>0.31909684799999999</v>
      </c>
      <c r="H468" s="142">
        <v>0.23612835400000001</v>
      </c>
      <c r="I468" s="142">
        <v>0.170385643</v>
      </c>
      <c r="J468" s="142">
        <v>4.2143800000000002E-2</v>
      </c>
      <c r="K468" s="142">
        <v>3.1076400000000001E-2</v>
      </c>
      <c r="L468" s="141">
        <f t="shared" si="206"/>
        <v>3.2744156231246757</v>
      </c>
    </row>
    <row r="469" spans="1:12" ht="15" customHeight="1" x14ac:dyDescent="0.2">
      <c r="A469" s="11"/>
      <c r="C469" s="190">
        <v>2014</v>
      </c>
      <c r="D469" s="186"/>
      <c r="E469" s="142">
        <v>0.12378277418010213</v>
      </c>
      <c r="F469" s="142">
        <v>8.825885963534652E-2</v>
      </c>
      <c r="G469" s="142">
        <v>0.28222706571106859</v>
      </c>
      <c r="H469" s="142">
        <v>0.23852224394350757</v>
      </c>
      <c r="I469" s="142">
        <v>0.19540909293245806</v>
      </c>
      <c r="J469" s="142">
        <v>4.056167877533428E-2</v>
      </c>
      <c r="K469" s="142">
        <v>3.1238284822182997E-2</v>
      </c>
      <c r="L469" s="141">
        <f t="shared" si="206"/>
        <v>3.3162206532015253</v>
      </c>
    </row>
    <row r="470" spans="1:12" ht="15" customHeight="1" x14ac:dyDescent="0.2">
      <c r="A470" s="11"/>
      <c r="C470" s="170" t="s">
        <v>96</v>
      </c>
      <c r="D470" s="171"/>
      <c r="E470" s="172"/>
      <c r="F470" s="172"/>
      <c r="G470" s="173"/>
      <c r="H470" s="173"/>
      <c r="I470" s="173"/>
      <c r="J470" s="173"/>
      <c r="K470" s="173"/>
      <c r="L470" s="174"/>
    </row>
    <row r="471" spans="1:12" ht="15" customHeight="1" x14ac:dyDescent="0.2">
      <c r="A471" s="11"/>
      <c r="C471" s="189">
        <v>2024</v>
      </c>
      <c r="D471" s="184"/>
      <c r="E471" s="185">
        <v>0.12808461281209119</v>
      </c>
      <c r="F471" s="185">
        <v>0.110132747965812</v>
      </c>
      <c r="G471" s="185">
        <v>0.29613542573004709</v>
      </c>
      <c r="H471" s="185">
        <v>0.24020280599198435</v>
      </c>
      <c r="I471" s="185">
        <v>0.15435328633817469</v>
      </c>
      <c r="J471" s="185">
        <v>4.4925513700034718E-2</v>
      </c>
      <c r="K471" s="185">
        <v>2.6165607461855929E-2</v>
      </c>
      <c r="L471" s="180">
        <f t="shared" ref="L471:L474" si="207">(1*E471+2*F471+3*G471+4*H471+5*I471)/SUM(E471:I471)</f>
        <v>3.1965826888281526</v>
      </c>
    </row>
    <row r="472" spans="1:12" ht="15" customHeight="1" x14ac:dyDescent="0.2">
      <c r="A472" s="11"/>
      <c r="C472" s="190">
        <v>2021</v>
      </c>
      <c r="D472" s="186"/>
      <c r="E472" s="142">
        <v>0.12458852099999999</v>
      </c>
      <c r="F472" s="142">
        <v>0.10830566799999999</v>
      </c>
      <c r="G472" s="142">
        <v>0.32732244700000002</v>
      </c>
      <c r="H472" s="142">
        <v>0.25484058100000001</v>
      </c>
      <c r="I472" s="142">
        <v>0.13183821900000001</v>
      </c>
      <c r="J472" s="142">
        <v>3.4692899999999999E-2</v>
      </c>
      <c r="K472" s="142">
        <v>1.84117E-2</v>
      </c>
      <c r="L472" s="141">
        <f t="shared" si="207"/>
        <v>3.1700655667749995</v>
      </c>
    </row>
    <row r="473" spans="1:12" ht="15" customHeight="1" x14ac:dyDescent="0.2">
      <c r="A473" s="11"/>
      <c r="C473" s="190">
        <v>2017</v>
      </c>
      <c r="D473" s="186"/>
      <c r="E473" s="142">
        <v>0.131771424</v>
      </c>
      <c r="F473" s="142">
        <v>8.0072281999999995E-2</v>
      </c>
      <c r="G473" s="142">
        <v>0.32405887100000003</v>
      </c>
      <c r="H473" s="142">
        <v>0.24148826700000001</v>
      </c>
      <c r="I473" s="142">
        <v>0.141339517</v>
      </c>
      <c r="J473" s="142">
        <v>4.90407E-2</v>
      </c>
      <c r="K473" s="142">
        <v>3.2228899999999998E-2</v>
      </c>
      <c r="L473" s="141">
        <f t="shared" si="207"/>
        <v>3.1965235706409838</v>
      </c>
    </row>
    <row r="474" spans="1:12" ht="15" customHeight="1" x14ac:dyDescent="0.2">
      <c r="A474" s="11"/>
      <c r="C474" s="190">
        <v>2014</v>
      </c>
      <c r="D474" s="186"/>
      <c r="E474" s="142">
        <v>0.13839635622860735</v>
      </c>
      <c r="F474" s="142">
        <v>9.0773535924252677E-2</v>
      </c>
      <c r="G474" s="142">
        <v>0.31086361571909155</v>
      </c>
      <c r="H474" s="142">
        <v>0.22633477786843567</v>
      </c>
      <c r="I474" s="142">
        <v>0.15733255959032377</v>
      </c>
      <c r="J474" s="142">
        <v>4.2288292365654463E-2</v>
      </c>
      <c r="K474" s="142">
        <v>3.4010862303634599E-2</v>
      </c>
      <c r="L474" s="141">
        <f t="shared" si="207"/>
        <v>3.1877595430861834</v>
      </c>
    </row>
    <row r="475" spans="1:12" ht="15" customHeight="1" x14ac:dyDescent="0.2">
      <c r="A475" s="11"/>
      <c r="C475" s="170" t="s">
        <v>181</v>
      </c>
      <c r="D475" s="171"/>
      <c r="E475" s="172"/>
      <c r="F475" s="172"/>
      <c r="G475" s="173"/>
      <c r="H475" s="173"/>
      <c r="I475" s="173"/>
      <c r="J475" s="173"/>
      <c r="K475" s="173"/>
      <c r="L475" s="174"/>
    </row>
    <row r="476" spans="1:12" ht="15" customHeight="1" x14ac:dyDescent="0.2">
      <c r="A476" s="11"/>
      <c r="C476" s="189">
        <v>2024</v>
      </c>
      <c r="D476" s="184"/>
      <c r="E476" s="185">
        <v>0.15431762248327874</v>
      </c>
      <c r="F476" s="185">
        <v>0.10667320070703495</v>
      </c>
      <c r="G476" s="185">
        <v>0.3167221088682583</v>
      </c>
      <c r="H476" s="185">
        <v>0.17137378987292862</v>
      </c>
      <c r="I476" s="185">
        <v>0.10329014199536254</v>
      </c>
      <c r="J476" s="185">
        <v>7.4800741974193091E-2</v>
      </c>
      <c r="K476" s="185">
        <v>7.282239409894363E-2</v>
      </c>
      <c r="L476" s="180">
        <f t="shared" ref="L476:L479" si="208">(1*E476+2*F476+3*G476+4*H476+5*I476)/SUM(E476:I476)</f>
        <v>2.9561762251055845</v>
      </c>
    </row>
    <row r="477" spans="1:12" ht="15" customHeight="1" x14ac:dyDescent="0.2">
      <c r="A477" s="11"/>
      <c r="C477" s="190">
        <v>2021</v>
      </c>
      <c r="D477" s="186"/>
      <c r="E477" s="142">
        <v>0.16042564100000001</v>
      </c>
      <c r="F477" s="142">
        <v>0.118045004</v>
      </c>
      <c r="G477" s="142">
        <v>0.34404663000000002</v>
      </c>
      <c r="H477" s="142">
        <v>0.164127939</v>
      </c>
      <c r="I477" s="142">
        <v>9.4129098999999994E-2</v>
      </c>
      <c r="J477" s="142">
        <v>6.0651499999999997E-2</v>
      </c>
      <c r="K477" s="142">
        <v>5.85742E-2</v>
      </c>
      <c r="L477" s="141">
        <f t="shared" si="208"/>
        <v>2.9017794368850987</v>
      </c>
    </row>
    <row r="478" spans="1:12" ht="15" customHeight="1" x14ac:dyDescent="0.2">
      <c r="A478" s="11"/>
      <c r="C478" s="190">
        <v>2017</v>
      </c>
      <c r="D478" s="186"/>
      <c r="E478" s="142">
        <v>0.166322262</v>
      </c>
      <c r="F478" s="142">
        <v>9.5029704000000007E-2</v>
      </c>
      <c r="G478" s="142">
        <v>0.34416619100000001</v>
      </c>
      <c r="H478" s="142">
        <v>0.148102967</v>
      </c>
      <c r="I478" s="142">
        <v>6.5895925999999994E-2</v>
      </c>
      <c r="J478" s="142">
        <v>8.5203672999999994E-2</v>
      </c>
      <c r="K478" s="142">
        <v>9.5279277999999995E-2</v>
      </c>
      <c r="L478" s="141">
        <f t="shared" si="208"/>
        <v>2.8196750037110272</v>
      </c>
    </row>
    <row r="479" spans="1:12" ht="15" customHeight="1" x14ac:dyDescent="0.2">
      <c r="A479" s="11"/>
      <c r="C479" s="190">
        <v>2014</v>
      </c>
      <c r="D479" s="186"/>
      <c r="E479" s="142">
        <v>0.21237075453428797</v>
      </c>
      <c r="F479" s="142">
        <v>0.11529476837753989</v>
      </c>
      <c r="G479" s="142">
        <v>0.26027347745177537</v>
      </c>
      <c r="H479" s="142">
        <v>0.13820867083086161</v>
      </c>
      <c r="I479" s="142">
        <v>6.6418283146984558E-2</v>
      </c>
      <c r="J479" s="142">
        <v>8.4968758112203599E-2</v>
      </c>
      <c r="K479" s="142">
        <v>0.12246528754634703</v>
      </c>
      <c r="L479" s="141">
        <f t="shared" si="208"/>
        <v>2.660607374253424</v>
      </c>
    </row>
    <row r="480" spans="1:12" ht="15" customHeight="1" x14ac:dyDescent="0.2">
      <c r="A480" s="11"/>
      <c r="C480" s="162" t="s">
        <v>71</v>
      </c>
      <c r="D480" s="162"/>
      <c r="E480" s="162"/>
      <c r="F480" s="162"/>
      <c r="G480" s="162"/>
      <c r="H480" s="162"/>
      <c r="I480" s="162"/>
      <c r="J480" s="162"/>
      <c r="K480" s="162"/>
      <c r="L480" s="162"/>
    </row>
    <row r="481" spans="1:12" ht="15" customHeight="1" x14ac:dyDescent="0.2">
      <c r="A481" s="11"/>
      <c r="C481" s="189">
        <v>2024</v>
      </c>
      <c r="D481" s="184"/>
      <c r="E481" s="185">
        <f>AVERAGE(E486,E491,E496)</f>
        <v>0.14318521889656588</v>
      </c>
      <c r="F481" s="185">
        <f t="shared" ref="F481:K481" si="209">AVERAGE(F486,F491,F496)</f>
        <v>0.11933572810522432</v>
      </c>
      <c r="G481" s="185">
        <f t="shared" si="209"/>
        <v>0.3288370102596132</v>
      </c>
      <c r="H481" s="185">
        <f t="shared" si="209"/>
        <v>0.16396152648825515</v>
      </c>
      <c r="I481" s="185">
        <f t="shared" si="209"/>
        <v>8.1033845721618189E-2</v>
      </c>
      <c r="J481" s="185">
        <f t="shared" si="209"/>
        <v>6.9801445569108569E-2</v>
      </c>
      <c r="K481" s="185">
        <f t="shared" si="209"/>
        <v>9.3845224959614615E-2</v>
      </c>
      <c r="L481" s="180">
        <f t="shared" ref="L481:L484" si="210">(1*E481+2*F481+3*G481+4*H481+5*I481)/SUM(E481:I481)</f>
        <v>2.9047329099326546</v>
      </c>
    </row>
    <row r="482" spans="1:12" ht="15" customHeight="1" x14ac:dyDescent="0.2">
      <c r="A482" s="11"/>
      <c r="C482" s="190">
        <v>2021</v>
      </c>
      <c r="D482" s="186"/>
      <c r="E482" s="142">
        <f t="shared" ref="E482:K482" si="211">AVERAGE(E487,E492,E497)</f>
        <v>0.15118810666666668</v>
      </c>
      <c r="F482" s="142">
        <f t="shared" si="211"/>
        <v>0.11164203099999999</v>
      </c>
      <c r="G482" s="142">
        <f t="shared" si="211"/>
        <v>0.35398435799999994</v>
      </c>
      <c r="H482" s="142">
        <f t="shared" si="211"/>
        <v>0.1691619643333333</v>
      </c>
      <c r="I482" s="142">
        <f t="shared" si="211"/>
        <v>5.9900269666666672E-2</v>
      </c>
      <c r="J482" s="142">
        <f t="shared" si="211"/>
        <v>6.1947474333333329E-2</v>
      </c>
      <c r="K482" s="142">
        <f t="shared" si="211"/>
        <v>9.2175802333333334E-2</v>
      </c>
      <c r="L482" s="141">
        <f t="shared" si="210"/>
        <v>2.8521584336337678</v>
      </c>
    </row>
    <row r="483" spans="1:12" ht="15" customHeight="1" x14ac:dyDescent="0.2">
      <c r="A483" s="11"/>
      <c r="C483" s="190">
        <v>2017</v>
      </c>
      <c r="D483" s="186"/>
      <c r="E483" s="142">
        <f t="shared" ref="E483:K483" si="212">AVERAGE(E488,E493,E498)</f>
        <v>0.15244938600000002</v>
      </c>
      <c r="F483" s="142">
        <f t="shared" si="212"/>
        <v>9.4988951000000002E-2</v>
      </c>
      <c r="G483" s="142">
        <f t="shared" si="212"/>
        <v>0.34465136133333329</v>
      </c>
      <c r="H483" s="142">
        <f t="shared" si="212"/>
        <v>0.16601180933333334</v>
      </c>
      <c r="I483" s="142">
        <f t="shared" si="212"/>
        <v>4.9996251999999998E-2</v>
      </c>
      <c r="J483" s="142">
        <f t="shared" si="212"/>
        <v>7.8142204000000007E-2</v>
      </c>
      <c r="K483" s="142">
        <f t="shared" si="212"/>
        <v>0.11376002600000001</v>
      </c>
      <c r="L483" s="141">
        <f t="shared" si="210"/>
        <v>2.8343227560463822</v>
      </c>
    </row>
    <row r="484" spans="1:12" ht="15" customHeight="1" x14ac:dyDescent="0.2">
      <c r="A484" s="11"/>
      <c r="C484" s="190">
        <v>2014</v>
      </c>
      <c r="D484" s="186"/>
      <c r="E484" s="142">
        <f t="shared" ref="E484:K484" si="213">AVERAGE(E489,E494,E499)</f>
        <v>0.17138652581889291</v>
      </c>
      <c r="F484" s="142">
        <f t="shared" si="213"/>
        <v>0.10806461577280374</v>
      </c>
      <c r="G484" s="142">
        <f t="shared" si="213"/>
        <v>0.29995720303382606</v>
      </c>
      <c r="H484" s="142">
        <f t="shared" si="213"/>
        <v>0.15991803918145384</v>
      </c>
      <c r="I484" s="142">
        <f t="shared" si="213"/>
        <v>5.5711819140194546E-2</v>
      </c>
      <c r="J484" s="142">
        <f t="shared" si="213"/>
        <v>7.538829626363093E-2</v>
      </c>
      <c r="K484" s="142">
        <f t="shared" si="213"/>
        <v>0.12957350078919805</v>
      </c>
      <c r="L484" s="141">
        <f t="shared" si="210"/>
        <v>2.7742297297370579</v>
      </c>
    </row>
    <row r="485" spans="1:12" ht="15" customHeight="1" x14ac:dyDescent="0.2">
      <c r="A485" s="11"/>
      <c r="C485" s="170" t="s">
        <v>95</v>
      </c>
      <c r="D485" s="171"/>
      <c r="E485" s="172"/>
      <c r="F485" s="172"/>
      <c r="G485" s="173"/>
      <c r="H485" s="173"/>
      <c r="I485" s="173"/>
      <c r="J485" s="173"/>
      <c r="K485" s="173"/>
      <c r="L485" s="174"/>
    </row>
    <row r="486" spans="1:12" ht="15" customHeight="1" x14ac:dyDescent="0.2">
      <c r="A486" s="11"/>
      <c r="C486" s="189">
        <v>2024</v>
      </c>
      <c r="D486" s="184"/>
      <c r="E486" s="185">
        <v>0.12853257562754775</v>
      </c>
      <c r="F486" s="185">
        <v>0.12020727442046357</v>
      </c>
      <c r="G486" s="185">
        <v>0.33290678997383694</v>
      </c>
      <c r="H486" s="185">
        <v>0.18538315064221636</v>
      </c>
      <c r="I486" s="185">
        <v>8.9124282657238985E-2</v>
      </c>
      <c r="J486" s="185">
        <v>6.0054886083833976E-2</v>
      </c>
      <c r="K486" s="185">
        <v>8.3791040594862351E-2</v>
      </c>
      <c r="L486" s="180">
        <f t="shared" ref="L486:L489" si="214">(1*E486+2*F486+3*G486+4*H486+5*I486)/SUM(E486:I486)</f>
        <v>2.9840674591829628</v>
      </c>
    </row>
    <row r="487" spans="1:12" ht="15" customHeight="1" x14ac:dyDescent="0.2">
      <c r="A487" s="11"/>
      <c r="C487" s="190">
        <v>2021</v>
      </c>
      <c r="D487" s="186"/>
      <c r="E487" s="142">
        <v>0.142912609</v>
      </c>
      <c r="F487" s="142">
        <v>0.103431735</v>
      </c>
      <c r="G487" s="142">
        <v>0.36680549400000001</v>
      </c>
      <c r="H487" s="142">
        <v>0.17691483299999999</v>
      </c>
      <c r="I487" s="142">
        <v>7.6402108999999996E-2</v>
      </c>
      <c r="J487" s="142">
        <v>5.4011299999999998E-2</v>
      </c>
      <c r="K487" s="142">
        <v>7.9521886E-2</v>
      </c>
      <c r="L487" s="141">
        <f t="shared" si="214"/>
        <v>2.9312865728100967</v>
      </c>
    </row>
    <row r="488" spans="1:12" ht="15" customHeight="1" x14ac:dyDescent="0.2">
      <c r="A488" s="11"/>
      <c r="C488" s="190">
        <v>2017</v>
      </c>
      <c r="D488" s="186"/>
      <c r="E488" s="142">
        <v>0.149495615</v>
      </c>
      <c r="F488" s="142">
        <v>9.4537288999999997E-2</v>
      </c>
      <c r="G488" s="142">
        <v>0.35152387099999999</v>
      </c>
      <c r="H488" s="142">
        <v>0.182993242</v>
      </c>
      <c r="I488" s="142">
        <v>6.3037655999999997E-2</v>
      </c>
      <c r="J488" s="142">
        <v>6.4295244000000001E-2</v>
      </c>
      <c r="K488" s="142">
        <v>9.4117083000000004E-2</v>
      </c>
      <c r="L488" s="141">
        <f t="shared" si="214"/>
        <v>2.8996421077569661</v>
      </c>
    </row>
    <row r="489" spans="1:12" ht="15" customHeight="1" x14ac:dyDescent="0.2">
      <c r="A489" s="11"/>
      <c r="C489" s="190">
        <v>2014</v>
      </c>
      <c r="D489" s="186"/>
      <c r="E489" s="142">
        <v>0.15272769641434264</v>
      </c>
      <c r="F489" s="142">
        <v>0.10411318215837348</v>
      </c>
      <c r="G489" s="142">
        <v>0.31212068513263264</v>
      </c>
      <c r="H489" s="142">
        <v>0.20081681670053061</v>
      </c>
      <c r="I489" s="142">
        <v>6.7533748999442797E-2</v>
      </c>
      <c r="J489" s="142">
        <v>5.8816114435332773E-2</v>
      </c>
      <c r="K489" s="142">
        <v>0.10387175615934512</v>
      </c>
      <c r="L489" s="141">
        <f t="shared" si="214"/>
        <v>2.9119990530413382</v>
      </c>
    </row>
    <row r="490" spans="1:12" ht="15" customHeight="1" x14ac:dyDescent="0.2">
      <c r="A490" s="11"/>
      <c r="C490" s="170" t="s">
        <v>96</v>
      </c>
      <c r="D490" s="171"/>
      <c r="E490" s="172"/>
      <c r="F490" s="172"/>
      <c r="G490" s="173"/>
      <c r="H490" s="173"/>
      <c r="I490" s="173"/>
      <c r="J490" s="173"/>
      <c r="K490" s="173"/>
      <c r="L490" s="174"/>
    </row>
    <row r="491" spans="1:12" ht="15" customHeight="1" x14ac:dyDescent="0.2">
      <c r="A491" s="11"/>
      <c r="C491" s="189">
        <v>2024</v>
      </c>
      <c r="D491" s="184"/>
      <c r="E491" s="185">
        <v>0.14525404547392096</v>
      </c>
      <c r="F491" s="185">
        <v>0.1179673332186815</v>
      </c>
      <c r="G491" s="185">
        <v>0.32770537490621732</v>
      </c>
      <c r="H491" s="185">
        <v>0.17793482737243041</v>
      </c>
      <c r="I491" s="185">
        <v>8.2121558287507751E-2</v>
      </c>
      <c r="J491" s="185">
        <v>6.5225820146379648E-2</v>
      </c>
      <c r="K491" s="185">
        <v>8.3791040594862351E-2</v>
      </c>
      <c r="L491" s="180">
        <f t="shared" ref="L491:L494" si="215">(1*E491+2*F491+3*G491+4*H491+5*I491)/SUM(E491:I491)</f>
        <v>2.9220930742801494</v>
      </c>
    </row>
    <row r="492" spans="1:12" ht="15" customHeight="1" x14ac:dyDescent="0.2">
      <c r="A492" s="11"/>
      <c r="C492" s="190">
        <v>2021</v>
      </c>
      <c r="D492" s="186"/>
      <c r="E492" s="142">
        <v>0.146649275</v>
      </c>
      <c r="F492" s="142">
        <v>0.11528875</v>
      </c>
      <c r="G492" s="142">
        <v>0.36080547299999999</v>
      </c>
      <c r="H492" s="142">
        <v>0.18909635999999999</v>
      </c>
      <c r="I492" s="142">
        <v>5.10006E-2</v>
      </c>
      <c r="J492" s="142">
        <v>5.76377E-2</v>
      </c>
      <c r="K492" s="142">
        <v>7.9521886E-2</v>
      </c>
      <c r="L492" s="141">
        <f t="shared" si="215"/>
        <v>2.8638337610265374</v>
      </c>
    </row>
    <row r="493" spans="1:12" ht="15" customHeight="1" x14ac:dyDescent="0.2">
      <c r="A493" s="11"/>
      <c r="C493" s="190">
        <v>2017</v>
      </c>
      <c r="D493" s="186"/>
      <c r="E493" s="142">
        <v>0.15009149199999999</v>
      </c>
      <c r="F493" s="142">
        <v>9.5608050999999999E-2</v>
      </c>
      <c r="G493" s="142">
        <v>0.34417166199999999</v>
      </c>
      <c r="H493" s="142">
        <v>0.18782781100000001</v>
      </c>
      <c r="I493" s="142">
        <v>5.7005300000000002E-2</v>
      </c>
      <c r="J493" s="142">
        <v>6.9804197999999998E-2</v>
      </c>
      <c r="K493" s="142">
        <v>9.5491490999999998E-2</v>
      </c>
      <c r="L493" s="141">
        <f t="shared" si="215"/>
        <v>2.8874420292323011</v>
      </c>
    </row>
    <row r="494" spans="1:12" ht="15" customHeight="1" x14ac:dyDescent="0.2">
      <c r="A494" s="11"/>
      <c r="C494" s="190">
        <v>2014</v>
      </c>
      <c r="D494" s="186"/>
      <c r="E494" s="142">
        <v>0.1559510023690926</v>
      </c>
      <c r="F494" s="142">
        <v>0.10740269153638993</v>
      </c>
      <c r="G494" s="142">
        <v>0.32261944124033176</v>
      </c>
      <c r="H494" s="142">
        <v>0.1783554607589222</v>
      </c>
      <c r="I494" s="142">
        <v>6.5077223052030286E-2</v>
      </c>
      <c r="J494" s="142">
        <v>6.4460337072804214E-2</v>
      </c>
      <c r="K494" s="142">
        <v>0.1061338439704291</v>
      </c>
      <c r="L494" s="141">
        <f t="shared" si="215"/>
        <v>2.8664166721774982</v>
      </c>
    </row>
    <row r="495" spans="1:12" ht="15" customHeight="1" x14ac:dyDescent="0.2">
      <c r="A495" s="11"/>
      <c r="C495" s="170" t="s">
        <v>181</v>
      </c>
      <c r="D495" s="171"/>
      <c r="E495" s="172"/>
      <c r="F495" s="172"/>
      <c r="G495" s="173"/>
      <c r="H495" s="173"/>
      <c r="I495" s="173"/>
      <c r="J495" s="173"/>
      <c r="K495" s="173"/>
      <c r="L495" s="174"/>
    </row>
    <row r="496" spans="1:12" ht="15" customHeight="1" x14ac:dyDescent="0.2">
      <c r="A496" s="11"/>
      <c r="C496" s="189">
        <v>2024</v>
      </c>
      <c r="D496" s="184"/>
      <c r="E496" s="185">
        <v>0.15576903558822894</v>
      </c>
      <c r="F496" s="185">
        <v>0.1198325766765279</v>
      </c>
      <c r="G496" s="185">
        <v>0.32589886589878542</v>
      </c>
      <c r="H496" s="185">
        <v>0.12856660145011875</v>
      </c>
      <c r="I496" s="185">
        <v>7.1855696220107818E-2</v>
      </c>
      <c r="J496" s="185">
        <v>8.4123630477112077E-2</v>
      </c>
      <c r="K496" s="185">
        <v>0.11395359368911916</v>
      </c>
      <c r="L496" s="180">
        <f t="shared" ref="L496:L499" si="216">(1*E496+2*F496+3*G496+4*H496+5*I496)/SUM(E496:I496)</f>
        <v>2.8016110045044669</v>
      </c>
    </row>
    <row r="497" spans="1:12" ht="15" customHeight="1" x14ac:dyDescent="0.2">
      <c r="A497" s="11"/>
      <c r="C497" s="190">
        <v>2021</v>
      </c>
      <c r="D497" s="186"/>
      <c r="E497" s="142">
        <v>0.164002436</v>
      </c>
      <c r="F497" s="142">
        <v>0.116205608</v>
      </c>
      <c r="G497" s="142">
        <v>0.334342107</v>
      </c>
      <c r="H497" s="142">
        <v>0.14147470000000001</v>
      </c>
      <c r="I497" s="142">
        <v>5.22981E-2</v>
      </c>
      <c r="J497" s="142">
        <v>7.4193422999999994E-2</v>
      </c>
      <c r="K497" s="142">
        <v>0.117483635</v>
      </c>
      <c r="L497" s="141">
        <f t="shared" si="216"/>
        <v>2.7548757216965378</v>
      </c>
    </row>
    <row r="498" spans="1:12" ht="15" customHeight="1" x14ac:dyDescent="0.2">
      <c r="A498" s="11"/>
      <c r="C498" s="190">
        <v>2017</v>
      </c>
      <c r="D498" s="186"/>
      <c r="E498" s="142">
        <v>0.15776105100000001</v>
      </c>
      <c r="F498" s="142">
        <v>9.4821512999999996E-2</v>
      </c>
      <c r="G498" s="142">
        <v>0.33825855100000002</v>
      </c>
      <c r="H498" s="142">
        <v>0.12721437499999999</v>
      </c>
      <c r="I498" s="142">
        <v>2.9945800000000002E-2</v>
      </c>
      <c r="J498" s="142">
        <v>0.10032716999999999</v>
      </c>
      <c r="K498" s="142">
        <v>0.15167150400000001</v>
      </c>
      <c r="L498" s="141">
        <f t="shared" si="216"/>
        <v>2.7015544719180897</v>
      </c>
    </row>
    <row r="499" spans="1:12" ht="15" customHeight="1" x14ac:dyDescent="0.2">
      <c r="A499" s="11"/>
      <c r="C499" s="190">
        <v>2014</v>
      </c>
      <c r="D499" s="186"/>
      <c r="E499" s="142">
        <v>0.20548087867324355</v>
      </c>
      <c r="F499" s="142">
        <v>0.1126779736236478</v>
      </c>
      <c r="G499" s="142">
        <v>0.26513148272851372</v>
      </c>
      <c r="H499" s="142">
        <v>0.10058184008490864</v>
      </c>
      <c r="I499" s="142">
        <v>3.4524485369110541E-2</v>
      </c>
      <c r="J499" s="142">
        <v>0.10288843728275582</v>
      </c>
      <c r="K499" s="142">
        <v>0.17871490223781991</v>
      </c>
      <c r="L499" s="141">
        <f t="shared" si="216"/>
        <v>2.5072235999666868</v>
      </c>
    </row>
    <row r="500" spans="1:12" ht="15" customHeight="1" x14ac:dyDescent="0.2">
      <c r="A500" s="11"/>
      <c r="C500" s="162" t="s">
        <v>72</v>
      </c>
      <c r="D500" s="162"/>
      <c r="E500" s="162"/>
      <c r="F500" s="162"/>
      <c r="G500" s="162"/>
      <c r="H500" s="162"/>
      <c r="I500" s="162"/>
      <c r="J500" s="162"/>
      <c r="K500" s="162"/>
      <c r="L500" s="162"/>
    </row>
    <row r="501" spans="1:12" ht="15" customHeight="1" x14ac:dyDescent="0.2">
      <c r="A501" s="11"/>
      <c r="C501" s="189">
        <v>2024</v>
      </c>
      <c r="D501" s="184"/>
      <c r="E501" s="185">
        <f>AVERAGE(E506,E511,E516)</f>
        <v>0.13530778285268863</v>
      </c>
      <c r="F501" s="185">
        <f t="shared" ref="F501:K501" si="217">AVERAGE(F506,F511,F516)</f>
        <v>0.10401638887929089</v>
      </c>
      <c r="G501" s="185">
        <f t="shared" si="217"/>
        <v>0.26356546393524377</v>
      </c>
      <c r="H501" s="185">
        <f t="shared" si="217"/>
        <v>0.17120252815936376</v>
      </c>
      <c r="I501" s="185">
        <f t="shared" si="217"/>
        <v>7.6764539343053259E-2</v>
      </c>
      <c r="J501" s="185">
        <f t="shared" si="217"/>
        <v>0.10702976543845323</v>
      </c>
      <c r="K501" s="185">
        <f t="shared" si="217"/>
        <v>0.14211353139190638</v>
      </c>
      <c r="L501" s="180">
        <f t="shared" ref="L501:L504" si="218">(1*E501+2*F501+3*G501+4*H501+5*I501)/SUM(E501:I501)</f>
        <v>2.9335421159209871</v>
      </c>
    </row>
    <row r="502" spans="1:12" ht="15" customHeight="1" x14ac:dyDescent="0.2">
      <c r="A502" s="11"/>
      <c r="C502" s="190">
        <v>2021</v>
      </c>
      <c r="D502" s="186"/>
      <c r="E502" s="142">
        <f t="shared" ref="E502:K502" si="219">AVERAGE(E507,E512,E517)</f>
        <v>0.14439086133333334</v>
      </c>
      <c r="F502" s="142">
        <f t="shared" si="219"/>
        <v>0.10610943366666666</v>
      </c>
      <c r="G502" s="142">
        <f t="shared" si="219"/>
        <v>0.31388707999999998</v>
      </c>
      <c r="H502" s="142">
        <f t="shared" si="219"/>
        <v>0.1475371143333333</v>
      </c>
      <c r="I502" s="142">
        <f t="shared" si="219"/>
        <v>6.3612047000000005E-2</v>
      </c>
      <c r="J502" s="142">
        <f t="shared" si="219"/>
        <v>8.7018186666666664E-2</v>
      </c>
      <c r="K502" s="142">
        <f t="shared" si="219"/>
        <v>0.13744526033333335</v>
      </c>
      <c r="L502" s="141">
        <f t="shared" si="218"/>
        <v>2.8451008529295554</v>
      </c>
    </row>
    <row r="503" spans="1:12" ht="15" customHeight="1" x14ac:dyDescent="0.2">
      <c r="A503" s="11"/>
      <c r="C503" s="190">
        <v>2017</v>
      </c>
      <c r="D503" s="186"/>
      <c r="E503" s="142">
        <f t="shared" ref="E503:K503" si="220">AVERAGE(E508,E513,E518)</f>
        <v>0.14605074633333334</v>
      </c>
      <c r="F503" s="142">
        <f t="shared" si="220"/>
        <v>9.1125453999999995E-2</v>
      </c>
      <c r="G503" s="142">
        <f t="shared" si="220"/>
        <v>0.30952169600000001</v>
      </c>
      <c r="H503" s="142">
        <f t="shared" si="220"/>
        <v>0.13461368266666665</v>
      </c>
      <c r="I503" s="142">
        <f t="shared" si="220"/>
        <v>4.9480699999999996E-2</v>
      </c>
      <c r="J503" s="142">
        <f t="shared" si="220"/>
        <v>9.8162082999999997E-2</v>
      </c>
      <c r="K503" s="142">
        <f t="shared" si="220"/>
        <v>0.17104563966666667</v>
      </c>
      <c r="L503" s="141">
        <f t="shared" si="218"/>
        <v>2.7952196974429171</v>
      </c>
    </row>
    <row r="504" spans="1:12" ht="15" customHeight="1" x14ac:dyDescent="0.2">
      <c r="A504" s="11"/>
      <c r="C504" s="190">
        <v>2014</v>
      </c>
      <c r="D504" s="186"/>
      <c r="E504" s="142">
        <f t="shared" ref="E504:K504" si="221">AVERAGE(E509,E514,E519)</f>
        <v>0.1628642030364498</v>
      </c>
      <c r="F504" s="142">
        <f t="shared" si="221"/>
        <v>0.10483009231021208</v>
      </c>
      <c r="G504" s="142">
        <f t="shared" si="221"/>
        <v>0.27925338257966031</v>
      </c>
      <c r="H504" s="142">
        <f t="shared" si="221"/>
        <v>0.10744063770141092</v>
      </c>
      <c r="I504" s="142">
        <f t="shared" si="221"/>
        <v>3.7570428326391132E-2</v>
      </c>
      <c r="J504" s="142">
        <f t="shared" si="221"/>
        <v>9.1984646213991925E-2</v>
      </c>
      <c r="K504" s="142">
        <f t="shared" si="221"/>
        <v>0.21605660983188377</v>
      </c>
      <c r="L504" s="141">
        <f t="shared" si="218"/>
        <v>2.6416303627989719</v>
      </c>
    </row>
    <row r="505" spans="1:12" ht="15" customHeight="1" x14ac:dyDescent="0.2">
      <c r="A505" s="11"/>
      <c r="C505" s="170" t="s">
        <v>95</v>
      </c>
      <c r="D505" s="171"/>
      <c r="E505" s="172"/>
      <c r="F505" s="172"/>
      <c r="G505" s="173"/>
      <c r="H505" s="173"/>
      <c r="I505" s="173"/>
      <c r="J505" s="173"/>
      <c r="K505" s="173"/>
      <c r="L505" s="174"/>
    </row>
    <row r="506" spans="1:12" ht="15" customHeight="1" x14ac:dyDescent="0.2">
      <c r="A506" s="11"/>
      <c r="C506" s="189">
        <v>2024</v>
      </c>
      <c r="D506" s="184"/>
      <c r="E506" s="185">
        <v>0.12334882466899774</v>
      </c>
      <c r="F506" s="185">
        <v>0.10632363979819208</v>
      </c>
      <c r="G506" s="185">
        <v>0.27188413767889608</v>
      </c>
      <c r="H506" s="185">
        <v>0.18628596757928464</v>
      </c>
      <c r="I506" s="185">
        <v>7.8307756430313805E-2</v>
      </c>
      <c r="J506" s="185">
        <v>9.8053169492362494E-2</v>
      </c>
      <c r="K506" s="185">
        <v>0.13579650435195312</v>
      </c>
      <c r="L506" s="180">
        <f t="shared" ref="L506:L509" si="222">(1*E506+2*F506+3*G506+4*H506+5*I506)/SUM(E506:I506)</f>
        <v>2.9867913536667752</v>
      </c>
    </row>
    <row r="507" spans="1:12" ht="15" customHeight="1" x14ac:dyDescent="0.2">
      <c r="A507" s="11"/>
      <c r="C507" s="190">
        <v>2021</v>
      </c>
      <c r="D507" s="186"/>
      <c r="E507" s="142">
        <v>0.14503574</v>
      </c>
      <c r="F507" s="142">
        <v>0.106219097</v>
      </c>
      <c r="G507" s="142">
        <v>0.33011781000000001</v>
      </c>
      <c r="H507" s="142">
        <v>0.14222125399999999</v>
      </c>
      <c r="I507" s="142">
        <v>6.6944113E-2</v>
      </c>
      <c r="J507" s="142">
        <v>8.1652587999999998E-2</v>
      </c>
      <c r="K507" s="142">
        <v>0.12780939799999999</v>
      </c>
      <c r="L507" s="141">
        <f t="shared" si="222"/>
        <v>2.847975562374411</v>
      </c>
    </row>
    <row r="508" spans="1:12" ht="15" customHeight="1" x14ac:dyDescent="0.2">
      <c r="A508" s="11"/>
      <c r="C508" s="190">
        <v>2017</v>
      </c>
      <c r="D508" s="186"/>
      <c r="E508" s="142">
        <v>0.13972105600000001</v>
      </c>
      <c r="F508" s="142">
        <v>0.102500916</v>
      </c>
      <c r="G508" s="142">
        <v>0.32094009800000001</v>
      </c>
      <c r="H508" s="142">
        <v>0.144312567</v>
      </c>
      <c r="I508" s="142">
        <v>5.3212500000000003E-2</v>
      </c>
      <c r="J508" s="142">
        <v>8.9305802000000004E-2</v>
      </c>
      <c r="K508" s="142">
        <v>0.15000711</v>
      </c>
      <c r="L508" s="141">
        <f t="shared" si="222"/>
        <v>2.8275171820080347</v>
      </c>
    </row>
    <row r="509" spans="1:12" ht="15" customHeight="1" x14ac:dyDescent="0.2">
      <c r="A509" s="11"/>
      <c r="C509" s="190">
        <v>2014</v>
      </c>
      <c r="D509" s="186"/>
      <c r="E509" s="142">
        <v>0.15484607845790044</v>
      </c>
      <c r="F509" s="142">
        <v>0.10389290061384576</v>
      </c>
      <c r="G509" s="142">
        <v>0.31368994200827871</v>
      </c>
      <c r="H509" s="142">
        <v>0.11651090276389361</v>
      </c>
      <c r="I509" s="142">
        <v>4.5789241084688286E-2</v>
      </c>
      <c r="J509" s="142">
        <v>7.7841940080119326E-2</v>
      </c>
      <c r="K509" s="142">
        <v>0.1874289949912738</v>
      </c>
      <c r="L509" s="141">
        <f t="shared" si="222"/>
        <v>2.7203109521516695</v>
      </c>
    </row>
    <row r="510" spans="1:12" ht="15" customHeight="1" x14ac:dyDescent="0.2">
      <c r="A510" s="11"/>
      <c r="C510" s="170" t="s">
        <v>96</v>
      </c>
      <c r="D510" s="171"/>
      <c r="E510" s="172"/>
      <c r="F510" s="172"/>
      <c r="G510" s="173"/>
      <c r="H510" s="173"/>
      <c r="I510" s="173"/>
      <c r="J510" s="173"/>
      <c r="K510" s="173"/>
      <c r="L510" s="174"/>
    </row>
    <row r="511" spans="1:12" ht="15" customHeight="1" x14ac:dyDescent="0.2">
      <c r="A511" s="11"/>
      <c r="C511" s="189">
        <v>2024</v>
      </c>
      <c r="D511" s="184"/>
      <c r="E511" s="185">
        <v>0.13672694589905429</v>
      </c>
      <c r="F511" s="185">
        <v>0.10642489058505386</v>
      </c>
      <c r="G511" s="185">
        <v>0.26600719925936595</v>
      </c>
      <c r="H511" s="185">
        <v>0.16725672010981257</v>
      </c>
      <c r="I511" s="185">
        <v>7.8303748323983444E-2</v>
      </c>
      <c r="J511" s="185">
        <v>0.10948399147077677</v>
      </c>
      <c r="K511" s="185">
        <v>0.13579650435195312</v>
      </c>
      <c r="L511" s="180">
        <f t="shared" ref="L511:L514" si="223">(1*E511+2*F511+3*G511+4*H511+5*I511)/SUM(E511:I511)</f>
        <v>2.9257809486632453</v>
      </c>
    </row>
    <row r="512" spans="1:12" ht="15" customHeight="1" x14ac:dyDescent="0.2">
      <c r="A512" s="11"/>
      <c r="C512" s="190">
        <v>2021</v>
      </c>
      <c r="D512" s="186"/>
      <c r="E512" s="142">
        <v>0.14229438699999999</v>
      </c>
      <c r="F512" s="142">
        <v>0.107990976</v>
      </c>
      <c r="G512" s="142">
        <v>0.328456256</v>
      </c>
      <c r="H512" s="142">
        <v>0.15541508100000001</v>
      </c>
      <c r="I512" s="142">
        <v>5.3809299999999997E-2</v>
      </c>
      <c r="J512" s="142">
        <v>8.4224552999999994E-2</v>
      </c>
      <c r="K512" s="142">
        <v>0.12780939799999999</v>
      </c>
      <c r="L512" s="141">
        <f t="shared" si="223"/>
        <v>2.8355943416340299</v>
      </c>
    </row>
    <row r="513" spans="1:12" ht="15" customHeight="1" x14ac:dyDescent="0.2">
      <c r="A513" s="11"/>
      <c r="C513" s="190">
        <v>2017</v>
      </c>
      <c r="D513" s="186"/>
      <c r="E513" s="142">
        <v>0.14821435999999999</v>
      </c>
      <c r="F513" s="142">
        <v>9.4320860000000006E-2</v>
      </c>
      <c r="G513" s="142">
        <v>0.31716248800000002</v>
      </c>
      <c r="H513" s="142">
        <v>0.13066671099999999</v>
      </c>
      <c r="I513" s="142">
        <v>5.7139200000000001E-2</v>
      </c>
      <c r="J513" s="142">
        <v>9.2337122999999993E-2</v>
      </c>
      <c r="K513" s="142">
        <v>0.16015921599999999</v>
      </c>
      <c r="L513" s="141">
        <f t="shared" si="223"/>
        <v>2.804944798534815</v>
      </c>
    </row>
    <row r="514" spans="1:12" ht="15" customHeight="1" x14ac:dyDescent="0.2">
      <c r="A514" s="11"/>
      <c r="C514" s="190">
        <v>2014</v>
      </c>
      <c r="D514" s="186"/>
      <c r="E514" s="142">
        <v>0.15849575630013976</v>
      </c>
      <c r="F514" s="142">
        <v>0.10861474038962378</v>
      </c>
      <c r="G514" s="142">
        <v>0.29171640035335045</v>
      </c>
      <c r="H514" s="142">
        <v>0.11209324735943117</v>
      </c>
      <c r="I514" s="142">
        <v>3.9535683589012903E-2</v>
      </c>
      <c r="J514" s="142">
        <v>8.4797311551991023E-2</v>
      </c>
      <c r="K514" s="142">
        <v>0.2047468604564508</v>
      </c>
      <c r="L514" s="141">
        <f t="shared" si="223"/>
        <v>2.6700123649978247</v>
      </c>
    </row>
    <row r="515" spans="1:12" ht="15" customHeight="1" x14ac:dyDescent="0.2">
      <c r="A515" s="11"/>
      <c r="C515" s="170" t="s">
        <v>181</v>
      </c>
      <c r="D515" s="171"/>
      <c r="E515" s="172"/>
      <c r="F515" s="172"/>
      <c r="G515" s="173"/>
      <c r="H515" s="173"/>
      <c r="I515" s="173"/>
      <c r="J515" s="173"/>
      <c r="K515" s="173"/>
      <c r="L515" s="174"/>
    </row>
    <row r="516" spans="1:12" ht="15" customHeight="1" x14ac:dyDescent="0.2">
      <c r="A516" s="11"/>
      <c r="C516" s="189">
        <v>2024</v>
      </c>
      <c r="D516" s="184"/>
      <c r="E516" s="185">
        <v>0.14584757799001385</v>
      </c>
      <c r="F516" s="185">
        <v>9.9300636254626748E-2</v>
      </c>
      <c r="G516" s="185">
        <v>0.25280505486746929</v>
      </c>
      <c r="H516" s="185">
        <v>0.16006489678899405</v>
      </c>
      <c r="I516" s="185">
        <v>7.3682113274862515E-2</v>
      </c>
      <c r="J516" s="185">
        <v>0.11355213535222046</v>
      </c>
      <c r="K516" s="185">
        <v>0.15474758547181294</v>
      </c>
      <c r="L516" s="180">
        <f t="shared" ref="L516:L519" si="224">(1*E516+2*F516+3*G516+4*H516+5*I516)/SUM(E516:I516)</f>
        <v>2.8857911206620734</v>
      </c>
    </row>
    <row r="517" spans="1:12" ht="15" customHeight="1" x14ac:dyDescent="0.2">
      <c r="A517" s="11"/>
      <c r="C517" s="190">
        <v>2021</v>
      </c>
      <c r="D517" s="186"/>
      <c r="E517" s="142">
        <v>0.14584245700000001</v>
      </c>
      <c r="F517" s="142">
        <v>0.10411822799999999</v>
      </c>
      <c r="G517" s="142">
        <v>0.283087174</v>
      </c>
      <c r="H517" s="142">
        <v>0.14497500799999999</v>
      </c>
      <c r="I517" s="142">
        <v>7.0082727999999997E-2</v>
      </c>
      <c r="J517" s="142">
        <v>9.5177418999999999E-2</v>
      </c>
      <c r="K517" s="142">
        <v>0.156716985</v>
      </c>
      <c r="L517" s="141">
        <f t="shared" si="224"/>
        <v>2.8520761256972014</v>
      </c>
    </row>
    <row r="518" spans="1:12" ht="15" customHeight="1" x14ac:dyDescent="0.2">
      <c r="A518" s="11"/>
      <c r="C518" s="190">
        <v>2017</v>
      </c>
      <c r="D518" s="186"/>
      <c r="E518" s="142">
        <v>0.150216823</v>
      </c>
      <c r="F518" s="142">
        <v>7.6554585999999994E-2</v>
      </c>
      <c r="G518" s="142">
        <v>0.29046250200000001</v>
      </c>
      <c r="H518" s="142">
        <v>0.12886176999999999</v>
      </c>
      <c r="I518" s="142">
        <v>3.8090400000000003E-2</v>
      </c>
      <c r="J518" s="142">
        <v>0.11284332399999999</v>
      </c>
      <c r="K518" s="142">
        <v>0.202970593</v>
      </c>
      <c r="L518" s="141">
        <f t="shared" si="224"/>
        <v>2.7486858227973805</v>
      </c>
    </row>
    <row r="519" spans="1:12" ht="15" customHeight="1" x14ac:dyDescent="0.2">
      <c r="A519" s="11"/>
      <c r="C519" s="190">
        <v>2014</v>
      </c>
      <c r="D519" s="186"/>
      <c r="E519" s="142">
        <v>0.17525077435130915</v>
      </c>
      <c r="F519" s="142">
        <v>0.10198263592716673</v>
      </c>
      <c r="G519" s="142">
        <v>0.23235380537735187</v>
      </c>
      <c r="H519" s="142">
        <v>9.3717762980907948E-2</v>
      </c>
      <c r="I519" s="142">
        <v>2.7386360305472215E-2</v>
      </c>
      <c r="J519" s="142">
        <v>0.1133146870098654</v>
      </c>
      <c r="K519" s="142">
        <v>0.25599397404792662</v>
      </c>
      <c r="L519" s="141">
        <f t="shared" si="224"/>
        <v>2.5179992457993965</v>
      </c>
    </row>
    <row r="520" spans="1:12" ht="15" customHeight="1" x14ac:dyDescent="0.2">
      <c r="A520" s="11"/>
      <c r="C520" s="162" t="s">
        <v>73</v>
      </c>
      <c r="D520" s="162"/>
      <c r="E520" s="162"/>
      <c r="F520" s="162"/>
      <c r="G520" s="162"/>
      <c r="H520" s="162"/>
      <c r="I520" s="162"/>
      <c r="J520" s="162"/>
      <c r="K520" s="162"/>
      <c r="L520" s="162"/>
    </row>
    <row r="521" spans="1:12" ht="15" customHeight="1" x14ac:dyDescent="0.2">
      <c r="A521" s="11"/>
      <c r="C521" s="189">
        <v>2024</v>
      </c>
      <c r="D521" s="184"/>
      <c r="E521" s="185">
        <f>AVERAGE(E526,E531,E536)</f>
        <v>0.17059983682168114</v>
      </c>
      <c r="F521" s="185">
        <f t="shared" ref="F521:K521" si="225">AVERAGE(F526,F531,F536)</f>
        <v>0.13121407015157568</v>
      </c>
      <c r="G521" s="185">
        <f t="shared" si="225"/>
        <v>0.28025342692123756</v>
      </c>
      <c r="H521" s="185">
        <f t="shared" si="225"/>
        <v>8.4614411331519548E-2</v>
      </c>
      <c r="I521" s="185">
        <f t="shared" si="225"/>
        <v>3.9421478601455777E-2</v>
      </c>
      <c r="J521" s="185">
        <f t="shared" si="225"/>
        <v>0.10344693385136354</v>
      </c>
      <c r="K521" s="185">
        <f t="shared" si="225"/>
        <v>0.19044984232116668</v>
      </c>
      <c r="L521" s="180">
        <f t="shared" ref="L521:L524" si="226">(1*E521+2*F521+3*G521+4*H521+5*I521)/SUM(E521:I521)</f>
        <v>2.5624487116971477</v>
      </c>
    </row>
    <row r="522" spans="1:12" ht="15" customHeight="1" x14ac:dyDescent="0.2">
      <c r="A522" s="11"/>
      <c r="C522" s="190">
        <v>2021</v>
      </c>
      <c r="D522" s="186"/>
      <c r="E522" s="142">
        <f t="shared" ref="E522:K522" si="227">AVERAGE(E527,E532,E537)</f>
        <v>0.19870208966666669</v>
      </c>
      <c r="F522" s="142">
        <f t="shared" si="227"/>
        <v>0.13259085900000001</v>
      </c>
      <c r="G522" s="142">
        <f t="shared" si="227"/>
        <v>0.31336333233333336</v>
      </c>
      <c r="H522" s="142">
        <f t="shared" si="227"/>
        <v>7.5996063000000003E-2</v>
      </c>
      <c r="I522" s="142">
        <f t="shared" si="227"/>
        <v>2.2080499999999999E-2</v>
      </c>
      <c r="J522" s="142">
        <f t="shared" si="227"/>
        <v>8.5849332666666667E-2</v>
      </c>
      <c r="K522" s="142">
        <f t="shared" si="227"/>
        <v>0.17141781733333331</v>
      </c>
      <c r="L522" s="141">
        <f t="shared" si="226"/>
        <v>2.4482027035102631</v>
      </c>
    </row>
    <row r="523" spans="1:12" ht="15" customHeight="1" x14ac:dyDescent="0.2">
      <c r="A523" s="11"/>
      <c r="C523" s="190">
        <v>2017</v>
      </c>
      <c r="D523" s="186"/>
      <c r="E523" s="142">
        <f t="shared" ref="E523:K523" si="228">AVERAGE(E528,E533,E538)</f>
        <v>0.17471253766666664</v>
      </c>
      <c r="F523" s="142">
        <f t="shared" si="228"/>
        <v>0.11181157600000001</v>
      </c>
      <c r="G523" s="142">
        <f t="shared" si="228"/>
        <v>0.30730000033333332</v>
      </c>
      <c r="H523" s="142">
        <f t="shared" si="228"/>
        <v>6.8191791333333335E-2</v>
      </c>
      <c r="I523" s="142">
        <f t="shared" si="228"/>
        <v>1.7580166666666664E-2</v>
      </c>
      <c r="J523" s="142">
        <f t="shared" si="228"/>
        <v>9.7275236000000001E-2</v>
      </c>
      <c r="K523" s="142">
        <f t="shared" si="228"/>
        <v>0.22312870666666665</v>
      </c>
      <c r="L523" s="141">
        <f t="shared" si="226"/>
        <v>2.473386410822771</v>
      </c>
    </row>
    <row r="524" spans="1:12" ht="15" customHeight="1" x14ac:dyDescent="0.2">
      <c r="A524" s="11"/>
      <c r="C524" s="190">
        <v>2014</v>
      </c>
      <c r="D524" s="186"/>
      <c r="E524" s="142">
        <f t="shared" ref="E524:K524" si="229">AVERAGE(E529,E534,E539)</f>
        <v>0.20359241773640746</v>
      </c>
      <c r="F524" s="142">
        <f t="shared" si="229"/>
        <v>0.13567156462532645</v>
      </c>
      <c r="G524" s="142">
        <f t="shared" si="229"/>
        <v>0.26278306460043716</v>
      </c>
      <c r="H524" s="142">
        <f t="shared" si="229"/>
        <v>4.6728214690690634E-2</v>
      </c>
      <c r="I524" s="142">
        <f t="shared" si="229"/>
        <v>1.0468084051258807E-2</v>
      </c>
      <c r="J524" s="142">
        <f t="shared" si="229"/>
        <v>9.2637337587947968E-2</v>
      </c>
      <c r="K524" s="142">
        <f t="shared" si="229"/>
        <v>0.24811931670793155</v>
      </c>
      <c r="L524" s="141">
        <f t="shared" si="226"/>
        <v>2.279185720414981</v>
      </c>
    </row>
    <row r="525" spans="1:12" ht="15" customHeight="1" x14ac:dyDescent="0.2">
      <c r="A525" s="11"/>
      <c r="C525" s="170" t="s">
        <v>95</v>
      </c>
      <c r="D525" s="171"/>
      <c r="E525" s="172"/>
      <c r="F525" s="172"/>
      <c r="G525" s="173"/>
      <c r="H525" s="173"/>
      <c r="I525" s="173"/>
      <c r="J525" s="173"/>
      <c r="K525" s="173"/>
      <c r="L525" s="174"/>
    </row>
    <row r="526" spans="1:12" ht="15" customHeight="1" x14ac:dyDescent="0.2">
      <c r="A526" s="11"/>
      <c r="C526" s="189">
        <v>2024</v>
      </c>
      <c r="D526" s="184"/>
      <c r="E526" s="185">
        <v>0.16062039991821242</v>
      </c>
      <c r="F526" s="185">
        <v>0.143109130132127</v>
      </c>
      <c r="G526" s="185">
        <v>0.29026707561911425</v>
      </c>
      <c r="H526" s="185">
        <v>8.4065315120413195E-2</v>
      </c>
      <c r="I526" s="185">
        <v>3.4661672447098418E-2</v>
      </c>
      <c r="J526" s="185">
        <v>9.9227341590676768E-2</v>
      </c>
      <c r="K526" s="185">
        <v>0.18804906517235792</v>
      </c>
      <c r="L526" s="180">
        <f t="shared" ref="L526:L529" si="230">(1*E526+2*F526+3*G526+4*H526+5*I526)/SUM(E526:I526)</f>
        <v>2.5637000473891236</v>
      </c>
    </row>
    <row r="527" spans="1:12" ht="15" customHeight="1" x14ac:dyDescent="0.2">
      <c r="A527" s="11"/>
      <c r="C527" s="190">
        <v>2021</v>
      </c>
      <c r="D527" s="186"/>
      <c r="E527" s="142">
        <v>0.192295402</v>
      </c>
      <c r="F527" s="142">
        <v>0.14136473099999999</v>
      </c>
      <c r="G527" s="142">
        <v>0.32419884100000002</v>
      </c>
      <c r="H527" s="142">
        <v>7.0447530999999994E-2</v>
      </c>
      <c r="I527" s="142">
        <v>2.2964999999999999E-2</v>
      </c>
      <c r="J527" s="142">
        <v>7.9841221000000004E-2</v>
      </c>
      <c r="K527" s="142">
        <v>0.168887287</v>
      </c>
      <c r="L527" s="141">
        <f t="shared" si="230"/>
        <v>2.4548202596876076</v>
      </c>
    </row>
    <row r="528" spans="1:12" ht="15" customHeight="1" x14ac:dyDescent="0.2">
      <c r="A528" s="11"/>
      <c r="C528" s="190">
        <v>2017</v>
      </c>
      <c r="D528" s="186"/>
      <c r="E528" s="142">
        <v>0.17688800499999999</v>
      </c>
      <c r="F528" s="142">
        <v>0.13161784000000001</v>
      </c>
      <c r="G528" s="142">
        <v>0.31198526700000001</v>
      </c>
      <c r="H528" s="142">
        <v>6.5483263E-2</v>
      </c>
      <c r="I528" s="142">
        <v>1.7439199999999998E-2</v>
      </c>
      <c r="J528" s="142">
        <v>8.6626631999999995E-2</v>
      </c>
      <c r="K528" s="142">
        <v>0.20995984000000001</v>
      </c>
      <c r="L528" s="141">
        <f t="shared" si="230"/>
        <v>2.4526233204981867</v>
      </c>
    </row>
    <row r="529" spans="1:12" ht="15" customHeight="1" x14ac:dyDescent="0.2">
      <c r="A529" s="11"/>
      <c r="C529" s="190">
        <v>2014</v>
      </c>
      <c r="D529" s="186"/>
      <c r="E529" s="142">
        <v>0.20280005003700369</v>
      </c>
      <c r="F529" s="142">
        <v>0.14807163342869062</v>
      </c>
      <c r="G529" s="142">
        <v>0.29183402780385154</v>
      </c>
      <c r="H529" s="142">
        <v>4.6676124466005574E-2</v>
      </c>
      <c r="I529" s="142">
        <v>1.0723852186268298E-2</v>
      </c>
      <c r="J529" s="142">
        <v>7.9886307063915363E-2</v>
      </c>
      <c r="K529" s="142">
        <v>0.22000800501426504</v>
      </c>
      <c r="L529" s="141">
        <f t="shared" si="230"/>
        <v>2.3064648480353775</v>
      </c>
    </row>
    <row r="530" spans="1:12" ht="15" customHeight="1" x14ac:dyDescent="0.2">
      <c r="A530" s="11"/>
      <c r="C530" s="170" t="s">
        <v>96</v>
      </c>
      <c r="D530" s="171"/>
      <c r="E530" s="172"/>
      <c r="F530" s="172"/>
      <c r="G530" s="173"/>
      <c r="H530" s="173"/>
      <c r="I530" s="173"/>
      <c r="J530" s="173"/>
      <c r="K530" s="173"/>
      <c r="L530" s="174"/>
    </row>
    <row r="531" spans="1:12" ht="15" customHeight="1" x14ac:dyDescent="0.2">
      <c r="A531" s="11"/>
      <c r="C531" s="189">
        <v>2024</v>
      </c>
      <c r="D531" s="184"/>
      <c r="E531" s="185">
        <v>0.17208742476948793</v>
      </c>
      <c r="F531" s="185">
        <v>0.13722631810726127</v>
      </c>
      <c r="G531" s="185">
        <v>0.2745988411705293</v>
      </c>
      <c r="H531" s="185">
        <v>8.7313720379881263E-2</v>
      </c>
      <c r="I531" s="185">
        <v>3.9894735351877389E-2</v>
      </c>
      <c r="J531" s="185">
        <v>0.1008298950486048</v>
      </c>
      <c r="K531" s="185">
        <v>0.18804906517235789</v>
      </c>
      <c r="L531" s="180">
        <f t="shared" ref="L531:L534" si="231">(1*E531+2*F531+3*G531+4*H531+5*I531)/SUM(E531:I531)</f>
        <v>2.5580246414024521</v>
      </c>
    </row>
    <row r="532" spans="1:12" ht="15" customHeight="1" x14ac:dyDescent="0.2">
      <c r="A532" s="11"/>
      <c r="C532" s="190">
        <v>2021</v>
      </c>
      <c r="D532" s="186"/>
      <c r="E532" s="142">
        <v>0.202417973</v>
      </c>
      <c r="F532" s="142">
        <v>0.13842862</v>
      </c>
      <c r="G532" s="142">
        <v>0.30842979799999998</v>
      </c>
      <c r="H532" s="142">
        <v>7.9901723999999993E-2</v>
      </c>
      <c r="I532" s="142">
        <v>1.9323E-2</v>
      </c>
      <c r="J532" s="142">
        <v>8.2611586000000001E-2</v>
      </c>
      <c r="K532" s="142">
        <v>0.168887287</v>
      </c>
      <c r="L532" s="141">
        <f t="shared" si="231"/>
        <v>2.4325768746516836</v>
      </c>
    </row>
    <row r="533" spans="1:12" ht="15" customHeight="1" x14ac:dyDescent="0.2">
      <c r="A533" s="11"/>
      <c r="C533" s="190">
        <v>2017</v>
      </c>
      <c r="D533" s="186"/>
      <c r="E533" s="142">
        <v>0.184043334</v>
      </c>
      <c r="F533" s="142">
        <v>0.114269496</v>
      </c>
      <c r="G533" s="142">
        <v>0.312584221</v>
      </c>
      <c r="H533" s="142">
        <v>6.8363127999999995E-2</v>
      </c>
      <c r="I533" s="142">
        <v>2.1918400000000001E-2</v>
      </c>
      <c r="J533" s="142">
        <v>8.8835205E-2</v>
      </c>
      <c r="K533" s="142">
        <v>0.20998620200000001</v>
      </c>
      <c r="L533" s="141">
        <f t="shared" si="231"/>
        <v>2.4720942038361953</v>
      </c>
    </row>
    <row r="534" spans="1:12" ht="15" customHeight="1" x14ac:dyDescent="0.2">
      <c r="A534" s="11"/>
      <c r="C534" s="190">
        <v>2014</v>
      </c>
      <c r="D534" s="186"/>
      <c r="E534" s="142">
        <v>0.19764744289060387</v>
      </c>
      <c r="F534" s="142">
        <v>0.14365499489830294</v>
      </c>
      <c r="G534" s="142">
        <v>0.27914372202402205</v>
      </c>
      <c r="H534" s="142">
        <v>4.6683124627750934E-2</v>
      </c>
      <c r="I534" s="142">
        <v>1.0330308782502734E-2</v>
      </c>
      <c r="J534" s="142">
        <v>8.6344987587020416E-2</v>
      </c>
      <c r="K534" s="142">
        <v>0.23619541918979706</v>
      </c>
      <c r="L534" s="141">
        <f t="shared" si="231"/>
        <v>2.3038608601836001</v>
      </c>
    </row>
    <row r="535" spans="1:12" ht="15" customHeight="1" x14ac:dyDescent="0.2">
      <c r="A535" s="11"/>
      <c r="C535" s="170" t="s">
        <v>181</v>
      </c>
      <c r="D535" s="171"/>
      <c r="E535" s="172"/>
      <c r="F535" s="172"/>
      <c r="G535" s="173"/>
      <c r="H535" s="173"/>
      <c r="I535" s="173"/>
      <c r="J535" s="173"/>
      <c r="K535" s="173"/>
      <c r="L535" s="174"/>
    </row>
    <row r="536" spans="1:12" ht="15" customHeight="1" x14ac:dyDescent="0.2">
      <c r="A536" s="11"/>
      <c r="C536" s="189">
        <v>2024</v>
      </c>
      <c r="D536" s="184"/>
      <c r="E536" s="185">
        <v>0.17909168577734319</v>
      </c>
      <c r="F536" s="185">
        <v>0.11330676221533878</v>
      </c>
      <c r="G536" s="185">
        <v>0.27589436397406913</v>
      </c>
      <c r="H536" s="185">
        <v>8.2464198494264229E-2</v>
      </c>
      <c r="I536" s="185">
        <v>4.3708028005391523E-2</v>
      </c>
      <c r="J536" s="185">
        <v>0.11028356491480902</v>
      </c>
      <c r="K536" s="185">
        <v>0.19525139661878427</v>
      </c>
      <c r="L536" s="180">
        <f t="shared" ref="L536:L539" si="232">(1*E536+2*F536+3*G536+4*H536+5*I536)/SUM(E536:I536)</f>
        <v>2.5656946533535714</v>
      </c>
    </row>
    <row r="537" spans="1:12" ht="15" customHeight="1" x14ac:dyDescent="0.2">
      <c r="A537" s="11"/>
      <c r="C537" s="190">
        <v>2021</v>
      </c>
      <c r="D537" s="186"/>
      <c r="E537" s="142">
        <v>0.20139289399999999</v>
      </c>
      <c r="F537" s="142">
        <v>0.11797922600000001</v>
      </c>
      <c r="G537" s="142">
        <v>0.30746135800000002</v>
      </c>
      <c r="H537" s="142">
        <v>7.7638934000000007E-2</v>
      </c>
      <c r="I537" s="142">
        <v>2.3953499999999999E-2</v>
      </c>
      <c r="J537" s="142">
        <v>9.5095190999999996E-2</v>
      </c>
      <c r="K537" s="142">
        <v>0.17647887800000001</v>
      </c>
      <c r="L537" s="141">
        <f t="shared" si="232"/>
        <v>2.4574340732678386</v>
      </c>
    </row>
    <row r="538" spans="1:12" ht="15" customHeight="1" x14ac:dyDescent="0.2">
      <c r="A538" s="11"/>
      <c r="C538" s="190">
        <v>2017</v>
      </c>
      <c r="D538" s="186"/>
      <c r="E538" s="142">
        <v>0.16320627400000001</v>
      </c>
      <c r="F538" s="142">
        <v>8.9547392000000003E-2</v>
      </c>
      <c r="G538" s="142">
        <v>0.29733051300000002</v>
      </c>
      <c r="H538" s="142">
        <v>7.0728982999999995E-2</v>
      </c>
      <c r="I538" s="142">
        <v>1.33829E-2</v>
      </c>
      <c r="J538" s="142">
        <v>0.11636387099999999</v>
      </c>
      <c r="K538" s="142">
        <v>0.24944007800000001</v>
      </c>
      <c r="L538" s="141">
        <f t="shared" si="232"/>
        <v>2.4978443164788997</v>
      </c>
    </row>
    <row r="539" spans="1:12" ht="15" customHeight="1" x14ac:dyDescent="0.2">
      <c r="A539" s="11"/>
      <c r="C539" s="190">
        <v>2014</v>
      </c>
      <c r="D539" s="186"/>
      <c r="E539" s="142">
        <v>0.21032976028161485</v>
      </c>
      <c r="F539" s="142">
        <v>0.11528806554898573</v>
      </c>
      <c r="G539" s="142">
        <v>0.21737144397343791</v>
      </c>
      <c r="H539" s="142">
        <v>4.68253949783154E-2</v>
      </c>
      <c r="I539" s="142">
        <v>1.035009118500539E-2</v>
      </c>
      <c r="J539" s="142">
        <v>0.11168071811290815</v>
      </c>
      <c r="K539" s="142">
        <v>0.28815452591973256</v>
      </c>
      <c r="L539" s="141">
        <f t="shared" si="232"/>
        <v>2.2195109691023491</v>
      </c>
    </row>
    <row r="540" spans="1:12" ht="15" customHeight="1" x14ac:dyDescent="0.2">
      <c r="A540" s="11"/>
      <c r="C540" s="162" t="s">
        <v>74</v>
      </c>
      <c r="D540" s="162"/>
      <c r="E540" s="162"/>
      <c r="F540" s="162"/>
      <c r="G540" s="162"/>
      <c r="H540" s="162"/>
      <c r="I540" s="162"/>
      <c r="J540" s="162"/>
      <c r="K540" s="162"/>
      <c r="L540" s="162"/>
    </row>
    <row r="541" spans="1:12" ht="15" customHeight="1" x14ac:dyDescent="0.2">
      <c r="A541" s="11"/>
      <c r="C541" s="189">
        <v>2024</v>
      </c>
      <c r="D541" s="184"/>
      <c r="E541" s="185">
        <f>AVERAGE(E546,E551,E556)</f>
        <v>0.15349692827210126</v>
      </c>
      <c r="F541" s="185">
        <f t="shared" ref="F541:K541" si="233">AVERAGE(F546,F551,F556)</f>
        <v>0.12484784626455923</v>
      </c>
      <c r="G541" s="185">
        <f t="shared" si="233"/>
        <v>0.25668258630211194</v>
      </c>
      <c r="H541" s="185">
        <f t="shared" si="233"/>
        <v>0.12510627423441936</v>
      </c>
      <c r="I541" s="185">
        <f t="shared" si="233"/>
        <v>5.1665014683575733E-2</v>
      </c>
      <c r="J541" s="185">
        <f t="shared" si="233"/>
        <v>0.1029333098666062</v>
      </c>
      <c r="K541" s="185">
        <f t="shared" si="233"/>
        <v>0.18526804037662623</v>
      </c>
      <c r="L541" s="180">
        <f t="shared" ref="L541:L544" si="234">(1*E541+2*F541+3*G541+4*H541+5*I541)/SUM(E541:I541)</f>
        <v>2.7142374472377857</v>
      </c>
    </row>
    <row r="542" spans="1:12" ht="15" customHeight="1" x14ac:dyDescent="0.2">
      <c r="A542" s="11"/>
      <c r="C542" s="190">
        <v>2021</v>
      </c>
      <c r="D542" s="186"/>
      <c r="E542" s="142">
        <f t="shared" ref="E542:K542" si="235">AVERAGE(E547,E552,E557)</f>
        <v>0.17641700666666668</v>
      </c>
      <c r="F542" s="142">
        <f t="shared" si="235"/>
        <v>0.12373294066666667</v>
      </c>
      <c r="G542" s="142">
        <f t="shared" si="235"/>
        <v>0.2736597733333333</v>
      </c>
      <c r="H542" s="142">
        <f t="shared" si="235"/>
        <v>0.12135349833333335</v>
      </c>
      <c r="I542" s="142">
        <f t="shared" si="235"/>
        <v>4.468543333333333E-2</v>
      </c>
      <c r="J542" s="142">
        <f t="shared" si="235"/>
        <v>9.0125319666666662E-2</v>
      </c>
      <c r="K542" s="142">
        <f t="shared" si="235"/>
        <v>0.17002601933333331</v>
      </c>
      <c r="L542" s="141">
        <f t="shared" si="234"/>
        <v>2.6406797685424102</v>
      </c>
    </row>
    <row r="543" spans="1:12" ht="15" customHeight="1" x14ac:dyDescent="0.2">
      <c r="A543" s="11"/>
      <c r="C543" s="190">
        <v>2017</v>
      </c>
      <c r="D543" s="186"/>
      <c r="E543" s="142">
        <f t="shared" ref="E543:K543" si="236">AVERAGE(E548,E553,E558)</f>
        <v>0.17027103333333335</v>
      </c>
      <c r="F543" s="142">
        <f t="shared" si="236"/>
        <v>0.10308722733333332</v>
      </c>
      <c r="G543" s="142">
        <f t="shared" si="236"/>
        <v>0.29078103633333335</v>
      </c>
      <c r="H543" s="142">
        <f t="shared" si="236"/>
        <v>8.9512635666666673E-2</v>
      </c>
      <c r="I543" s="142">
        <f t="shared" si="236"/>
        <v>2.9097633333333334E-2</v>
      </c>
      <c r="J543" s="142">
        <f t="shared" si="236"/>
        <v>9.6365552666666673E-2</v>
      </c>
      <c r="K543" s="142">
        <f t="shared" si="236"/>
        <v>0.22088489833333333</v>
      </c>
      <c r="L543" s="141">
        <f t="shared" si="234"/>
        <v>2.5665740318219887</v>
      </c>
    </row>
    <row r="544" spans="1:12" ht="15" customHeight="1" x14ac:dyDescent="0.2">
      <c r="A544" s="11"/>
      <c r="C544" s="190">
        <v>2014</v>
      </c>
      <c r="D544" s="186"/>
      <c r="E544" s="142">
        <f t="shared" ref="E544:K544" si="237">AVERAGE(E549,E554,E559)</f>
        <v>0.19494732452277708</v>
      </c>
      <c r="F544" s="142">
        <f t="shared" si="237"/>
        <v>0.13347070882753045</v>
      </c>
      <c r="G544" s="142">
        <f t="shared" si="237"/>
        <v>0.25196591649142586</v>
      </c>
      <c r="H544" s="142">
        <f t="shared" si="237"/>
        <v>6.3598409868485292E-2</v>
      </c>
      <c r="I544" s="142">
        <f t="shared" si="237"/>
        <v>1.9965231928535793E-2</v>
      </c>
      <c r="J544" s="142">
        <f t="shared" si="237"/>
        <v>8.7519591461428292E-2</v>
      </c>
      <c r="K544" s="142">
        <f t="shared" si="237"/>
        <v>0.24853281689981724</v>
      </c>
      <c r="L544" s="141">
        <f t="shared" si="234"/>
        <v>2.3676662293310109</v>
      </c>
    </row>
    <row r="545" spans="1:12" ht="15" customHeight="1" x14ac:dyDescent="0.2">
      <c r="A545" s="11"/>
      <c r="C545" s="170" t="s">
        <v>95</v>
      </c>
      <c r="D545" s="171"/>
      <c r="E545" s="172"/>
      <c r="F545" s="172"/>
      <c r="G545" s="173"/>
      <c r="H545" s="173"/>
      <c r="I545" s="173"/>
      <c r="J545" s="173"/>
      <c r="K545" s="173"/>
      <c r="L545" s="174"/>
    </row>
    <row r="546" spans="1:12" ht="15" customHeight="1" x14ac:dyDescent="0.2">
      <c r="A546" s="11"/>
      <c r="C546" s="189">
        <v>2024</v>
      </c>
      <c r="D546" s="184"/>
      <c r="E546" s="185">
        <v>0.15011271409379615</v>
      </c>
      <c r="F546" s="185">
        <v>0.14565730541875238</v>
      </c>
      <c r="G546" s="185">
        <v>0.25724591822569892</v>
      </c>
      <c r="H546" s="185">
        <v>0.1146884357554131</v>
      </c>
      <c r="I546" s="185">
        <v>4.7305868087452317E-2</v>
      </c>
      <c r="J546" s="185">
        <v>0.10426756883622065</v>
      </c>
      <c r="K546" s="185">
        <v>0.18072218958266645</v>
      </c>
      <c r="L546" s="180">
        <f t="shared" ref="L546:L549" si="238">(1*E546+2*F546+3*G546+4*H546+5*I546)/SUM(E546:I546)</f>
        <v>2.6691200378432782</v>
      </c>
    </row>
    <row r="547" spans="1:12" ht="15" customHeight="1" x14ac:dyDescent="0.2">
      <c r="A547" s="11"/>
      <c r="C547" s="190">
        <v>2021</v>
      </c>
      <c r="D547" s="186"/>
      <c r="E547" s="142">
        <v>0.17741855000000001</v>
      </c>
      <c r="F547" s="142">
        <v>0.13843371800000001</v>
      </c>
      <c r="G547" s="142">
        <v>0.29092844899999998</v>
      </c>
      <c r="H547" s="142">
        <v>9.7678889000000005E-2</v>
      </c>
      <c r="I547" s="142">
        <v>4.1844300000000001E-2</v>
      </c>
      <c r="J547" s="142">
        <v>8.5574393999999998E-2</v>
      </c>
      <c r="K547" s="142">
        <v>0.16812169399999999</v>
      </c>
      <c r="L547" s="141">
        <f t="shared" si="238"/>
        <v>2.5820692796963605</v>
      </c>
    </row>
    <row r="548" spans="1:12" ht="15" customHeight="1" x14ac:dyDescent="0.2">
      <c r="A548" s="11"/>
      <c r="C548" s="190">
        <v>2017</v>
      </c>
      <c r="D548" s="186"/>
      <c r="E548" s="142">
        <v>0.17615598700000001</v>
      </c>
      <c r="F548" s="142">
        <v>0.12320368399999999</v>
      </c>
      <c r="G548" s="142">
        <v>0.29761777299999997</v>
      </c>
      <c r="H548" s="142">
        <v>7.4179350000000005E-2</v>
      </c>
      <c r="I548" s="142">
        <v>2.6242700000000001E-2</v>
      </c>
      <c r="J548" s="142">
        <v>9.0112704000000002E-2</v>
      </c>
      <c r="K548" s="142">
        <v>0.21248782999999999</v>
      </c>
      <c r="L548" s="141">
        <f t="shared" si="238"/>
        <v>2.4997832504879907</v>
      </c>
    </row>
    <row r="549" spans="1:12" ht="15" customHeight="1" x14ac:dyDescent="0.2">
      <c r="A549" s="11"/>
      <c r="C549" s="190">
        <v>2014</v>
      </c>
      <c r="D549" s="186"/>
      <c r="E549" s="142">
        <v>0.20258257082926864</v>
      </c>
      <c r="F549" s="142">
        <v>0.14877473988433088</v>
      </c>
      <c r="G549" s="142">
        <v>0.26762727654852553</v>
      </c>
      <c r="H549" s="142">
        <v>5.8213672710565621E-2</v>
      </c>
      <c r="I549" s="142">
        <v>1.8847083851020966E-2</v>
      </c>
      <c r="J549" s="142">
        <v>7.4562318479713313E-2</v>
      </c>
      <c r="K549" s="142">
        <v>0.2293923376965751</v>
      </c>
      <c r="L549" s="141">
        <f t="shared" si="238"/>
        <v>2.3419508582385298</v>
      </c>
    </row>
    <row r="550" spans="1:12" ht="15" customHeight="1" x14ac:dyDescent="0.2">
      <c r="A550" s="11"/>
      <c r="C550" s="170" t="s">
        <v>96</v>
      </c>
      <c r="D550" s="171"/>
      <c r="E550" s="172"/>
      <c r="F550" s="172"/>
      <c r="G550" s="173"/>
      <c r="H550" s="173"/>
      <c r="I550" s="173"/>
      <c r="J550" s="173"/>
      <c r="K550" s="173"/>
      <c r="L550" s="174"/>
    </row>
    <row r="551" spans="1:12" ht="15" customHeight="1" x14ac:dyDescent="0.2">
      <c r="A551" s="11"/>
      <c r="C551" s="189">
        <v>2024</v>
      </c>
      <c r="D551" s="184"/>
      <c r="E551" s="185">
        <v>0.15828025550133837</v>
      </c>
      <c r="F551" s="185">
        <v>0.12840999170190151</v>
      </c>
      <c r="G551" s="185">
        <v>0.2628560311404019</v>
      </c>
      <c r="H551" s="185">
        <v>0.12225086289282663</v>
      </c>
      <c r="I551" s="185">
        <v>4.9512159534170493E-2</v>
      </c>
      <c r="J551" s="185">
        <v>9.7968509646694693E-2</v>
      </c>
      <c r="K551" s="185">
        <v>0.18072218958266645</v>
      </c>
      <c r="L551" s="180">
        <f t="shared" ref="L551:L554" si="239">(1*E551+2*F551+3*G551+4*H551+5*I551)/SUM(E551:I551)</f>
        <v>2.689876006722197</v>
      </c>
    </row>
    <row r="552" spans="1:12" ht="15" customHeight="1" x14ac:dyDescent="0.2">
      <c r="A552" s="11"/>
      <c r="C552" s="190">
        <v>2021</v>
      </c>
      <c r="D552" s="186"/>
      <c r="E552" s="142">
        <v>0.17349862099999999</v>
      </c>
      <c r="F552" s="142">
        <v>0.13674502499999999</v>
      </c>
      <c r="G552" s="142">
        <v>0.27557453599999998</v>
      </c>
      <c r="H552" s="142">
        <v>0.123497389</v>
      </c>
      <c r="I552" s="142">
        <v>3.2443399999999997E-2</v>
      </c>
      <c r="J552" s="142">
        <v>9.0119345000000003E-2</v>
      </c>
      <c r="K552" s="142">
        <v>0.16812169399999999</v>
      </c>
      <c r="L552" s="141">
        <f t="shared" si="239"/>
        <v>2.6018139455707376</v>
      </c>
    </row>
    <row r="553" spans="1:12" ht="15" customHeight="1" x14ac:dyDescent="0.2">
      <c r="A553" s="11"/>
      <c r="C553" s="190">
        <v>2017</v>
      </c>
      <c r="D553" s="186"/>
      <c r="E553" s="142">
        <v>0.17802295300000001</v>
      </c>
      <c r="F553" s="142">
        <v>0.109011222</v>
      </c>
      <c r="G553" s="142">
        <v>0.30315265400000002</v>
      </c>
      <c r="H553" s="142">
        <v>7.5173764000000004E-2</v>
      </c>
      <c r="I553" s="142">
        <v>2.7642400000000001E-2</v>
      </c>
      <c r="J553" s="142">
        <v>9.3912854000000004E-2</v>
      </c>
      <c r="K553" s="142">
        <v>0.21308413700000001</v>
      </c>
      <c r="L553" s="141">
        <f t="shared" si="239"/>
        <v>2.5171758745925072</v>
      </c>
    </row>
    <row r="554" spans="1:12" ht="15" customHeight="1" x14ac:dyDescent="0.2">
      <c r="A554" s="11"/>
      <c r="C554" s="190">
        <v>2014</v>
      </c>
      <c r="D554" s="186"/>
      <c r="E554" s="142">
        <v>0.19782006701588131</v>
      </c>
      <c r="F554" s="142">
        <v>0.13802103369772661</v>
      </c>
      <c r="G554" s="142">
        <v>0.27480427815765118</v>
      </c>
      <c r="H554" s="142">
        <v>5.6256816593039598E-2</v>
      </c>
      <c r="I554" s="142">
        <v>1.7303152065707775E-2</v>
      </c>
      <c r="J554" s="142">
        <v>7.9812922125798769E-2</v>
      </c>
      <c r="K554" s="142">
        <v>0.2359817303441949</v>
      </c>
      <c r="L554" s="141">
        <f t="shared" si="239"/>
        <v>2.3528287251721389</v>
      </c>
    </row>
    <row r="555" spans="1:12" ht="15" customHeight="1" x14ac:dyDescent="0.2">
      <c r="A555" s="11"/>
      <c r="C555" s="170" t="s">
        <v>181</v>
      </c>
      <c r="D555" s="171"/>
      <c r="E555" s="172"/>
      <c r="F555" s="172"/>
      <c r="G555" s="173"/>
      <c r="H555" s="173"/>
      <c r="I555" s="173"/>
      <c r="J555" s="173"/>
      <c r="K555" s="173"/>
      <c r="L555" s="174"/>
    </row>
    <row r="556" spans="1:12" ht="15" customHeight="1" x14ac:dyDescent="0.2">
      <c r="A556" s="11"/>
      <c r="C556" s="189">
        <v>2024</v>
      </c>
      <c r="D556" s="184"/>
      <c r="E556" s="185">
        <v>0.15209781522116925</v>
      </c>
      <c r="F556" s="185">
        <v>0.10047624167302378</v>
      </c>
      <c r="G556" s="185">
        <v>0.24994580954023501</v>
      </c>
      <c r="H556" s="185">
        <v>0.13837952405501841</v>
      </c>
      <c r="I556" s="185">
        <v>5.8177016429104396E-2</v>
      </c>
      <c r="J556" s="185">
        <v>0.10656385111690328</v>
      </c>
      <c r="K556" s="185">
        <v>0.19435974196454572</v>
      </c>
      <c r="L556" s="180">
        <f t="shared" ref="L556:L559" si="240">(1*E556+2*F556+3*G556+4*H556+5*I556)/SUM(E556:I556)</f>
        <v>2.7855194171649331</v>
      </c>
    </row>
    <row r="557" spans="1:12" ht="15" customHeight="1" x14ac:dyDescent="0.2">
      <c r="A557" s="11"/>
      <c r="C557" s="190">
        <v>2021</v>
      </c>
      <c r="D557" s="186"/>
      <c r="E557" s="142">
        <v>0.17833384899999999</v>
      </c>
      <c r="F557" s="142">
        <v>9.6020078999999994E-2</v>
      </c>
      <c r="G557" s="142">
        <v>0.254476335</v>
      </c>
      <c r="H557" s="142">
        <v>0.14288421700000001</v>
      </c>
      <c r="I557" s="142">
        <v>5.9768599999999998E-2</v>
      </c>
      <c r="J557" s="142">
        <v>9.4682219999999997E-2</v>
      </c>
      <c r="K557" s="142">
        <v>0.17383467</v>
      </c>
      <c r="L557" s="141">
        <f t="shared" si="240"/>
        <v>2.7398895952589917</v>
      </c>
    </row>
    <row r="558" spans="1:12" ht="15" customHeight="1" x14ac:dyDescent="0.2">
      <c r="A558" s="11"/>
      <c r="C558" s="190">
        <v>2017</v>
      </c>
      <c r="D558" s="186"/>
      <c r="E558" s="142">
        <v>0.15663415999999999</v>
      </c>
      <c r="F558" s="142">
        <v>7.7046775999999997E-2</v>
      </c>
      <c r="G558" s="142">
        <v>0.27157268200000001</v>
      </c>
      <c r="H558" s="142">
        <v>0.119184793</v>
      </c>
      <c r="I558" s="142">
        <v>3.3407800000000001E-2</v>
      </c>
      <c r="J558" s="142">
        <v>0.1050711</v>
      </c>
      <c r="K558" s="142">
        <v>0.23708272799999999</v>
      </c>
      <c r="L558" s="141">
        <f t="shared" si="240"/>
        <v>2.6894187431901164</v>
      </c>
    </row>
    <row r="559" spans="1:12" ht="15" customHeight="1" x14ac:dyDescent="0.2">
      <c r="A559" s="11"/>
      <c r="C559" s="190">
        <v>2014</v>
      </c>
      <c r="D559" s="186"/>
      <c r="E559" s="142">
        <v>0.18443933572318133</v>
      </c>
      <c r="F559" s="142">
        <v>0.11361635290053386</v>
      </c>
      <c r="G559" s="142">
        <v>0.21346619476810094</v>
      </c>
      <c r="H559" s="142">
        <v>7.6324740301850658E-2</v>
      </c>
      <c r="I559" s="142">
        <v>2.374545986887865E-2</v>
      </c>
      <c r="J559" s="142">
        <v>0.10818353377877278</v>
      </c>
      <c r="K559" s="142">
        <v>0.28022438265868177</v>
      </c>
      <c r="L559" s="141">
        <f t="shared" si="240"/>
        <v>2.4135317085565129</v>
      </c>
    </row>
    <row r="560" spans="1:12" ht="15" customHeight="1" x14ac:dyDescent="0.2">
      <c r="A560" s="11"/>
      <c r="C560" s="162" t="s">
        <v>75</v>
      </c>
      <c r="D560" s="162"/>
      <c r="E560" s="162"/>
      <c r="F560" s="162"/>
      <c r="G560" s="162"/>
      <c r="H560" s="162"/>
      <c r="I560" s="162"/>
      <c r="J560" s="162"/>
      <c r="K560" s="162"/>
      <c r="L560" s="162"/>
    </row>
    <row r="561" spans="1:12" ht="15" customHeight="1" x14ac:dyDescent="0.2">
      <c r="A561" s="11"/>
      <c r="B561" s="3"/>
      <c r="C561" s="189">
        <v>2024</v>
      </c>
      <c r="D561" s="184"/>
      <c r="E561" s="185">
        <f>AVERAGE(E566,E571,E576)</f>
        <v>0.13983199087730327</v>
      </c>
      <c r="F561" s="185">
        <f t="shared" ref="F561:K561" si="241">AVERAGE(F566,F571,F576)</f>
        <v>9.7582767930431705E-2</v>
      </c>
      <c r="G561" s="185">
        <f t="shared" si="241"/>
        <v>0.20954269006312909</v>
      </c>
      <c r="H561" s="185">
        <f t="shared" si="241"/>
        <v>9.8046308048859609E-2</v>
      </c>
      <c r="I561" s="185">
        <f t="shared" si="241"/>
        <v>4.8541643649392334E-2</v>
      </c>
      <c r="J561" s="185">
        <f t="shared" si="241"/>
        <v>0.13389955255274741</v>
      </c>
      <c r="K561" s="185">
        <f t="shared" si="241"/>
        <v>0.27255504687813653</v>
      </c>
      <c r="L561" s="180">
        <f t="shared" ref="L561:L564" si="242">(1*E561+2*F561+3*G561+4*H561+5*I561)/SUM(E561:I561)</f>
        <v>2.6931706417693202</v>
      </c>
    </row>
    <row r="562" spans="1:12" ht="15" customHeight="1" x14ac:dyDescent="0.2">
      <c r="A562" s="11"/>
      <c r="B562" s="3"/>
      <c r="C562" s="190">
        <v>2021</v>
      </c>
      <c r="D562" s="186"/>
      <c r="E562" s="142">
        <f t="shared" ref="E562:K562" si="243">AVERAGE(E567,E572,E577)</f>
        <v>0.16478904966666666</v>
      </c>
      <c r="F562" s="142">
        <f t="shared" si="243"/>
        <v>0.10269304766666666</v>
      </c>
      <c r="G562" s="142">
        <f t="shared" si="243"/>
        <v>0.22519893400000002</v>
      </c>
      <c r="H562" s="142">
        <f t="shared" si="243"/>
        <v>9.1763986999999991E-2</v>
      </c>
      <c r="I562" s="142">
        <f t="shared" si="243"/>
        <v>3.9286900000000007E-2</v>
      </c>
      <c r="J562" s="142">
        <f t="shared" si="243"/>
        <v>0.12446672166666667</v>
      </c>
      <c r="K562" s="142">
        <f t="shared" si="243"/>
        <v>0.25180135433333334</v>
      </c>
      <c r="L562" s="141">
        <f t="shared" si="242"/>
        <v>2.5800545838668811</v>
      </c>
    </row>
    <row r="563" spans="1:12" ht="15" customHeight="1" x14ac:dyDescent="0.2">
      <c r="A563" s="11"/>
      <c r="B563" s="3"/>
      <c r="C563" s="190">
        <v>2017</v>
      </c>
      <c r="D563" s="186"/>
      <c r="E563" s="142">
        <f t="shared" ref="E563:K563" si="244">AVERAGE(E568,E573,E578)</f>
        <v>0.14927043000000001</v>
      </c>
      <c r="F563" s="142">
        <f t="shared" si="244"/>
        <v>8.1447580000000006E-2</v>
      </c>
      <c r="G563" s="142">
        <f t="shared" si="244"/>
        <v>0.24380356166666664</v>
      </c>
      <c r="H563" s="142">
        <f t="shared" si="244"/>
        <v>7.188994533333333E-2</v>
      </c>
      <c r="I563" s="142">
        <f t="shared" si="244"/>
        <v>2.28912E-2</v>
      </c>
      <c r="J563" s="142">
        <f t="shared" si="244"/>
        <v>0.11635750833333332</v>
      </c>
      <c r="K563" s="142">
        <f t="shared" si="244"/>
        <v>0.31433976233333333</v>
      </c>
      <c r="L563" s="141">
        <f t="shared" si="242"/>
        <v>2.5392326668508294</v>
      </c>
    </row>
    <row r="564" spans="1:12" ht="15" customHeight="1" x14ac:dyDescent="0.2">
      <c r="A564" s="11"/>
      <c r="B564" s="3"/>
      <c r="C564" s="190">
        <v>2014</v>
      </c>
      <c r="D564" s="186"/>
      <c r="E564" s="142">
        <f t="shared" ref="E564:K564" si="245">AVERAGE(E569,E574,E579)</f>
        <v>0.17909110340147638</v>
      </c>
      <c r="F564" s="142">
        <f t="shared" si="245"/>
        <v>9.9737729666130828E-2</v>
      </c>
      <c r="G564" s="142">
        <f t="shared" si="245"/>
        <v>0.20679096256066054</v>
      </c>
      <c r="H564" s="142">
        <f t="shared" si="245"/>
        <v>4.615414008554667E-2</v>
      </c>
      <c r="I564" s="142">
        <f t="shared" si="245"/>
        <v>1.7204017552207993E-2</v>
      </c>
      <c r="J564" s="142">
        <f t="shared" si="245"/>
        <v>0.11413317603657297</v>
      </c>
      <c r="K564" s="142">
        <f t="shared" si="245"/>
        <v>0.33688887069740464</v>
      </c>
      <c r="L564" s="141">
        <f t="shared" si="242"/>
        <v>2.3126176396809477</v>
      </c>
    </row>
    <row r="565" spans="1:12" ht="15" customHeight="1" x14ac:dyDescent="0.2">
      <c r="A565" s="11"/>
      <c r="B565" s="3"/>
      <c r="C565" s="170" t="s">
        <v>95</v>
      </c>
      <c r="D565" s="171"/>
      <c r="E565" s="172"/>
      <c r="F565" s="172"/>
      <c r="G565" s="173"/>
      <c r="H565" s="173"/>
      <c r="I565" s="173"/>
      <c r="J565" s="173"/>
      <c r="K565" s="173"/>
      <c r="L565" s="174"/>
    </row>
    <row r="566" spans="1:12" ht="15" customHeight="1" x14ac:dyDescent="0.2">
      <c r="A566" s="11"/>
      <c r="C566" s="189">
        <v>2024</v>
      </c>
      <c r="D566" s="184"/>
      <c r="E566" s="185">
        <v>0.14250719611876744</v>
      </c>
      <c r="F566" s="185">
        <v>0.10629761998530404</v>
      </c>
      <c r="G566" s="185">
        <v>0.21192347775467746</v>
      </c>
      <c r="H566" s="185">
        <v>8.6921060111672957E-2</v>
      </c>
      <c r="I566" s="185">
        <v>4.4806712312651785E-2</v>
      </c>
      <c r="J566" s="185">
        <v>0.13711910581378614</v>
      </c>
      <c r="K566" s="185">
        <v>0.2704248279031401</v>
      </c>
      <c r="L566" s="180">
        <f t="shared" ref="L566:L569" si="246">(1*E566+2*F566+3*G566+4*H566+5*I566)/SUM(E566:I566)</f>
        <v>2.6374794019186525</v>
      </c>
    </row>
    <row r="567" spans="1:12" ht="15" customHeight="1" x14ac:dyDescent="0.2">
      <c r="A567" s="11"/>
      <c r="C567" s="190">
        <v>2021</v>
      </c>
      <c r="D567" s="186"/>
      <c r="E567" s="142">
        <v>0.17461291300000001</v>
      </c>
      <c r="F567" s="142">
        <v>0.107310896</v>
      </c>
      <c r="G567" s="142">
        <v>0.22666325300000001</v>
      </c>
      <c r="H567" s="142">
        <v>8.0111196999999995E-2</v>
      </c>
      <c r="I567" s="142">
        <v>3.6569499999999998E-2</v>
      </c>
      <c r="J567" s="142">
        <v>0.122923082</v>
      </c>
      <c r="K567" s="142">
        <v>0.25180911299999997</v>
      </c>
      <c r="L567" s="141">
        <f t="shared" si="246"/>
        <v>2.5149493626777577</v>
      </c>
    </row>
    <row r="568" spans="1:12" ht="15" customHeight="1" x14ac:dyDescent="0.2">
      <c r="A568" s="11"/>
      <c r="C568" s="190">
        <v>2017</v>
      </c>
      <c r="D568" s="186"/>
      <c r="E568" s="142">
        <v>0.154189145</v>
      </c>
      <c r="F568" s="142">
        <v>9.5535479000000006E-2</v>
      </c>
      <c r="G568" s="142">
        <v>0.23846678199999999</v>
      </c>
      <c r="H568" s="142">
        <v>6.5125515999999994E-2</v>
      </c>
      <c r="I568" s="142">
        <v>2.3776800000000001E-2</v>
      </c>
      <c r="J568" s="142">
        <v>0.11306293100000001</v>
      </c>
      <c r="K568" s="142">
        <v>0.30984331999999998</v>
      </c>
      <c r="L568" s="141">
        <f t="shared" si="246"/>
        <v>2.4953425381397576</v>
      </c>
    </row>
    <row r="569" spans="1:12" ht="15" customHeight="1" x14ac:dyDescent="0.2">
      <c r="A569" s="11"/>
      <c r="C569" s="190">
        <v>2014</v>
      </c>
      <c r="D569" s="186"/>
      <c r="E569" s="142">
        <v>0.18987293299949387</v>
      </c>
      <c r="F569" s="142">
        <v>0.11020616330915128</v>
      </c>
      <c r="G569" s="142">
        <v>0.20968721302232526</v>
      </c>
      <c r="H569" s="142">
        <v>4.2940249992352984E-2</v>
      </c>
      <c r="I569" s="142">
        <v>1.8903564056180003E-2</v>
      </c>
      <c r="J569" s="142">
        <v>0.10112078802593538</v>
      </c>
      <c r="K569" s="142">
        <v>0.32726908859456116</v>
      </c>
      <c r="L569" s="141">
        <f t="shared" si="246"/>
        <v>2.2841193070827632</v>
      </c>
    </row>
    <row r="570" spans="1:12" ht="15" customHeight="1" x14ac:dyDescent="0.2">
      <c r="A570" s="11"/>
      <c r="C570" s="170" t="s">
        <v>96</v>
      </c>
      <c r="D570" s="171"/>
      <c r="E570" s="172"/>
      <c r="F570" s="172"/>
      <c r="G570" s="173"/>
      <c r="H570" s="173"/>
      <c r="I570" s="173"/>
      <c r="J570" s="173"/>
      <c r="K570" s="173"/>
      <c r="L570" s="174"/>
    </row>
    <row r="571" spans="1:12" ht="15" customHeight="1" x14ac:dyDescent="0.2">
      <c r="A571" s="11"/>
      <c r="C571" s="189">
        <v>2024</v>
      </c>
      <c r="D571" s="184"/>
      <c r="E571" s="185">
        <v>0.14447667828197092</v>
      </c>
      <c r="F571" s="185">
        <v>0.10203392872958589</v>
      </c>
      <c r="G571" s="185">
        <v>0.19710325551049548</v>
      </c>
      <c r="H571" s="185">
        <v>0.10297450863843516</v>
      </c>
      <c r="I571" s="185">
        <v>5.0107376384418353E-2</v>
      </c>
      <c r="J571" s="185">
        <v>0.13287942455195409</v>
      </c>
      <c r="K571" s="185">
        <v>0.27042482790314015</v>
      </c>
      <c r="L571" s="180">
        <f t="shared" ref="L571:L574" si="247">(1*E571+2*F571+3*G571+4*H571+5*I571)/SUM(E571:I571)</f>
        <v>2.6852700481628244</v>
      </c>
    </row>
    <row r="572" spans="1:12" ht="15" customHeight="1" x14ac:dyDescent="0.2">
      <c r="A572" s="11"/>
      <c r="C572" s="190">
        <v>2021</v>
      </c>
      <c r="D572" s="186"/>
      <c r="E572" s="142">
        <v>0.160318027</v>
      </c>
      <c r="F572" s="142">
        <v>0.115119394</v>
      </c>
      <c r="G572" s="142">
        <v>0.219729326</v>
      </c>
      <c r="H572" s="142">
        <v>9.5230301000000003E-2</v>
      </c>
      <c r="I572" s="142">
        <v>3.6172599999999999E-2</v>
      </c>
      <c r="J572" s="142">
        <v>0.121621225</v>
      </c>
      <c r="K572" s="142">
        <v>0.25180911299999997</v>
      </c>
      <c r="L572" s="141">
        <f t="shared" si="247"/>
        <v>2.5719870123680169</v>
      </c>
    </row>
    <row r="573" spans="1:12" ht="15" customHeight="1" x14ac:dyDescent="0.2">
      <c r="A573" s="11"/>
      <c r="C573" s="190">
        <v>2017</v>
      </c>
      <c r="D573" s="186"/>
      <c r="E573" s="142">
        <v>0.15563388</v>
      </c>
      <c r="F573" s="142">
        <v>8.5715297999999995E-2</v>
      </c>
      <c r="G573" s="142">
        <v>0.24604398599999999</v>
      </c>
      <c r="H573" s="142">
        <v>6.6811085000000006E-2</v>
      </c>
      <c r="I573" s="142">
        <v>2.6292200000000002E-2</v>
      </c>
      <c r="J573" s="142">
        <v>0.10673041699999999</v>
      </c>
      <c r="K573" s="142">
        <v>0.31277317199999999</v>
      </c>
      <c r="L573" s="141">
        <f t="shared" si="247"/>
        <v>2.521810041253155</v>
      </c>
    </row>
    <row r="574" spans="1:12" ht="15" customHeight="1" x14ac:dyDescent="0.2">
      <c r="A574" s="11"/>
      <c r="C574" s="190">
        <v>2014</v>
      </c>
      <c r="D574" s="186"/>
      <c r="E574" s="142">
        <v>0.18017581756243381</v>
      </c>
      <c r="F574" s="142">
        <v>9.8032008537385099E-2</v>
      </c>
      <c r="G574" s="142">
        <v>0.22602073630261926</v>
      </c>
      <c r="H574" s="142">
        <v>4.3689326086146341E-2</v>
      </c>
      <c r="I574" s="142">
        <v>1.7072393215012333E-2</v>
      </c>
      <c r="J574" s="142">
        <v>0.10620983966131578</v>
      </c>
      <c r="K574" s="142">
        <v>0.32879987863508747</v>
      </c>
      <c r="L574" s="141">
        <f t="shared" si="247"/>
        <v>2.3264494213977933</v>
      </c>
    </row>
    <row r="575" spans="1:12" ht="15" customHeight="1" x14ac:dyDescent="0.2">
      <c r="A575" s="11"/>
      <c r="C575" s="170" t="s">
        <v>181</v>
      </c>
      <c r="D575" s="171"/>
      <c r="E575" s="172"/>
      <c r="F575" s="172"/>
      <c r="G575" s="173"/>
      <c r="H575" s="173"/>
      <c r="I575" s="173"/>
      <c r="J575" s="173"/>
      <c r="K575" s="173"/>
      <c r="L575" s="174"/>
    </row>
    <row r="576" spans="1:12" ht="15" customHeight="1" x14ac:dyDescent="0.2">
      <c r="A576" s="11"/>
      <c r="C576" s="189">
        <v>2024</v>
      </c>
      <c r="D576" s="184"/>
      <c r="E576" s="185">
        <v>0.13251209823117144</v>
      </c>
      <c r="F576" s="185">
        <v>8.4416755076405212E-2</v>
      </c>
      <c r="G576" s="185">
        <v>0.21960133692421435</v>
      </c>
      <c r="H576" s="185">
        <v>0.10424335539647075</v>
      </c>
      <c r="I576" s="185">
        <v>5.071084225110687E-2</v>
      </c>
      <c r="J576" s="185">
        <v>0.131700127292502</v>
      </c>
      <c r="K576" s="185">
        <v>0.27681548482812934</v>
      </c>
      <c r="L576" s="180">
        <f t="shared" ref="L576:L579" si="248">(1*E576+2*F576+3*G576+4*H576+5*I576)/SUM(E576:I576)</f>
        <v>2.7569235729863655</v>
      </c>
    </row>
    <row r="577" spans="1:12" ht="15" customHeight="1" x14ac:dyDescent="0.2">
      <c r="A577" s="11"/>
      <c r="C577" s="190">
        <v>2021</v>
      </c>
      <c r="D577" s="186"/>
      <c r="E577" s="142">
        <v>0.159436209</v>
      </c>
      <c r="F577" s="142">
        <v>8.5648852999999997E-2</v>
      </c>
      <c r="G577" s="142">
        <v>0.22920422300000001</v>
      </c>
      <c r="H577" s="142">
        <v>9.9950463000000003E-2</v>
      </c>
      <c r="I577" s="142">
        <v>4.5118600000000002E-2</v>
      </c>
      <c r="J577" s="142">
        <v>0.12885585799999999</v>
      </c>
      <c r="K577" s="142">
        <v>0.25178583700000001</v>
      </c>
      <c r="L577" s="141">
        <f t="shared" si="248"/>
        <v>2.6539424895262735</v>
      </c>
    </row>
    <row r="578" spans="1:12" ht="15" customHeight="1" x14ac:dyDescent="0.2">
      <c r="A578" s="11"/>
      <c r="C578" s="190">
        <v>2017</v>
      </c>
      <c r="D578" s="186"/>
      <c r="E578" s="142">
        <v>0.137988265</v>
      </c>
      <c r="F578" s="142">
        <v>6.3091963000000001E-2</v>
      </c>
      <c r="G578" s="142">
        <v>0.246899917</v>
      </c>
      <c r="H578" s="142">
        <v>8.3733235000000003E-2</v>
      </c>
      <c r="I578" s="142">
        <v>1.8604599999999999E-2</v>
      </c>
      <c r="J578" s="142">
        <v>0.129279177</v>
      </c>
      <c r="K578" s="142">
        <v>0.32040279500000002</v>
      </c>
      <c r="L578" s="141">
        <f t="shared" si="248"/>
        <v>2.6036363231308561</v>
      </c>
    </row>
    <row r="579" spans="1:12" ht="15" customHeight="1" x14ac:dyDescent="0.2">
      <c r="A579" s="11"/>
      <c r="C579" s="190">
        <v>2014</v>
      </c>
      <c r="D579" s="186"/>
      <c r="E579" s="142">
        <v>0.16722455964250149</v>
      </c>
      <c r="F579" s="142">
        <v>9.0975017151856116E-2</v>
      </c>
      <c r="G579" s="142">
        <v>0.18466493835703707</v>
      </c>
      <c r="H579" s="142">
        <v>5.1832844178140679E-2</v>
      </c>
      <c r="I579" s="142">
        <v>1.5636095385431648E-2</v>
      </c>
      <c r="J579" s="142">
        <v>0.13506890042246775</v>
      </c>
      <c r="K579" s="142">
        <v>0.35459764486256523</v>
      </c>
      <c r="L579" s="141">
        <f t="shared" si="248"/>
        <v>2.3292246504218537</v>
      </c>
    </row>
    <row r="580" spans="1:12" ht="15" customHeight="1" x14ac:dyDescent="0.2">
      <c r="A580" s="11"/>
      <c r="C580" s="162" t="s">
        <v>208</v>
      </c>
      <c r="D580" s="162"/>
      <c r="E580" s="162"/>
      <c r="F580" s="162"/>
      <c r="G580" s="162"/>
      <c r="H580" s="162"/>
      <c r="I580" s="162"/>
      <c r="J580" s="162"/>
      <c r="K580" s="162"/>
      <c r="L580" s="162"/>
    </row>
    <row r="581" spans="1:12" ht="15" customHeight="1" x14ac:dyDescent="0.2">
      <c r="A581" s="11"/>
      <c r="C581" s="189">
        <v>2024</v>
      </c>
      <c r="D581" s="184"/>
      <c r="E581" s="185">
        <f>AVERAGE(E586,E591,E596)</f>
        <v>0.19008664708624737</v>
      </c>
      <c r="F581" s="185">
        <f t="shared" ref="F581:K581" si="249">AVERAGE(F586,F591,F596)</f>
        <v>0.11681446322998264</v>
      </c>
      <c r="G581" s="185">
        <f t="shared" si="249"/>
        <v>0.28418474811852662</v>
      </c>
      <c r="H581" s="185">
        <f t="shared" si="249"/>
        <v>0.14948757019330428</v>
      </c>
      <c r="I581" s="185">
        <f t="shared" si="249"/>
        <v>6.6192563337587385E-2</v>
      </c>
      <c r="J581" s="185">
        <f t="shared" si="249"/>
        <v>9.6617796139952236E-2</v>
      </c>
      <c r="K581" s="185">
        <f t="shared" si="249"/>
        <v>9.6616211894399326E-2</v>
      </c>
      <c r="L581" s="180">
        <f t="shared" ref="L581:L582" si="250">(1*E581+2*F581+3*G581+4*H581+5*I581)/SUM(E581:I581)</f>
        <v>2.7333612687244284</v>
      </c>
    </row>
    <row r="582" spans="1:12" ht="15" customHeight="1" x14ac:dyDescent="0.2">
      <c r="A582" s="11"/>
      <c r="C582" s="190">
        <v>2021</v>
      </c>
      <c r="D582" s="186"/>
      <c r="E582" s="142">
        <f t="shared" ref="E582:K582" si="251">AVERAGE(E587,E592,E597)</f>
        <v>0.18507636233333333</v>
      </c>
      <c r="F582" s="142">
        <f t="shared" si="251"/>
        <v>0.11264164833333333</v>
      </c>
      <c r="G582" s="142">
        <f t="shared" si="251"/>
        <v>0.36992502433333335</v>
      </c>
      <c r="H582" s="142">
        <f t="shared" si="251"/>
        <v>0.15774452033333333</v>
      </c>
      <c r="I582" s="142">
        <f t="shared" si="251"/>
        <v>3.9163133333333329E-2</v>
      </c>
      <c r="J582" s="142">
        <f t="shared" si="251"/>
        <v>6.1073543666666674E-2</v>
      </c>
      <c r="K582" s="142">
        <f t="shared" si="251"/>
        <v>7.4375733666666666E-2</v>
      </c>
      <c r="L582" s="141">
        <f t="shared" si="250"/>
        <v>2.7146221855649628</v>
      </c>
    </row>
    <row r="583" spans="1:12" ht="15" customHeight="1" x14ac:dyDescent="0.2">
      <c r="A583" s="11"/>
      <c r="C583" s="190">
        <v>2017</v>
      </c>
      <c r="D583" s="186"/>
      <c r="E583" s="142" t="s">
        <v>174</v>
      </c>
      <c r="F583" s="142" t="s">
        <v>174</v>
      </c>
      <c r="G583" s="142" t="s">
        <v>174</v>
      </c>
      <c r="H583" s="142" t="s">
        <v>174</v>
      </c>
      <c r="I583" s="142" t="s">
        <v>174</v>
      </c>
      <c r="J583" s="142" t="s">
        <v>174</v>
      </c>
      <c r="K583" s="142" t="s">
        <v>174</v>
      </c>
      <c r="L583" s="141" t="s">
        <v>174</v>
      </c>
    </row>
    <row r="584" spans="1:12" ht="15" customHeight="1" x14ac:dyDescent="0.2">
      <c r="A584" s="11"/>
      <c r="C584" s="190">
        <v>2014</v>
      </c>
      <c r="D584" s="186"/>
      <c r="E584" s="142" t="s">
        <v>174</v>
      </c>
      <c r="F584" s="142" t="s">
        <v>174</v>
      </c>
      <c r="G584" s="142" t="s">
        <v>174</v>
      </c>
      <c r="H584" s="142" t="s">
        <v>174</v>
      </c>
      <c r="I584" s="142" t="s">
        <v>174</v>
      </c>
      <c r="J584" s="142" t="s">
        <v>174</v>
      </c>
      <c r="K584" s="142" t="s">
        <v>174</v>
      </c>
      <c r="L584" s="141" t="s">
        <v>174</v>
      </c>
    </row>
    <row r="585" spans="1:12" ht="15" customHeight="1" x14ac:dyDescent="0.2">
      <c r="A585" s="11"/>
      <c r="C585" s="170" t="s">
        <v>95</v>
      </c>
      <c r="D585" s="171"/>
      <c r="E585" s="172"/>
      <c r="F585" s="172"/>
      <c r="G585" s="173"/>
      <c r="H585" s="173"/>
      <c r="I585" s="173"/>
      <c r="J585" s="173"/>
      <c r="K585" s="173"/>
      <c r="L585" s="174"/>
    </row>
    <row r="586" spans="1:12" ht="15" customHeight="1" x14ac:dyDescent="0.2">
      <c r="A586" s="11"/>
      <c r="C586" s="189">
        <v>2024</v>
      </c>
      <c r="D586" s="184"/>
      <c r="E586" s="185">
        <v>0.20124484479184515</v>
      </c>
      <c r="F586" s="185">
        <v>0.12238799889566437</v>
      </c>
      <c r="G586" s="185">
        <v>0.27403664740935452</v>
      </c>
      <c r="H586" s="185">
        <v>0.15790750999274278</v>
      </c>
      <c r="I586" s="185">
        <v>5.161943899741555E-2</v>
      </c>
      <c r="J586" s="185">
        <v>9.6876652443356498E-2</v>
      </c>
      <c r="K586" s="185">
        <v>9.5926907469620959E-2</v>
      </c>
      <c r="L586" s="180">
        <f t="shared" ref="L586:L587" si="252">(1*E586+2*F586+3*G586+4*H586+5*I586)/SUM(E586:I586)</f>
        <v>2.6732749459804999</v>
      </c>
    </row>
    <row r="587" spans="1:12" ht="15" customHeight="1" x14ac:dyDescent="0.2">
      <c r="A587" s="11"/>
      <c r="C587" s="190">
        <v>2021</v>
      </c>
      <c r="D587" s="186"/>
      <c r="E587" s="142">
        <v>0.18145101699999999</v>
      </c>
      <c r="F587" s="142">
        <v>0.12683517699999999</v>
      </c>
      <c r="G587" s="142">
        <v>0.35168234199999998</v>
      </c>
      <c r="H587" s="142">
        <v>0.16346115899999999</v>
      </c>
      <c r="I587" s="142">
        <v>3.9643499999999998E-2</v>
      </c>
      <c r="J587" s="142">
        <v>6.4123333000000005E-2</v>
      </c>
      <c r="K587" s="142">
        <v>7.2803435E-2</v>
      </c>
      <c r="L587" s="141">
        <f t="shared" si="252"/>
        <v>2.7138260654706112</v>
      </c>
    </row>
    <row r="588" spans="1:12" ht="15" customHeight="1" x14ac:dyDescent="0.2">
      <c r="A588" s="11"/>
      <c r="C588" s="190">
        <v>2017</v>
      </c>
      <c r="D588" s="186"/>
      <c r="E588" s="142" t="s">
        <v>174</v>
      </c>
      <c r="F588" s="142" t="s">
        <v>174</v>
      </c>
      <c r="G588" s="142" t="s">
        <v>174</v>
      </c>
      <c r="H588" s="142" t="s">
        <v>174</v>
      </c>
      <c r="I588" s="142" t="s">
        <v>174</v>
      </c>
      <c r="J588" s="142" t="s">
        <v>174</v>
      </c>
      <c r="K588" s="142" t="s">
        <v>174</v>
      </c>
      <c r="L588" s="141" t="s">
        <v>174</v>
      </c>
    </row>
    <row r="589" spans="1:12" ht="15" customHeight="1" x14ac:dyDescent="0.2">
      <c r="A589" s="11"/>
      <c r="C589" s="190">
        <v>2014</v>
      </c>
      <c r="D589" s="186"/>
      <c r="E589" s="142" t="s">
        <v>174</v>
      </c>
      <c r="F589" s="142" t="s">
        <v>174</v>
      </c>
      <c r="G589" s="142" t="s">
        <v>174</v>
      </c>
      <c r="H589" s="142" t="s">
        <v>174</v>
      </c>
      <c r="I589" s="142" t="s">
        <v>174</v>
      </c>
      <c r="J589" s="142" t="s">
        <v>174</v>
      </c>
      <c r="K589" s="142" t="s">
        <v>174</v>
      </c>
      <c r="L589" s="141" t="s">
        <v>174</v>
      </c>
    </row>
    <row r="590" spans="1:12" ht="15" customHeight="1" x14ac:dyDescent="0.2">
      <c r="A590" s="11"/>
      <c r="C590" s="170" t="s">
        <v>96</v>
      </c>
      <c r="D590" s="171"/>
      <c r="E590" s="172"/>
      <c r="F590" s="172"/>
      <c r="G590" s="173"/>
      <c r="H590" s="173"/>
      <c r="I590" s="173"/>
      <c r="J590" s="173"/>
      <c r="K590" s="173"/>
      <c r="L590" s="174"/>
    </row>
    <row r="591" spans="1:12" ht="15" customHeight="1" x14ac:dyDescent="0.2">
      <c r="A591" s="11"/>
      <c r="C591" s="189">
        <v>2024</v>
      </c>
      <c r="D591" s="184"/>
      <c r="E591" s="185">
        <v>0.19024263711735601</v>
      </c>
      <c r="F591" s="185">
        <v>0.11003429194472686</v>
      </c>
      <c r="G591" s="185">
        <v>0.30183052847574732</v>
      </c>
      <c r="H591" s="185">
        <v>0.14540423999308058</v>
      </c>
      <c r="I591" s="185">
        <v>6.3588341397230144E-2</v>
      </c>
      <c r="J591" s="185">
        <v>9.2973053602237732E-2</v>
      </c>
      <c r="K591" s="185">
        <v>9.5926907469620973E-2</v>
      </c>
      <c r="L591" s="180">
        <f t="shared" ref="L591:L592" si="253">(1*E591+2*F591+3*G591+4*H591+5*I591)/SUM(E591:I591)</f>
        <v>2.7313048539858271</v>
      </c>
    </row>
    <row r="592" spans="1:12" ht="15" customHeight="1" x14ac:dyDescent="0.2">
      <c r="A592" s="11"/>
      <c r="C592" s="190">
        <v>2021</v>
      </c>
      <c r="D592" s="186"/>
      <c r="E592" s="142">
        <v>0.19355913299999999</v>
      </c>
      <c r="F592" s="142">
        <v>0.106943226</v>
      </c>
      <c r="G592" s="142">
        <v>0.40393568200000002</v>
      </c>
      <c r="H592" s="142">
        <v>0.14314239500000001</v>
      </c>
      <c r="I592" s="142">
        <v>2.91872E-2</v>
      </c>
      <c r="J592" s="142">
        <v>5.0428899999999999E-2</v>
      </c>
      <c r="K592" s="142">
        <v>7.2803435E-2</v>
      </c>
      <c r="L592" s="141">
        <f t="shared" si="253"/>
        <v>2.6663372540361427</v>
      </c>
    </row>
    <row r="593" spans="1:13" ht="15" customHeight="1" x14ac:dyDescent="0.2">
      <c r="A593" s="11"/>
      <c r="C593" s="190">
        <v>2017</v>
      </c>
      <c r="D593" s="186"/>
      <c r="E593" s="142" t="s">
        <v>174</v>
      </c>
      <c r="F593" s="142" t="s">
        <v>174</v>
      </c>
      <c r="G593" s="142" t="s">
        <v>174</v>
      </c>
      <c r="H593" s="142" t="s">
        <v>174</v>
      </c>
      <c r="I593" s="142" t="s">
        <v>174</v>
      </c>
      <c r="J593" s="142" t="s">
        <v>174</v>
      </c>
      <c r="K593" s="142" t="s">
        <v>174</v>
      </c>
      <c r="L593" s="141" t="s">
        <v>174</v>
      </c>
    </row>
    <row r="594" spans="1:13" ht="15" customHeight="1" x14ac:dyDescent="0.2">
      <c r="A594" s="11"/>
      <c r="C594" s="190">
        <v>2014</v>
      </c>
      <c r="D594" s="186"/>
      <c r="E594" s="142" t="s">
        <v>174</v>
      </c>
      <c r="F594" s="142" t="s">
        <v>174</v>
      </c>
      <c r="G594" s="142" t="s">
        <v>174</v>
      </c>
      <c r="H594" s="142" t="s">
        <v>174</v>
      </c>
      <c r="I594" s="142" t="s">
        <v>174</v>
      </c>
      <c r="J594" s="142" t="s">
        <v>174</v>
      </c>
      <c r="K594" s="142" t="s">
        <v>174</v>
      </c>
      <c r="L594" s="141" t="s">
        <v>174</v>
      </c>
    </row>
    <row r="595" spans="1:13" ht="15" customHeight="1" x14ac:dyDescent="0.2">
      <c r="A595" s="11"/>
      <c r="C595" s="170" t="s">
        <v>181</v>
      </c>
      <c r="D595" s="171"/>
      <c r="E595" s="172"/>
      <c r="F595" s="172"/>
      <c r="G595" s="173"/>
      <c r="H595" s="173"/>
      <c r="I595" s="173"/>
      <c r="J595" s="173"/>
      <c r="K595" s="173"/>
      <c r="L595" s="174"/>
    </row>
    <row r="596" spans="1:13" ht="15" customHeight="1" x14ac:dyDescent="0.2">
      <c r="A596" s="11"/>
      <c r="C596" s="189">
        <v>2024</v>
      </c>
      <c r="D596" s="184"/>
      <c r="E596" s="185">
        <v>0.178772459349541</v>
      </c>
      <c r="F596" s="185">
        <v>0.11802109884955668</v>
      </c>
      <c r="G596" s="185">
        <v>0.27668706847047791</v>
      </c>
      <c r="H596" s="185">
        <v>0.14515096059408947</v>
      </c>
      <c r="I596" s="185">
        <v>8.3369909618116453E-2</v>
      </c>
      <c r="J596" s="185">
        <v>0.10000368237426248</v>
      </c>
      <c r="K596" s="185">
        <v>9.7994820743956032E-2</v>
      </c>
      <c r="L596" s="180">
        <f t="shared" ref="L596:L597" si="254">(1*E596+2*F596+3*G596+4*H596+5*I596)/SUM(E596:I596)</f>
        <v>2.7959165433547284</v>
      </c>
    </row>
    <row r="597" spans="1:13" ht="15" customHeight="1" x14ac:dyDescent="0.2">
      <c r="A597" s="11"/>
      <c r="C597" s="190">
        <v>2021</v>
      </c>
      <c r="D597" s="186"/>
      <c r="E597" s="142">
        <v>0.180218937</v>
      </c>
      <c r="F597" s="142">
        <v>0.10414654199999999</v>
      </c>
      <c r="G597" s="142">
        <v>0.354157049</v>
      </c>
      <c r="H597" s="142">
        <v>0.166630007</v>
      </c>
      <c r="I597" s="142">
        <v>4.8658699999999999E-2</v>
      </c>
      <c r="J597" s="142">
        <v>6.8668398000000005E-2</v>
      </c>
      <c r="K597" s="142">
        <v>7.7520330999999998E-2</v>
      </c>
      <c r="L597" s="141">
        <f t="shared" si="254"/>
        <v>2.7650101090553112</v>
      </c>
    </row>
    <row r="598" spans="1:13" ht="15" customHeight="1" x14ac:dyDescent="0.2">
      <c r="A598" s="11"/>
      <c r="C598" s="190">
        <v>2017</v>
      </c>
      <c r="D598" s="186"/>
      <c r="E598" s="142" t="s">
        <v>174</v>
      </c>
      <c r="F598" s="142" t="s">
        <v>174</v>
      </c>
      <c r="G598" s="142" t="s">
        <v>174</v>
      </c>
      <c r="H598" s="142" t="s">
        <v>174</v>
      </c>
      <c r="I598" s="142" t="s">
        <v>174</v>
      </c>
      <c r="J598" s="142" t="s">
        <v>174</v>
      </c>
      <c r="K598" s="142" t="s">
        <v>174</v>
      </c>
      <c r="L598" s="141" t="s">
        <v>174</v>
      </c>
    </row>
    <row r="599" spans="1:13" ht="15" customHeight="1" x14ac:dyDescent="0.2">
      <c r="A599" s="11"/>
      <c r="C599" s="190">
        <v>2014</v>
      </c>
      <c r="D599" s="186"/>
      <c r="E599" s="142" t="s">
        <v>174</v>
      </c>
      <c r="F599" s="142" t="s">
        <v>174</v>
      </c>
      <c r="G599" s="142" t="s">
        <v>174</v>
      </c>
      <c r="H599" s="142" t="s">
        <v>174</v>
      </c>
      <c r="I599" s="142" t="s">
        <v>174</v>
      </c>
      <c r="J599" s="142" t="s">
        <v>174</v>
      </c>
      <c r="K599" s="142" t="s">
        <v>174</v>
      </c>
      <c r="L599" s="141" t="s">
        <v>174</v>
      </c>
    </row>
    <row r="600" spans="1:13" ht="15" customHeight="1" x14ac:dyDescent="0.2">
      <c r="A600" s="11"/>
      <c r="C600" s="162" t="s">
        <v>186</v>
      </c>
      <c r="D600" s="162"/>
      <c r="E600" s="162"/>
      <c r="F600" s="162"/>
      <c r="G600" s="162"/>
      <c r="H600" s="162"/>
      <c r="I600" s="162"/>
      <c r="J600" s="162"/>
      <c r="K600" s="162"/>
      <c r="L600" s="162"/>
    </row>
    <row r="601" spans="1:13" s="3" customFormat="1" ht="15" customHeight="1" x14ac:dyDescent="0.2">
      <c r="A601" s="11"/>
      <c r="B601" s="2"/>
      <c r="C601" s="189">
        <v>2024</v>
      </c>
      <c r="D601" s="184"/>
      <c r="E601" s="185">
        <f>AVERAGE(E426,E446,E466,E486,E506,E526,E546,E566)</f>
        <v>0.12889298746284183</v>
      </c>
      <c r="F601" s="185">
        <f t="shared" ref="F601:K601" si="255">AVERAGE(F426,F446,F466,F486,F506,F526,F546,F566)</f>
        <v>0.11230455630215119</v>
      </c>
      <c r="G601" s="185">
        <f t="shared" si="255"/>
        <v>0.28567733380749272</v>
      </c>
      <c r="H601" s="185">
        <f t="shared" si="255"/>
        <v>0.18777065252445221</v>
      </c>
      <c r="I601" s="185">
        <f t="shared" si="255"/>
        <v>9.4006018530936514E-2</v>
      </c>
      <c r="J601" s="185">
        <f t="shared" si="255"/>
        <v>7.5791818824651885E-2</v>
      </c>
      <c r="K601" s="185">
        <f t="shared" si="255"/>
        <v>0.1155566325474737</v>
      </c>
      <c r="L601" s="180">
        <f t="shared" ref="L601:L604" si="256">(1*E601+2*F601+3*G601+4*H601+5*I601)/SUM(E601:I601)</f>
        <v>3.0070390743307782</v>
      </c>
      <c r="M601" s="2"/>
    </row>
    <row r="602" spans="1:13" s="3" customFormat="1" ht="15" customHeight="1" x14ac:dyDescent="0.2">
      <c r="A602" s="11"/>
      <c r="B602" s="2"/>
      <c r="C602" s="190">
        <v>2021</v>
      </c>
      <c r="D602" s="186"/>
      <c r="E602" s="142">
        <f t="shared" ref="E602:K602" si="257">AVERAGE(E427,E447,E467,E487,E507,E527,E547,E567)</f>
        <v>0.151567130375</v>
      </c>
      <c r="F602" s="142">
        <f t="shared" si="257"/>
        <v>0.104575972125</v>
      </c>
      <c r="G602" s="142">
        <f t="shared" si="257"/>
        <v>0.32341054149999998</v>
      </c>
      <c r="H602" s="142">
        <f t="shared" si="257"/>
        <v>0.16269606174999998</v>
      </c>
      <c r="I602" s="142">
        <f t="shared" si="257"/>
        <v>8.6175230625000002E-2</v>
      </c>
      <c r="J602" s="142">
        <f t="shared" si="257"/>
        <v>6.5278460624999993E-2</v>
      </c>
      <c r="K602" s="142">
        <f t="shared" si="257"/>
        <v>0.10629659725</v>
      </c>
      <c r="L602" s="141">
        <f t="shared" si="256"/>
        <v>2.9122869113610221</v>
      </c>
      <c r="M602" s="2"/>
    </row>
    <row r="603" spans="1:13" s="3" customFormat="1" ht="15" customHeight="1" x14ac:dyDescent="0.2">
      <c r="A603" s="11"/>
      <c r="B603" s="2"/>
      <c r="C603" s="190">
        <v>2017</v>
      </c>
      <c r="D603" s="186"/>
      <c r="E603" s="142">
        <f t="shared" ref="E603:K603" si="258">AVERAGE(E428,E448,E468,E488,E508,E528,E548,E568)</f>
        <v>0.14768297037499997</v>
      </c>
      <c r="F603" s="142">
        <f t="shared" si="258"/>
        <v>0.1014612565</v>
      </c>
      <c r="G603" s="142">
        <f t="shared" si="258"/>
        <v>0.31664860550000001</v>
      </c>
      <c r="H603" s="142">
        <f t="shared" si="258"/>
        <v>0.16266176925</v>
      </c>
      <c r="I603" s="142">
        <f t="shared" si="258"/>
        <v>6.7975903749999997E-2</v>
      </c>
      <c r="J603" s="142">
        <f t="shared" si="258"/>
        <v>7.0308876625000002E-2</v>
      </c>
      <c r="K603" s="142">
        <f t="shared" si="258"/>
        <v>0.133260647875</v>
      </c>
      <c r="L603" s="141">
        <f t="shared" si="256"/>
        <v>2.8766827490444307</v>
      </c>
      <c r="M603" s="2"/>
    </row>
    <row r="604" spans="1:13" s="3" customFormat="1" ht="15" customHeight="1" x14ac:dyDescent="0.2">
      <c r="A604" s="11"/>
      <c r="B604" s="2"/>
      <c r="C604" s="190">
        <v>2014</v>
      </c>
      <c r="D604" s="186"/>
      <c r="E604" s="142">
        <f t="shared" ref="E604:K604" si="259">AVERAGE(E429,E449,E469,E489,E509,E529,E549,E569)</f>
        <v>0.16360303854810504</v>
      </c>
      <c r="F604" s="142">
        <f t="shared" si="259"/>
        <v>0.11054055489394651</v>
      </c>
      <c r="G604" s="142">
        <f t="shared" si="259"/>
        <v>0.2925016472586992</v>
      </c>
      <c r="H604" s="142">
        <f t="shared" si="259"/>
        <v>0.15572316400775696</v>
      </c>
      <c r="I604" s="142">
        <f t="shared" si="259"/>
        <v>7.17957836655881E-2</v>
      </c>
      <c r="J604" s="142">
        <f t="shared" si="259"/>
        <v>6.2830446097678461E-2</v>
      </c>
      <c r="K604" s="142">
        <f t="shared" si="259"/>
        <v>0.14300536552822574</v>
      </c>
      <c r="L604" s="141">
        <f t="shared" si="256"/>
        <v>2.8256885632999427</v>
      </c>
      <c r="M604" s="2"/>
    </row>
    <row r="605" spans="1:13" s="3" customFormat="1" ht="15" customHeight="1" x14ac:dyDescent="0.2">
      <c r="A605" s="11"/>
      <c r="B605" s="2"/>
      <c r="C605" s="162" t="s">
        <v>187</v>
      </c>
      <c r="D605" s="162"/>
      <c r="E605" s="162"/>
      <c r="F605" s="162"/>
      <c r="G605" s="162"/>
      <c r="H605" s="162"/>
      <c r="I605" s="162"/>
      <c r="J605" s="162"/>
      <c r="K605" s="162"/>
      <c r="L605" s="162"/>
      <c r="M605" s="2"/>
    </row>
    <row r="606" spans="1:13" ht="15" customHeight="1" x14ac:dyDescent="0.2">
      <c r="A606" s="11"/>
      <c r="C606" s="189">
        <v>2024</v>
      </c>
      <c r="D606" s="184"/>
      <c r="E606" s="185">
        <f>AVERAGE(E431,E451,E471,E491,E511,E531,E551,E571)</f>
        <v>0.14012657725930852</v>
      </c>
      <c r="F606" s="185">
        <f t="shared" ref="F606:K606" si="260">AVERAGE(F431,F451,F471,F491,F511,F531,F551,F571)</f>
        <v>0.11104849903446662</v>
      </c>
      <c r="G606" s="185">
        <f t="shared" si="260"/>
        <v>0.27863255146879617</v>
      </c>
      <c r="H606" s="185">
        <f t="shared" si="260"/>
        <v>0.18184398574015576</v>
      </c>
      <c r="I606" s="185">
        <f t="shared" si="260"/>
        <v>9.4049770480239561E-2</v>
      </c>
      <c r="J606" s="185">
        <f t="shared" si="260"/>
        <v>7.8741983469559726E-2</v>
      </c>
      <c r="K606" s="185">
        <f t="shared" si="260"/>
        <v>0.11555663254747368</v>
      </c>
      <c r="L606" s="180">
        <f t="shared" ref="L606:L609" si="261">(1*E606+2*F606+3*G606+4*H606+5*I606)/SUM(E606:I606)</f>
        <v>2.9734912620518714</v>
      </c>
    </row>
    <row r="607" spans="1:13" ht="15" customHeight="1" x14ac:dyDescent="0.2">
      <c r="A607" s="11"/>
      <c r="C607" s="190">
        <v>2021</v>
      </c>
      <c r="D607" s="186"/>
      <c r="E607" s="142">
        <f t="shared" ref="E607:K607" si="262">AVERAGE(E432,E452,E472,E492,E512,E532,E552,E572)</f>
        <v>0.15070368424999997</v>
      </c>
      <c r="F607" s="142">
        <f t="shared" si="262"/>
        <v>0.1140587235</v>
      </c>
      <c r="G607" s="142">
        <f t="shared" si="262"/>
        <v>0.30746779987499995</v>
      </c>
      <c r="H607" s="142">
        <f t="shared" si="262"/>
        <v>0.18546386562499997</v>
      </c>
      <c r="I607" s="142">
        <f t="shared" si="262"/>
        <v>6.8306815000000007E-2</v>
      </c>
      <c r="J607" s="142">
        <f t="shared" si="262"/>
        <v>6.7702526124999995E-2</v>
      </c>
      <c r="K607" s="142">
        <f t="shared" si="262"/>
        <v>0.10629659725</v>
      </c>
      <c r="L607" s="141">
        <f t="shared" si="261"/>
        <v>2.8869388668904987</v>
      </c>
    </row>
    <row r="608" spans="1:13" ht="15" customHeight="1" x14ac:dyDescent="0.2">
      <c r="A608" s="11"/>
      <c r="C608" s="190">
        <v>2017</v>
      </c>
      <c r="D608" s="186"/>
      <c r="E608" s="142">
        <f t="shared" ref="E608:K608" si="263">AVERAGE(E433,E453,E473,E493,E513,E533,E553,E573)</f>
        <v>0.15114820212499996</v>
      </c>
      <c r="F608" s="142">
        <f t="shared" si="263"/>
        <v>9.5290304625000002E-2</v>
      </c>
      <c r="G608" s="142">
        <f t="shared" si="263"/>
        <v>0.31503990062500004</v>
      </c>
      <c r="H608" s="142">
        <f t="shared" si="263"/>
        <v>0.16297109800000001</v>
      </c>
      <c r="I608" s="142">
        <f t="shared" si="263"/>
        <v>6.6613673249999991E-2</v>
      </c>
      <c r="J608" s="142">
        <f t="shared" si="263"/>
        <v>7.3619574625000003E-2</v>
      </c>
      <c r="K608" s="142">
        <f t="shared" si="263"/>
        <v>0.13531723975000001</v>
      </c>
      <c r="L608" s="141">
        <f t="shared" si="261"/>
        <v>2.8718329115618433</v>
      </c>
    </row>
    <row r="609" spans="1:12" ht="15" customHeight="1" x14ac:dyDescent="0.2">
      <c r="A609" s="11"/>
      <c r="C609" s="190">
        <v>2014</v>
      </c>
      <c r="D609" s="186"/>
      <c r="E609" s="142">
        <f t="shared" ref="E609:K609" si="264">AVERAGE(E434,E454,E474,E494,E514,E534,E554,E574)</f>
        <v>0.16341359809254302</v>
      </c>
      <c r="F609" s="142">
        <f t="shared" si="264"/>
        <v>0.10829937698086059</v>
      </c>
      <c r="G609" s="142">
        <f t="shared" si="264"/>
        <v>0.29727986479924756</v>
      </c>
      <c r="H609" s="142">
        <f t="shared" si="264"/>
        <v>0.1498983863517174</v>
      </c>
      <c r="I609" s="142">
        <f t="shared" si="264"/>
        <v>6.4424567748243886E-2</v>
      </c>
      <c r="J609" s="142">
        <f t="shared" si="264"/>
        <v>6.687661787987903E-2</v>
      </c>
      <c r="K609" s="142">
        <f t="shared" si="264"/>
        <v>0.14980758814750864</v>
      </c>
      <c r="L609" s="141">
        <f t="shared" si="261"/>
        <v>2.8003626985169547</v>
      </c>
    </row>
    <row r="610" spans="1:12" ht="15" customHeight="1" x14ac:dyDescent="0.2">
      <c r="A610" s="11"/>
      <c r="C610" s="162" t="s">
        <v>188</v>
      </c>
      <c r="D610" s="162"/>
      <c r="E610" s="162"/>
      <c r="F610" s="162"/>
      <c r="G610" s="162"/>
      <c r="H610" s="162"/>
      <c r="I610" s="162"/>
      <c r="J610" s="162"/>
      <c r="K610" s="162"/>
      <c r="L610" s="162"/>
    </row>
    <row r="611" spans="1:12" ht="15" customHeight="1" x14ac:dyDescent="0.2">
      <c r="A611" s="11"/>
      <c r="C611" s="189">
        <v>2024</v>
      </c>
      <c r="D611" s="184"/>
      <c r="E611" s="185">
        <f>AVERAGE(E436,E456,E476,E496,E516,E536,E556,E576)</f>
        <v>0.14084236840770745</v>
      </c>
      <c r="F611" s="185">
        <f t="shared" ref="F611:K611" si="265">AVERAGE(F436,F456,F476,F496,F516,F536,F556,F576)</f>
        <v>0.10059604073000863</v>
      </c>
      <c r="G611" s="185">
        <f t="shared" si="265"/>
        <v>0.28058196482434239</v>
      </c>
      <c r="H611" s="185">
        <f t="shared" si="265"/>
        <v>0.1700677073741188</v>
      </c>
      <c r="I611" s="185">
        <f t="shared" si="265"/>
        <v>8.7570920163827226E-2</v>
      </c>
      <c r="J611" s="185">
        <f t="shared" si="265"/>
        <v>8.7934820079404716E-2</v>
      </c>
      <c r="K611" s="185">
        <f t="shared" si="265"/>
        <v>0.13240617842059077</v>
      </c>
      <c r="L611" s="180">
        <f t="shared" ref="L611:L614" si="266">(1*E611+2*F611+3*G611+4*H611+5*I611)/SUM(E611:I611)</f>
        <v>2.9524519953308714</v>
      </c>
    </row>
    <row r="612" spans="1:12" ht="15" customHeight="1" x14ac:dyDescent="0.2">
      <c r="A612" s="11"/>
      <c r="C612" s="190">
        <v>2021</v>
      </c>
      <c r="D612" s="186"/>
      <c r="E612" s="142">
        <f t="shared" ref="E612:K612" si="267">AVERAGE(E437,E457,E477,E497,E517,E537,E557,E577)</f>
        <v>0.154411672625</v>
      </c>
      <c r="F612" s="142">
        <f t="shared" si="267"/>
        <v>9.7993552125000008E-2</v>
      </c>
      <c r="G612" s="142">
        <f t="shared" si="267"/>
        <v>0.294072626625</v>
      </c>
      <c r="H612" s="142">
        <f t="shared" si="267"/>
        <v>0.16825573237500002</v>
      </c>
      <c r="I612" s="142">
        <f t="shared" si="267"/>
        <v>8.3441797124999995E-2</v>
      </c>
      <c r="J612" s="142">
        <f t="shared" si="267"/>
        <v>7.9228238874999996E-2</v>
      </c>
      <c r="K612" s="142">
        <f t="shared" si="267"/>
        <v>0.122596388125</v>
      </c>
      <c r="L612" s="141">
        <f t="shared" si="266"/>
        <v>2.9101982190036688</v>
      </c>
    </row>
    <row r="613" spans="1:12" ht="15" customHeight="1" x14ac:dyDescent="0.2">
      <c r="A613" s="11"/>
      <c r="C613" s="190">
        <v>2017</v>
      </c>
      <c r="D613" s="186"/>
      <c r="E613" s="142">
        <f t="shared" ref="E613:K613" si="268">AVERAGE(E438,E458,E478,E498,E518,E538,E558,E578)</f>
        <v>0.14446609625000001</v>
      </c>
      <c r="F613" s="142">
        <f t="shared" si="268"/>
        <v>8.1538970875000005E-2</v>
      </c>
      <c r="G613" s="142">
        <f t="shared" si="268"/>
        <v>0.30237758625</v>
      </c>
      <c r="H613" s="142">
        <f t="shared" si="268"/>
        <v>0.15723791549999999</v>
      </c>
      <c r="I613" s="142">
        <f t="shared" si="268"/>
        <v>4.8587450125000001E-2</v>
      </c>
      <c r="J613" s="142">
        <f t="shared" si="268"/>
        <v>9.6155751875000001E-2</v>
      </c>
      <c r="K613" s="142">
        <f t="shared" si="268"/>
        <v>0.169636222</v>
      </c>
      <c r="L613" s="141">
        <f t="shared" si="266"/>
        <v>2.8419271587593489</v>
      </c>
    </row>
    <row r="614" spans="1:12" ht="15" customHeight="1" x14ac:dyDescent="0.2">
      <c r="A614" s="11"/>
      <c r="C614" s="190">
        <v>2014</v>
      </c>
      <c r="D614" s="186"/>
      <c r="E614" s="142">
        <f t="shared" ref="E614:K614" si="269">AVERAGE(E439,E459,E479,E499,E519,E539,E559,E579)</f>
        <v>0.18145716637423367</v>
      </c>
      <c r="F614" s="142">
        <f t="shared" si="269"/>
        <v>0.10864324263806122</v>
      </c>
      <c r="G614" s="142">
        <f t="shared" si="269"/>
        <v>0.23973092884489006</v>
      </c>
      <c r="H614" s="142">
        <f t="shared" si="269"/>
        <v>0.1269771862482636</v>
      </c>
      <c r="I614" s="142">
        <f t="shared" si="269"/>
        <v>4.9519674360820921E-2</v>
      </c>
      <c r="J614" s="142">
        <f t="shared" si="269"/>
        <v>9.7905488162142396E-2</v>
      </c>
      <c r="K614" s="142">
        <f t="shared" si="269"/>
        <v>0.19576631337158812</v>
      </c>
      <c r="L614" s="141">
        <f t="shared" si="266"/>
        <v>2.6523697610405557</v>
      </c>
    </row>
    <row r="615" spans="1:12" ht="15" customHeight="1" x14ac:dyDescent="0.2">
      <c r="A615" s="11"/>
      <c r="C615" s="100" t="s">
        <v>16</v>
      </c>
      <c r="D615" s="100"/>
      <c r="E615" s="100"/>
      <c r="F615" s="100"/>
      <c r="G615" s="99"/>
      <c r="H615" s="99"/>
      <c r="I615" s="99"/>
      <c r="J615" s="99"/>
      <c r="K615" s="99"/>
      <c r="L615" s="99"/>
    </row>
    <row r="616" spans="1:12" ht="15" customHeight="1" x14ac:dyDescent="0.2">
      <c r="A616" s="11"/>
      <c r="C616" s="160" t="s">
        <v>185</v>
      </c>
      <c r="D616" s="160"/>
      <c r="E616" s="160"/>
      <c r="F616" s="161"/>
      <c r="G616" s="161"/>
      <c r="H616" s="161"/>
      <c r="I616" s="161"/>
      <c r="J616" s="161"/>
      <c r="K616" s="161"/>
      <c r="L616" s="161"/>
    </row>
    <row r="617" spans="1:12" ht="15" customHeight="1" x14ac:dyDescent="0.2">
      <c r="A617" s="11"/>
      <c r="C617" s="189">
        <v>2024</v>
      </c>
      <c r="D617" s="184"/>
      <c r="E617" s="185">
        <f>AVERAGE(E627,E632,E637,E647,E652,E657,E667,E672,E677,E687,E692,E697,E707,E712,E717,E727,E732,E737,E747,E752,E757,E767,E772,E777)</f>
        <v>0.17519500194122428</v>
      </c>
      <c r="F617" s="185">
        <f t="shared" ref="F617:K617" si="270">AVERAGE(F627,F632,F637,F647,F652,F657,F667,F672,F677,F687,F692,F697,F707,F712,F717,F727,F732,F737,F747,F752,F757,F767,F772,F777)</f>
        <v>0.10878276381648315</v>
      </c>
      <c r="G617" s="185">
        <f t="shared" si="270"/>
        <v>0.24474273028662383</v>
      </c>
      <c r="H617" s="185">
        <f t="shared" si="270"/>
        <v>0.13250899161319599</v>
      </c>
      <c r="I617" s="185">
        <f t="shared" si="270"/>
        <v>8.4215520921297471E-2</v>
      </c>
      <c r="J617" s="185">
        <f t="shared" si="270"/>
        <v>0.10422759410188866</v>
      </c>
      <c r="K617" s="185">
        <f t="shared" si="270"/>
        <v>0.15032739731928671</v>
      </c>
      <c r="L617" s="180">
        <f t="shared" ref="L617:L620" si="271">(1*E617+2*F617+3*G617+4*H617+5*I617)/SUM(E617:I617)</f>
        <v>2.7877338604160649</v>
      </c>
    </row>
    <row r="618" spans="1:12" ht="15" customHeight="1" x14ac:dyDescent="0.2">
      <c r="A618" s="11"/>
      <c r="C618" s="190">
        <v>2021</v>
      </c>
      <c r="D618" s="186"/>
      <c r="E618" s="142">
        <f t="shared" ref="E618:K618" si="272">AVERAGE(E628,E633,E638,E648,E653,E658,E668,E673,E678,E688,E693,E698,E708,E713,E718,E728,E733,E738,E748,E753,E758,E768,E773,E778)</f>
        <v>0.17176556791666667</v>
      </c>
      <c r="F618" s="142">
        <f t="shared" si="272"/>
        <v>9.7299000666666677E-2</v>
      </c>
      <c r="G618" s="142">
        <f t="shared" si="272"/>
        <v>0.27597770541666666</v>
      </c>
      <c r="H618" s="142">
        <f t="shared" si="272"/>
        <v>0.12538873708333334</v>
      </c>
      <c r="I618" s="142">
        <f t="shared" si="272"/>
        <v>6.6940782208333327E-2</v>
      </c>
      <c r="J618" s="142">
        <f t="shared" si="272"/>
        <v>0.10419903858333335</v>
      </c>
      <c r="K618" s="142">
        <f t="shared" si="272"/>
        <v>0.1584291638333333</v>
      </c>
      <c r="L618" s="141">
        <f t="shared" si="271"/>
        <v>2.7537743691150602</v>
      </c>
    </row>
    <row r="619" spans="1:12" ht="15" customHeight="1" x14ac:dyDescent="0.2">
      <c r="A619" s="11"/>
      <c r="C619" s="190">
        <v>2017</v>
      </c>
      <c r="D619" s="186"/>
      <c r="E619" s="142">
        <f t="shared" ref="E619:K619" si="273">AVERAGE(E629,E634,E639,E649,E654,E659,E669,E674,E679,E689,E694,E699,E709,E714,E719,E729,E734,E739,E749,E754,E759,E769,E774,E779)</f>
        <v>0.17790677995833334</v>
      </c>
      <c r="F619" s="142">
        <f t="shared" si="273"/>
        <v>7.4935793499999986E-2</v>
      </c>
      <c r="G619" s="142">
        <f t="shared" si="273"/>
        <v>0.25658700216666663</v>
      </c>
      <c r="H619" s="142">
        <f t="shared" si="273"/>
        <v>0.125732439375</v>
      </c>
      <c r="I619" s="142">
        <f t="shared" si="273"/>
        <v>4.3684757041666668E-2</v>
      </c>
      <c r="J619" s="142">
        <f t="shared" si="273"/>
        <v>0.12328784875</v>
      </c>
      <c r="K619" s="142">
        <f t="shared" si="273"/>
        <v>0.19786538058333333</v>
      </c>
      <c r="L619" s="141">
        <f t="shared" si="271"/>
        <v>2.6793865583189742</v>
      </c>
    </row>
    <row r="620" spans="1:12" ht="15" customHeight="1" x14ac:dyDescent="0.2">
      <c r="A620" s="11"/>
      <c r="C620" s="190">
        <v>2014</v>
      </c>
      <c r="D620" s="186"/>
      <c r="E620" s="142">
        <f t="shared" ref="E620:K620" si="274">AVERAGE(E630,E635,E640,E650,E655,E660,E670,E675,E680,E690,E695,E700,E710,E715,E720,E730,E735,E740,E750,E755,E760,E770,E775,E780)</f>
        <v>0.16911013249316517</v>
      </c>
      <c r="F620" s="142">
        <f t="shared" si="274"/>
        <v>0.10194740884472973</v>
      </c>
      <c r="G620" s="142">
        <f t="shared" si="274"/>
        <v>0.20332039521642065</v>
      </c>
      <c r="H620" s="142">
        <f t="shared" si="274"/>
        <v>0.1074426349882356</v>
      </c>
      <c r="I620" s="142">
        <f t="shared" si="274"/>
        <v>4.6384177813840029E-2</v>
      </c>
      <c r="J620" s="142">
        <f t="shared" si="274"/>
        <v>0.13912040157692548</v>
      </c>
      <c r="K620" s="142">
        <f t="shared" si="274"/>
        <v>0.23267484906668337</v>
      </c>
      <c r="L620" s="141">
        <f t="shared" si="271"/>
        <v>2.618027906568702</v>
      </c>
    </row>
    <row r="621" spans="1:12" ht="15" customHeight="1" x14ac:dyDescent="0.2">
      <c r="A621" s="11"/>
      <c r="C621" s="162" t="s">
        <v>68</v>
      </c>
      <c r="D621" s="162"/>
      <c r="E621" s="162"/>
      <c r="F621" s="162"/>
      <c r="G621" s="162"/>
      <c r="H621" s="162"/>
      <c r="I621" s="162"/>
      <c r="J621" s="162"/>
      <c r="K621" s="162"/>
      <c r="L621" s="162"/>
    </row>
    <row r="622" spans="1:12" ht="15" customHeight="1" x14ac:dyDescent="0.2">
      <c r="A622" s="11"/>
      <c r="C622" s="189">
        <v>2024</v>
      </c>
      <c r="D622" s="184"/>
      <c r="E622" s="185">
        <f>AVERAGE(E627,E632,E637)</f>
        <v>0.16537110697999943</v>
      </c>
      <c r="F622" s="185">
        <f t="shared" ref="F622:K622" si="275">AVERAGE(F627,F632,F637)</f>
        <v>0.11618648192062371</v>
      </c>
      <c r="G622" s="185">
        <f t="shared" si="275"/>
        <v>0.26971326051434391</v>
      </c>
      <c r="H622" s="185">
        <f t="shared" si="275"/>
        <v>0.22324890611814929</v>
      </c>
      <c r="I622" s="185">
        <f t="shared" si="275"/>
        <v>0.13413666710453573</v>
      </c>
      <c r="J622" s="185">
        <f t="shared" si="275"/>
        <v>6.2304008489435826E-2</v>
      </c>
      <c r="K622" s="185">
        <f t="shared" si="275"/>
        <v>2.9039568872912053E-2</v>
      </c>
      <c r="L622" s="180">
        <f t="shared" ref="L622:L625" si="276">(1*E622+2*F622+3*G622+4*H622+5*I622)/SUM(E622:I622)</f>
        <v>3.0490763542034425</v>
      </c>
    </row>
    <row r="623" spans="1:12" ht="15" customHeight="1" x14ac:dyDescent="0.2">
      <c r="A623" s="11"/>
      <c r="C623" s="190">
        <v>2021</v>
      </c>
      <c r="D623" s="186"/>
      <c r="E623" s="142">
        <f t="shared" ref="E623:K623" si="277">AVERAGE(E628,E633,E638)</f>
        <v>0.16125799133333332</v>
      </c>
      <c r="F623" s="142">
        <f t="shared" si="277"/>
        <v>0.10490903533333334</v>
      </c>
      <c r="G623" s="142">
        <f t="shared" si="277"/>
        <v>0.29897348933333334</v>
      </c>
      <c r="H623" s="142">
        <f t="shared" si="277"/>
        <v>0.22351331733333332</v>
      </c>
      <c r="I623" s="142">
        <f t="shared" si="277"/>
        <v>0.11596587466666668</v>
      </c>
      <c r="J623" s="142">
        <f t="shared" si="277"/>
        <v>5.8265930999999993E-2</v>
      </c>
      <c r="K623" s="142">
        <f t="shared" si="277"/>
        <v>3.7114366666666669E-2</v>
      </c>
      <c r="L623" s="141">
        <f t="shared" si="276"/>
        <v>3.0309743955596717</v>
      </c>
    </row>
    <row r="624" spans="1:12" ht="15" customHeight="1" x14ac:dyDescent="0.2">
      <c r="A624" s="11"/>
      <c r="C624" s="190">
        <v>2017</v>
      </c>
      <c r="D624" s="186"/>
      <c r="E624" s="142">
        <f t="shared" ref="E624:K624" si="278">AVERAGE(E629,E634,E639)</f>
        <v>0.17655636566666666</v>
      </c>
      <c r="F624" s="142">
        <f t="shared" si="278"/>
        <v>7.7374925666666663E-2</v>
      </c>
      <c r="G624" s="142">
        <f t="shared" si="278"/>
        <v>0.280465411</v>
      </c>
      <c r="H624" s="142">
        <f t="shared" si="278"/>
        <v>0.25543097200000003</v>
      </c>
      <c r="I624" s="142">
        <f t="shared" si="278"/>
        <v>7.9169723666666678E-2</v>
      </c>
      <c r="J624" s="142">
        <f t="shared" si="278"/>
        <v>7.634085933333333E-2</v>
      </c>
      <c r="K624" s="142">
        <f t="shared" si="278"/>
        <v>5.4661759333333337E-2</v>
      </c>
      <c r="L624" s="141">
        <f t="shared" si="276"/>
        <v>2.9807626148189383</v>
      </c>
    </row>
    <row r="625" spans="1:12" ht="15" customHeight="1" x14ac:dyDescent="0.2">
      <c r="A625" s="11"/>
      <c r="C625" s="190">
        <v>2014</v>
      </c>
      <c r="D625" s="186"/>
      <c r="E625" s="142">
        <f t="shared" ref="E625:K625" si="279">AVERAGE(E630,E635,E640)</f>
        <v>0.15897278757571712</v>
      </c>
      <c r="F625" s="142">
        <f t="shared" si="279"/>
        <v>0.1034012930736757</v>
      </c>
      <c r="G625" s="142">
        <f t="shared" si="279"/>
        <v>0.25429429746125415</v>
      </c>
      <c r="H625" s="142">
        <f t="shared" si="279"/>
        <v>0.23108152531634651</v>
      </c>
      <c r="I625" s="142">
        <f t="shared" si="279"/>
        <v>9.8123233214336095E-2</v>
      </c>
      <c r="J625" s="142">
        <f t="shared" si="279"/>
        <v>9.6779675113202415E-2</v>
      </c>
      <c r="K625" s="142">
        <f t="shared" si="279"/>
        <v>5.7347188245467938E-2</v>
      </c>
      <c r="L625" s="141">
        <f t="shared" si="276"/>
        <v>3.0070709462930316</v>
      </c>
    </row>
    <row r="626" spans="1:12" ht="15" customHeight="1" x14ac:dyDescent="0.2">
      <c r="A626" s="11"/>
      <c r="C626" s="170" t="s">
        <v>95</v>
      </c>
      <c r="D626" s="171"/>
      <c r="E626" s="172"/>
      <c r="F626" s="172"/>
      <c r="G626" s="173"/>
      <c r="H626" s="173"/>
      <c r="I626" s="173"/>
      <c r="J626" s="173"/>
      <c r="K626" s="173"/>
      <c r="L626" s="174"/>
    </row>
    <row r="627" spans="1:12" ht="15" customHeight="1" x14ac:dyDescent="0.2">
      <c r="A627" s="11"/>
      <c r="C627" s="189">
        <v>2024</v>
      </c>
      <c r="D627" s="184"/>
      <c r="E627" s="185">
        <v>0.16781203839509881</v>
      </c>
      <c r="F627" s="185">
        <v>0.1282549462769359</v>
      </c>
      <c r="G627" s="185">
        <v>0.28046410351392126</v>
      </c>
      <c r="H627" s="185">
        <v>0.21982182276803552</v>
      </c>
      <c r="I627" s="185">
        <v>0.12948962344381212</v>
      </c>
      <c r="J627" s="185">
        <v>5.0377024645257132E-2</v>
      </c>
      <c r="K627" s="185">
        <v>2.3780440956939139E-2</v>
      </c>
      <c r="L627" s="180">
        <f t="shared" ref="L627:L630" si="280">(1*E627+2*F627+3*G627+4*H627+5*I627)/SUM(E627:I627)</f>
        <v>3.0161172618821537</v>
      </c>
    </row>
    <row r="628" spans="1:12" ht="15" customHeight="1" x14ac:dyDescent="0.2">
      <c r="A628" s="11"/>
      <c r="C628" s="190">
        <v>2021</v>
      </c>
      <c r="D628" s="186"/>
      <c r="E628" s="142">
        <v>0.16294355799999999</v>
      </c>
      <c r="F628" s="142">
        <v>0.10192665300000001</v>
      </c>
      <c r="G628" s="142">
        <v>0.314565284</v>
      </c>
      <c r="H628" s="142">
        <v>0.23025789999999999</v>
      </c>
      <c r="I628" s="142">
        <v>0.10334885000000001</v>
      </c>
      <c r="J628" s="142">
        <v>5.1295599999999997E-2</v>
      </c>
      <c r="K628" s="142">
        <v>3.5662199999999998E-2</v>
      </c>
      <c r="L628" s="141">
        <f t="shared" si="280"/>
        <v>3.0100124950954488</v>
      </c>
    </row>
    <row r="629" spans="1:12" ht="15" customHeight="1" x14ac:dyDescent="0.2">
      <c r="A629" s="11"/>
      <c r="C629" s="190">
        <v>2017</v>
      </c>
      <c r="D629" s="186"/>
      <c r="E629" s="142">
        <v>0.19331056799999999</v>
      </c>
      <c r="F629" s="142">
        <v>6.3063807E-2</v>
      </c>
      <c r="G629" s="142">
        <v>0.31118400600000001</v>
      </c>
      <c r="H629" s="142">
        <v>0.248590282</v>
      </c>
      <c r="I629" s="142">
        <v>7.7443686999999997E-2</v>
      </c>
      <c r="J629" s="142">
        <v>6.3815690999999994E-2</v>
      </c>
      <c r="K629" s="142">
        <v>4.2591999999999998E-2</v>
      </c>
      <c r="L629" s="141">
        <f t="shared" si="280"/>
        <v>2.9482904178846203</v>
      </c>
    </row>
    <row r="630" spans="1:12" ht="15" customHeight="1" x14ac:dyDescent="0.2">
      <c r="A630" s="11"/>
      <c r="C630" s="190">
        <v>2014</v>
      </c>
      <c r="D630" s="186"/>
      <c r="E630" s="142">
        <v>0.14943840859405888</v>
      </c>
      <c r="F630" s="142">
        <v>0.1019457157728435</v>
      </c>
      <c r="G630" s="142">
        <v>0.27944795225624375</v>
      </c>
      <c r="H630" s="142">
        <v>0.23782313170800845</v>
      </c>
      <c r="I630" s="142">
        <v>0.10325489581493684</v>
      </c>
      <c r="J630" s="142">
        <v>8.341875171078697E-2</v>
      </c>
      <c r="K630" s="142">
        <v>4.4671144143121559E-2</v>
      </c>
      <c r="L630" s="141">
        <f t="shared" si="280"/>
        <v>3.0499023811858823</v>
      </c>
    </row>
    <row r="631" spans="1:12" ht="15" customHeight="1" x14ac:dyDescent="0.2">
      <c r="A631" s="11"/>
      <c r="C631" s="170" t="s">
        <v>96</v>
      </c>
      <c r="D631" s="171"/>
      <c r="E631" s="172"/>
      <c r="F631" s="172"/>
      <c r="G631" s="173"/>
      <c r="H631" s="173"/>
      <c r="I631" s="173"/>
      <c r="J631" s="173"/>
      <c r="K631" s="173"/>
      <c r="L631" s="174"/>
    </row>
    <row r="632" spans="1:12" ht="15" customHeight="1" x14ac:dyDescent="0.2">
      <c r="A632" s="11"/>
      <c r="C632" s="189">
        <v>2024</v>
      </c>
      <c r="D632" s="184"/>
      <c r="E632" s="185">
        <v>0.17083247878641208</v>
      </c>
      <c r="F632" s="185">
        <v>0.11390500433983021</v>
      </c>
      <c r="G632" s="185">
        <v>0.26933962011504092</v>
      </c>
      <c r="H632" s="185">
        <v>0.22669530909317503</v>
      </c>
      <c r="I632" s="185">
        <v>0.1335285225581179</v>
      </c>
      <c r="J632" s="185">
        <v>6.1918624150484658E-2</v>
      </c>
      <c r="K632" s="185">
        <v>2.3780440956939139E-2</v>
      </c>
      <c r="L632" s="180">
        <f t="shared" ref="L632:L635" si="281">(1*E632+2*F632+3*G632+4*H632+5*I632)/SUM(E632:I632)</f>
        <v>3.0417612963517779</v>
      </c>
    </row>
    <row r="633" spans="1:12" ht="15" customHeight="1" x14ac:dyDescent="0.2">
      <c r="A633" s="11"/>
      <c r="C633" s="190">
        <v>2021</v>
      </c>
      <c r="D633" s="186"/>
      <c r="E633" s="142">
        <v>0.161351351</v>
      </c>
      <c r="F633" s="142">
        <v>0.108989874</v>
      </c>
      <c r="G633" s="142">
        <v>0.29280499399999999</v>
      </c>
      <c r="H633" s="142">
        <v>0.22087052400000001</v>
      </c>
      <c r="I633" s="142">
        <v>0.122423514</v>
      </c>
      <c r="J633" s="142">
        <v>5.7897499999999998E-2</v>
      </c>
      <c r="K633" s="142">
        <v>3.5662199999999998E-2</v>
      </c>
      <c r="L633" s="141">
        <f t="shared" si="281"/>
        <v>3.0375369206489253</v>
      </c>
    </row>
    <row r="634" spans="1:12" ht="15" customHeight="1" x14ac:dyDescent="0.2">
      <c r="A634" s="11"/>
      <c r="C634" s="190">
        <v>2017</v>
      </c>
      <c r="D634" s="186"/>
      <c r="E634" s="142">
        <v>0.19209926499999999</v>
      </c>
      <c r="F634" s="142">
        <v>8.4957309999999994E-2</v>
      </c>
      <c r="G634" s="142">
        <v>0.247571385</v>
      </c>
      <c r="H634" s="142">
        <v>0.26351878699999998</v>
      </c>
      <c r="I634" s="142">
        <v>8.3129409000000001E-2</v>
      </c>
      <c r="J634" s="142">
        <v>8.2612952000000003E-2</v>
      </c>
      <c r="K634" s="142">
        <v>4.6110900000000003E-2</v>
      </c>
      <c r="L634" s="141">
        <f t="shared" si="281"/>
        <v>2.9548039565540458</v>
      </c>
    </row>
    <row r="635" spans="1:12" ht="15" customHeight="1" x14ac:dyDescent="0.2">
      <c r="A635" s="11"/>
      <c r="C635" s="190">
        <v>2014</v>
      </c>
      <c r="D635" s="186"/>
      <c r="E635" s="142">
        <v>0.15665053092707551</v>
      </c>
      <c r="F635" s="142">
        <v>9.5397847864043844E-2</v>
      </c>
      <c r="G635" s="142">
        <v>0.2531262150958975</v>
      </c>
      <c r="H635" s="142">
        <v>0.24544931506549156</v>
      </c>
      <c r="I635" s="142">
        <v>0.10563344132072212</v>
      </c>
      <c r="J635" s="142">
        <v>9.1251314699017885E-2</v>
      </c>
      <c r="K635" s="142">
        <v>5.2491335027751669E-2</v>
      </c>
      <c r="L635" s="141">
        <f t="shared" si="281"/>
        <v>3.0560781031233408</v>
      </c>
    </row>
    <row r="636" spans="1:12" ht="15" customHeight="1" x14ac:dyDescent="0.2">
      <c r="A636" s="11"/>
      <c r="C636" s="170" t="s">
        <v>181</v>
      </c>
      <c r="D636" s="171"/>
      <c r="E636" s="172"/>
      <c r="F636" s="172"/>
      <c r="G636" s="173"/>
      <c r="H636" s="173"/>
      <c r="I636" s="173"/>
      <c r="J636" s="173"/>
      <c r="K636" s="173"/>
      <c r="L636" s="174"/>
    </row>
    <row r="637" spans="1:12" ht="15" customHeight="1" x14ac:dyDescent="0.2">
      <c r="A637" s="11"/>
      <c r="C637" s="189">
        <v>2024</v>
      </c>
      <c r="D637" s="184"/>
      <c r="E637" s="185">
        <v>0.15746880375848737</v>
      </c>
      <c r="F637" s="185">
        <v>0.10639949514510505</v>
      </c>
      <c r="G637" s="185">
        <v>0.25933605791406955</v>
      </c>
      <c r="H637" s="185">
        <v>0.22322958649323726</v>
      </c>
      <c r="I637" s="185">
        <v>0.13939185531167717</v>
      </c>
      <c r="J637" s="185">
        <v>7.4616376672565696E-2</v>
      </c>
      <c r="K637" s="185">
        <v>3.9557824704857879E-2</v>
      </c>
      <c r="L637" s="180">
        <f t="shared" ref="L637:L640" si="282">(1*E637+2*F637+3*G637+4*H637+5*I637)/SUM(E637:I637)</f>
        <v>3.0910745595578266</v>
      </c>
    </row>
    <row r="638" spans="1:12" ht="15" customHeight="1" x14ac:dyDescent="0.2">
      <c r="A638" s="11"/>
      <c r="C638" s="190">
        <v>2021</v>
      </c>
      <c r="D638" s="186"/>
      <c r="E638" s="142">
        <v>0.159479065</v>
      </c>
      <c r="F638" s="142">
        <v>0.103810579</v>
      </c>
      <c r="G638" s="142">
        <v>0.28955018999999999</v>
      </c>
      <c r="H638" s="142">
        <v>0.21941152799999999</v>
      </c>
      <c r="I638" s="142">
        <v>0.12212526</v>
      </c>
      <c r="J638" s="142">
        <v>6.5604693000000006E-2</v>
      </c>
      <c r="K638" s="142">
        <v>4.0018699999999997E-2</v>
      </c>
      <c r="L638" s="141">
        <f t="shared" si="282"/>
        <v>3.0457227279806962</v>
      </c>
    </row>
    <row r="639" spans="1:12" ht="15" customHeight="1" x14ac:dyDescent="0.2">
      <c r="A639" s="11"/>
      <c r="C639" s="190">
        <v>2017</v>
      </c>
      <c r="D639" s="186"/>
      <c r="E639" s="142">
        <v>0.144259264</v>
      </c>
      <c r="F639" s="142">
        <v>8.4103659999999997E-2</v>
      </c>
      <c r="G639" s="142">
        <v>0.282640842</v>
      </c>
      <c r="H639" s="142">
        <v>0.25418384700000002</v>
      </c>
      <c r="I639" s="142">
        <v>7.6936075000000007E-2</v>
      </c>
      <c r="J639" s="142">
        <v>8.2593934999999993E-2</v>
      </c>
      <c r="K639" s="142">
        <v>7.5282377999999997E-2</v>
      </c>
      <c r="L639" s="141">
        <f t="shared" si="282"/>
        <v>3.0420767275697398</v>
      </c>
    </row>
    <row r="640" spans="1:12" ht="15" customHeight="1" x14ac:dyDescent="0.2">
      <c r="A640" s="11"/>
      <c r="C640" s="190">
        <v>2014</v>
      </c>
      <c r="D640" s="186"/>
      <c r="E640" s="142">
        <v>0.17082942320601704</v>
      </c>
      <c r="F640" s="142">
        <v>0.11286031558413978</v>
      </c>
      <c r="G640" s="142">
        <v>0.23030872503162131</v>
      </c>
      <c r="H640" s="142">
        <v>0.20997212917553959</v>
      </c>
      <c r="I640" s="142">
        <v>8.5481362507349307E-2</v>
      </c>
      <c r="J640" s="142">
        <v>0.11566895892980239</v>
      </c>
      <c r="K640" s="142">
        <v>7.4879085565530579E-2</v>
      </c>
      <c r="L640" s="141">
        <f t="shared" si="282"/>
        <v>2.9090936684931985</v>
      </c>
    </row>
    <row r="641" spans="1:12" ht="15" customHeight="1" x14ac:dyDescent="0.2">
      <c r="A641" s="11"/>
      <c r="C641" s="162" t="s">
        <v>69</v>
      </c>
      <c r="D641" s="162"/>
      <c r="E641" s="162"/>
      <c r="F641" s="162"/>
      <c r="G641" s="162"/>
      <c r="H641" s="162"/>
      <c r="I641" s="162"/>
      <c r="J641" s="162"/>
      <c r="K641" s="162"/>
      <c r="L641" s="162"/>
    </row>
    <row r="642" spans="1:12" ht="15" customHeight="1" x14ac:dyDescent="0.2">
      <c r="A642" s="11"/>
      <c r="C642" s="189">
        <v>2024</v>
      </c>
      <c r="D642" s="184"/>
      <c r="E642" s="185">
        <f>AVERAGE(E647,E652,E657)</f>
        <v>0.15899407017337083</v>
      </c>
      <c r="F642" s="185">
        <f t="shared" ref="F642:K642" si="283">AVERAGE(F647,F652,F657)</f>
        <v>0.1179012116864957</v>
      </c>
      <c r="G642" s="185">
        <f t="shared" si="283"/>
        <v>0.26975335408171258</v>
      </c>
      <c r="H642" s="185">
        <f t="shared" si="283"/>
        <v>0.21024565578682042</v>
      </c>
      <c r="I642" s="185">
        <f t="shared" si="283"/>
        <v>0.12123335223826459</v>
      </c>
      <c r="J642" s="185">
        <f t="shared" si="283"/>
        <v>6.6696501297049154E-2</v>
      </c>
      <c r="K642" s="185">
        <f t="shared" si="283"/>
        <v>5.5175854736286667E-2</v>
      </c>
      <c r="L642" s="180">
        <f t="shared" ref="L642:L645" si="284">(1*E642+2*F642+3*G642+4*H642+5*I642)/SUM(E642:I642)</f>
        <v>3.0191578164583444</v>
      </c>
    </row>
    <row r="643" spans="1:12" ht="15" customHeight="1" x14ac:dyDescent="0.2">
      <c r="A643" s="11"/>
      <c r="C643" s="190">
        <v>2021</v>
      </c>
      <c r="D643" s="186"/>
      <c r="E643" s="142">
        <f t="shared" ref="E643:K643" si="285">AVERAGE(E648,E653,E658)</f>
        <v>0.15763888299999998</v>
      </c>
      <c r="F643" s="142">
        <f t="shared" si="285"/>
        <v>0.10015418700000001</v>
      </c>
      <c r="G643" s="142">
        <f t="shared" si="285"/>
        <v>0.300780257</v>
      </c>
      <c r="H643" s="142">
        <f t="shared" si="285"/>
        <v>0.20534391533333332</v>
      </c>
      <c r="I643" s="142">
        <f t="shared" si="285"/>
        <v>0.10861974266666667</v>
      </c>
      <c r="J643" s="142">
        <f t="shared" si="285"/>
        <v>5.5763853666666668E-2</v>
      </c>
      <c r="K643" s="142">
        <f t="shared" si="285"/>
        <v>7.1699137333333329E-2</v>
      </c>
      <c r="L643" s="141">
        <f t="shared" si="284"/>
        <v>3.0081961541912943</v>
      </c>
    </row>
    <row r="644" spans="1:12" ht="15" customHeight="1" x14ac:dyDescent="0.2">
      <c r="A644" s="11"/>
      <c r="C644" s="190">
        <v>2017</v>
      </c>
      <c r="D644" s="186"/>
      <c r="E644" s="142">
        <f t="shared" ref="E644:K644" si="286">AVERAGE(E649,E654,E659)</f>
        <v>0.16930863533333332</v>
      </c>
      <c r="F644" s="142">
        <f t="shared" si="286"/>
        <v>7.169998733333334E-2</v>
      </c>
      <c r="G644" s="142">
        <f t="shared" si="286"/>
        <v>0.29846321533333331</v>
      </c>
      <c r="H644" s="142">
        <f t="shared" si="286"/>
        <v>0.212112737</v>
      </c>
      <c r="I644" s="142">
        <f t="shared" si="286"/>
        <v>7.8275600333333348E-2</v>
      </c>
      <c r="J644" s="142">
        <f t="shared" si="286"/>
        <v>7.873271933333334E-2</v>
      </c>
      <c r="K644" s="142">
        <f t="shared" si="286"/>
        <v>9.1407111999999999E-2</v>
      </c>
      <c r="L644" s="141">
        <f t="shared" si="284"/>
        <v>2.9498068209905335</v>
      </c>
    </row>
    <row r="645" spans="1:12" ht="15" customHeight="1" x14ac:dyDescent="0.2">
      <c r="A645" s="11"/>
      <c r="C645" s="190">
        <v>2014</v>
      </c>
      <c r="D645" s="186"/>
      <c r="E645" s="142">
        <f t="shared" ref="E645:K645" si="287">AVERAGE(E650,E655,E660)</f>
        <v>0.15156460560724269</v>
      </c>
      <c r="F645" s="142">
        <f t="shared" si="287"/>
        <v>0.11265063389550944</v>
      </c>
      <c r="G645" s="142">
        <f t="shared" si="287"/>
        <v>0.26404625742722376</v>
      </c>
      <c r="H645" s="142">
        <f t="shared" si="287"/>
        <v>0.19901019942055789</v>
      </c>
      <c r="I645" s="142">
        <f t="shared" si="287"/>
        <v>9.0521847305219713E-2</v>
      </c>
      <c r="J645" s="142">
        <f t="shared" si="287"/>
        <v>9.4650173908790311E-2</v>
      </c>
      <c r="K645" s="142">
        <f t="shared" si="287"/>
        <v>8.7556282435456143E-2</v>
      </c>
      <c r="L645" s="141">
        <f t="shared" si="284"/>
        <v>2.9563142172542798</v>
      </c>
    </row>
    <row r="646" spans="1:12" ht="15" customHeight="1" x14ac:dyDescent="0.2">
      <c r="A646" s="11"/>
      <c r="C646" s="170" t="s">
        <v>95</v>
      </c>
      <c r="D646" s="171"/>
      <c r="E646" s="172"/>
      <c r="F646" s="172"/>
      <c r="G646" s="173"/>
      <c r="H646" s="173"/>
      <c r="I646" s="173"/>
      <c r="J646" s="173"/>
      <c r="K646" s="173"/>
      <c r="L646" s="174"/>
    </row>
    <row r="647" spans="1:12" ht="15" customHeight="1" x14ac:dyDescent="0.2">
      <c r="A647" s="11"/>
      <c r="C647" s="189">
        <v>2024</v>
      </c>
      <c r="D647" s="184"/>
      <c r="E647" s="185">
        <v>0.1612779775110266</v>
      </c>
      <c r="F647" s="185">
        <v>0.12838275867732579</v>
      </c>
      <c r="G647" s="185">
        <v>0.28412681678889906</v>
      </c>
      <c r="H647" s="185">
        <v>0.20514436191710597</v>
      </c>
      <c r="I647" s="185">
        <v>0.11560176482379682</v>
      </c>
      <c r="J647" s="185">
        <v>5.5367145332204042E-2</v>
      </c>
      <c r="K647" s="185">
        <v>5.0099174949641584E-2</v>
      </c>
      <c r="L647" s="180">
        <f t="shared" ref="L647:L650" si="288">(1*E647+2*F647+3*G647+4*H647+5*I647)/SUM(E647:I647)</f>
        <v>2.9836889068958516</v>
      </c>
    </row>
    <row r="648" spans="1:12" ht="15" customHeight="1" x14ac:dyDescent="0.2">
      <c r="A648" s="11"/>
      <c r="C648" s="190">
        <v>2021</v>
      </c>
      <c r="D648" s="186"/>
      <c r="E648" s="142">
        <v>0.159285748</v>
      </c>
      <c r="F648" s="142">
        <v>9.9192864000000006E-2</v>
      </c>
      <c r="G648" s="142">
        <v>0.31817964300000001</v>
      </c>
      <c r="H648" s="142">
        <v>0.20764823399999999</v>
      </c>
      <c r="I648" s="142">
        <v>9.7819171999999996E-2</v>
      </c>
      <c r="J648" s="142">
        <v>4.8454700000000003E-2</v>
      </c>
      <c r="K648" s="142">
        <v>6.9419603999999996E-2</v>
      </c>
      <c r="L648" s="141">
        <f t="shared" si="288"/>
        <v>2.9835876194967645</v>
      </c>
    </row>
    <row r="649" spans="1:12" ht="15" customHeight="1" x14ac:dyDescent="0.2">
      <c r="A649" s="11"/>
      <c r="C649" s="190">
        <v>2017</v>
      </c>
      <c r="D649" s="186"/>
      <c r="E649" s="142">
        <v>0.18393686200000001</v>
      </c>
      <c r="F649" s="142">
        <v>6.0009899999999998E-2</v>
      </c>
      <c r="G649" s="142">
        <v>0.33690534</v>
      </c>
      <c r="H649" s="142">
        <v>0.202900303</v>
      </c>
      <c r="I649" s="142">
        <v>7.0651167000000001E-2</v>
      </c>
      <c r="J649" s="142">
        <v>6.4330812000000001E-2</v>
      </c>
      <c r="K649" s="142">
        <v>8.1265635000000003E-2</v>
      </c>
      <c r="L649" s="141">
        <f t="shared" si="288"/>
        <v>2.90205917935933</v>
      </c>
    </row>
    <row r="650" spans="1:12" ht="15" customHeight="1" x14ac:dyDescent="0.2">
      <c r="A650" s="11"/>
      <c r="C650" s="190">
        <v>2014</v>
      </c>
      <c r="D650" s="186"/>
      <c r="E650" s="142">
        <v>0.14923305620325442</v>
      </c>
      <c r="F650" s="142">
        <v>0.11307621897604678</v>
      </c>
      <c r="G650" s="142">
        <v>0.292133312776372</v>
      </c>
      <c r="H650" s="142">
        <v>0.20351023974246352</v>
      </c>
      <c r="I650" s="142">
        <v>8.3801732134248547E-2</v>
      </c>
      <c r="J650" s="142">
        <v>8.0319826324297211E-2</v>
      </c>
      <c r="K650" s="142">
        <v>7.792561384331749E-2</v>
      </c>
      <c r="L650" s="141">
        <f t="shared" si="288"/>
        <v>2.9519710028305104</v>
      </c>
    </row>
    <row r="651" spans="1:12" ht="15" customHeight="1" x14ac:dyDescent="0.2">
      <c r="A651" s="11"/>
      <c r="C651" s="170" t="s">
        <v>96</v>
      </c>
      <c r="D651" s="171"/>
      <c r="E651" s="172"/>
      <c r="F651" s="172"/>
      <c r="G651" s="173"/>
      <c r="H651" s="173"/>
      <c r="I651" s="173"/>
      <c r="J651" s="173"/>
      <c r="K651" s="173"/>
      <c r="L651" s="174"/>
    </row>
    <row r="652" spans="1:12" ht="15" customHeight="1" x14ac:dyDescent="0.2">
      <c r="A652" s="11"/>
      <c r="C652" s="189">
        <v>2024</v>
      </c>
      <c r="D652" s="184"/>
      <c r="E652" s="185">
        <v>0.16551822885286133</v>
      </c>
      <c r="F652" s="185">
        <v>0.11203999114198814</v>
      </c>
      <c r="G652" s="185">
        <v>0.28026200439105309</v>
      </c>
      <c r="H652" s="185">
        <v>0.21238276923560284</v>
      </c>
      <c r="I652" s="185">
        <v>0.11414395526764522</v>
      </c>
      <c r="J652" s="185">
        <v>6.5553876161207836E-2</v>
      </c>
      <c r="K652" s="185">
        <v>5.0099174949641598E-2</v>
      </c>
      <c r="L652" s="180">
        <f t="shared" ref="L652:L655" si="289">(1*E652+2*F652+3*G652+4*H652+5*I652)/SUM(E652:I652)</f>
        <v>2.9972796094566285</v>
      </c>
    </row>
    <row r="653" spans="1:12" ht="15" customHeight="1" x14ac:dyDescent="0.2">
      <c r="A653" s="11"/>
      <c r="C653" s="190">
        <v>2021</v>
      </c>
      <c r="D653" s="186"/>
      <c r="E653" s="142">
        <v>0.160791874</v>
      </c>
      <c r="F653" s="142">
        <v>0.11201702700000001</v>
      </c>
      <c r="G653" s="142">
        <v>0.311433864</v>
      </c>
      <c r="H653" s="142">
        <v>0.18749438700000001</v>
      </c>
      <c r="I653" s="142">
        <v>0.103321306</v>
      </c>
      <c r="J653" s="142">
        <v>5.5521899999999999E-2</v>
      </c>
      <c r="K653" s="142">
        <v>6.9419603999999996E-2</v>
      </c>
      <c r="L653" s="141">
        <f t="shared" si="289"/>
        <v>2.9549015547027602</v>
      </c>
    </row>
    <row r="654" spans="1:12" ht="15" customHeight="1" x14ac:dyDescent="0.2">
      <c r="A654" s="11"/>
      <c r="C654" s="190">
        <v>2017</v>
      </c>
      <c r="D654" s="186"/>
      <c r="E654" s="142">
        <v>0.182835213</v>
      </c>
      <c r="F654" s="142">
        <v>8.3989331E-2</v>
      </c>
      <c r="G654" s="142">
        <v>0.28140221799999998</v>
      </c>
      <c r="H654" s="142">
        <v>0.21500665899999999</v>
      </c>
      <c r="I654" s="142">
        <v>7.0415634000000005E-2</v>
      </c>
      <c r="J654" s="142">
        <v>8.2924472999999999E-2</v>
      </c>
      <c r="K654" s="142">
        <v>8.3426473000000001E-2</v>
      </c>
      <c r="L654" s="141">
        <f t="shared" si="289"/>
        <v>2.8874564429272938</v>
      </c>
    </row>
    <row r="655" spans="1:12" ht="15" customHeight="1" x14ac:dyDescent="0.2">
      <c r="A655" s="11"/>
      <c r="C655" s="190">
        <v>2014</v>
      </c>
      <c r="D655" s="186"/>
      <c r="E655" s="142">
        <v>0.15626576065207939</v>
      </c>
      <c r="F655" s="142">
        <v>0.11238445239460026</v>
      </c>
      <c r="G655" s="142">
        <v>0.27354657358854156</v>
      </c>
      <c r="H655" s="142">
        <v>0.20224110818253085</v>
      </c>
      <c r="I655" s="142">
        <v>8.1624678656141855E-2</v>
      </c>
      <c r="J655" s="142">
        <v>8.9305296577609966E-2</v>
      </c>
      <c r="K655" s="142">
        <v>8.4632129948496101E-2</v>
      </c>
      <c r="L655" s="141">
        <f t="shared" si="289"/>
        <v>2.9280617351370384</v>
      </c>
    </row>
    <row r="656" spans="1:12" ht="15" customHeight="1" x14ac:dyDescent="0.2">
      <c r="A656" s="11"/>
      <c r="C656" s="170" t="s">
        <v>181</v>
      </c>
      <c r="D656" s="171"/>
      <c r="E656" s="172"/>
      <c r="F656" s="172"/>
      <c r="G656" s="173"/>
      <c r="H656" s="173"/>
      <c r="I656" s="173"/>
      <c r="J656" s="173"/>
      <c r="K656" s="173"/>
      <c r="L656" s="174"/>
    </row>
    <row r="657" spans="1:12" ht="15" customHeight="1" x14ac:dyDescent="0.2">
      <c r="A657" s="11"/>
      <c r="C657" s="189">
        <v>2024</v>
      </c>
      <c r="D657" s="184"/>
      <c r="E657" s="185">
        <v>0.15018600415622452</v>
      </c>
      <c r="F657" s="185">
        <v>0.11328088524017313</v>
      </c>
      <c r="G657" s="185">
        <v>0.24487124106518568</v>
      </c>
      <c r="H657" s="185">
        <v>0.2132098362077525</v>
      </c>
      <c r="I657" s="185">
        <v>0.13395433662335177</v>
      </c>
      <c r="J657" s="185">
        <v>7.9168482397735579E-2</v>
      </c>
      <c r="K657" s="185">
        <v>6.5329214309576805E-2</v>
      </c>
      <c r="L657" s="180">
        <f t="shared" ref="L657:L660" si="290">(1*E657+2*F657+3*G657+4*H657+5*I657)/SUM(E657:I657)</f>
        <v>3.0788608232171559</v>
      </c>
    </row>
    <row r="658" spans="1:12" ht="15" customHeight="1" x14ac:dyDescent="0.2">
      <c r="A658" s="11"/>
      <c r="C658" s="190">
        <v>2021</v>
      </c>
      <c r="D658" s="186"/>
      <c r="E658" s="142">
        <v>0.15283902699999999</v>
      </c>
      <c r="F658" s="142">
        <v>8.9252670000000006E-2</v>
      </c>
      <c r="G658" s="142">
        <v>0.27272726400000002</v>
      </c>
      <c r="H658" s="142">
        <v>0.22088912499999999</v>
      </c>
      <c r="I658" s="142">
        <v>0.12471875</v>
      </c>
      <c r="J658" s="142">
        <v>6.3314961000000003E-2</v>
      </c>
      <c r="K658" s="142">
        <v>7.6258203999999996E-2</v>
      </c>
      <c r="L658" s="141">
        <f t="shared" si="290"/>
        <v>3.0876261616275298</v>
      </c>
    </row>
    <row r="659" spans="1:12" ht="15" customHeight="1" x14ac:dyDescent="0.2">
      <c r="A659" s="11"/>
      <c r="C659" s="190">
        <v>2017</v>
      </c>
      <c r="D659" s="186"/>
      <c r="E659" s="142">
        <v>0.14115383100000001</v>
      </c>
      <c r="F659" s="142">
        <v>7.1100731E-2</v>
      </c>
      <c r="G659" s="142">
        <v>0.277082088</v>
      </c>
      <c r="H659" s="142">
        <v>0.21843124899999999</v>
      </c>
      <c r="I659" s="142">
        <v>9.3759999999999996E-2</v>
      </c>
      <c r="J659" s="142">
        <v>8.8942873000000006E-2</v>
      </c>
      <c r="K659" s="142">
        <v>0.10952922800000001</v>
      </c>
      <c r="L659" s="141">
        <f t="shared" si="290"/>
        <v>3.0655533713368599</v>
      </c>
    </row>
    <row r="660" spans="1:12" ht="15" customHeight="1" x14ac:dyDescent="0.2">
      <c r="A660" s="11"/>
      <c r="C660" s="190">
        <v>2014</v>
      </c>
      <c r="D660" s="186"/>
      <c r="E660" s="142">
        <v>0.14919499996639426</v>
      </c>
      <c r="F660" s="142">
        <v>0.11249123031588129</v>
      </c>
      <c r="G660" s="142">
        <v>0.22645888591675783</v>
      </c>
      <c r="H660" s="142">
        <v>0.19127925033667931</v>
      </c>
      <c r="I660" s="142">
        <v>0.10613913112526874</v>
      </c>
      <c r="J660" s="142">
        <v>0.11432539882446371</v>
      </c>
      <c r="K660" s="142">
        <v>0.10011110351455484</v>
      </c>
      <c r="L660" s="141">
        <f t="shared" si="290"/>
        <v>2.9906771156204948</v>
      </c>
    </row>
    <row r="661" spans="1:12" ht="15" customHeight="1" x14ac:dyDescent="0.2">
      <c r="A661" s="11"/>
      <c r="C661" s="162" t="s">
        <v>70</v>
      </c>
      <c r="D661" s="162"/>
      <c r="E661" s="162"/>
      <c r="F661" s="162"/>
      <c r="G661" s="162"/>
      <c r="H661" s="162"/>
      <c r="I661" s="162"/>
      <c r="J661" s="162"/>
      <c r="K661" s="162"/>
      <c r="L661" s="162"/>
    </row>
    <row r="662" spans="1:12" ht="15" customHeight="1" x14ac:dyDescent="0.2">
      <c r="A662" s="11"/>
      <c r="C662" s="189">
        <v>2024</v>
      </c>
      <c r="D662" s="184"/>
      <c r="E662" s="185">
        <f>AVERAGE(E667,E672,E677)</f>
        <v>0.17502803523116106</v>
      </c>
      <c r="F662" s="185">
        <f t="shared" ref="F662:K662" si="291">AVERAGE(F667,F672,F677)</f>
        <v>0.14175412264011064</v>
      </c>
      <c r="G662" s="185">
        <f t="shared" si="291"/>
        <v>0.29387158742801028</v>
      </c>
      <c r="H662" s="185">
        <f t="shared" si="291"/>
        <v>0.14173121551274356</v>
      </c>
      <c r="I662" s="185">
        <f t="shared" si="291"/>
        <v>0.10786378158843564</v>
      </c>
      <c r="J662" s="185">
        <f t="shared" si="291"/>
        <v>7.8244793153354711E-2</v>
      </c>
      <c r="K662" s="185">
        <f t="shared" si="291"/>
        <v>6.15064644461841E-2</v>
      </c>
      <c r="L662" s="180">
        <f t="shared" ref="L662:L665" si="292">(1*E662+2*F662+3*G662+4*H662+5*I662)/SUM(E662:I662)</f>
        <v>2.8438225971270583</v>
      </c>
    </row>
    <row r="663" spans="1:12" ht="15" customHeight="1" x14ac:dyDescent="0.2">
      <c r="A663" s="11"/>
      <c r="C663" s="190">
        <v>2021</v>
      </c>
      <c r="D663" s="186"/>
      <c r="E663" s="142">
        <f t="shared" ref="E663:K663" si="293">AVERAGE(E668,E673,E678)</f>
        <v>0.18424992766666667</v>
      </c>
      <c r="F663" s="142">
        <f t="shared" si="293"/>
        <v>0.11382372366666665</v>
      </c>
      <c r="G663" s="142">
        <f t="shared" si="293"/>
        <v>0.33143137466666667</v>
      </c>
      <c r="H663" s="142">
        <f t="shared" si="293"/>
        <v>0.14077690166666668</v>
      </c>
      <c r="I663" s="142">
        <f t="shared" si="293"/>
        <v>7.9766656333333338E-2</v>
      </c>
      <c r="J663" s="142">
        <f t="shared" si="293"/>
        <v>9.071660266666666E-2</v>
      </c>
      <c r="K663" s="142">
        <f t="shared" si="293"/>
        <v>5.9234807E-2</v>
      </c>
      <c r="L663" s="141">
        <f t="shared" si="292"/>
        <v>2.7858788684639864</v>
      </c>
    </row>
    <row r="664" spans="1:12" ht="15" customHeight="1" x14ac:dyDescent="0.2">
      <c r="A664" s="11"/>
      <c r="C664" s="190">
        <v>2017</v>
      </c>
      <c r="D664" s="186"/>
      <c r="E664" s="142">
        <f t="shared" ref="E664:K664" si="294">AVERAGE(E669,E674,E679)</f>
        <v>0.17803121200000002</v>
      </c>
      <c r="F664" s="142">
        <f t="shared" si="294"/>
        <v>9.6697892000000008E-2</v>
      </c>
      <c r="G664" s="142">
        <f t="shared" si="294"/>
        <v>0.31160611233333335</v>
      </c>
      <c r="H664" s="142">
        <f t="shared" si="294"/>
        <v>0.144839731</v>
      </c>
      <c r="I664" s="142">
        <f t="shared" si="294"/>
        <v>6.5566999000000001E-2</v>
      </c>
      <c r="J664" s="142">
        <f t="shared" si="294"/>
        <v>0.10496041500000002</v>
      </c>
      <c r="K664" s="142">
        <f t="shared" si="294"/>
        <v>9.8297640666666672E-2</v>
      </c>
      <c r="L664" s="141">
        <f t="shared" si="292"/>
        <v>2.7781131170342102</v>
      </c>
    </row>
    <row r="665" spans="1:12" ht="15" customHeight="1" x14ac:dyDescent="0.2">
      <c r="A665" s="11"/>
      <c r="C665" s="190">
        <v>2014</v>
      </c>
      <c r="D665" s="186"/>
      <c r="E665" s="142">
        <f t="shared" ref="E665:K665" si="295">AVERAGE(E670,E675,E680)</f>
        <v>0.18283356639622095</v>
      </c>
      <c r="F665" s="142">
        <f t="shared" si="295"/>
        <v>0.12719621382363508</v>
      </c>
      <c r="G665" s="142">
        <f t="shared" si="295"/>
        <v>0.26009805120582169</v>
      </c>
      <c r="H665" s="142">
        <f t="shared" si="295"/>
        <v>0.12193405923205387</v>
      </c>
      <c r="I665" s="142">
        <f t="shared" si="295"/>
        <v>5.8813576537649209E-2</v>
      </c>
      <c r="J665" s="142">
        <f t="shared" si="295"/>
        <v>0.12880889119353667</v>
      </c>
      <c r="K665" s="142">
        <f t="shared" si="295"/>
        <v>0.12031564161108262</v>
      </c>
      <c r="L665" s="141">
        <f t="shared" si="292"/>
        <v>2.6626575971980526</v>
      </c>
    </row>
    <row r="666" spans="1:12" ht="15" customHeight="1" x14ac:dyDescent="0.2">
      <c r="A666" s="11"/>
      <c r="C666" s="170" t="s">
        <v>95</v>
      </c>
      <c r="D666" s="171"/>
      <c r="E666" s="172"/>
      <c r="F666" s="172"/>
      <c r="G666" s="173"/>
      <c r="H666" s="173"/>
      <c r="I666" s="173"/>
      <c r="J666" s="173"/>
      <c r="K666" s="173"/>
      <c r="L666" s="174"/>
    </row>
    <row r="667" spans="1:12" ht="15" customHeight="1" x14ac:dyDescent="0.2">
      <c r="A667" s="11"/>
      <c r="C667" s="189">
        <v>2024</v>
      </c>
      <c r="D667" s="184"/>
      <c r="E667" s="185">
        <v>0.16529481126807904</v>
      </c>
      <c r="F667" s="185">
        <v>0.14944124567889</v>
      </c>
      <c r="G667" s="185">
        <v>0.30672695711835535</v>
      </c>
      <c r="H667" s="185">
        <v>0.1490076402720989</v>
      </c>
      <c r="I667" s="185">
        <v>0.1208095680520396</v>
      </c>
      <c r="J667" s="185">
        <v>6.3452404498818796E-2</v>
      </c>
      <c r="K667" s="185">
        <v>4.5267373111718287E-2</v>
      </c>
      <c r="L667" s="180">
        <f t="shared" ref="L667:L670" si="296">(1*E667+2*F667+3*G667+4*H667+5*I667)/SUM(E667:I667)</f>
        <v>2.8996902549916532</v>
      </c>
    </row>
    <row r="668" spans="1:12" ht="15" customHeight="1" x14ac:dyDescent="0.2">
      <c r="A668" s="11"/>
      <c r="C668" s="190">
        <v>2021</v>
      </c>
      <c r="D668" s="186"/>
      <c r="E668" s="142">
        <v>0.17933331799999999</v>
      </c>
      <c r="F668" s="142">
        <v>0.11633159999999999</v>
      </c>
      <c r="G668" s="142">
        <v>0.34925601699999997</v>
      </c>
      <c r="H668" s="142">
        <v>0.142773016</v>
      </c>
      <c r="I668" s="142">
        <v>9.3483539000000004E-2</v>
      </c>
      <c r="J668" s="142">
        <v>7.5215319000000003E-2</v>
      </c>
      <c r="K668" s="142">
        <v>4.3607199999999999E-2</v>
      </c>
      <c r="L668" s="141">
        <f t="shared" si="296"/>
        <v>2.8351545021877489</v>
      </c>
    </row>
    <row r="669" spans="1:12" ht="15" customHeight="1" x14ac:dyDescent="0.2">
      <c r="A669" s="11"/>
      <c r="C669" s="190">
        <v>2017</v>
      </c>
      <c r="D669" s="186"/>
      <c r="E669" s="142">
        <v>0.18001494700000001</v>
      </c>
      <c r="F669" s="142">
        <v>8.3645860000000002E-2</v>
      </c>
      <c r="G669" s="142">
        <v>0.338594383</v>
      </c>
      <c r="H669" s="142">
        <v>0.173636814</v>
      </c>
      <c r="I669" s="142">
        <v>7.6230524999999993E-2</v>
      </c>
      <c r="J669" s="142">
        <v>8.1659181999999997E-2</v>
      </c>
      <c r="K669" s="142">
        <v>6.6218289E-2</v>
      </c>
      <c r="L669" s="141">
        <f t="shared" si="296"/>
        <v>2.8620176254018515</v>
      </c>
    </row>
    <row r="670" spans="1:12" ht="15" customHeight="1" x14ac:dyDescent="0.2">
      <c r="A670" s="11"/>
      <c r="C670" s="190">
        <v>2014</v>
      </c>
      <c r="D670" s="186"/>
      <c r="E670" s="142">
        <v>0.16210739201392038</v>
      </c>
      <c r="F670" s="142">
        <v>0.14761093056471031</v>
      </c>
      <c r="G670" s="142">
        <v>0.29637101435971114</v>
      </c>
      <c r="H670" s="142">
        <v>0.12402352722404378</v>
      </c>
      <c r="I670" s="142">
        <v>7.8495914544422174E-2</v>
      </c>
      <c r="J670" s="142">
        <v>0.10583077865293061</v>
      </c>
      <c r="K670" s="142">
        <v>8.5560442640261677E-2</v>
      </c>
      <c r="L670" s="141">
        <f t="shared" si="296"/>
        <v>2.7640263582287323</v>
      </c>
    </row>
    <row r="671" spans="1:12" ht="15" customHeight="1" x14ac:dyDescent="0.2">
      <c r="A671" s="11"/>
      <c r="C671" s="170" t="s">
        <v>96</v>
      </c>
      <c r="D671" s="171"/>
      <c r="E671" s="172"/>
      <c r="F671" s="172"/>
      <c r="G671" s="173"/>
      <c r="H671" s="173"/>
      <c r="I671" s="173"/>
      <c r="J671" s="173"/>
      <c r="K671" s="173"/>
      <c r="L671" s="174"/>
    </row>
    <row r="672" spans="1:12" ht="15" customHeight="1" x14ac:dyDescent="0.2">
      <c r="A672" s="11"/>
      <c r="C672" s="189">
        <v>2024</v>
      </c>
      <c r="D672" s="184"/>
      <c r="E672" s="185">
        <v>0.17800283019378996</v>
      </c>
      <c r="F672" s="185">
        <v>0.13960041646728588</v>
      </c>
      <c r="G672" s="185">
        <v>0.29623957388776245</v>
      </c>
      <c r="H672" s="185">
        <v>0.16341723305015754</v>
      </c>
      <c r="I672" s="185">
        <v>0.11203180810209973</v>
      </c>
      <c r="J672" s="185">
        <v>6.544076518718607E-2</v>
      </c>
      <c r="K672" s="185">
        <v>4.5267373111718287E-2</v>
      </c>
      <c r="L672" s="180">
        <f t="shared" ref="L672:L675" si="297">(1*E672+2*F672+3*G672+4*H672+5*I672)/SUM(E672:I672)</f>
        <v>2.8784142391748868</v>
      </c>
    </row>
    <row r="673" spans="1:12" ht="15" customHeight="1" x14ac:dyDescent="0.2">
      <c r="A673" s="11"/>
      <c r="C673" s="190">
        <v>2021</v>
      </c>
      <c r="D673" s="186"/>
      <c r="E673" s="142">
        <v>0.17344541699999999</v>
      </c>
      <c r="F673" s="142">
        <v>0.121842006</v>
      </c>
      <c r="G673" s="142">
        <v>0.34068642799999999</v>
      </c>
      <c r="H673" s="142">
        <v>0.14902323100000001</v>
      </c>
      <c r="I673" s="142">
        <v>8.758763E-2</v>
      </c>
      <c r="J673" s="142">
        <v>8.3808097999999998E-2</v>
      </c>
      <c r="K673" s="142">
        <v>4.3607199999999999E-2</v>
      </c>
      <c r="L673" s="141">
        <f t="shared" si="297"/>
        <v>2.8343606677812163</v>
      </c>
    </row>
    <row r="674" spans="1:12" ht="15" customHeight="1" x14ac:dyDescent="0.2">
      <c r="A674" s="11"/>
      <c r="C674" s="190">
        <v>2017</v>
      </c>
      <c r="D674" s="186"/>
      <c r="E674" s="142">
        <v>0.18430606299999999</v>
      </c>
      <c r="F674" s="142">
        <v>0.108984703</v>
      </c>
      <c r="G674" s="142">
        <v>0.30029492099999999</v>
      </c>
      <c r="H674" s="142">
        <v>0.16103737000000001</v>
      </c>
      <c r="I674" s="142">
        <v>7.5242271999999999E-2</v>
      </c>
      <c r="J674" s="142">
        <v>9.4583060999999996E-2</v>
      </c>
      <c r="K674" s="142">
        <v>7.5551609000000006E-2</v>
      </c>
      <c r="L674" s="141">
        <f t="shared" si="297"/>
        <v>2.7998772702070553</v>
      </c>
    </row>
    <row r="675" spans="1:12" ht="15" customHeight="1" x14ac:dyDescent="0.2">
      <c r="A675" s="11"/>
      <c r="C675" s="190">
        <v>2014</v>
      </c>
      <c r="D675" s="186"/>
      <c r="E675" s="142">
        <v>0.179320086010957</v>
      </c>
      <c r="F675" s="142">
        <v>0.12701369703592208</v>
      </c>
      <c r="G675" s="142">
        <v>0.2790701402543167</v>
      </c>
      <c r="H675" s="142">
        <v>0.14033308365927735</v>
      </c>
      <c r="I675" s="142">
        <v>7.1440630118144152E-2</v>
      </c>
      <c r="J675" s="142">
        <v>0.11494268694303791</v>
      </c>
      <c r="K675" s="142">
        <v>8.7879675978344826E-2</v>
      </c>
      <c r="L675" s="141">
        <f t="shared" si="297"/>
        <v>2.7460546862501793</v>
      </c>
    </row>
    <row r="676" spans="1:12" ht="15" customHeight="1" x14ac:dyDescent="0.2">
      <c r="A676" s="11"/>
      <c r="C676" s="170" t="s">
        <v>181</v>
      </c>
      <c r="D676" s="171"/>
      <c r="E676" s="172"/>
      <c r="F676" s="172"/>
      <c r="G676" s="173"/>
      <c r="H676" s="173"/>
      <c r="I676" s="173"/>
      <c r="J676" s="173"/>
      <c r="K676" s="173"/>
      <c r="L676" s="174"/>
    </row>
    <row r="677" spans="1:12" ht="15" customHeight="1" x14ac:dyDescent="0.2">
      <c r="A677" s="11"/>
      <c r="C677" s="189">
        <v>2024</v>
      </c>
      <c r="D677" s="184"/>
      <c r="E677" s="185">
        <v>0.18178646423161415</v>
      </c>
      <c r="F677" s="185">
        <v>0.13622070577415604</v>
      </c>
      <c r="G677" s="185">
        <v>0.27864823127791294</v>
      </c>
      <c r="H677" s="185">
        <v>0.11276877321597423</v>
      </c>
      <c r="I677" s="185">
        <v>9.0749968611167631E-2</v>
      </c>
      <c r="J677" s="185">
        <v>0.10584120977405927</v>
      </c>
      <c r="K677" s="185">
        <v>9.3984647115115727E-2</v>
      </c>
      <c r="L677" s="180">
        <f t="shared" ref="L677:L680" si="298">(1*E677+2*F677+3*G677+4*H677+5*I677)/SUM(E677:I677)</f>
        <v>2.7431497561267619</v>
      </c>
    </row>
    <row r="678" spans="1:12" ht="15" customHeight="1" x14ac:dyDescent="0.2">
      <c r="A678" s="11"/>
      <c r="C678" s="190">
        <v>2021</v>
      </c>
      <c r="D678" s="186"/>
      <c r="E678" s="142">
        <v>0.19997104800000001</v>
      </c>
      <c r="F678" s="142">
        <v>0.10329756499999999</v>
      </c>
      <c r="G678" s="142">
        <v>0.30435167899999999</v>
      </c>
      <c r="H678" s="142">
        <v>0.13053445799999999</v>
      </c>
      <c r="I678" s="142">
        <v>5.8228799999999997E-2</v>
      </c>
      <c r="J678" s="142">
        <v>0.11312639100000001</v>
      </c>
      <c r="K678" s="142">
        <v>9.0490021000000004E-2</v>
      </c>
      <c r="L678" s="141">
        <f t="shared" si="298"/>
        <v>2.678235941714266</v>
      </c>
    </row>
    <row r="679" spans="1:12" ht="15" customHeight="1" x14ac:dyDescent="0.2">
      <c r="A679" s="11"/>
      <c r="C679" s="190">
        <v>2017</v>
      </c>
      <c r="D679" s="186"/>
      <c r="E679" s="142">
        <v>0.16977262600000001</v>
      </c>
      <c r="F679" s="142">
        <v>9.7463113000000004E-2</v>
      </c>
      <c r="G679" s="142">
        <v>0.29592903300000001</v>
      </c>
      <c r="H679" s="142">
        <v>9.9845008999999998E-2</v>
      </c>
      <c r="I679" s="142">
        <v>4.5228200000000003E-2</v>
      </c>
      <c r="J679" s="142">
        <v>0.13863900200000001</v>
      </c>
      <c r="K679" s="142">
        <v>0.153123024</v>
      </c>
      <c r="L679" s="141">
        <f t="shared" si="298"/>
        <v>2.6516609351398222</v>
      </c>
    </row>
    <row r="680" spans="1:12" ht="15" customHeight="1" x14ac:dyDescent="0.2">
      <c r="A680" s="11"/>
      <c r="C680" s="190">
        <v>2014</v>
      </c>
      <c r="D680" s="186"/>
      <c r="E680" s="142">
        <v>0.20707322116378549</v>
      </c>
      <c r="F680" s="142">
        <v>0.10696401387027281</v>
      </c>
      <c r="G680" s="142">
        <v>0.20485299900343709</v>
      </c>
      <c r="H680" s="142">
        <v>0.10144556681284053</v>
      </c>
      <c r="I680" s="142">
        <v>2.6504184950381291E-2</v>
      </c>
      <c r="J680" s="142">
        <v>0.1656532079846415</v>
      </c>
      <c r="K680" s="142">
        <v>0.18750680621464139</v>
      </c>
      <c r="L680" s="141">
        <f t="shared" si="298"/>
        <v>2.4331573070110069</v>
      </c>
    </row>
    <row r="681" spans="1:12" ht="15" customHeight="1" x14ac:dyDescent="0.2">
      <c r="A681" s="11"/>
      <c r="C681" s="162" t="s">
        <v>71</v>
      </c>
      <c r="D681" s="162"/>
      <c r="E681" s="162"/>
      <c r="F681" s="162"/>
      <c r="G681" s="162"/>
      <c r="H681" s="162"/>
      <c r="I681" s="162"/>
      <c r="J681" s="162"/>
      <c r="K681" s="162"/>
      <c r="L681" s="162"/>
    </row>
    <row r="682" spans="1:12" ht="15" customHeight="1" x14ac:dyDescent="0.2">
      <c r="A682" s="11"/>
      <c r="C682" s="189">
        <v>2024</v>
      </c>
      <c r="D682" s="184"/>
      <c r="E682" s="185">
        <f>AVERAGE(E687,E692,E697)</f>
        <v>0.20341900386294162</v>
      </c>
      <c r="F682" s="185">
        <f t="shared" ref="F682:K682" si="299">AVERAGE(F687,F692,F697)</f>
        <v>0.10563336317681275</v>
      </c>
      <c r="G682" s="185">
        <f t="shared" si="299"/>
        <v>0.25741675233192612</v>
      </c>
      <c r="H682" s="185">
        <f t="shared" si="299"/>
        <v>9.57824109851068E-2</v>
      </c>
      <c r="I682" s="185">
        <f t="shared" si="299"/>
        <v>5.653041347255066E-2</v>
      </c>
      <c r="J682" s="185">
        <f t="shared" si="299"/>
        <v>0.11261186515562512</v>
      </c>
      <c r="K682" s="185">
        <f t="shared" si="299"/>
        <v>0.16860619101503702</v>
      </c>
      <c r="L682" s="180">
        <f t="shared" ref="L682:L685" si="300">(1*E682+2*F682+3*G682+4*H682+5*I682)/SUM(E682:I682)</f>
        <v>2.5775796323501159</v>
      </c>
    </row>
    <row r="683" spans="1:12" ht="15" customHeight="1" x14ac:dyDescent="0.2">
      <c r="A683" s="11"/>
      <c r="C683" s="190">
        <v>2021</v>
      </c>
      <c r="D683" s="186"/>
      <c r="E683" s="142">
        <f t="shared" ref="E683:K683" si="301">AVERAGE(E688,E693,E698)</f>
        <v>0.18636433433333335</v>
      </c>
      <c r="F683" s="142">
        <f t="shared" si="301"/>
        <v>9.5215310333333344E-2</v>
      </c>
      <c r="G683" s="142">
        <f t="shared" si="301"/>
        <v>0.27361558700000005</v>
      </c>
      <c r="H683" s="142">
        <f t="shared" si="301"/>
        <v>0.10230994</v>
      </c>
      <c r="I683" s="142">
        <f t="shared" si="301"/>
        <v>5.1516733333333335E-2</v>
      </c>
      <c r="J683" s="142">
        <f t="shared" si="301"/>
        <v>0.113649285</v>
      </c>
      <c r="K683" s="142">
        <f t="shared" si="301"/>
        <v>0.17732879599999998</v>
      </c>
      <c r="L683" s="141">
        <f t="shared" si="300"/>
        <v>2.6296298175254074</v>
      </c>
    </row>
    <row r="684" spans="1:12" ht="15" customHeight="1" x14ac:dyDescent="0.2">
      <c r="A684" s="11"/>
      <c r="C684" s="190">
        <v>2017</v>
      </c>
      <c r="D684" s="186"/>
      <c r="E684" s="142">
        <f t="shared" ref="E684:K684" si="302">AVERAGE(E689,E694,E699)</f>
        <v>0.18858202833333335</v>
      </c>
      <c r="F684" s="142">
        <f t="shared" si="302"/>
        <v>7.5945465333333337E-2</v>
      </c>
      <c r="G684" s="142">
        <f t="shared" si="302"/>
        <v>0.24472966833333332</v>
      </c>
      <c r="H684" s="142">
        <f t="shared" si="302"/>
        <v>9.3179217333333342E-2</v>
      </c>
      <c r="I684" s="142">
        <f t="shared" si="302"/>
        <v>2.989053333333333E-2</v>
      </c>
      <c r="J684" s="142">
        <f t="shared" si="302"/>
        <v>0.12935051033333334</v>
      </c>
      <c r="K684" s="142">
        <f t="shared" si="302"/>
        <v>0.23832257866666665</v>
      </c>
      <c r="L684" s="141">
        <f t="shared" si="300"/>
        <v>2.5253258528342526</v>
      </c>
    </row>
    <row r="685" spans="1:12" ht="15" customHeight="1" x14ac:dyDescent="0.2">
      <c r="A685" s="11"/>
      <c r="C685" s="190">
        <v>2014</v>
      </c>
      <c r="D685" s="186"/>
      <c r="E685" s="142">
        <f t="shared" ref="E685:K685" si="303">AVERAGE(E690,E695,E700)</f>
        <v>0.16646305032092815</v>
      </c>
      <c r="F685" s="142">
        <f t="shared" si="303"/>
        <v>9.9462548359583583E-2</v>
      </c>
      <c r="G685" s="142">
        <f t="shared" si="303"/>
        <v>0.19533312878178113</v>
      </c>
      <c r="H685" s="142">
        <f t="shared" si="303"/>
        <v>7.244718096634517E-2</v>
      </c>
      <c r="I685" s="142">
        <f t="shared" si="303"/>
        <v>2.6979440462860618E-2</v>
      </c>
      <c r="J685" s="142">
        <f t="shared" si="303"/>
        <v>0.15043286844581535</v>
      </c>
      <c r="K685" s="142">
        <f t="shared" si="303"/>
        <v>0.28888178266268599</v>
      </c>
      <c r="L685" s="141">
        <f t="shared" si="300"/>
        <v>2.454270407253702</v>
      </c>
    </row>
    <row r="686" spans="1:12" ht="15" customHeight="1" x14ac:dyDescent="0.2">
      <c r="A686" s="11"/>
      <c r="C686" s="170" t="s">
        <v>95</v>
      </c>
      <c r="D686" s="171"/>
      <c r="E686" s="172"/>
      <c r="F686" s="172"/>
      <c r="G686" s="173"/>
      <c r="H686" s="173"/>
      <c r="I686" s="173"/>
      <c r="J686" s="173"/>
      <c r="K686" s="173"/>
      <c r="L686" s="174"/>
    </row>
    <row r="687" spans="1:12" ht="15" customHeight="1" x14ac:dyDescent="0.2">
      <c r="A687" s="11"/>
      <c r="C687" s="189">
        <v>2024</v>
      </c>
      <c r="D687" s="184"/>
      <c r="E687" s="185">
        <v>0.20336259749437888</v>
      </c>
      <c r="F687" s="185">
        <v>0.11522135283715215</v>
      </c>
      <c r="G687" s="185">
        <v>0.26600906203505592</v>
      </c>
      <c r="H687" s="185">
        <v>9.4089648781936652E-2</v>
      </c>
      <c r="I687" s="185">
        <v>5.6042716403020186E-2</v>
      </c>
      <c r="J687" s="185">
        <v>0.10499769099983969</v>
      </c>
      <c r="K687" s="185">
        <v>0.16027693144861646</v>
      </c>
      <c r="L687" s="180">
        <f t="shared" ref="L687:L690" si="304">(1*E687+2*F687+3*G687+4*H687+5*I687)/SUM(E687:I687)</f>
        <v>2.5702183756191541</v>
      </c>
    </row>
    <row r="688" spans="1:12" ht="15" customHeight="1" x14ac:dyDescent="0.2">
      <c r="A688" s="11"/>
      <c r="C688" s="190">
        <v>2021</v>
      </c>
      <c r="D688" s="186"/>
      <c r="E688" s="142">
        <v>0.18835770700000001</v>
      </c>
      <c r="F688" s="142">
        <v>9.8486247999999998E-2</v>
      </c>
      <c r="G688" s="142">
        <v>0.29209850300000001</v>
      </c>
      <c r="H688" s="142">
        <v>0.101598033</v>
      </c>
      <c r="I688" s="142">
        <v>5.0673799999999998E-2</v>
      </c>
      <c r="J688" s="142">
        <v>9.9098280999999996E-2</v>
      </c>
      <c r="K688" s="142">
        <v>0.169687429</v>
      </c>
      <c r="L688" s="141">
        <f t="shared" si="304"/>
        <v>2.6276658807807682</v>
      </c>
    </row>
    <row r="689" spans="1:12" ht="15" customHeight="1" x14ac:dyDescent="0.2">
      <c r="A689" s="11"/>
      <c r="C689" s="190">
        <v>2017</v>
      </c>
      <c r="D689" s="186"/>
      <c r="E689" s="142">
        <v>0.20698646700000001</v>
      </c>
      <c r="F689" s="142">
        <v>6.6198256999999996E-2</v>
      </c>
      <c r="G689" s="142">
        <v>0.25943179100000002</v>
      </c>
      <c r="H689" s="142">
        <v>9.7451877000000006E-2</v>
      </c>
      <c r="I689" s="142">
        <v>3.5308899999999997E-2</v>
      </c>
      <c r="J689" s="142">
        <v>0.11577925999999999</v>
      </c>
      <c r="K689" s="142">
        <v>0.21884345799999999</v>
      </c>
      <c r="L689" s="141">
        <f t="shared" si="304"/>
        <v>2.5309405389205861</v>
      </c>
    </row>
    <row r="690" spans="1:12" ht="15" customHeight="1" x14ac:dyDescent="0.2">
      <c r="A690" s="11"/>
      <c r="C690" s="190">
        <v>2014</v>
      </c>
      <c r="D690" s="186"/>
      <c r="E690" s="142">
        <v>0.16241106342363312</v>
      </c>
      <c r="F690" s="142">
        <v>0.10540023899142574</v>
      </c>
      <c r="G690" s="142">
        <v>0.22156095261070166</v>
      </c>
      <c r="H690" s="142">
        <v>7.0416834243090337E-2</v>
      </c>
      <c r="I690" s="142">
        <v>3.6027786231368042E-2</v>
      </c>
      <c r="J690" s="142">
        <v>0.13650032388397912</v>
      </c>
      <c r="K690" s="142">
        <v>0.26768280061580202</v>
      </c>
      <c r="L690" s="141">
        <f t="shared" si="304"/>
        <v>2.5170496658200818</v>
      </c>
    </row>
    <row r="691" spans="1:12" ht="15" customHeight="1" x14ac:dyDescent="0.2">
      <c r="A691" s="11"/>
      <c r="C691" s="170" t="s">
        <v>96</v>
      </c>
      <c r="D691" s="171"/>
      <c r="E691" s="172"/>
      <c r="F691" s="172"/>
      <c r="G691" s="173"/>
      <c r="H691" s="173"/>
      <c r="I691" s="173"/>
      <c r="J691" s="173"/>
      <c r="K691" s="173"/>
      <c r="L691" s="174"/>
    </row>
    <row r="692" spans="1:12" ht="15" customHeight="1" x14ac:dyDescent="0.2">
      <c r="A692" s="11"/>
      <c r="C692" s="189">
        <v>2024</v>
      </c>
      <c r="D692" s="184"/>
      <c r="E692" s="185">
        <v>0.21103658822416191</v>
      </c>
      <c r="F692" s="185">
        <v>0.10138425126783497</v>
      </c>
      <c r="G692" s="185">
        <v>0.26360692912165112</v>
      </c>
      <c r="H692" s="185">
        <v>0.10292095378292421</v>
      </c>
      <c r="I692" s="185">
        <v>5.5063150148969356E-2</v>
      </c>
      <c r="J692" s="185">
        <v>0.105711196005842</v>
      </c>
      <c r="K692" s="185">
        <v>0.16027693144861646</v>
      </c>
      <c r="L692" s="180">
        <f t="shared" ref="L692:L695" si="305">(1*E692+2*F692+3*G692+4*H692+5*I692)/SUM(E692:I692)</f>
        <v>2.5771046964692839</v>
      </c>
    </row>
    <row r="693" spans="1:12" ht="15" customHeight="1" x14ac:dyDescent="0.2">
      <c r="A693" s="11"/>
      <c r="C693" s="190">
        <v>2021</v>
      </c>
      <c r="D693" s="186"/>
      <c r="E693" s="142">
        <v>0.18525198600000001</v>
      </c>
      <c r="F693" s="142">
        <v>0.102074252</v>
      </c>
      <c r="G693" s="142">
        <v>0.268687485</v>
      </c>
      <c r="H693" s="142">
        <v>0.106767232</v>
      </c>
      <c r="I693" s="142">
        <v>5.5768199999999997E-2</v>
      </c>
      <c r="J693" s="142">
        <v>0.11176341300000001</v>
      </c>
      <c r="K693" s="142">
        <v>0.169687429</v>
      </c>
      <c r="L693" s="141">
        <f t="shared" si="305"/>
        <v>2.6461277697835439</v>
      </c>
    </row>
    <row r="694" spans="1:12" ht="15" customHeight="1" x14ac:dyDescent="0.2">
      <c r="A694" s="11"/>
      <c r="C694" s="190">
        <v>2017</v>
      </c>
      <c r="D694" s="186"/>
      <c r="E694" s="142">
        <v>0.20008399900000001</v>
      </c>
      <c r="F694" s="142">
        <v>7.8428937000000004E-2</v>
      </c>
      <c r="G694" s="142">
        <v>0.23371361900000001</v>
      </c>
      <c r="H694" s="142">
        <v>0.10506248</v>
      </c>
      <c r="I694" s="142">
        <v>3.11811E-2</v>
      </c>
      <c r="J694" s="142">
        <v>0.123986557</v>
      </c>
      <c r="K694" s="142">
        <v>0.227543314</v>
      </c>
      <c r="L694" s="141">
        <f t="shared" si="305"/>
        <v>2.5201440464178053</v>
      </c>
    </row>
    <row r="695" spans="1:12" ht="15" customHeight="1" x14ac:dyDescent="0.2">
      <c r="A695" s="11"/>
      <c r="C695" s="190">
        <v>2014</v>
      </c>
      <c r="D695" s="186"/>
      <c r="E695" s="142">
        <v>0.16646945625473805</v>
      </c>
      <c r="F695" s="142">
        <v>0.11822858904099297</v>
      </c>
      <c r="G695" s="142">
        <v>0.19452576756660075</v>
      </c>
      <c r="H695" s="142">
        <v>7.6430956113912471E-2</v>
      </c>
      <c r="I695" s="142">
        <v>3.3220703286591942E-2</v>
      </c>
      <c r="J695" s="142">
        <v>0.13972594299427474</v>
      </c>
      <c r="K695" s="142">
        <v>0.27139858474288903</v>
      </c>
      <c r="L695" s="141">
        <f t="shared" si="305"/>
        <v>2.476468025270766</v>
      </c>
    </row>
    <row r="696" spans="1:12" ht="15" customHeight="1" x14ac:dyDescent="0.2">
      <c r="A696" s="11"/>
      <c r="C696" s="170" t="s">
        <v>181</v>
      </c>
      <c r="D696" s="171"/>
      <c r="E696" s="172"/>
      <c r="F696" s="172"/>
      <c r="G696" s="173"/>
      <c r="H696" s="173"/>
      <c r="I696" s="173"/>
      <c r="J696" s="173"/>
      <c r="K696" s="173"/>
      <c r="L696" s="174"/>
    </row>
    <row r="697" spans="1:12" ht="15" customHeight="1" x14ac:dyDescent="0.2">
      <c r="A697" s="11"/>
      <c r="C697" s="189">
        <v>2024</v>
      </c>
      <c r="D697" s="184"/>
      <c r="E697" s="185">
        <v>0.19585782587028405</v>
      </c>
      <c r="F697" s="185">
        <v>0.10029448542545108</v>
      </c>
      <c r="G697" s="185">
        <v>0.24263426583907122</v>
      </c>
      <c r="H697" s="185">
        <v>9.0336630390459513E-2</v>
      </c>
      <c r="I697" s="185">
        <v>5.8485373865662438E-2</v>
      </c>
      <c r="J697" s="185">
        <v>0.12712670846119367</v>
      </c>
      <c r="K697" s="185">
        <v>0.18526471014787804</v>
      </c>
      <c r="L697" s="180">
        <f t="shared" ref="L697:L700" si="306">(1*E697+2*F697+3*G697+4*H697+5*I697)/SUM(E697:I697)</f>
        <v>2.5859522892103466</v>
      </c>
    </row>
    <row r="698" spans="1:12" ht="15" customHeight="1" x14ac:dyDescent="0.2">
      <c r="A698" s="11"/>
      <c r="C698" s="190">
        <v>2021</v>
      </c>
      <c r="D698" s="186"/>
      <c r="E698" s="142">
        <v>0.18548331000000001</v>
      </c>
      <c r="F698" s="142">
        <v>8.5085431000000003E-2</v>
      </c>
      <c r="G698" s="142">
        <v>0.26006077300000002</v>
      </c>
      <c r="H698" s="142">
        <v>9.8564554999999998E-2</v>
      </c>
      <c r="I698" s="142">
        <v>4.8108199999999997E-2</v>
      </c>
      <c r="J698" s="142">
        <v>0.13008616100000001</v>
      </c>
      <c r="K698" s="142">
        <v>0.19261153</v>
      </c>
      <c r="L698" s="141">
        <f t="shared" si="306"/>
        <v>2.6142474225197079</v>
      </c>
    </row>
    <row r="699" spans="1:12" ht="15" customHeight="1" x14ac:dyDescent="0.2">
      <c r="A699" s="11"/>
      <c r="C699" s="190">
        <v>2017</v>
      </c>
      <c r="D699" s="186"/>
      <c r="E699" s="142">
        <v>0.15867561899999999</v>
      </c>
      <c r="F699" s="142">
        <v>8.3209201999999996E-2</v>
      </c>
      <c r="G699" s="142">
        <v>0.241043595</v>
      </c>
      <c r="H699" s="142">
        <v>7.7023295000000006E-2</v>
      </c>
      <c r="I699" s="142">
        <v>2.31816E-2</v>
      </c>
      <c r="J699" s="142">
        <v>0.14828571400000001</v>
      </c>
      <c r="K699" s="142">
        <v>0.26858096399999998</v>
      </c>
      <c r="L699" s="141">
        <f t="shared" si="306"/>
        <v>2.5246816812356649</v>
      </c>
    </row>
    <row r="700" spans="1:12" ht="15" customHeight="1" x14ac:dyDescent="0.2">
      <c r="A700" s="11"/>
      <c r="C700" s="190">
        <v>2014</v>
      </c>
      <c r="D700" s="186"/>
      <c r="E700" s="142">
        <v>0.17050863128441324</v>
      </c>
      <c r="F700" s="142">
        <v>7.4758817046332041E-2</v>
      </c>
      <c r="G700" s="142">
        <v>0.16991266616804102</v>
      </c>
      <c r="H700" s="142">
        <v>7.0493752542032731E-2</v>
      </c>
      <c r="I700" s="142">
        <v>1.1689831870621883E-2</v>
      </c>
      <c r="J700" s="142">
        <v>0.17507233845919218</v>
      </c>
      <c r="K700" s="142">
        <v>0.32756396262936688</v>
      </c>
      <c r="L700" s="141">
        <f t="shared" si="306"/>
        <v>2.3527821510970406</v>
      </c>
    </row>
    <row r="701" spans="1:12" ht="15" customHeight="1" x14ac:dyDescent="0.2">
      <c r="A701" s="11"/>
      <c r="C701" s="162" t="s">
        <v>72</v>
      </c>
      <c r="D701" s="162"/>
      <c r="E701" s="162"/>
      <c r="F701" s="162"/>
      <c r="G701" s="162"/>
      <c r="H701" s="162"/>
      <c r="I701" s="162"/>
      <c r="J701" s="162"/>
      <c r="K701" s="162"/>
      <c r="L701" s="162"/>
    </row>
    <row r="702" spans="1:12" ht="15" customHeight="1" x14ac:dyDescent="0.2">
      <c r="A702" s="11"/>
      <c r="C702" s="189">
        <v>2024</v>
      </c>
      <c r="D702" s="184"/>
      <c r="E702" s="185">
        <f>AVERAGE(E707,E712,E717)</f>
        <v>0.17271214084076905</v>
      </c>
      <c r="F702" s="185">
        <f t="shared" ref="F702:K702" si="307">AVERAGE(F707,F712,F717)</f>
        <v>9.7168538280738792E-2</v>
      </c>
      <c r="G702" s="185">
        <f t="shared" si="307"/>
        <v>0.2302658375495831</v>
      </c>
      <c r="H702" s="185">
        <f t="shared" si="307"/>
        <v>0.11739164498759498</v>
      </c>
      <c r="I702" s="185">
        <f t="shared" si="307"/>
        <v>7.0747626039337777E-2</v>
      </c>
      <c r="J702" s="185">
        <f t="shared" si="307"/>
        <v>0.12084998316101718</v>
      </c>
      <c r="K702" s="185">
        <f t="shared" si="307"/>
        <v>0.1908642291409591</v>
      </c>
      <c r="L702" s="180">
        <f t="shared" ref="L702:L705" si="308">(1*E702+2*F702+3*G702+4*H702+5*I702)/SUM(E702:I702)</f>
        <v>2.7330964460120377</v>
      </c>
    </row>
    <row r="703" spans="1:12" ht="15" customHeight="1" x14ac:dyDescent="0.2">
      <c r="A703" s="11"/>
      <c r="C703" s="190">
        <v>2021</v>
      </c>
      <c r="D703" s="186"/>
      <c r="E703" s="142">
        <f t="shared" ref="E703:K703" si="309">AVERAGE(E708,E713,E718)</f>
        <v>0.17250578766666666</v>
      </c>
      <c r="F703" s="142">
        <f t="shared" si="309"/>
        <v>9.0129434333333328E-2</v>
      </c>
      <c r="G703" s="142">
        <f t="shared" si="309"/>
        <v>0.26210927066666667</v>
      </c>
      <c r="H703" s="142">
        <f t="shared" si="309"/>
        <v>0.10536701933333333</v>
      </c>
      <c r="I703" s="142">
        <f t="shared" si="309"/>
        <v>5.8000950666666669E-2</v>
      </c>
      <c r="J703" s="142">
        <f t="shared" si="309"/>
        <v>0.12561990266666667</v>
      </c>
      <c r="K703" s="142">
        <f t="shared" si="309"/>
        <v>0.18626765366666667</v>
      </c>
      <c r="L703" s="141">
        <f t="shared" si="308"/>
        <v>2.6893355365610416</v>
      </c>
    </row>
    <row r="704" spans="1:12" ht="15" customHeight="1" x14ac:dyDescent="0.2">
      <c r="A704" s="11"/>
      <c r="C704" s="190">
        <v>2017</v>
      </c>
      <c r="D704" s="186"/>
      <c r="E704" s="142">
        <f t="shared" ref="E704:K704" si="310">AVERAGE(E709,E714,E719)</f>
        <v>0.17463914766666666</v>
      </c>
      <c r="F704" s="142">
        <f t="shared" si="310"/>
        <v>6.4807851999999999E-2</v>
      </c>
      <c r="G704" s="142">
        <f t="shared" si="310"/>
        <v>0.241524983</v>
      </c>
      <c r="H704" s="142">
        <f t="shared" si="310"/>
        <v>9.836009766666666E-2</v>
      </c>
      <c r="I704" s="142">
        <f t="shared" si="310"/>
        <v>3.1030200000000004E-2</v>
      </c>
      <c r="J704" s="142">
        <f t="shared" si="310"/>
        <v>0.14323783333333331</v>
      </c>
      <c r="K704" s="142">
        <f t="shared" si="310"/>
        <v>0.24639989833333334</v>
      </c>
      <c r="L704" s="141">
        <f t="shared" si="308"/>
        <v>2.584401497536621</v>
      </c>
    </row>
    <row r="705" spans="1:12" ht="15" customHeight="1" x14ac:dyDescent="0.2">
      <c r="A705" s="11"/>
      <c r="C705" s="190">
        <v>2014</v>
      </c>
      <c r="D705" s="186"/>
      <c r="E705" s="142">
        <f t="shared" ref="E705:K705" si="311">AVERAGE(E710,E715,E720)</f>
        <v>0.16216419134358914</v>
      </c>
      <c r="F705" s="142">
        <f t="shared" si="311"/>
        <v>9.7409580353060535E-2</v>
      </c>
      <c r="G705" s="142">
        <f t="shared" si="311"/>
        <v>0.17790779222932684</v>
      </c>
      <c r="H705" s="142">
        <f t="shared" si="311"/>
        <v>8.1100779500732398E-2</v>
      </c>
      <c r="I705" s="142">
        <f t="shared" si="311"/>
        <v>2.9968442015014252E-2</v>
      </c>
      <c r="J705" s="142">
        <f t="shared" si="311"/>
        <v>0.16307364065698168</v>
      </c>
      <c r="K705" s="142">
        <f t="shared" si="311"/>
        <v>0.28837557390129503</v>
      </c>
      <c r="L705" s="141">
        <f t="shared" si="308"/>
        <v>2.4882874895832243</v>
      </c>
    </row>
    <row r="706" spans="1:12" ht="15" customHeight="1" x14ac:dyDescent="0.2">
      <c r="A706" s="11"/>
      <c r="C706" s="170" t="s">
        <v>95</v>
      </c>
      <c r="D706" s="171"/>
      <c r="E706" s="172"/>
      <c r="F706" s="172"/>
      <c r="G706" s="173"/>
      <c r="H706" s="173"/>
      <c r="I706" s="173"/>
      <c r="J706" s="173"/>
      <c r="K706" s="173"/>
      <c r="L706" s="174"/>
    </row>
    <row r="707" spans="1:12" ht="15" customHeight="1" x14ac:dyDescent="0.2">
      <c r="A707" s="11"/>
      <c r="C707" s="189">
        <v>2024</v>
      </c>
      <c r="D707" s="184"/>
      <c r="E707" s="185">
        <v>0.16636597884938248</v>
      </c>
      <c r="F707" s="185">
        <v>0.10194605068871816</v>
      </c>
      <c r="G707" s="185">
        <v>0.23402198994679094</v>
      </c>
      <c r="H707" s="185">
        <v>0.12203890209664778</v>
      </c>
      <c r="I707" s="185">
        <v>7.1907895909935848E-2</v>
      </c>
      <c r="J707" s="185">
        <v>0.11900635702955599</v>
      </c>
      <c r="K707" s="185">
        <v>0.18471282547896878</v>
      </c>
      <c r="L707" s="180">
        <f t="shared" ref="L707:L710" si="312">(1*E707+2*F707+3*G707+4*H707+5*I707)/SUM(E707:I707)</f>
        <v>2.7575355945045401</v>
      </c>
    </row>
    <row r="708" spans="1:12" ht="15" customHeight="1" x14ac:dyDescent="0.2">
      <c r="A708" s="11"/>
      <c r="C708" s="190">
        <v>2021</v>
      </c>
      <c r="D708" s="186"/>
      <c r="E708" s="142">
        <v>0.17090497199999999</v>
      </c>
      <c r="F708" s="142">
        <v>9.9072045999999997E-2</v>
      </c>
      <c r="G708" s="142">
        <v>0.27310191299999997</v>
      </c>
      <c r="H708" s="142">
        <v>0.11537143699999999</v>
      </c>
      <c r="I708" s="142">
        <v>5.0997199999999999E-2</v>
      </c>
      <c r="J708" s="142">
        <v>0.110395408</v>
      </c>
      <c r="K708" s="142">
        <v>0.18015703499999999</v>
      </c>
      <c r="L708" s="141">
        <f t="shared" si="312"/>
        <v>2.6849433797763056</v>
      </c>
    </row>
    <row r="709" spans="1:12" ht="15" customHeight="1" x14ac:dyDescent="0.2">
      <c r="A709" s="11"/>
      <c r="C709" s="190">
        <v>2017</v>
      </c>
      <c r="D709" s="186"/>
      <c r="E709" s="142">
        <v>0.187843864</v>
      </c>
      <c r="F709" s="142">
        <v>5.76131E-2</v>
      </c>
      <c r="G709" s="142">
        <v>0.2592353</v>
      </c>
      <c r="H709" s="142">
        <v>0.111898972</v>
      </c>
      <c r="I709" s="142">
        <v>2.8629100000000001E-2</v>
      </c>
      <c r="J709" s="142">
        <v>0.12733828599999999</v>
      </c>
      <c r="K709" s="142">
        <v>0.22744135700000001</v>
      </c>
      <c r="L709" s="141">
        <f t="shared" si="312"/>
        <v>2.5906148004609699</v>
      </c>
    </row>
    <row r="710" spans="1:12" ht="15" customHeight="1" x14ac:dyDescent="0.2">
      <c r="A710" s="11"/>
      <c r="C710" s="190">
        <v>2014</v>
      </c>
      <c r="D710" s="186"/>
      <c r="E710" s="142">
        <v>0.16155516807891293</v>
      </c>
      <c r="F710" s="142">
        <v>0.10285752364312346</v>
      </c>
      <c r="G710" s="142">
        <v>0.20188295656793451</v>
      </c>
      <c r="H710" s="142">
        <v>8.7918950162366782E-2</v>
      </c>
      <c r="I710" s="142">
        <v>3.5799537544950202E-2</v>
      </c>
      <c r="J710" s="142">
        <v>0.14467539567441631</v>
      </c>
      <c r="K710" s="142">
        <v>0.26531046832829563</v>
      </c>
      <c r="L710" s="141">
        <f t="shared" si="312"/>
        <v>2.5484009309398865</v>
      </c>
    </row>
    <row r="711" spans="1:12" ht="15" customHeight="1" x14ac:dyDescent="0.2">
      <c r="A711" s="11"/>
      <c r="C711" s="170" t="s">
        <v>96</v>
      </c>
      <c r="D711" s="171"/>
      <c r="E711" s="172"/>
      <c r="F711" s="172"/>
      <c r="G711" s="173"/>
      <c r="H711" s="173"/>
      <c r="I711" s="173"/>
      <c r="J711" s="173"/>
      <c r="K711" s="173"/>
      <c r="L711" s="174"/>
    </row>
    <row r="712" spans="1:12" ht="15" customHeight="1" x14ac:dyDescent="0.2">
      <c r="A712" s="11"/>
      <c r="C712" s="189">
        <v>2024</v>
      </c>
      <c r="D712" s="184"/>
      <c r="E712" s="185">
        <v>0.18047198760117233</v>
      </c>
      <c r="F712" s="185">
        <v>9.588490015001494E-2</v>
      </c>
      <c r="G712" s="185">
        <v>0.24900011561310381</v>
      </c>
      <c r="H712" s="185">
        <v>0.10951450625418647</v>
      </c>
      <c r="I712" s="185">
        <v>6.874646949424397E-2</v>
      </c>
      <c r="J712" s="185">
        <v>0.11166919540830972</v>
      </c>
      <c r="K712" s="185">
        <v>0.18471282547896878</v>
      </c>
      <c r="L712" s="180">
        <f t="shared" ref="L712:L715" si="313">(1*E712+2*F712+3*G712+4*H712+5*I712)/SUM(E712:I712)</f>
        <v>2.701796377667502</v>
      </c>
    </row>
    <row r="713" spans="1:12" ht="15" customHeight="1" x14ac:dyDescent="0.2">
      <c r="A713" s="11"/>
      <c r="C713" s="190">
        <v>2021</v>
      </c>
      <c r="D713" s="186"/>
      <c r="E713" s="142">
        <v>0.17570141</v>
      </c>
      <c r="F713" s="142">
        <v>9.3616671999999998E-2</v>
      </c>
      <c r="G713" s="142">
        <v>0.26782760799999999</v>
      </c>
      <c r="H713" s="142">
        <v>0.100453722</v>
      </c>
      <c r="I713" s="142">
        <v>6.2705152E-2</v>
      </c>
      <c r="J713" s="142">
        <v>0.119538401</v>
      </c>
      <c r="K713" s="142">
        <v>0.18015703499999999</v>
      </c>
      <c r="L713" s="141">
        <f t="shared" si="313"/>
        <v>2.6870569217081384</v>
      </c>
    </row>
    <row r="714" spans="1:12" ht="15" customHeight="1" x14ac:dyDescent="0.2">
      <c r="A714" s="11"/>
      <c r="C714" s="190">
        <v>2017</v>
      </c>
      <c r="D714" s="186"/>
      <c r="E714" s="142">
        <v>0.184817025</v>
      </c>
      <c r="F714" s="142">
        <v>7.5791155999999998E-2</v>
      </c>
      <c r="G714" s="142">
        <v>0.225030654</v>
      </c>
      <c r="H714" s="142">
        <v>0.101403998</v>
      </c>
      <c r="I714" s="142">
        <v>3.46529E-2</v>
      </c>
      <c r="J714" s="142">
        <v>0.13756753799999999</v>
      </c>
      <c r="K714" s="142">
        <v>0.240736751</v>
      </c>
      <c r="L714" s="141">
        <f t="shared" si="313"/>
        <v>2.5581191997661663</v>
      </c>
    </row>
    <row r="715" spans="1:12" ht="15" customHeight="1" x14ac:dyDescent="0.2">
      <c r="A715" s="11"/>
      <c r="C715" s="190">
        <v>2014</v>
      </c>
      <c r="D715" s="186"/>
      <c r="E715" s="142">
        <v>0.16101456864016739</v>
      </c>
      <c r="F715" s="142">
        <v>0.1068643790267744</v>
      </c>
      <c r="G715" s="142">
        <v>0.18718159396379125</v>
      </c>
      <c r="H715" s="142">
        <v>8.0192489449374835E-2</v>
      </c>
      <c r="I715" s="142">
        <v>3.1172850561185735E-2</v>
      </c>
      <c r="J715" s="142">
        <v>0.1548288847077039</v>
      </c>
      <c r="K715" s="142">
        <v>0.27874523365100234</v>
      </c>
      <c r="L715" s="141">
        <f t="shared" si="313"/>
        <v>2.4944522575387791</v>
      </c>
    </row>
    <row r="716" spans="1:12" ht="15" customHeight="1" x14ac:dyDescent="0.2">
      <c r="A716" s="11"/>
      <c r="C716" s="170" t="s">
        <v>181</v>
      </c>
      <c r="D716" s="171"/>
      <c r="E716" s="172"/>
      <c r="F716" s="172"/>
      <c r="G716" s="173"/>
      <c r="H716" s="173"/>
      <c r="I716" s="173"/>
      <c r="J716" s="173"/>
      <c r="K716" s="173"/>
      <c r="L716" s="174"/>
    </row>
    <row r="717" spans="1:12" ht="15" customHeight="1" x14ac:dyDescent="0.2">
      <c r="A717" s="11"/>
      <c r="C717" s="189">
        <v>2024</v>
      </c>
      <c r="D717" s="184"/>
      <c r="E717" s="185">
        <v>0.1712984560717524</v>
      </c>
      <c r="F717" s="185">
        <v>9.3674664003483316E-2</v>
      </c>
      <c r="G717" s="185">
        <v>0.20777540708885461</v>
      </c>
      <c r="H717" s="185">
        <v>0.12062152661195069</v>
      </c>
      <c r="I717" s="185">
        <v>7.1588512713833527E-2</v>
      </c>
      <c r="J717" s="185">
        <v>0.1318743970451858</v>
      </c>
      <c r="K717" s="185">
        <v>0.20316703646493975</v>
      </c>
      <c r="L717" s="180">
        <f t="shared" ref="L717:L720" si="314">(1*E717+2*F717+3*G717+4*H717+5*I717)/SUM(E717:I717)</f>
        <v>2.7406259084414746</v>
      </c>
    </row>
    <row r="718" spans="1:12" ht="15" customHeight="1" x14ac:dyDescent="0.2">
      <c r="A718" s="11"/>
      <c r="C718" s="190">
        <v>2021</v>
      </c>
      <c r="D718" s="186"/>
      <c r="E718" s="142">
        <v>0.17091098099999999</v>
      </c>
      <c r="F718" s="142">
        <v>7.7699585000000002E-2</v>
      </c>
      <c r="G718" s="142">
        <v>0.24539829099999999</v>
      </c>
      <c r="H718" s="142">
        <v>0.100275899</v>
      </c>
      <c r="I718" s="142">
        <v>6.03005E-2</v>
      </c>
      <c r="J718" s="142">
        <v>0.146925899</v>
      </c>
      <c r="K718" s="142">
        <v>0.198488891</v>
      </c>
      <c r="L718" s="141">
        <f t="shared" si="314"/>
        <v>2.6965335742300924</v>
      </c>
    </row>
    <row r="719" spans="1:12" ht="15" customHeight="1" x14ac:dyDescent="0.2">
      <c r="A719" s="11"/>
      <c r="C719" s="190">
        <v>2017</v>
      </c>
      <c r="D719" s="186"/>
      <c r="E719" s="142">
        <v>0.15125655399999999</v>
      </c>
      <c r="F719" s="142">
        <v>6.1019299999999999E-2</v>
      </c>
      <c r="G719" s="142">
        <v>0.240308995</v>
      </c>
      <c r="H719" s="142">
        <v>8.1777322999999999E-2</v>
      </c>
      <c r="I719" s="142">
        <v>2.9808600000000001E-2</v>
      </c>
      <c r="J719" s="142">
        <v>0.16480767599999999</v>
      </c>
      <c r="K719" s="142">
        <v>0.27102158700000001</v>
      </c>
      <c r="L719" s="141">
        <f t="shared" si="314"/>
        <v>2.6062577219083591</v>
      </c>
    </row>
    <row r="720" spans="1:12" ht="15" customHeight="1" x14ac:dyDescent="0.2">
      <c r="A720" s="11"/>
      <c r="C720" s="190">
        <v>2014</v>
      </c>
      <c r="D720" s="186"/>
      <c r="E720" s="142">
        <v>0.16392283731168711</v>
      </c>
      <c r="F720" s="142">
        <v>8.2506838389283743E-2</v>
      </c>
      <c r="G720" s="142">
        <v>0.14465882615625481</v>
      </c>
      <c r="H720" s="142">
        <v>7.5190898890455549E-2</v>
      </c>
      <c r="I720" s="142">
        <v>2.2932937938906821E-2</v>
      </c>
      <c r="J720" s="142">
        <v>0.18971664158882481</v>
      </c>
      <c r="K720" s="142">
        <v>0.32107101972458724</v>
      </c>
      <c r="L720" s="141">
        <f t="shared" si="314"/>
        <v>2.4086499555160952</v>
      </c>
    </row>
    <row r="721" spans="1:12" ht="15" customHeight="1" x14ac:dyDescent="0.2">
      <c r="A721" s="11"/>
      <c r="C721" s="162" t="s">
        <v>73</v>
      </c>
      <c r="D721" s="162"/>
      <c r="E721" s="162"/>
      <c r="F721" s="162"/>
      <c r="G721" s="162"/>
      <c r="H721" s="162"/>
      <c r="I721" s="162"/>
      <c r="J721" s="162"/>
      <c r="K721" s="162"/>
      <c r="L721" s="162"/>
    </row>
    <row r="722" spans="1:12" ht="15" customHeight="1" x14ac:dyDescent="0.2">
      <c r="A722" s="11"/>
      <c r="C722" s="189">
        <v>2024</v>
      </c>
      <c r="D722" s="184"/>
      <c r="E722" s="185">
        <f>AVERAGE(E727,E732,E737)</f>
        <v>0.18620017061487038</v>
      </c>
      <c r="F722" s="185">
        <f t="shared" ref="F722:K722" si="315">AVERAGE(F727,F732,F737)</f>
        <v>0.10605454189404347</v>
      </c>
      <c r="G722" s="185">
        <f t="shared" si="315"/>
        <v>0.22849203654579775</v>
      </c>
      <c r="H722" s="185">
        <f t="shared" si="315"/>
        <v>8.2658773207144834E-2</v>
      </c>
      <c r="I722" s="185">
        <f t="shared" si="315"/>
        <v>5.1604616040515333E-2</v>
      </c>
      <c r="J722" s="185">
        <f t="shared" si="315"/>
        <v>0.12314536930974788</v>
      </c>
      <c r="K722" s="185">
        <f t="shared" si="315"/>
        <v>0.22184449238788029</v>
      </c>
      <c r="L722" s="180">
        <f t="shared" ref="L722:L725" si="316">(1*E722+2*F722+3*G722+4*H722+5*I722)/SUM(E722:I722)</f>
        <v>2.5533093906089404</v>
      </c>
    </row>
    <row r="723" spans="1:12" ht="15" customHeight="1" x14ac:dyDescent="0.2">
      <c r="A723" s="11"/>
      <c r="C723" s="190">
        <v>2021</v>
      </c>
      <c r="D723" s="186"/>
      <c r="E723" s="142">
        <f t="shared" ref="E723:K723" si="317">AVERAGE(E728,E733,E738)</f>
        <v>0.18495789933333331</v>
      </c>
      <c r="F723" s="142">
        <f t="shared" si="317"/>
        <v>9.1728388666666674E-2</v>
      </c>
      <c r="G723" s="142">
        <f t="shared" si="317"/>
        <v>0.26144246399999999</v>
      </c>
      <c r="H723" s="142">
        <f t="shared" si="317"/>
        <v>6.8631847999999995E-2</v>
      </c>
      <c r="I723" s="142">
        <f t="shared" si="317"/>
        <v>3.2979466666666665E-2</v>
      </c>
      <c r="J723" s="142">
        <f t="shared" si="317"/>
        <v>0.11650994933333332</v>
      </c>
      <c r="K723" s="142">
        <f t="shared" si="317"/>
        <v>0.24374997933333331</v>
      </c>
      <c r="L723" s="141">
        <f t="shared" si="316"/>
        <v>2.4887714197672581</v>
      </c>
    </row>
    <row r="724" spans="1:12" ht="15" customHeight="1" x14ac:dyDescent="0.2">
      <c r="A724" s="11"/>
      <c r="C724" s="190">
        <v>2017</v>
      </c>
      <c r="D724" s="186"/>
      <c r="E724" s="142">
        <f t="shared" ref="E724:K724" si="318">AVERAGE(E729,E734,E739)</f>
        <v>0.18619845633333335</v>
      </c>
      <c r="F724" s="142">
        <f t="shared" si="318"/>
        <v>7.8619223666666668E-2</v>
      </c>
      <c r="G724" s="142">
        <f t="shared" si="318"/>
        <v>0.234410902</v>
      </c>
      <c r="H724" s="142">
        <f t="shared" si="318"/>
        <v>6.2370967666666666E-2</v>
      </c>
      <c r="I724" s="142">
        <f t="shared" si="318"/>
        <v>1.6359599999999998E-2</v>
      </c>
      <c r="J724" s="142">
        <f t="shared" si="318"/>
        <v>0.141907747</v>
      </c>
      <c r="K724" s="142">
        <f t="shared" si="318"/>
        <v>0.28013308633333334</v>
      </c>
      <c r="L724" s="141">
        <f t="shared" si="316"/>
        <v>2.3841676027242684</v>
      </c>
    </row>
    <row r="725" spans="1:12" ht="15" customHeight="1" x14ac:dyDescent="0.2">
      <c r="A725" s="11"/>
      <c r="C725" s="190">
        <v>2014</v>
      </c>
      <c r="D725" s="186"/>
      <c r="E725" s="142">
        <f t="shared" ref="E725:K725" si="319">AVERAGE(E730,E735,E740)</f>
        <v>0.1848980821527931</v>
      </c>
      <c r="F725" s="142">
        <f t="shared" si="319"/>
        <v>9.1578498365095254E-2</v>
      </c>
      <c r="G725" s="142">
        <f t="shared" si="319"/>
        <v>0.17595310971791367</v>
      </c>
      <c r="H725" s="142">
        <f t="shared" si="319"/>
        <v>4.6450413791166545E-2</v>
      </c>
      <c r="I725" s="142">
        <f t="shared" si="319"/>
        <v>1.3551456975998655E-2</v>
      </c>
      <c r="J725" s="142">
        <f t="shared" si="319"/>
        <v>0.15755507205610267</v>
      </c>
      <c r="K725" s="142">
        <f t="shared" si="319"/>
        <v>0.33001336694093014</v>
      </c>
      <c r="L725" s="141">
        <f t="shared" si="316"/>
        <v>2.2431743779238609</v>
      </c>
    </row>
    <row r="726" spans="1:12" ht="15" customHeight="1" x14ac:dyDescent="0.2">
      <c r="A726" s="11"/>
      <c r="C726" s="170" t="s">
        <v>95</v>
      </c>
      <c r="D726" s="171"/>
      <c r="E726" s="172"/>
      <c r="F726" s="172"/>
      <c r="G726" s="173"/>
      <c r="H726" s="173"/>
      <c r="I726" s="173"/>
      <c r="J726" s="173"/>
      <c r="K726" s="173"/>
      <c r="L726" s="174"/>
    </row>
    <row r="727" spans="1:12" ht="15" customHeight="1" x14ac:dyDescent="0.2">
      <c r="A727" s="11"/>
      <c r="C727" s="189">
        <v>2024</v>
      </c>
      <c r="D727" s="184"/>
      <c r="E727" s="185">
        <v>0.18430133976787955</v>
      </c>
      <c r="F727" s="185">
        <v>0.11693078478455908</v>
      </c>
      <c r="G727" s="185">
        <v>0.22712630035998915</v>
      </c>
      <c r="H727" s="185">
        <v>8.4128446391956407E-2</v>
      </c>
      <c r="I727" s="185">
        <v>4.6242233380708819E-2</v>
      </c>
      <c r="J727" s="185">
        <v>0.12401817236144592</v>
      </c>
      <c r="K727" s="185">
        <v>0.21725272295346104</v>
      </c>
      <c r="L727" s="180">
        <f t="shared" ref="L727:L730" si="320">(1*E727+2*F727+3*G727+4*H727+5*I727)/SUM(E727:I727)</f>
        <v>2.531035521324621</v>
      </c>
    </row>
    <row r="728" spans="1:12" ht="15" customHeight="1" x14ac:dyDescent="0.2">
      <c r="A728" s="11"/>
      <c r="C728" s="190">
        <v>2021</v>
      </c>
      <c r="D728" s="186"/>
      <c r="E728" s="142">
        <v>0.18747688400000001</v>
      </c>
      <c r="F728" s="142">
        <v>9.0229604000000005E-2</v>
      </c>
      <c r="G728" s="142">
        <v>0.27117273800000002</v>
      </c>
      <c r="H728" s="142">
        <v>7.3773478000000003E-2</v>
      </c>
      <c r="I728" s="142">
        <v>2.7749099999999999E-2</v>
      </c>
      <c r="J728" s="142">
        <v>0.104902178</v>
      </c>
      <c r="K728" s="142">
        <v>0.24469601999999999</v>
      </c>
      <c r="L728" s="141">
        <f t="shared" si="320"/>
        <v>2.4835320382967447</v>
      </c>
    </row>
    <row r="729" spans="1:12" ht="15" customHeight="1" x14ac:dyDescent="0.2">
      <c r="A729" s="11"/>
      <c r="C729" s="190">
        <v>2017</v>
      </c>
      <c r="D729" s="186"/>
      <c r="E729" s="142">
        <v>0.202676461</v>
      </c>
      <c r="F729" s="142">
        <v>7.4082432000000004E-2</v>
      </c>
      <c r="G729" s="142">
        <v>0.25536598199999999</v>
      </c>
      <c r="H729" s="142">
        <v>5.6150600000000002E-2</v>
      </c>
      <c r="I729" s="142">
        <v>1.37441E-2</v>
      </c>
      <c r="J729" s="142">
        <v>0.13095045199999999</v>
      </c>
      <c r="K729" s="142">
        <v>0.26703001199999998</v>
      </c>
      <c r="L729" s="141">
        <f t="shared" si="320"/>
        <v>2.3425520191764519</v>
      </c>
    </row>
    <row r="730" spans="1:12" ht="15" customHeight="1" x14ac:dyDescent="0.2">
      <c r="A730" s="11"/>
      <c r="C730" s="190">
        <v>2014</v>
      </c>
      <c r="D730" s="186"/>
      <c r="E730" s="142">
        <v>0.17702601775775922</v>
      </c>
      <c r="F730" s="142">
        <v>0.10031955490322035</v>
      </c>
      <c r="G730" s="142">
        <v>0.19674513728931703</v>
      </c>
      <c r="H730" s="142">
        <v>4.8906642165991429E-2</v>
      </c>
      <c r="I730" s="142">
        <v>1.5545417818276088E-2</v>
      </c>
      <c r="J730" s="142">
        <v>0.14314474239114575</v>
      </c>
      <c r="K730" s="142">
        <v>0.31831248767429016</v>
      </c>
      <c r="L730" s="141">
        <f t="shared" si="320"/>
        <v>2.3048386618175489</v>
      </c>
    </row>
    <row r="731" spans="1:12" ht="15" customHeight="1" x14ac:dyDescent="0.2">
      <c r="A731" s="11"/>
      <c r="C731" s="170" t="s">
        <v>96</v>
      </c>
      <c r="D731" s="171"/>
      <c r="E731" s="172"/>
      <c r="F731" s="172"/>
      <c r="G731" s="173"/>
      <c r="H731" s="173"/>
      <c r="I731" s="173"/>
      <c r="J731" s="173"/>
      <c r="K731" s="173"/>
      <c r="L731" s="174"/>
    </row>
    <row r="732" spans="1:12" ht="15" customHeight="1" x14ac:dyDescent="0.2">
      <c r="A732" s="11"/>
      <c r="C732" s="189">
        <v>2024</v>
      </c>
      <c r="D732" s="184"/>
      <c r="E732" s="185">
        <v>0.19161545219431877</v>
      </c>
      <c r="F732" s="185">
        <v>0.10126594533068202</v>
      </c>
      <c r="G732" s="185">
        <v>0.24365819301222147</v>
      </c>
      <c r="H732" s="185">
        <v>8.4105331976273637E-2</v>
      </c>
      <c r="I732" s="185">
        <v>4.7713210585662989E-2</v>
      </c>
      <c r="J732" s="185">
        <v>0.11438914394738001</v>
      </c>
      <c r="K732" s="185">
        <v>0.21725272295346107</v>
      </c>
      <c r="L732" s="180">
        <f t="shared" ref="L732:L735" si="321">(1*E732+2*F732+3*G732+4*H732+5*I732)/SUM(E732:I732)</f>
        <v>2.5437100538335558</v>
      </c>
    </row>
    <row r="733" spans="1:12" ht="15" customHeight="1" x14ac:dyDescent="0.2">
      <c r="A733" s="11"/>
      <c r="C733" s="190">
        <v>2021</v>
      </c>
      <c r="D733" s="186"/>
      <c r="E733" s="142">
        <v>0.18456487099999999</v>
      </c>
      <c r="F733" s="142">
        <v>9.4907514999999998E-2</v>
      </c>
      <c r="G733" s="142">
        <v>0.26438525200000002</v>
      </c>
      <c r="H733" s="142">
        <v>5.9081300000000003E-2</v>
      </c>
      <c r="I733" s="142">
        <v>3.8120399999999999E-2</v>
      </c>
      <c r="J733" s="142">
        <v>0.114244578</v>
      </c>
      <c r="K733" s="142">
        <v>0.24469601999999999</v>
      </c>
      <c r="L733" s="141">
        <f t="shared" si="321"/>
        <v>2.4872313099353054</v>
      </c>
    </row>
    <row r="734" spans="1:12" ht="15" customHeight="1" x14ac:dyDescent="0.2">
      <c r="A734" s="11"/>
      <c r="C734" s="190">
        <v>2017</v>
      </c>
      <c r="D734" s="186"/>
      <c r="E734" s="142">
        <v>0.196646875</v>
      </c>
      <c r="F734" s="142">
        <v>8.4033203000000001E-2</v>
      </c>
      <c r="G734" s="142">
        <v>0.22629537999999999</v>
      </c>
      <c r="H734" s="142">
        <v>7.0401302999999998E-2</v>
      </c>
      <c r="I734" s="142">
        <v>1.74694E-2</v>
      </c>
      <c r="J734" s="142">
        <v>0.13525549100000001</v>
      </c>
      <c r="K734" s="142">
        <v>0.26989832499999999</v>
      </c>
      <c r="L734" s="141">
        <f t="shared" si="321"/>
        <v>2.37465033081049</v>
      </c>
    </row>
    <row r="735" spans="1:12" ht="15" customHeight="1" x14ac:dyDescent="0.2">
      <c r="A735" s="11"/>
      <c r="C735" s="190">
        <v>2014</v>
      </c>
      <c r="D735" s="186"/>
      <c r="E735" s="142">
        <v>0.1950640392333281</v>
      </c>
      <c r="F735" s="142">
        <v>9.7895917443914932E-2</v>
      </c>
      <c r="G735" s="142">
        <v>0.17973051795467618</v>
      </c>
      <c r="H735" s="142">
        <v>4.4845307074410694E-2</v>
      </c>
      <c r="I735" s="142">
        <v>1.6851965612133587E-2</v>
      </c>
      <c r="J735" s="142">
        <v>0.15055908590531231</v>
      </c>
      <c r="K735" s="142">
        <v>0.31505316677622414</v>
      </c>
      <c r="L735" s="141">
        <f t="shared" si="321"/>
        <v>2.2337497263613892</v>
      </c>
    </row>
    <row r="736" spans="1:12" ht="15" customHeight="1" x14ac:dyDescent="0.2">
      <c r="A736" s="11"/>
      <c r="C736" s="170" t="s">
        <v>181</v>
      </c>
      <c r="D736" s="171"/>
      <c r="E736" s="172"/>
      <c r="F736" s="172"/>
      <c r="G736" s="173"/>
      <c r="H736" s="173"/>
      <c r="I736" s="173"/>
      <c r="J736" s="173"/>
      <c r="K736" s="173"/>
      <c r="L736" s="174"/>
    </row>
    <row r="737" spans="1:12" ht="15" customHeight="1" x14ac:dyDescent="0.2">
      <c r="A737" s="11"/>
      <c r="C737" s="189">
        <v>2024</v>
      </c>
      <c r="D737" s="184"/>
      <c r="E737" s="185">
        <v>0.18268371988241286</v>
      </c>
      <c r="F737" s="185">
        <v>9.9966895566889313E-2</v>
      </c>
      <c r="G737" s="185">
        <v>0.21469161626518266</v>
      </c>
      <c r="H737" s="185">
        <v>7.9742541253204444E-2</v>
      </c>
      <c r="I737" s="185">
        <v>6.0858404155174191E-2</v>
      </c>
      <c r="J737" s="185">
        <v>0.1310287916204177</v>
      </c>
      <c r="K737" s="185">
        <v>0.23102803125671881</v>
      </c>
      <c r="L737" s="180">
        <f t="shared" ref="L737:L740" si="322">(1*E737+2*F737+3*G737+4*H737+5*I737)/SUM(E737:I737)</f>
        <v>2.5863660036960603</v>
      </c>
    </row>
    <row r="738" spans="1:12" ht="15" customHeight="1" x14ac:dyDescent="0.2">
      <c r="A738" s="11"/>
      <c r="C738" s="190">
        <v>2021</v>
      </c>
      <c r="D738" s="186"/>
      <c r="E738" s="142">
        <v>0.182831943</v>
      </c>
      <c r="F738" s="142">
        <v>9.0048047000000006E-2</v>
      </c>
      <c r="G738" s="142">
        <v>0.248769402</v>
      </c>
      <c r="H738" s="142">
        <v>7.3040765999999993E-2</v>
      </c>
      <c r="I738" s="142">
        <v>3.3068899999999998E-2</v>
      </c>
      <c r="J738" s="142">
        <v>0.13038309200000001</v>
      </c>
      <c r="K738" s="142">
        <v>0.24185789799999999</v>
      </c>
      <c r="L738" s="141">
        <f t="shared" si="322"/>
        <v>2.495772521373957</v>
      </c>
    </row>
    <row r="739" spans="1:12" ht="15" customHeight="1" x14ac:dyDescent="0.2">
      <c r="A739" s="11"/>
      <c r="C739" s="190">
        <v>2017</v>
      </c>
      <c r="D739" s="186"/>
      <c r="E739" s="142">
        <v>0.15927203300000001</v>
      </c>
      <c r="F739" s="142">
        <v>7.7742036E-2</v>
      </c>
      <c r="G739" s="142">
        <v>0.221571344</v>
      </c>
      <c r="H739" s="142">
        <v>6.0560999999999997E-2</v>
      </c>
      <c r="I739" s="142">
        <v>1.7865300000000001E-2</v>
      </c>
      <c r="J739" s="142">
        <v>0.159517298</v>
      </c>
      <c r="K739" s="142">
        <v>0.30347092199999998</v>
      </c>
      <c r="L739" s="141">
        <f t="shared" si="322"/>
        <v>2.4413632054241621</v>
      </c>
    </row>
    <row r="740" spans="1:12" ht="15" customHeight="1" x14ac:dyDescent="0.2">
      <c r="A740" s="11"/>
      <c r="C740" s="190">
        <v>2014</v>
      </c>
      <c r="D740" s="186"/>
      <c r="E740" s="142">
        <v>0.18260418946729196</v>
      </c>
      <c r="F740" s="142">
        <v>7.6520022748150507E-2</v>
      </c>
      <c r="G740" s="142">
        <v>0.15138367390974777</v>
      </c>
      <c r="H740" s="142">
        <v>4.5599292133097519E-2</v>
      </c>
      <c r="I740" s="142">
        <v>8.2569874975862902E-3</v>
      </c>
      <c r="J740" s="142">
        <v>0.17896138787184995</v>
      </c>
      <c r="K740" s="142">
        <v>0.35667444637227608</v>
      </c>
      <c r="L740" s="141">
        <f t="shared" si="322"/>
        <v>2.1825055364973278</v>
      </c>
    </row>
    <row r="741" spans="1:12" ht="15" customHeight="1" x14ac:dyDescent="0.2">
      <c r="A741" s="11"/>
      <c r="C741" s="162" t="s">
        <v>74</v>
      </c>
      <c r="D741" s="162"/>
      <c r="E741" s="162"/>
      <c r="F741" s="162"/>
      <c r="G741" s="162"/>
      <c r="H741" s="162"/>
      <c r="I741" s="162"/>
      <c r="J741" s="162"/>
      <c r="K741" s="162"/>
      <c r="L741" s="162"/>
    </row>
    <row r="742" spans="1:12" ht="15" customHeight="1" x14ac:dyDescent="0.2">
      <c r="A742" s="11"/>
      <c r="B742" s="3"/>
      <c r="C742" s="189">
        <v>2024</v>
      </c>
      <c r="D742" s="184"/>
      <c r="E742" s="185">
        <f>AVERAGE(E747,E752,E757)</f>
        <v>0.17588199921883665</v>
      </c>
      <c r="F742" s="185">
        <f t="shared" ref="F742:K742" si="323">AVERAGE(F747,F752,F757)</f>
        <v>0.10122300162336272</v>
      </c>
      <c r="G742" s="185">
        <f t="shared" si="323"/>
        <v>0.22548972840719028</v>
      </c>
      <c r="H742" s="185">
        <f t="shared" si="323"/>
        <v>0.103044495727301</v>
      </c>
      <c r="I742" s="185">
        <f t="shared" si="323"/>
        <v>7.2099260534429194E-2</v>
      </c>
      <c r="J742" s="185">
        <f t="shared" si="323"/>
        <v>0.12481465924891959</v>
      </c>
      <c r="K742" s="185">
        <f t="shared" si="323"/>
        <v>0.19744685523996053</v>
      </c>
      <c r="L742" s="180">
        <f t="shared" ref="L742:L745" si="324">(1*E742+2*F742+3*G742+4*H742+5*I742)/SUM(E742:I742)</f>
        <v>2.6964257045109168</v>
      </c>
    </row>
    <row r="743" spans="1:12" ht="15" customHeight="1" x14ac:dyDescent="0.2">
      <c r="A743" s="11"/>
      <c r="B743" s="3"/>
      <c r="C743" s="190">
        <v>2021</v>
      </c>
      <c r="D743" s="186"/>
      <c r="E743" s="142">
        <f t="shared" ref="E743:K743" si="325">AVERAGE(E748,E753,E758)</f>
        <v>0.16967355233333334</v>
      </c>
      <c r="F743" s="142">
        <f t="shared" si="325"/>
        <v>9.1199108000000015E-2</v>
      </c>
      <c r="G743" s="142">
        <f t="shared" si="325"/>
        <v>0.26586823900000001</v>
      </c>
      <c r="H743" s="142">
        <f t="shared" si="325"/>
        <v>9.1183541666666659E-2</v>
      </c>
      <c r="I743" s="142">
        <f t="shared" si="325"/>
        <v>5.0726899999999998E-2</v>
      </c>
      <c r="J743" s="142">
        <f t="shared" si="325"/>
        <v>0.12058300933333334</v>
      </c>
      <c r="K743" s="142">
        <f t="shared" si="325"/>
        <v>0.21076562499999998</v>
      </c>
      <c r="L743" s="141">
        <f t="shared" si="324"/>
        <v>2.6441959263190951</v>
      </c>
    </row>
    <row r="744" spans="1:12" ht="15" customHeight="1" x14ac:dyDescent="0.2">
      <c r="A744" s="11"/>
      <c r="B744" s="3"/>
      <c r="C744" s="190">
        <v>2017</v>
      </c>
      <c r="D744" s="186"/>
      <c r="E744" s="142">
        <f t="shared" ref="E744:K744" si="326">AVERAGE(E749,E754,E759)</f>
        <v>0.18132498966666666</v>
      </c>
      <c r="F744" s="142">
        <f t="shared" si="326"/>
        <v>7.4356456666666668E-2</v>
      </c>
      <c r="G744" s="142">
        <f t="shared" si="326"/>
        <v>0.24086418266666665</v>
      </c>
      <c r="H744" s="142">
        <f t="shared" si="326"/>
        <v>7.8849025666666669E-2</v>
      </c>
      <c r="I744" s="142">
        <f t="shared" si="326"/>
        <v>2.7056733333333333E-2</v>
      </c>
      <c r="J744" s="142">
        <f t="shared" si="326"/>
        <v>0.14172881500000001</v>
      </c>
      <c r="K744" s="142">
        <f t="shared" si="326"/>
        <v>0.2558197803333333</v>
      </c>
      <c r="L744" s="141">
        <f t="shared" si="324"/>
        <v>2.4953220297557572</v>
      </c>
    </row>
    <row r="745" spans="1:12" ht="15" customHeight="1" x14ac:dyDescent="0.2">
      <c r="A745" s="11"/>
      <c r="B745" s="3"/>
      <c r="C745" s="190">
        <v>2014</v>
      </c>
      <c r="D745" s="186"/>
      <c r="E745" s="142">
        <f t="shared" ref="E745:K745" si="327">AVERAGE(E750,E755,E760)</f>
        <v>0.18127685796092841</v>
      </c>
      <c r="F745" s="142">
        <f t="shared" si="327"/>
        <v>0.10624680048061237</v>
      </c>
      <c r="G745" s="142">
        <f t="shared" si="327"/>
        <v>0.16908812950602606</v>
      </c>
      <c r="H745" s="142">
        <f t="shared" si="327"/>
        <v>6.4103096166322759E-2</v>
      </c>
      <c r="I745" s="142">
        <f t="shared" si="327"/>
        <v>3.2616473642636298E-2</v>
      </c>
      <c r="J745" s="142">
        <f t="shared" si="327"/>
        <v>0.1510327541483813</v>
      </c>
      <c r="K745" s="142">
        <f t="shared" si="327"/>
        <v>0.29563588809509284</v>
      </c>
      <c r="L745" s="141">
        <f t="shared" si="324"/>
        <v>2.3865077982798089</v>
      </c>
    </row>
    <row r="746" spans="1:12" ht="15" customHeight="1" x14ac:dyDescent="0.2">
      <c r="A746" s="11"/>
      <c r="B746" s="3"/>
      <c r="C746" s="170" t="s">
        <v>95</v>
      </c>
      <c r="D746" s="171"/>
      <c r="E746" s="172"/>
      <c r="F746" s="172"/>
      <c r="G746" s="173"/>
      <c r="H746" s="173"/>
      <c r="I746" s="173"/>
      <c r="J746" s="173"/>
      <c r="K746" s="173"/>
      <c r="L746" s="174"/>
    </row>
    <row r="747" spans="1:12" ht="15" customHeight="1" x14ac:dyDescent="0.2">
      <c r="A747" s="11"/>
      <c r="C747" s="189">
        <v>2024</v>
      </c>
      <c r="D747" s="184"/>
      <c r="E747" s="185">
        <v>0.18227795250373671</v>
      </c>
      <c r="F747" s="185">
        <v>0.10782992576485327</v>
      </c>
      <c r="G747" s="185">
        <v>0.22586440183154091</v>
      </c>
      <c r="H747" s="185">
        <v>0.10061786080547712</v>
      </c>
      <c r="I747" s="185">
        <v>6.6787397139279073E-2</v>
      </c>
      <c r="J747" s="185">
        <v>0.12382900761712788</v>
      </c>
      <c r="K747" s="185">
        <v>0.19279345433798509</v>
      </c>
      <c r="L747" s="180">
        <f t="shared" ref="L747:L750" si="328">(1*E747+2*F747+3*G747+4*H747+5*I747)/SUM(E747:I747)</f>
        <v>2.6514471687645003</v>
      </c>
    </row>
    <row r="748" spans="1:12" ht="15" customHeight="1" x14ac:dyDescent="0.2">
      <c r="A748" s="11"/>
      <c r="C748" s="190">
        <v>2021</v>
      </c>
      <c r="D748" s="186"/>
      <c r="E748" s="142">
        <v>0.17054274699999999</v>
      </c>
      <c r="F748" s="142">
        <v>9.8802637999999998E-2</v>
      </c>
      <c r="G748" s="142">
        <v>0.27567086600000001</v>
      </c>
      <c r="H748" s="142">
        <v>8.4339544000000002E-2</v>
      </c>
      <c r="I748" s="142">
        <v>4.5477299999999998E-2</v>
      </c>
      <c r="J748" s="142">
        <v>0.11555446</v>
      </c>
      <c r="K748" s="142">
        <v>0.209612407</v>
      </c>
      <c r="L748" s="141">
        <f t="shared" si="328"/>
        <v>2.6079119563630764</v>
      </c>
    </row>
    <row r="749" spans="1:12" ht="15" customHeight="1" x14ac:dyDescent="0.2">
      <c r="A749" s="11"/>
      <c r="C749" s="190">
        <v>2017</v>
      </c>
      <c r="D749" s="186"/>
      <c r="E749" s="142">
        <v>0.19840265100000001</v>
      </c>
      <c r="F749" s="142">
        <v>6.9802431999999998E-2</v>
      </c>
      <c r="G749" s="142">
        <v>0.25460197099999998</v>
      </c>
      <c r="H749" s="142">
        <v>7.5019463999999994E-2</v>
      </c>
      <c r="I749" s="142">
        <v>2.6409700000000001E-2</v>
      </c>
      <c r="J749" s="142">
        <v>0.12847741500000001</v>
      </c>
      <c r="K749" s="142">
        <v>0.24728635299999999</v>
      </c>
      <c r="L749" s="141">
        <f t="shared" si="328"/>
        <v>2.4573066088901614</v>
      </c>
    </row>
    <row r="750" spans="1:12" ht="15" customHeight="1" x14ac:dyDescent="0.2">
      <c r="A750" s="11"/>
      <c r="C750" s="190">
        <v>2014</v>
      </c>
      <c r="D750" s="186"/>
      <c r="E750" s="142">
        <v>0.18788982582341041</v>
      </c>
      <c r="F750" s="142">
        <v>0.11731629233431382</v>
      </c>
      <c r="G750" s="142">
        <v>0.18638442387827556</v>
      </c>
      <c r="H750" s="142">
        <v>5.6605524286348435E-2</v>
      </c>
      <c r="I750" s="142">
        <v>3.6397565072440873E-2</v>
      </c>
      <c r="J750" s="142">
        <v>0.13508757378810565</v>
      </c>
      <c r="K750" s="142">
        <v>0.28031879481710525</v>
      </c>
      <c r="L750" s="141">
        <f t="shared" si="328"/>
        <v>2.3778664870464636</v>
      </c>
    </row>
    <row r="751" spans="1:12" ht="15" customHeight="1" x14ac:dyDescent="0.2">
      <c r="A751" s="11"/>
      <c r="C751" s="170" t="s">
        <v>96</v>
      </c>
      <c r="D751" s="171"/>
      <c r="E751" s="172"/>
      <c r="F751" s="172"/>
      <c r="G751" s="173"/>
      <c r="H751" s="173"/>
      <c r="I751" s="173"/>
      <c r="J751" s="173"/>
      <c r="K751" s="173"/>
      <c r="L751" s="174"/>
    </row>
    <row r="752" spans="1:12" ht="15" customHeight="1" x14ac:dyDescent="0.2">
      <c r="A752" s="11"/>
      <c r="C752" s="189">
        <v>2024</v>
      </c>
      <c r="D752" s="184"/>
      <c r="E752" s="185">
        <v>0.18276501560922268</v>
      </c>
      <c r="F752" s="185">
        <v>0.10178592853953713</v>
      </c>
      <c r="G752" s="185">
        <v>0.23992095471659894</v>
      </c>
      <c r="H752" s="185">
        <v>9.667361366183988E-2</v>
      </c>
      <c r="I752" s="185">
        <v>6.7688728236721452E-2</v>
      </c>
      <c r="J752" s="185">
        <v>0.11837230489809483</v>
      </c>
      <c r="K752" s="185">
        <v>0.19279345433798506</v>
      </c>
      <c r="L752" s="180">
        <f t="shared" ref="L752:L755" si="329">(1*E752+2*F752+3*G752+4*H752+5*I752)/SUM(E752:I752)</f>
        <v>2.658459356837735</v>
      </c>
    </row>
    <row r="753" spans="1:12" ht="15" customHeight="1" x14ac:dyDescent="0.2">
      <c r="A753" s="11"/>
      <c r="C753" s="190">
        <v>2021</v>
      </c>
      <c r="D753" s="186"/>
      <c r="E753" s="142">
        <v>0.17283562599999999</v>
      </c>
      <c r="F753" s="142">
        <v>9.3974839000000004E-2</v>
      </c>
      <c r="G753" s="142">
        <v>0.25899793599999998</v>
      </c>
      <c r="H753" s="142">
        <v>9.7025945000000002E-2</v>
      </c>
      <c r="I753" s="142">
        <v>4.7513300000000001E-2</v>
      </c>
      <c r="J753" s="142">
        <v>0.120039929</v>
      </c>
      <c r="K753" s="142">
        <v>0.209612407</v>
      </c>
      <c r="L753" s="141">
        <f t="shared" si="329"/>
        <v>2.630649040870952</v>
      </c>
    </row>
    <row r="754" spans="1:12" ht="15" customHeight="1" x14ac:dyDescent="0.2">
      <c r="A754" s="11"/>
      <c r="C754" s="190">
        <v>2017</v>
      </c>
      <c r="D754" s="186"/>
      <c r="E754" s="142">
        <v>0.194523902</v>
      </c>
      <c r="F754" s="142">
        <v>8.5505796999999995E-2</v>
      </c>
      <c r="G754" s="142">
        <v>0.23024797799999999</v>
      </c>
      <c r="H754" s="142">
        <v>7.4924491999999995E-2</v>
      </c>
      <c r="I754" s="142">
        <v>2.7485599999999999E-2</v>
      </c>
      <c r="J754" s="142">
        <v>0.14214104899999999</v>
      </c>
      <c r="K754" s="142">
        <v>0.24517118700000001</v>
      </c>
      <c r="L754" s="141">
        <f t="shared" si="329"/>
        <v>2.4374656612412324</v>
      </c>
    </row>
    <row r="755" spans="1:12" ht="15" customHeight="1" x14ac:dyDescent="0.2">
      <c r="A755" s="11"/>
      <c r="C755" s="190">
        <v>2014</v>
      </c>
      <c r="D755" s="186"/>
      <c r="E755" s="142">
        <v>0.18914164591747923</v>
      </c>
      <c r="F755" s="142">
        <v>0.11892913742123506</v>
      </c>
      <c r="G755" s="142">
        <v>0.16873460551480199</v>
      </c>
      <c r="H755" s="142">
        <v>6.9057041044882542E-2</v>
      </c>
      <c r="I755" s="142">
        <v>3.1997611161750601E-2</v>
      </c>
      <c r="J755" s="142">
        <v>0.14352472392750232</v>
      </c>
      <c r="K755" s="142">
        <v>0.27861523501234836</v>
      </c>
      <c r="L755" s="141">
        <f t="shared" si="329"/>
        <v>2.369812515120933</v>
      </c>
    </row>
    <row r="756" spans="1:12" ht="15" customHeight="1" x14ac:dyDescent="0.2">
      <c r="A756" s="11"/>
      <c r="C756" s="170" t="s">
        <v>181</v>
      </c>
      <c r="D756" s="171"/>
      <c r="E756" s="172"/>
      <c r="F756" s="172"/>
      <c r="G756" s="173"/>
      <c r="H756" s="173"/>
      <c r="I756" s="173"/>
      <c r="J756" s="173"/>
      <c r="K756" s="173"/>
      <c r="L756" s="174"/>
    </row>
    <row r="757" spans="1:12" ht="15" customHeight="1" x14ac:dyDescent="0.2">
      <c r="A757" s="11"/>
      <c r="C757" s="189">
        <v>2024</v>
      </c>
      <c r="D757" s="184"/>
      <c r="E757" s="185">
        <v>0.16260302954355066</v>
      </c>
      <c r="F757" s="185">
        <v>9.4053150565697727E-2</v>
      </c>
      <c r="G757" s="185">
        <v>0.21068382867343102</v>
      </c>
      <c r="H757" s="185">
        <v>0.11184201271458601</v>
      </c>
      <c r="I757" s="185">
        <v>8.1821656227287071E-2</v>
      </c>
      <c r="J757" s="185">
        <v>0.13224266523153608</v>
      </c>
      <c r="K757" s="185">
        <v>0.20675365704391147</v>
      </c>
      <c r="L757" s="180">
        <f t="shared" ref="L757:L760" si="330">(1*E757+2*F757+3*G757+4*H757+5*I757)/SUM(E757:I757)</f>
        <v>2.7824915513653901</v>
      </c>
    </row>
    <row r="758" spans="1:12" ht="15" customHeight="1" x14ac:dyDescent="0.2">
      <c r="A758" s="11"/>
      <c r="C758" s="190">
        <v>2021</v>
      </c>
      <c r="D758" s="186"/>
      <c r="E758" s="142">
        <v>0.165642284</v>
      </c>
      <c r="F758" s="142">
        <v>8.0819847E-2</v>
      </c>
      <c r="G758" s="142">
        <v>0.26293591500000002</v>
      </c>
      <c r="H758" s="142">
        <v>9.2185136000000001E-2</v>
      </c>
      <c r="I758" s="142">
        <v>5.9190100000000002E-2</v>
      </c>
      <c r="J758" s="142">
        <v>0.12615463900000001</v>
      </c>
      <c r="K758" s="142">
        <v>0.21307206100000001</v>
      </c>
      <c r="L758" s="141">
        <f t="shared" si="330"/>
        <v>2.6949951148297182</v>
      </c>
    </row>
    <row r="759" spans="1:12" ht="15" customHeight="1" x14ac:dyDescent="0.2">
      <c r="A759" s="11"/>
      <c r="C759" s="190">
        <v>2017</v>
      </c>
      <c r="D759" s="186"/>
      <c r="E759" s="142">
        <v>0.15104841599999999</v>
      </c>
      <c r="F759" s="142">
        <v>6.7761140999999997E-2</v>
      </c>
      <c r="G759" s="142">
        <v>0.237742599</v>
      </c>
      <c r="H759" s="142">
        <v>8.6603121000000005E-2</v>
      </c>
      <c r="I759" s="142">
        <v>2.7274900000000001E-2</v>
      </c>
      <c r="J759" s="142">
        <v>0.15456798099999999</v>
      </c>
      <c r="K759" s="142">
        <v>0.27500180099999999</v>
      </c>
      <c r="L759" s="141">
        <f t="shared" si="330"/>
        <v>2.5990656504135128</v>
      </c>
    </row>
    <row r="760" spans="1:12" ht="15" customHeight="1" x14ac:dyDescent="0.2">
      <c r="A760" s="11"/>
      <c r="C760" s="190">
        <v>2014</v>
      </c>
      <c r="D760" s="186"/>
      <c r="E760" s="142">
        <v>0.16679910214189561</v>
      </c>
      <c r="F760" s="142">
        <v>8.2494971686288263E-2</v>
      </c>
      <c r="G760" s="142">
        <v>0.15214535912500063</v>
      </c>
      <c r="H760" s="142">
        <v>6.6646723167737301E-2</v>
      </c>
      <c r="I760" s="142">
        <v>2.9454244693717418E-2</v>
      </c>
      <c r="J760" s="142">
        <v>0.17448596472953593</v>
      </c>
      <c r="K760" s="142">
        <v>0.32797363445582484</v>
      </c>
      <c r="L760" s="141">
        <f t="shared" si="330"/>
        <v>2.4160515147328741</v>
      </c>
    </row>
    <row r="761" spans="1:12" ht="15" customHeight="1" x14ac:dyDescent="0.2">
      <c r="A761" s="11"/>
      <c r="C761" s="162" t="s">
        <v>75</v>
      </c>
      <c r="D761" s="162"/>
      <c r="E761" s="162"/>
      <c r="F761" s="162"/>
      <c r="G761" s="162"/>
      <c r="H761" s="162"/>
      <c r="I761" s="162"/>
      <c r="J761" s="162"/>
      <c r="K761" s="162"/>
      <c r="L761" s="162"/>
    </row>
    <row r="762" spans="1:12" ht="15" customHeight="1" x14ac:dyDescent="0.2">
      <c r="A762" s="11"/>
      <c r="C762" s="189">
        <v>2024</v>
      </c>
      <c r="D762" s="184"/>
      <c r="E762" s="185">
        <f>AVERAGE(E767,E772,E777)</f>
        <v>0.1639534886078452</v>
      </c>
      <c r="F762" s="185">
        <f t="shared" ref="F762:K762" si="331">AVERAGE(F767,F772,F777)</f>
        <v>8.4340849309677182E-2</v>
      </c>
      <c r="G762" s="185">
        <f t="shared" si="331"/>
        <v>0.18293928543442664</v>
      </c>
      <c r="H762" s="185">
        <f t="shared" si="331"/>
        <v>8.5968830580706743E-2</v>
      </c>
      <c r="I762" s="185">
        <f t="shared" si="331"/>
        <v>5.9508450352310539E-2</v>
      </c>
      <c r="J762" s="185">
        <f t="shared" si="331"/>
        <v>0.14515357299995971</v>
      </c>
      <c r="K762" s="185">
        <f t="shared" si="331"/>
        <v>0.27813552271507391</v>
      </c>
      <c r="L762" s="180">
        <f t="shared" ref="L762:L765" si="332">(1*E762+2*F762+3*G762+4*H762+5*I762)/SUM(E762:I762)</f>
        <v>2.6406135314937158</v>
      </c>
    </row>
    <row r="763" spans="1:12" ht="15" customHeight="1" x14ac:dyDescent="0.2">
      <c r="A763" s="11"/>
      <c r="C763" s="190">
        <v>2021</v>
      </c>
      <c r="D763" s="186"/>
      <c r="E763" s="142">
        <f t="shared" ref="E763:K763" si="333">AVERAGE(E768,E773,E778)</f>
        <v>0.15747616766666664</v>
      </c>
      <c r="F763" s="142">
        <f t="shared" si="333"/>
        <v>9.1232818000000007E-2</v>
      </c>
      <c r="G763" s="142">
        <f t="shared" si="333"/>
        <v>0.21360096166666664</v>
      </c>
      <c r="H763" s="142">
        <f t="shared" si="333"/>
        <v>6.5983413333333338E-2</v>
      </c>
      <c r="I763" s="142">
        <f t="shared" si="333"/>
        <v>3.7949933333333331E-2</v>
      </c>
      <c r="J763" s="142">
        <f t="shared" si="333"/>
        <v>0.15248377499999999</v>
      </c>
      <c r="K763" s="142">
        <f t="shared" si="333"/>
        <v>0.28127294566666666</v>
      </c>
      <c r="L763" s="141">
        <f t="shared" si="332"/>
        <v>2.5332361969953272</v>
      </c>
    </row>
    <row r="764" spans="1:12" ht="15" customHeight="1" x14ac:dyDescent="0.2">
      <c r="A764" s="11"/>
      <c r="C764" s="190">
        <v>2017</v>
      </c>
      <c r="D764" s="186"/>
      <c r="E764" s="142">
        <f t="shared" ref="E764:K764" si="334">AVERAGE(E769,E774,E779)</f>
        <v>0.16861340466666666</v>
      </c>
      <c r="F764" s="142">
        <f t="shared" si="334"/>
        <v>5.9984545333333326E-2</v>
      </c>
      <c r="G764" s="142">
        <f t="shared" si="334"/>
        <v>0.20063154266666663</v>
      </c>
      <c r="H764" s="142">
        <f t="shared" si="334"/>
        <v>6.0716766666666665E-2</v>
      </c>
      <c r="I764" s="142">
        <f t="shared" si="334"/>
        <v>2.2128666666666668E-2</v>
      </c>
      <c r="J764" s="142">
        <f t="shared" si="334"/>
        <v>0.17004389066666667</v>
      </c>
      <c r="K764" s="142">
        <f t="shared" si="334"/>
        <v>0.31788118900000001</v>
      </c>
      <c r="L764" s="141">
        <f t="shared" si="332"/>
        <v>2.4293076270118594</v>
      </c>
    </row>
    <row r="765" spans="1:12" ht="15" customHeight="1" x14ac:dyDescent="0.2">
      <c r="A765" s="11"/>
      <c r="C765" s="190">
        <v>2014</v>
      </c>
      <c r="D765" s="186"/>
      <c r="E765" s="142">
        <f t="shared" ref="E765:K765" si="335">AVERAGE(E770,E775,E780)</f>
        <v>0.16470791858790182</v>
      </c>
      <c r="F765" s="142">
        <f t="shared" si="335"/>
        <v>7.7633702406665964E-2</v>
      </c>
      <c r="G765" s="142">
        <f t="shared" si="335"/>
        <v>0.1298423954020177</v>
      </c>
      <c r="H765" s="142">
        <f t="shared" si="335"/>
        <v>4.3413825512359554E-2</v>
      </c>
      <c r="I765" s="142">
        <f t="shared" si="335"/>
        <v>2.0498952357005409E-2</v>
      </c>
      <c r="J765" s="142">
        <f t="shared" si="335"/>
        <v>0.17063013709259325</v>
      </c>
      <c r="K765" s="142">
        <f t="shared" si="335"/>
        <v>0.39327306864145645</v>
      </c>
      <c r="L765" s="141">
        <f t="shared" si="332"/>
        <v>2.2601692706795253</v>
      </c>
    </row>
    <row r="766" spans="1:12" ht="15" customHeight="1" x14ac:dyDescent="0.2">
      <c r="A766" s="11"/>
      <c r="C766" s="170" t="s">
        <v>95</v>
      </c>
      <c r="D766" s="171"/>
      <c r="E766" s="172"/>
      <c r="F766" s="172"/>
      <c r="G766" s="173"/>
      <c r="H766" s="173"/>
      <c r="I766" s="173"/>
      <c r="J766" s="173"/>
      <c r="K766" s="173"/>
      <c r="L766" s="174"/>
    </row>
    <row r="767" spans="1:12" ht="15" customHeight="1" x14ac:dyDescent="0.2">
      <c r="A767" s="11"/>
      <c r="C767" s="189">
        <v>2024</v>
      </c>
      <c r="D767" s="184"/>
      <c r="E767" s="185">
        <v>0.17195450916334162</v>
      </c>
      <c r="F767" s="185">
        <v>8.7635819832516573E-2</v>
      </c>
      <c r="G767" s="185">
        <v>0.1772084927460704</v>
      </c>
      <c r="H767" s="185">
        <v>8.0579156033946497E-2</v>
      </c>
      <c r="I767" s="185">
        <v>5.9249849727311905E-2</v>
      </c>
      <c r="J767" s="185">
        <v>0.14897996196148935</v>
      </c>
      <c r="K767" s="185">
        <v>0.27439221053532364</v>
      </c>
      <c r="L767" s="180">
        <f t="shared" ref="L767:L770" si="336">(1*E767+2*F767+3*G767+4*H767+5*I767)/SUM(E767:I767)</f>
        <v>2.5968526463989545</v>
      </c>
    </row>
    <row r="768" spans="1:12" ht="15" customHeight="1" x14ac:dyDescent="0.2">
      <c r="A768" s="11"/>
      <c r="C768" s="190">
        <v>2021</v>
      </c>
      <c r="D768" s="186"/>
      <c r="E768" s="142">
        <v>0.16470433500000001</v>
      </c>
      <c r="F768" s="142">
        <v>9.4303418E-2</v>
      </c>
      <c r="G768" s="142">
        <v>0.21388158199999999</v>
      </c>
      <c r="H768" s="142">
        <v>6.7556433999999999E-2</v>
      </c>
      <c r="I768" s="142">
        <v>3.0321600000000001E-2</v>
      </c>
      <c r="J768" s="142">
        <v>0.14471785400000001</v>
      </c>
      <c r="K768" s="142">
        <v>0.28451480099999998</v>
      </c>
      <c r="L768" s="141">
        <f t="shared" si="336"/>
        <v>2.4822541195413015</v>
      </c>
    </row>
    <row r="769" spans="1:12" ht="15" customHeight="1" x14ac:dyDescent="0.2">
      <c r="A769" s="11"/>
      <c r="C769" s="190">
        <v>2017</v>
      </c>
      <c r="D769" s="186"/>
      <c r="E769" s="142">
        <v>0.18826610599999999</v>
      </c>
      <c r="F769" s="142">
        <v>5.0200000000000002E-2</v>
      </c>
      <c r="G769" s="142">
        <v>0.208381119</v>
      </c>
      <c r="H769" s="142">
        <v>6.1719400000000001E-2</v>
      </c>
      <c r="I769" s="142">
        <v>1.94275E-2</v>
      </c>
      <c r="J769" s="142">
        <v>0.15685982500000001</v>
      </c>
      <c r="K769" s="142">
        <v>0.31514605400000001</v>
      </c>
      <c r="L769" s="141">
        <f t="shared" si="336"/>
        <v>2.3822699977959036</v>
      </c>
    </row>
    <row r="770" spans="1:12" ht="15" customHeight="1" x14ac:dyDescent="0.2">
      <c r="A770" s="11"/>
      <c r="C770" s="190">
        <v>2014</v>
      </c>
      <c r="D770" s="186"/>
      <c r="E770" s="142">
        <v>0.17116113096717314</v>
      </c>
      <c r="F770" s="142">
        <v>7.9511532984036834E-2</v>
      </c>
      <c r="G770" s="142">
        <v>0.13928645367580716</v>
      </c>
      <c r="H770" s="142">
        <v>3.7174453781687919E-2</v>
      </c>
      <c r="I770" s="142">
        <v>2.626129980485107E-2</v>
      </c>
      <c r="J770" s="142">
        <v>0.15888643260763666</v>
      </c>
      <c r="K770" s="142">
        <v>0.38771869617880728</v>
      </c>
      <c r="L770" s="141">
        <f t="shared" si="336"/>
        <v>2.2674448640365159</v>
      </c>
    </row>
    <row r="771" spans="1:12" ht="15" customHeight="1" x14ac:dyDescent="0.2">
      <c r="A771" s="11"/>
      <c r="C771" s="170" t="s">
        <v>96</v>
      </c>
      <c r="D771" s="171"/>
      <c r="E771" s="172"/>
      <c r="F771" s="172"/>
      <c r="G771" s="173"/>
      <c r="H771" s="173"/>
      <c r="I771" s="173"/>
      <c r="J771" s="173"/>
      <c r="K771" s="173"/>
      <c r="L771" s="174"/>
    </row>
    <row r="772" spans="1:12" ht="15" customHeight="1" x14ac:dyDescent="0.2">
      <c r="A772" s="11"/>
      <c r="C772" s="189">
        <v>2024</v>
      </c>
      <c r="D772" s="184"/>
      <c r="E772" s="185">
        <v>0.16535144751786643</v>
      </c>
      <c r="F772" s="185">
        <v>8.3467606359457144E-2</v>
      </c>
      <c r="G772" s="185">
        <v>0.19339263548749633</v>
      </c>
      <c r="H772" s="185">
        <v>8.7786526335059373E-2</v>
      </c>
      <c r="I772" s="185">
        <v>5.7493521313630364E-2</v>
      </c>
      <c r="J772" s="185">
        <v>0.13811605245116668</v>
      </c>
      <c r="K772" s="185">
        <v>0.2743922105353237</v>
      </c>
      <c r="L772" s="180">
        <f t="shared" ref="L772:L775" si="337">(1*E772+2*F772+3*G772+4*H772+5*I772)/SUM(E772:I772)</f>
        <v>2.6401703732762307</v>
      </c>
    </row>
    <row r="773" spans="1:12" ht="15" customHeight="1" x14ac:dyDescent="0.2">
      <c r="A773" s="11"/>
      <c r="C773" s="190">
        <v>2021</v>
      </c>
      <c r="D773" s="186"/>
      <c r="E773" s="142">
        <v>0.157922544</v>
      </c>
      <c r="F773" s="142">
        <v>9.5110753000000006E-2</v>
      </c>
      <c r="G773" s="142">
        <v>0.215304049</v>
      </c>
      <c r="H773" s="142">
        <v>5.9042900000000002E-2</v>
      </c>
      <c r="I773" s="142">
        <v>3.8366499999999998E-2</v>
      </c>
      <c r="J773" s="142">
        <v>0.14973851299999999</v>
      </c>
      <c r="K773" s="142">
        <v>0.28451480099999998</v>
      </c>
      <c r="L773" s="141">
        <f t="shared" si="337"/>
        <v>2.5135987207251214</v>
      </c>
    </row>
    <row r="774" spans="1:12" ht="15" customHeight="1" x14ac:dyDescent="0.2">
      <c r="A774" s="11"/>
      <c r="C774" s="190">
        <v>2017</v>
      </c>
      <c r="D774" s="186"/>
      <c r="E774" s="142">
        <v>0.18334384100000001</v>
      </c>
      <c r="F774" s="142">
        <v>6.3901242999999996E-2</v>
      </c>
      <c r="G774" s="142">
        <v>0.195187519</v>
      </c>
      <c r="H774" s="142">
        <v>5.8294199999999997E-2</v>
      </c>
      <c r="I774" s="142">
        <v>2.57323E-2</v>
      </c>
      <c r="J774" s="142">
        <v>0.161392275</v>
      </c>
      <c r="K774" s="142">
        <v>0.31214860799999999</v>
      </c>
      <c r="L774" s="141">
        <f t="shared" si="337"/>
        <v>2.3905887025758199</v>
      </c>
    </row>
    <row r="775" spans="1:12" ht="15" customHeight="1" x14ac:dyDescent="0.2">
      <c r="A775" s="11"/>
      <c r="C775" s="190">
        <v>2014</v>
      </c>
      <c r="D775" s="186"/>
      <c r="E775" s="142">
        <v>0.1703022628686329</v>
      </c>
      <c r="F775" s="142">
        <v>8.8887616068035954E-2</v>
      </c>
      <c r="G775" s="142">
        <v>0.12757537260475854</v>
      </c>
      <c r="H775" s="142">
        <v>4.5874666101050329E-2</v>
      </c>
      <c r="I775" s="142">
        <v>2.0512261567847887E-2</v>
      </c>
      <c r="J775" s="142">
        <v>0.16659557317606716</v>
      </c>
      <c r="K775" s="142">
        <v>0.38025224761360737</v>
      </c>
      <c r="L775" s="141">
        <f t="shared" si="337"/>
        <v>2.2439781418119473</v>
      </c>
    </row>
    <row r="776" spans="1:12" ht="15" customHeight="1" x14ac:dyDescent="0.2">
      <c r="A776" s="11"/>
      <c r="C776" s="170" t="s">
        <v>181</v>
      </c>
      <c r="D776" s="171"/>
      <c r="E776" s="172"/>
      <c r="F776" s="172"/>
      <c r="G776" s="173"/>
      <c r="H776" s="173"/>
      <c r="I776" s="173"/>
      <c r="J776" s="173"/>
      <c r="K776" s="173"/>
      <c r="L776" s="174"/>
    </row>
    <row r="777" spans="1:12" ht="15" customHeight="1" x14ac:dyDescent="0.2">
      <c r="A777" s="11"/>
      <c r="C777" s="189">
        <v>2024</v>
      </c>
      <c r="D777" s="184"/>
      <c r="E777" s="185">
        <v>0.15455450914232755</v>
      </c>
      <c r="F777" s="185">
        <v>8.1919121737057843E-2</v>
      </c>
      <c r="G777" s="185">
        <v>0.17821672806971323</v>
      </c>
      <c r="H777" s="185">
        <v>8.9540809373114358E-2</v>
      </c>
      <c r="I777" s="185">
        <v>6.1781980015989363E-2</v>
      </c>
      <c r="J777" s="185">
        <v>0.14836470458722315</v>
      </c>
      <c r="K777" s="185">
        <v>0.2856221470745744</v>
      </c>
      <c r="L777" s="180">
        <f t="shared" ref="L777:L780" si="338">(1*E777+2*F777+3*G777+4*H777+5*I777)/SUM(E777:I777)</f>
        <v>2.6856550574151901</v>
      </c>
    </row>
    <row r="778" spans="1:12" ht="15" customHeight="1" x14ac:dyDescent="0.2">
      <c r="A778" s="11"/>
      <c r="C778" s="190">
        <v>2021</v>
      </c>
      <c r="D778" s="186"/>
      <c r="E778" s="142">
        <v>0.14980162399999999</v>
      </c>
      <c r="F778" s="142">
        <v>8.4284283000000002E-2</v>
      </c>
      <c r="G778" s="142">
        <v>0.211617254</v>
      </c>
      <c r="H778" s="142">
        <v>7.1350906000000006E-2</v>
      </c>
      <c r="I778" s="142">
        <v>4.5161699999999999E-2</v>
      </c>
      <c r="J778" s="142">
        <v>0.162994958</v>
      </c>
      <c r="K778" s="142">
        <v>0.27478923500000002</v>
      </c>
      <c r="L778" s="141">
        <f t="shared" si="338"/>
        <v>2.6047545479100735</v>
      </c>
    </row>
    <row r="779" spans="1:12" ht="15" customHeight="1" x14ac:dyDescent="0.2">
      <c r="A779" s="11"/>
      <c r="C779" s="190">
        <v>2017</v>
      </c>
      <c r="D779" s="186"/>
      <c r="E779" s="142">
        <v>0.13423026699999999</v>
      </c>
      <c r="F779" s="142">
        <v>6.5852392999999995E-2</v>
      </c>
      <c r="G779" s="142">
        <v>0.19832599000000001</v>
      </c>
      <c r="H779" s="142">
        <v>6.2136700000000003E-2</v>
      </c>
      <c r="I779" s="142">
        <v>2.1226200000000001E-2</v>
      </c>
      <c r="J779" s="142">
        <v>0.191879572</v>
      </c>
      <c r="K779" s="142">
        <v>0.32634890500000002</v>
      </c>
      <c r="L779" s="141">
        <f t="shared" si="338"/>
        <v>2.5231685494919742</v>
      </c>
    </row>
    <row r="780" spans="1:12" ht="15" customHeight="1" x14ac:dyDescent="0.2">
      <c r="A780" s="11"/>
      <c r="C780" s="190">
        <v>2014</v>
      </c>
      <c r="D780" s="186"/>
      <c r="E780" s="142">
        <v>0.15266036192789942</v>
      </c>
      <c r="F780" s="142">
        <v>6.4501958167925089E-2</v>
      </c>
      <c r="G780" s="142">
        <v>0.12266535992548738</v>
      </c>
      <c r="H780" s="142">
        <v>4.7192356654340413E-2</v>
      </c>
      <c r="I780" s="142">
        <v>1.4723295698317261E-2</v>
      </c>
      <c r="J780" s="142">
        <v>0.18640840549407603</v>
      </c>
      <c r="K780" s="142">
        <v>0.41184826213195447</v>
      </c>
      <c r="L780" s="141">
        <f t="shared" si="338"/>
        <v>2.2702212822294361</v>
      </c>
    </row>
    <row r="781" spans="1:12" ht="15" customHeight="1" x14ac:dyDescent="0.2">
      <c r="A781" s="11"/>
      <c r="C781" s="162" t="s">
        <v>208</v>
      </c>
      <c r="D781" s="162"/>
      <c r="E781" s="162"/>
      <c r="F781" s="162"/>
      <c r="G781" s="162"/>
      <c r="H781" s="162"/>
      <c r="I781" s="162"/>
      <c r="J781" s="162"/>
      <c r="K781" s="162"/>
      <c r="L781" s="162"/>
    </row>
    <row r="782" spans="1:12" ht="15" customHeight="1" x14ac:dyDescent="0.2">
      <c r="A782" s="11"/>
      <c r="C782" s="189">
        <v>2024</v>
      </c>
      <c r="D782" s="184"/>
      <c r="E782" s="185">
        <f>AVERAGE(E787,E792,E797)</f>
        <v>0.19732281387123599</v>
      </c>
      <c r="F782" s="185">
        <f t="shared" ref="F782:K782" si="339">AVERAGE(F787,F792,F797)</f>
        <v>0.1170195910328925</v>
      </c>
      <c r="G782" s="185">
        <f t="shared" si="339"/>
        <v>0.25544742191901265</v>
      </c>
      <c r="H782" s="185">
        <f t="shared" si="339"/>
        <v>0.13186879514219776</v>
      </c>
      <c r="I782" s="185">
        <f t="shared" si="339"/>
        <v>4.8009673755222117E-2</v>
      </c>
      <c r="J782" s="185">
        <f t="shared" si="339"/>
        <v>0.10202672014198412</v>
      </c>
      <c r="K782" s="185">
        <f t="shared" si="339"/>
        <v>0.14830498413745472</v>
      </c>
      <c r="L782" s="180">
        <f t="shared" ref="L782:L783" si="340">(1*E782+2*F782+3*G782+4*H782+5*I782)/SUM(E782:I782)</f>
        <v>2.6214631487784028</v>
      </c>
    </row>
    <row r="783" spans="1:12" ht="15" customHeight="1" x14ac:dyDescent="0.2">
      <c r="A783" s="11"/>
      <c r="C783" s="190">
        <v>2021</v>
      </c>
      <c r="D783" s="186"/>
      <c r="E783" s="142">
        <f t="shared" ref="E783:K783" si="341">AVERAGE(E788,E793,E798)</f>
        <v>0.15765551266666666</v>
      </c>
      <c r="F783" s="142">
        <f t="shared" si="341"/>
        <v>0.15536341499999998</v>
      </c>
      <c r="G783" s="142">
        <f t="shared" si="341"/>
        <v>0.24266104099999999</v>
      </c>
      <c r="H783" s="142">
        <f t="shared" si="341"/>
        <v>9.7555293000000001E-2</v>
      </c>
      <c r="I783" s="142">
        <f t="shared" si="341"/>
        <v>6.3111208333333335E-2</v>
      </c>
      <c r="J783" s="142">
        <f t="shared" si="341"/>
        <v>0.12292159566666667</v>
      </c>
      <c r="K783" s="142">
        <f t="shared" si="341"/>
        <v>0.16073192733333333</v>
      </c>
      <c r="L783" s="141">
        <f t="shared" si="340"/>
        <v>2.6553389442029824</v>
      </c>
    </row>
    <row r="784" spans="1:12" ht="15" customHeight="1" x14ac:dyDescent="0.2">
      <c r="A784" s="11"/>
      <c r="C784" s="190">
        <v>2017</v>
      </c>
      <c r="D784" s="186"/>
      <c r="E784" s="142" t="s">
        <v>174</v>
      </c>
      <c r="F784" s="142" t="s">
        <v>174</v>
      </c>
      <c r="G784" s="142" t="s">
        <v>174</v>
      </c>
      <c r="H784" s="142" t="s">
        <v>174</v>
      </c>
      <c r="I784" s="142" t="s">
        <v>174</v>
      </c>
      <c r="J784" s="142" t="s">
        <v>174</v>
      </c>
      <c r="K784" s="142" t="s">
        <v>174</v>
      </c>
      <c r="L784" s="141" t="s">
        <v>174</v>
      </c>
    </row>
    <row r="785" spans="1:13" ht="15" customHeight="1" x14ac:dyDescent="0.2">
      <c r="A785" s="11"/>
      <c r="C785" s="190">
        <v>2014</v>
      </c>
      <c r="D785" s="186"/>
      <c r="E785" s="142" t="s">
        <v>174</v>
      </c>
      <c r="F785" s="142" t="s">
        <v>174</v>
      </c>
      <c r="G785" s="142" t="s">
        <v>174</v>
      </c>
      <c r="H785" s="142" t="s">
        <v>174</v>
      </c>
      <c r="I785" s="142" t="s">
        <v>174</v>
      </c>
      <c r="J785" s="142" t="s">
        <v>174</v>
      </c>
      <c r="K785" s="142" t="s">
        <v>174</v>
      </c>
      <c r="L785" s="141" t="s">
        <v>174</v>
      </c>
    </row>
    <row r="786" spans="1:13" ht="15" customHeight="1" x14ac:dyDescent="0.2">
      <c r="A786" s="11"/>
      <c r="C786" s="170" t="s">
        <v>95</v>
      </c>
      <c r="D786" s="171"/>
      <c r="E786" s="172"/>
      <c r="F786" s="172"/>
      <c r="G786" s="173"/>
      <c r="H786" s="173"/>
      <c r="I786" s="173"/>
      <c r="J786" s="173"/>
      <c r="K786" s="173"/>
      <c r="L786" s="174"/>
    </row>
    <row r="787" spans="1:13" ht="15" customHeight="1" x14ac:dyDescent="0.2">
      <c r="A787" s="11"/>
      <c r="C787" s="189">
        <v>2024</v>
      </c>
      <c r="D787" s="184"/>
      <c r="E787" s="185">
        <v>0.19221042980490299</v>
      </c>
      <c r="F787" s="185">
        <v>0.13238672726919049</v>
      </c>
      <c r="G787" s="185">
        <v>0.26911751015650215</v>
      </c>
      <c r="H787" s="185">
        <v>0.122439910160674</v>
      </c>
      <c r="I787" s="185">
        <v>4.3802676523361221E-2</v>
      </c>
      <c r="J787" s="185">
        <v>8.9270478638727904E-2</v>
      </c>
      <c r="K787" s="185">
        <v>0.15077226744664116</v>
      </c>
      <c r="L787" s="180">
        <f t="shared" ref="L787:L788" si="342">(1*E787+2*F787+3*G787+4*H787+5*I787)/SUM(E787:I787)</f>
        <v>2.5963426599437924</v>
      </c>
    </row>
    <row r="788" spans="1:13" ht="15" customHeight="1" x14ac:dyDescent="0.2">
      <c r="A788" s="11"/>
      <c r="C788" s="190">
        <v>2021</v>
      </c>
      <c r="D788" s="186"/>
      <c r="E788" s="142">
        <v>0.17011319499999999</v>
      </c>
      <c r="F788" s="142">
        <v>0.161146435</v>
      </c>
      <c r="G788" s="142">
        <v>0.23305078000000001</v>
      </c>
      <c r="H788" s="142">
        <v>0.111208288</v>
      </c>
      <c r="I788" s="142">
        <v>4.7844299999999999E-2</v>
      </c>
      <c r="J788" s="142">
        <v>0.122333887</v>
      </c>
      <c r="K788" s="142">
        <v>0.154303093</v>
      </c>
      <c r="L788" s="141">
        <f t="shared" si="342"/>
        <v>2.5929071049885248</v>
      </c>
    </row>
    <row r="789" spans="1:13" ht="15" customHeight="1" x14ac:dyDescent="0.2">
      <c r="A789" s="11"/>
      <c r="C789" s="190">
        <v>2017</v>
      </c>
      <c r="D789" s="186"/>
      <c r="E789" s="142" t="s">
        <v>174</v>
      </c>
      <c r="F789" s="142" t="s">
        <v>174</v>
      </c>
      <c r="G789" s="142" t="s">
        <v>174</v>
      </c>
      <c r="H789" s="142" t="s">
        <v>174</v>
      </c>
      <c r="I789" s="142" t="s">
        <v>174</v>
      </c>
      <c r="J789" s="142" t="s">
        <v>174</v>
      </c>
      <c r="K789" s="142" t="s">
        <v>174</v>
      </c>
      <c r="L789" s="141" t="s">
        <v>174</v>
      </c>
    </row>
    <row r="790" spans="1:13" ht="15" customHeight="1" x14ac:dyDescent="0.2">
      <c r="A790" s="11"/>
      <c r="C790" s="190">
        <v>2014</v>
      </c>
      <c r="D790" s="186"/>
      <c r="E790" s="142" t="s">
        <v>174</v>
      </c>
      <c r="F790" s="142" t="s">
        <v>174</v>
      </c>
      <c r="G790" s="142" t="s">
        <v>174</v>
      </c>
      <c r="H790" s="142" t="s">
        <v>174</v>
      </c>
      <c r="I790" s="142" t="s">
        <v>174</v>
      </c>
      <c r="J790" s="142" t="s">
        <v>174</v>
      </c>
      <c r="K790" s="142" t="s">
        <v>174</v>
      </c>
      <c r="L790" s="141" t="s">
        <v>174</v>
      </c>
    </row>
    <row r="791" spans="1:13" ht="15" customHeight="1" x14ac:dyDescent="0.2">
      <c r="A791" s="11"/>
      <c r="C791" s="170" t="s">
        <v>96</v>
      </c>
      <c r="D791" s="171"/>
      <c r="E791" s="172"/>
      <c r="F791" s="172"/>
      <c r="G791" s="173"/>
      <c r="H791" s="173"/>
      <c r="I791" s="173"/>
      <c r="J791" s="173"/>
      <c r="K791" s="173"/>
      <c r="L791" s="174"/>
    </row>
    <row r="792" spans="1:13" ht="15" customHeight="1" x14ac:dyDescent="0.2">
      <c r="A792" s="11"/>
      <c r="C792" s="189">
        <v>2024</v>
      </c>
      <c r="D792" s="184"/>
      <c r="E792" s="185">
        <v>0.209438581863091</v>
      </c>
      <c r="F792" s="185">
        <v>0.10348093421802688</v>
      </c>
      <c r="G792" s="185">
        <v>0.2481885069517106</v>
      </c>
      <c r="H792" s="185">
        <v>0.132758190823487</v>
      </c>
      <c r="I792" s="185">
        <v>4.8010542816557852E-2</v>
      </c>
      <c r="J792" s="185">
        <v>0.10735097588048544</v>
      </c>
      <c r="K792" s="185">
        <v>0.15077226744664116</v>
      </c>
      <c r="L792" s="180">
        <f t="shared" ref="L792:L793" si="343">(1*E792+2*F792+3*G792+4*H792+5*I792)/SUM(E792:I792)</f>
        <v>2.6042754826229744</v>
      </c>
    </row>
    <row r="793" spans="1:13" ht="15" customHeight="1" x14ac:dyDescent="0.2">
      <c r="A793" s="11"/>
      <c r="C793" s="190">
        <v>2021</v>
      </c>
      <c r="D793" s="186"/>
      <c r="E793" s="142">
        <v>0.13578452799999999</v>
      </c>
      <c r="F793" s="142">
        <v>0.17302645799999999</v>
      </c>
      <c r="G793" s="142">
        <v>0.25390671100000001</v>
      </c>
      <c r="H793" s="142">
        <v>9.3621338999999998E-2</v>
      </c>
      <c r="I793" s="142">
        <v>6.8986223999999999E-2</v>
      </c>
      <c r="J793" s="142">
        <v>0.120371647</v>
      </c>
      <c r="K793" s="142">
        <v>0.154303093</v>
      </c>
      <c r="L793" s="141">
        <f t="shared" si="343"/>
        <v>2.7063362621618881</v>
      </c>
    </row>
    <row r="794" spans="1:13" ht="15" customHeight="1" x14ac:dyDescent="0.2">
      <c r="A794" s="11"/>
      <c r="C794" s="190">
        <v>2017</v>
      </c>
      <c r="D794" s="186"/>
      <c r="E794" s="142" t="s">
        <v>174</v>
      </c>
      <c r="F794" s="142" t="s">
        <v>174</v>
      </c>
      <c r="G794" s="142" t="s">
        <v>174</v>
      </c>
      <c r="H794" s="142" t="s">
        <v>174</v>
      </c>
      <c r="I794" s="142" t="s">
        <v>174</v>
      </c>
      <c r="J794" s="142" t="s">
        <v>174</v>
      </c>
      <c r="K794" s="142" t="s">
        <v>174</v>
      </c>
      <c r="L794" s="141" t="s">
        <v>174</v>
      </c>
    </row>
    <row r="795" spans="1:13" ht="15" customHeight="1" x14ac:dyDescent="0.2">
      <c r="A795" s="11"/>
      <c r="C795" s="190">
        <v>2014</v>
      </c>
      <c r="D795" s="186"/>
      <c r="E795" s="142" t="s">
        <v>174</v>
      </c>
      <c r="F795" s="142" t="s">
        <v>174</v>
      </c>
      <c r="G795" s="142" t="s">
        <v>174</v>
      </c>
      <c r="H795" s="142" t="s">
        <v>174</v>
      </c>
      <c r="I795" s="142" t="s">
        <v>174</v>
      </c>
      <c r="J795" s="142" t="s">
        <v>174</v>
      </c>
      <c r="K795" s="142" t="s">
        <v>174</v>
      </c>
      <c r="L795" s="141" t="s">
        <v>174</v>
      </c>
    </row>
    <row r="796" spans="1:13" ht="15" customHeight="1" x14ac:dyDescent="0.2">
      <c r="A796" s="11"/>
      <c r="C796" s="170" t="s">
        <v>181</v>
      </c>
      <c r="D796" s="171"/>
      <c r="E796" s="172"/>
      <c r="F796" s="172"/>
      <c r="G796" s="173"/>
      <c r="H796" s="173"/>
      <c r="I796" s="173"/>
      <c r="J796" s="173"/>
      <c r="K796" s="173"/>
      <c r="L796" s="174"/>
    </row>
    <row r="797" spans="1:13" s="3" customFormat="1" ht="15" customHeight="1" x14ac:dyDescent="0.2">
      <c r="A797" s="11"/>
      <c r="B797" s="2"/>
      <c r="C797" s="189">
        <v>2024</v>
      </c>
      <c r="D797" s="184"/>
      <c r="E797" s="185">
        <v>0.19031942994571399</v>
      </c>
      <c r="F797" s="185">
        <v>0.11519111161146012</v>
      </c>
      <c r="G797" s="185">
        <v>0.24903624864882529</v>
      </c>
      <c r="H797" s="185">
        <v>0.14040828444243225</v>
      </c>
      <c r="I797" s="185">
        <v>5.2215801925747304E-2</v>
      </c>
      <c r="J797" s="185">
        <v>0.10945870590673905</v>
      </c>
      <c r="K797" s="185">
        <v>0.14337041751908183</v>
      </c>
      <c r="L797" s="180">
        <f t="shared" ref="L797:L798" si="344">(1*E797+2*F797+3*G797+4*H797+5*I797)/SUM(E797:I797)</f>
        <v>2.6640794079665353</v>
      </c>
      <c r="M797" s="2"/>
    </row>
    <row r="798" spans="1:13" s="3" customFormat="1" ht="15" customHeight="1" x14ac:dyDescent="0.2">
      <c r="A798" s="11"/>
      <c r="B798" s="2"/>
      <c r="C798" s="190">
        <v>2021</v>
      </c>
      <c r="D798" s="186"/>
      <c r="E798" s="142">
        <v>0.16706881500000001</v>
      </c>
      <c r="F798" s="142">
        <v>0.13191735199999999</v>
      </c>
      <c r="G798" s="142">
        <v>0.24102563199999999</v>
      </c>
      <c r="H798" s="142">
        <v>8.7836252000000004E-2</v>
      </c>
      <c r="I798" s="142">
        <v>7.2503101E-2</v>
      </c>
      <c r="J798" s="142">
        <v>0.12605925300000001</v>
      </c>
      <c r="K798" s="142">
        <v>0.17358959600000001</v>
      </c>
      <c r="L798" s="141">
        <f t="shared" si="344"/>
        <v>2.6670062905814995</v>
      </c>
      <c r="M798" s="2"/>
    </row>
    <row r="799" spans="1:13" s="3" customFormat="1" ht="15" customHeight="1" x14ac:dyDescent="0.2">
      <c r="A799" s="11"/>
      <c r="B799" s="2"/>
      <c r="C799" s="190">
        <v>2017</v>
      </c>
      <c r="D799" s="186"/>
      <c r="E799" s="142" t="s">
        <v>174</v>
      </c>
      <c r="F799" s="142" t="s">
        <v>174</v>
      </c>
      <c r="G799" s="142" t="s">
        <v>174</v>
      </c>
      <c r="H799" s="142" t="s">
        <v>174</v>
      </c>
      <c r="I799" s="142" t="s">
        <v>174</v>
      </c>
      <c r="J799" s="142" t="s">
        <v>174</v>
      </c>
      <c r="K799" s="142" t="s">
        <v>174</v>
      </c>
      <c r="L799" s="141" t="s">
        <v>174</v>
      </c>
      <c r="M799" s="2"/>
    </row>
    <row r="800" spans="1:13" s="3" customFormat="1" ht="15" customHeight="1" x14ac:dyDescent="0.2">
      <c r="A800" s="11"/>
      <c r="B800" s="2"/>
      <c r="C800" s="190">
        <v>2014</v>
      </c>
      <c r="D800" s="186"/>
      <c r="E800" s="142" t="s">
        <v>174</v>
      </c>
      <c r="F800" s="142" t="s">
        <v>174</v>
      </c>
      <c r="G800" s="142" t="s">
        <v>174</v>
      </c>
      <c r="H800" s="142" t="s">
        <v>174</v>
      </c>
      <c r="I800" s="142" t="s">
        <v>174</v>
      </c>
      <c r="J800" s="142" t="s">
        <v>174</v>
      </c>
      <c r="K800" s="142" t="s">
        <v>174</v>
      </c>
      <c r="L800" s="141" t="s">
        <v>174</v>
      </c>
      <c r="M800" s="2"/>
    </row>
    <row r="801" spans="1:13" s="3" customFormat="1" ht="15" customHeight="1" x14ac:dyDescent="0.2">
      <c r="A801" s="11"/>
      <c r="B801" s="2"/>
      <c r="C801" s="162" t="s">
        <v>186</v>
      </c>
      <c r="D801" s="162"/>
      <c r="E801" s="162"/>
      <c r="F801" s="162"/>
      <c r="G801" s="162"/>
      <c r="H801" s="162"/>
      <c r="I801" s="162"/>
      <c r="J801" s="162"/>
      <c r="K801" s="162"/>
      <c r="L801" s="162"/>
      <c r="M801" s="2"/>
    </row>
    <row r="802" spans="1:13" ht="15" customHeight="1" x14ac:dyDescent="0.2">
      <c r="A802" s="11"/>
      <c r="C802" s="189">
        <v>2024</v>
      </c>
      <c r="D802" s="184"/>
      <c r="E802" s="185">
        <f>AVERAGE(E627,E647,E667,E687,E707,E727,E747,E767)</f>
        <v>0.17533090061911549</v>
      </c>
      <c r="F802" s="185">
        <f t="shared" ref="F802:K802" si="345">AVERAGE(F627,F647,F667,F687,F707,F727,F747,F767)</f>
        <v>0.11695536056761888</v>
      </c>
      <c r="G802" s="185">
        <f t="shared" si="345"/>
        <v>0.2501935155425779</v>
      </c>
      <c r="H802" s="185">
        <f t="shared" si="345"/>
        <v>0.13192847988340062</v>
      </c>
      <c r="I802" s="185">
        <f t="shared" si="345"/>
        <v>8.3266381109988061E-2</v>
      </c>
      <c r="J802" s="185">
        <f t="shared" si="345"/>
        <v>9.8753470555717343E-2</v>
      </c>
      <c r="K802" s="185">
        <f t="shared" si="345"/>
        <v>0.14357189172158175</v>
      </c>
      <c r="L802" s="180">
        <f t="shared" ref="L802:L805" si="346">(1*E802+2*F802+3*G802+4*H802+5*I802)/SUM(E802:I802)</f>
        <v>2.7767433258543597</v>
      </c>
    </row>
    <row r="803" spans="1:13" ht="15" customHeight="1" x14ac:dyDescent="0.2">
      <c r="A803" s="11"/>
      <c r="C803" s="190">
        <v>2021</v>
      </c>
      <c r="D803" s="186"/>
      <c r="E803" s="142">
        <f t="shared" ref="E803:K803" si="347">AVERAGE(E628,E648,E668,E688,E708,E728,E748,E768)</f>
        <v>0.172943658625</v>
      </c>
      <c r="F803" s="142">
        <f t="shared" si="347"/>
        <v>9.9793133874999995E-2</v>
      </c>
      <c r="G803" s="142">
        <f t="shared" si="347"/>
        <v>0.28849081825</v>
      </c>
      <c r="H803" s="142">
        <f t="shared" si="347"/>
        <v>0.1279147595</v>
      </c>
      <c r="I803" s="142">
        <f t="shared" si="347"/>
        <v>6.2483820125000006E-2</v>
      </c>
      <c r="J803" s="142">
        <f t="shared" si="347"/>
        <v>9.3704225000000016E-2</v>
      </c>
      <c r="K803" s="142">
        <f t="shared" si="347"/>
        <v>0.154669587</v>
      </c>
      <c r="L803" s="141">
        <f t="shared" si="346"/>
        <v>2.7434921057250423</v>
      </c>
    </row>
    <row r="804" spans="1:13" ht="15" customHeight="1" x14ac:dyDescent="0.2">
      <c r="A804" s="11"/>
      <c r="C804" s="190">
        <v>2017</v>
      </c>
      <c r="D804" s="186"/>
      <c r="E804" s="142">
        <f t="shared" ref="E804:K804" si="348">AVERAGE(E629,E649,E669,E689,E709,E729,E749,E769)</f>
        <v>0.19267974074999999</v>
      </c>
      <c r="F804" s="142">
        <f t="shared" si="348"/>
        <v>6.5576973499999996E-2</v>
      </c>
      <c r="G804" s="142">
        <f t="shared" si="348"/>
        <v>0.27796248649999999</v>
      </c>
      <c r="H804" s="142">
        <f t="shared" si="348"/>
        <v>0.12842096400000003</v>
      </c>
      <c r="I804" s="142">
        <f t="shared" si="348"/>
        <v>4.3480584874999992E-2</v>
      </c>
      <c r="J804" s="142">
        <f t="shared" si="348"/>
        <v>0.108651365375</v>
      </c>
      <c r="K804" s="142">
        <f t="shared" si="348"/>
        <v>0.18322789474999998</v>
      </c>
      <c r="L804" s="141">
        <f t="shared" si="346"/>
        <v>2.6673528894969643</v>
      </c>
    </row>
    <row r="805" spans="1:13" ht="15" customHeight="1" x14ac:dyDescent="0.2">
      <c r="A805" s="11"/>
      <c r="C805" s="190">
        <v>2014</v>
      </c>
      <c r="D805" s="186"/>
      <c r="E805" s="142">
        <f t="shared" ref="E805:K805" si="349">AVERAGE(E630,E650,E670,E690,E710,E730,E750,E770)</f>
        <v>0.16510275785776535</v>
      </c>
      <c r="F805" s="142">
        <f t="shared" si="349"/>
        <v>0.1085047510212151</v>
      </c>
      <c r="G805" s="142">
        <f t="shared" si="349"/>
        <v>0.22672652542679533</v>
      </c>
      <c r="H805" s="142">
        <f t="shared" si="349"/>
        <v>0.10829741291425007</v>
      </c>
      <c r="I805" s="142">
        <f t="shared" si="349"/>
        <v>5.1948018620686723E-2</v>
      </c>
      <c r="J805" s="142">
        <f t="shared" si="349"/>
        <v>0.12348297812916229</v>
      </c>
      <c r="K805" s="142">
        <f t="shared" si="349"/>
        <v>0.21593755603012516</v>
      </c>
      <c r="L805" s="141">
        <f t="shared" si="346"/>
        <v>2.6570937664663297</v>
      </c>
    </row>
    <row r="806" spans="1:13" ht="15" customHeight="1" x14ac:dyDescent="0.2">
      <c r="A806" s="11"/>
      <c r="C806" s="162" t="s">
        <v>187</v>
      </c>
      <c r="D806" s="162"/>
      <c r="E806" s="162"/>
      <c r="F806" s="162"/>
      <c r="G806" s="162"/>
      <c r="H806" s="162"/>
      <c r="I806" s="162"/>
      <c r="J806" s="162"/>
      <c r="K806" s="162"/>
      <c r="L806" s="162"/>
    </row>
    <row r="807" spans="1:13" ht="15" customHeight="1" x14ac:dyDescent="0.2">
      <c r="A807" s="11"/>
      <c r="C807" s="189">
        <v>2024</v>
      </c>
      <c r="D807" s="184"/>
      <c r="E807" s="185">
        <f>AVERAGE(E632,E652,E672,E692,E712,E732,E752,E772)</f>
        <v>0.18069925362247569</v>
      </c>
      <c r="F807" s="185">
        <f t="shared" ref="F807:K807" si="350">AVERAGE(F632,F652,F672,F692,F712,F732,F752,F772)</f>
        <v>0.10616675544957881</v>
      </c>
      <c r="G807" s="185">
        <f t="shared" si="350"/>
        <v>0.25442750329311603</v>
      </c>
      <c r="H807" s="185">
        <f t="shared" si="350"/>
        <v>0.13543703042365238</v>
      </c>
      <c r="I807" s="185">
        <f t="shared" si="350"/>
        <v>8.205117071338637E-2</v>
      </c>
      <c r="J807" s="185">
        <f t="shared" si="350"/>
        <v>9.764639477620897E-2</v>
      </c>
      <c r="K807" s="185">
        <f t="shared" si="350"/>
        <v>0.14357189172158175</v>
      </c>
      <c r="L807" s="180">
        <f t="shared" ref="L807:L810" si="351">(1*E807+2*F807+3*G807+4*H807+5*I807)/SUM(E807:I807)</f>
        <v>2.7785583286284399</v>
      </c>
    </row>
    <row r="808" spans="1:13" ht="15" customHeight="1" x14ac:dyDescent="0.2">
      <c r="A808" s="11"/>
      <c r="C808" s="190">
        <v>2021</v>
      </c>
      <c r="D808" s="186"/>
      <c r="E808" s="142">
        <f t="shared" ref="E808:K808" si="352">AVERAGE(E633,E653,E673,E693,E713,E733,E753,E773)</f>
        <v>0.171483134875</v>
      </c>
      <c r="F808" s="142">
        <f t="shared" si="352"/>
        <v>0.10281661725000002</v>
      </c>
      <c r="G808" s="142">
        <f t="shared" si="352"/>
        <v>0.27751595200000001</v>
      </c>
      <c r="H808" s="142">
        <f t="shared" si="352"/>
        <v>0.12246990512500001</v>
      </c>
      <c r="I808" s="142">
        <f t="shared" si="352"/>
        <v>6.9475750249999996E-2</v>
      </c>
      <c r="J808" s="142">
        <f t="shared" si="352"/>
        <v>0.1015690415</v>
      </c>
      <c r="K808" s="142">
        <f t="shared" si="352"/>
        <v>0.154669587</v>
      </c>
      <c r="L808" s="141">
        <f t="shared" si="351"/>
        <v>2.7521228025358315</v>
      </c>
    </row>
    <row r="809" spans="1:13" ht="15" customHeight="1" x14ac:dyDescent="0.2">
      <c r="A809" s="11"/>
      <c r="C809" s="190">
        <v>2017</v>
      </c>
      <c r="D809" s="186"/>
      <c r="E809" s="142">
        <f t="shared" ref="E809:K809" si="353">AVERAGE(E634,E654,E674,E694,E714,E734,E754,E774)</f>
        <v>0.18983202287500001</v>
      </c>
      <c r="F809" s="142">
        <f t="shared" si="353"/>
        <v>8.3198960000000002E-2</v>
      </c>
      <c r="G809" s="142">
        <f t="shared" si="353"/>
        <v>0.24246795925</v>
      </c>
      <c r="H809" s="142">
        <f t="shared" si="353"/>
        <v>0.131206161125</v>
      </c>
      <c r="I809" s="142">
        <f t="shared" si="353"/>
        <v>4.5663576875E-2</v>
      </c>
      <c r="J809" s="142">
        <f t="shared" si="353"/>
        <v>0.12005792450000001</v>
      </c>
      <c r="K809" s="142">
        <f t="shared" si="353"/>
        <v>0.18757339587499999</v>
      </c>
      <c r="L809" s="141">
        <f t="shared" si="351"/>
        <v>2.6528876915235236</v>
      </c>
    </row>
    <row r="810" spans="1:13" ht="15" customHeight="1" x14ac:dyDescent="0.2">
      <c r="A810" s="11"/>
      <c r="C810" s="190">
        <v>2014</v>
      </c>
      <c r="D810" s="186"/>
      <c r="E810" s="142">
        <f t="shared" ref="E810:K810" si="354">AVERAGE(E635,E655,E675,E695,E715,E735,E755,E775)</f>
        <v>0.17177854381305718</v>
      </c>
      <c r="F810" s="142">
        <f t="shared" si="354"/>
        <v>0.10820020453693995</v>
      </c>
      <c r="G810" s="142">
        <f t="shared" si="354"/>
        <v>0.2079363483179231</v>
      </c>
      <c r="H810" s="142">
        <f t="shared" si="354"/>
        <v>0.11305299583636633</v>
      </c>
      <c r="I810" s="142">
        <f t="shared" si="354"/>
        <v>4.9056767785564739E-2</v>
      </c>
      <c r="J810" s="142">
        <f t="shared" si="354"/>
        <v>0.13134168861631579</v>
      </c>
      <c r="K810" s="142">
        <f t="shared" si="354"/>
        <v>0.21863345109383298</v>
      </c>
      <c r="L810" s="141">
        <f t="shared" si="351"/>
        <v>2.6298745241093133</v>
      </c>
    </row>
    <row r="811" spans="1:13" ht="15" customHeight="1" x14ac:dyDescent="0.2">
      <c r="A811" s="11"/>
      <c r="C811" s="162" t="s">
        <v>188</v>
      </c>
      <c r="D811" s="162"/>
      <c r="E811" s="162"/>
      <c r="F811" s="162"/>
      <c r="G811" s="162"/>
      <c r="H811" s="162"/>
      <c r="I811" s="162"/>
      <c r="J811" s="162"/>
      <c r="K811" s="162"/>
      <c r="L811" s="162"/>
    </row>
    <row r="812" spans="1:13" ht="15" customHeight="1" x14ac:dyDescent="0.2">
      <c r="A812" s="11"/>
      <c r="C812" s="189">
        <v>2024</v>
      </c>
      <c r="D812" s="184"/>
      <c r="E812" s="185">
        <f>AVERAGE(E637,E657,E677,E697,E717,E737,E757,E777)</f>
        <v>0.16955485158208167</v>
      </c>
      <c r="F812" s="185">
        <f t="shared" ref="F812:K812" si="355">AVERAGE(F637,F657,F677,F697,F717,F737,F757,F777)</f>
        <v>0.1032261754322517</v>
      </c>
      <c r="G812" s="185">
        <f t="shared" si="355"/>
        <v>0.22960717202417763</v>
      </c>
      <c r="H812" s="185">
        <f t="shared" si="355"/>
        <v>0.13016146453253488</v>
      </c>
      <c r="I812" s="185">
        <f t="shared" si="355"/>
        <v>8.7329010940517898E-2</v>
      </c>
      <c r="J812" s="185">
        <f t="shared" si="355"/>
        <v>0.11628291697373962</v>
      </c>
      <c r="K812" s="185">
        <f t="shared" si="355"/>
        <v>0.16383840851469661</v>
      </c>
      <c r="L812" s="180">
        <f t="shared" ref="L812:L815" si="356">(1*E812+2*F812+3*G812+4*H812+5*I812)/SUM(E812:I812)</f>
        <v>2.8089728213213854</v>
      </c>
    </row>
    <row r="813" spans="1:13" ht="15" customHeight="1" x14ac:dyDescent="0.2">
      <c r="A813" s="11"/>
      <c r="C813" s="190">
        <v>2021</v>
      </c>
      <c r="D813" s="186"/>
      <c r="E813" s="142">
        <f t="shared" ref="E813:K813" si="357">AVERAGE(E638,E658,E678,E698,E718,E738,E758,E778)</f>
        <v>0.17086991025000001</v>
      </c>
      <c r="F813" s="142">
        <f t="shared" si="357"/>
        <v>8.9287250875000002E-2</v>
      </c>
      <c r="G813" s="142">
        <f t="shared" si="357"/>
        <v>0.26192634600000003</v>
      </c>
      <c r="H813" s="142">
        <f t="shared" si="357"/>
        <v>0.12578154662499999</v>
      </c>
      <c r="I813" s="142">
        <f t="shared" si="357"/>
        <v>6.8862776249999993E-2</v>
      </c>
      <c r="J813" s="142">
        <f t="shared" si="357"/>
        <v>0.11732384924999999</v>
      </c>
      <c r="K813" s="142">
        <f t="shared" si="357"/>
        <v>0.16594831750000003</v>
      </c>
      <c r="L813" s="141">
        <f t="shared" si="356"/>
        <v>2.7662711489101794</v>
      </c>
    </row>
    <row r="814" spans="1:13" ht="15" customHeight="1" x14ac:dyDescent="0.2">
      <c r="A814" s="11"/>
      <c r="C814" s="190">
        <v>2017</v>
      </c>
      <c r="D814" s="186"/>
      <c r="E814" s="142">
        <f t="shared" ref="E814:K814" si="358">AVERAGE(E639,E659,E679,E699,E719,E739,E759,E779)</f>
        <v>0.15120857624999998</v>
      </c>
      <c r="F814" s="142">
        <f t="shared" si="358"/>
        <v>7.6031447000000002E-2</v>
      </c>
      <c r="G814" s="142">
        <f t="shared" si="358"/>
        <v>0.24933056074999999</v>
      </c>
      <c r="H814" s="142">
        <f t="shared" si="358"/>
        <v>0.117570193</v>
      </c>
      <c r="I814" s="142">
        <f t="shared" si="358"/>
        <v>4.191010937499999E-2</v>
      </c>
      <c r="J814" s="142">
        <f t="shared" si="358"/>
        <v>0.14115425637500001</v>
      </c>
      <c r="K814" s="142">
        <f t="shared" si="358"/>
        <v>0.22279485112499997</v>
      </c>
      <c r="L814" s="141">
        <f t="shared" si="356"/>
        <v>2.7216288955132262</v>
      </c>
    </row>
    <row r="815" spans="1:13" ht="15" customHeight="1" x14ac:dyDescent="0.2">
      <c r="A815" s="11"/>
      <c r="C815" s="190">
        <v>2014</v>
      </c>
      <c r="D815" s="186"/>
      <c r="E815" s="142">
        <f t="shared" ref="E815:K815" si="359">AVERAGE(E640,E660,E680,E700,E720,E740,E760,E780)</f>
        <v>0.17044909580867301</v>
      </c>
      <c r="F815" s="142">
        <f t="shared" si="359"/>
        <v>8.9137270976034189E-2</v>
      </c>
      <c r="G815" s="142">
        <f t="shared" si="359"/>
        <v>0.17529831190454348</v>
      </c>
      <c r="H815" s="142">
        <f t="shared" si="359"/>
        <v>0.10097749621409038</v>
      </c>
      <c r="I815" s="142">
        <f t="shared" si="359"/>
        <v>3.8147747035268631E-2</v>
      </c>
      <c r="J815" s="142">
        <f t="shared" si="359"/>
        <v>0.1625365379852983</v>
      </c>
      <c r="K815" s="142">
        <f t="shared" si="359"/>
        <v>0.26345354007609201</v>
      </c>
      <c r="L815" s="141">
        <f t="shared" si="356"/>
        <v>2.5596548724191122</v>
      </c>
    </row>
    <row r="816" spans="1:13" ht="15" customHeight="1" x14ac:dyDescent="0.2">
      <c r="A816" s="11"/>
      <c r="C816" s="157" t="s">
        <v>170</v>
      </c>
      <c r="D816" s="157"/>
      <c r="E816" s="157"/>
      <c r="F816" s="157"/>
      <c r="G816" s="158"/>
      <c r="H816" s="158"/>
      <c r="I816" s="158"/>
      <c r="J816" s="158"/>
      <c r="K816" s="158"/>
      <c r="L816" s="158"/>
    </row>
    <row r="817" spans="1:12" ht="15" customHeight="1" x14ac:dyDescent="0.2">
      <c r="A817" s="11"/>
      <c r="C817" s="100" t="s">
        <v>18</v>
      </c>
      <c r="D817" s="100"/>
      <c r="E817" s="100"/>
      <c r="F817" s="100"/>
      <c r="G817" s="100"/>
      <c r="H817" s="100"/>
      <c r="I817" s="100"/>
      <c r="J817" s="100"/>
      <c r="K817" s="100"/>
      <c r="L817" s="100"/>
    </row>
    <row r="818" spans="1:12" ht="15" customHeight="1" x14ac:dyDescent="0.2">
      <c r="A818" s="11"/>
      <c r="C818" s="160" t="s">
        <v>185</v>
      </c>
      <c r="D818" s="160"/>
      <c r="E818" s="160"/>
      <c r="F818" s="161"/>
      <c r="G818" s="161"/>
      <c r="H818" s="161"/>
      <c r="I818" s="161"/>
      <c r="J818" s="161"/>
      <c r="K818" s="161"/>
      <c r="L818" s="161"/>
    </row>
    <row r="819" spans="1:12" ht="15" customHeight="1" x14ac:dyDescent="0.2">
      <c r="A819" s="11"/>
      <c r="C819" s="189">
        <v>2024</v>
      </c>
      <c r="D819" s="184"/>
      <c r="E819" s="185">
        <f>AVERAGE(E829,E834,E839,E849,E854,E859,E869,E874,E879,E889,E894,E899,E909,E914,E919,E929,E934,E939,E949,E954,E959,E969,E974,E979)</f>
        <v>0.15980091025240217</v>
      </c>
      <c r="F819" s="185">
        <f t="shared" ref="F819:K819" si="360">AVERAGE(F829,F834,F839,F849,F854,F859,F869,F874,F879,F889,F894,F899,F909,F914,F919,F929,F934,F939,F949,F954,F959,F969,F974,F979)</f>
        <v>9.616116925372474E-2</v>
      </c>
      <c r="G819" s="185">
        <f t="shared" si="360"/>
        <v>0.28490799370085801</v>
      </c>
      <c r="H819" s="185">
        <f t="shared" si="360"/>
        <v>0.16218165654656821</v>
      </c>
      <c r="I819" s="185">
        <f t="shared" si="360"/>
        <v>9.1921540122552672E-2</v>
      </c>
      <c r="J819" s="185">
        <f t="shared" si="360"/>
        <v>0.11146697290617553</v>
      </c>
      <c r="K819" s="185">
        <f t="shared" si="360"/>
        <v>9.3559757217718795E-2</v>
      </c>
      <c r="L819" s="180">
        <f t="shared" ref="L819:L822" si="361">(1*E819+2*F819+3*G819+4*H819+5*I819)/SUM(E819:I819)</f>
        <v>2.9122759775586871</v>
      </c>
    </row>
    <row r="820" spans="1:12" ht="15" customHeight="1" x14ac:dyDescent="0.2">
      <c r="A820" s="11"/>
      <c r="C820" s="190">
        <v>2021</v>
      </c>
      <c r="D820" s="186"/>
      <c r="E820" s="142">
        <f t="shared" ref="E820:K820" si="362">AVERAGE(E830,E835,E840,E850,E855,E860,E870,E875,E880,E890,E895,E900,E910,E915,E920,E930,E935,E940,E950,E955,E960,E970,E975,E980)</f>
        <v>0.14208922437500002</v>
      </c>
      <c r="F820" s="142">
        <f t="shared" si="362"/>
        <v>9.6892719125000012E-2</v>
      </c>
      <c r="G820" s="142">
        <f t="shared" si="362"/>
        <v>0.32205689799999998</v>
      </c>
      <c r="H820" s="142">
        <f t="shared" si="362"/>
        <v>0.17139846516666665</v>
      </c>
      <c r="I820" s="142">
        <f t="shared" si="362"/>
        <v>7.6706242749999973E-2</v>
      </c>
      <c r="J820" s="142">
        <f t="shared" si="362"/>
        <v>8.1665519999999991E-2</v>
      </c>
      <c r="K820" s="142">
        <f t="shared" si="362"/>
        <v>0.10919092866666667</v>
      </c>
      <c r="L820" s="141">
        <f t="shared" si="361"/>
        <v>2.9304694238137436</v>
      </c>
    </row>
    <row r="821" spans="1:12" ht="15" customHeight="1" x14ac:dyDescent="0.2">
      <c r="A821" s="11"/>
      <c r="C821" s="190">
        <v>2017</v>
      </c>
      <c r="D821" s="186"/>
      <c r="E821" s="142">
        <f t="shared" ref="E821:K821" si="363">AVERAGE(E831,E836,E841,E851,E856,E861,E871,E876,E881,E891,E896,E901,E911,E916,E921,E931,E936,E941,E951,E956,E961,E971,E976,E981)</f>
        <v>0.12985902654166664</v>
      </c>
      <c r="F821" s="142">
        <f t="shared" si="363"/>
        <v>8.6626934208333325E-2</v>
      </c>
      <c r="G821" s="142">
        <f t="shared" si="363"/>
        <v>0.34970942783333342</v>
      </c>
      <c r="H821" s="142">
        <f t="shared" si="363"/>
        <v>0.16628310970833329</v>
      </c>
      <c r="I821" s="142">
        <f t="shared" si="363"/>
        <v>5.2385460624999998E-2</v>
      </c>
      <c r="J821" s="142">
        <f t="shared" si="363"/>
        <v>8.7322379291666655E-2</v>
      </c>
      <c r="K821" s="142">
        <f t="shared" si="363"/>
        <v>0.12781366191666668</v>
      </c>
      <c r="L821" s="141">
        <f t="shared" si="361"/>
        <v>2.9040713292055655</v>
      </c>
    </row>
    <row r="822" spans="1:12" ht="15" customHeight="1" x14ac:dyDescent="0.2">
      <c r="A822" s="11"/>
      <c r="C822" s="190">
        <v>2014</v>
      </c>
      <c r="D822" s="186"/>
      <c r="E822" s="142">
        <f t="shared" ref="E822:K822" si="364">AVERAGE(E832,E837,E842,E852,E857,E862,E872,E877,E882,E892,E897,E902,E912,E917,E922,E932,E937,E942,E952,E957,E962,E972,E977,E982)</f>
        <v>0.15575616221369337</v>
      </c>
      <c r="F822" s="142">
        <f t="shared" si="364"/>
        <v>9.7495497465676761E-2</v>
      </c>
      <c r="G822" s="142">
        <f t="shared" si="364"/>
        <v>0.2696738448244953</v>
      </c>
      <c r="H822" s="142">
        <f t="shared" si="364"/>
        <v>0.1445345445722972</v>
      </c>
      <c r="I822" s="142">
        <f t="shared" si="364"/>
        <v>6.2962904360671187E-2</v>
      </c>
      <c r="J822" s="142">
        <f t="shared" si="364"/>
        <v>0.12441448868465954</v>
      </c>
      <c r="K822" s="142">
        <f t="shared" si="364"/>
        <v>0.14516255787850676</v>
      </c>
      <c r="L822" s="141">
        <f t="shared" si="361"/>
        <v>2.8103188461595825</v>
      </c>
    </row>
    <row r="823" spans="1:12" ht="15" customHeight="1" x14ac:dyDescent="0.2">
      <c r="A823" s="11"/>
      <c r="C823" s="162" t="s">
        <v>68</v>
      </c>
      <c r="D823" s="162"/>
      <c r="E823" s="162"/>
      <c r="F823" s="162"/>
      <c r="G823" s="162"/>
      <c r="H823" s="162"/>
      <c r="I823" s="162"/>
      <c r="J823" s="162"/>
      <c r="K823" s="162"/>
      <c r="L823" s="162"/>
    </row>
    <row r="824" spans="1:12" ht="15" customHeight="1" x14ac:dyDescent="0.2">
      <c r="A824" s="11"/>
      <c r="C824" s="189">
        <v>2024</v>
      </c>
      <c r="D824" s="184"/>
      <c r="E824" s="185">
        <f>AVERAGE(E829,E834,E839)</f>
        <v>0.12731261716791073</v>
      </c>
      <c r="F824" s="185">
        <f t="shared" ref="F824:K824" si="365">AVERAGE(F829,F834,F839)</f>
        <v>9.637091305159011E-2</v>
      </c>
      <c r="G824" s="185">
        <f t="shared" si="365"/>
        <v>0.30213669672320925</v>
      </c>
      <c r="H824" s="185">
        <f t="shared" si="365"/>
        <v>0.25291652737750153</v>
      </c>
      <c r="I824" s="185">
        <f t="shared" si="365"/>
        <v>0.13667816772925234</v>
      </c>
      <c r="J824" s="185">
        <f t="shared" si="365"/>
        <v>7.1451030923283518E-2</v>
      </c>
      <c r="K824" s="185">
        <f t="shared" si="365"/>
        <v>1.3134047027252599E-2</v>
      </c>
      <c r="L824" s="180">
        <f t="shared" ref="L824:L827" si="366">(1*E824+2*F824+3*G824+4*H824+5*I824)/SUM(E824:I824)</f>
        <v>3.1914724254834939</v>
      </c>
    </row>
    <row r="825" spans="1:12" ht="15" customHeight="1" x14ac:dyDescent="0.2">
      <c r="A825" s="11"/>
      <c r="C825" s="190">
        <v>2021</v>
      </c>
      <c r="D825" s="186"/>
      <c r="E825" s="142">
        <f t="shared" ref="E825:K825" si="367">AVERAGE(E830,E835,E840)</f>
        <v>0.12867418366666669</v>
      </c>
      <c r="F825" s="142">
        <f t="shared" si="367"/>
        <v>6.7388887999999994E-2</v>
      </c>
      <c r="G825" s="142">
        <f t="shared" si="367"/>
        <v>0.31856293033333333</v>
      </c>
      <c r="H825" s="142">
        <f t="shared" si="367"/>
        <v>0.28028546533333337</v>
      </c>
      <c r="I825" s="142">
        <f t="shared" si="367"/>
        <v>0.12715412300000001</v>
      </c>
      <c r="J825" s="142">
        <f t="shared" si="367"/>
        <v>4.6490133333333329E-2</v>
      </c>
      <c r="K825" s="142">
        <f t="shared" si="367"/>
        <v>3.1444266666666665E-2</v>
      </c>
      <c r="L825" s="141">
        <f t="shared" si="366"/>
        <v>3.2275938482035058</v>
      </c>
    </row>
    <row r="826" spans="1:12" ht="15" customHeight="1" x14ac:dyDescent="0.2">
      <c r="A826" s="11"/>
      <c r="C826" s="190">
        <v>2017</v>
      </c>
      <c r="D826" s="186"/>
      <c r="E826" s="142">
        <f t="shared" ref="E826:K826" si="368">AVERAGE(E831,E836,E841)</f>
        <v>0.10425371866666666</v>
      </c>
      <c r="F826" s="142">
        <f t="shared" si="368"/>
        <v>7.1587430333333327E-2</v>
      </c>
      <c r="G826" s="142">
        <f t="shared" si="368"/>
        <v>0.33861965666666666</v>
      </c>
      <c r="H826" s="142">
        <f t="shared" si="368"/>
        <v>0.30284429299999999</v>
      </c>
      <c r="I826" s="142">
        <f t="shared" si="368"/>
        <v>8.7479679333333324E-2</v>
      </c>
      <c r="J826" s="142">
        <f t="shared" si="368"/>
        <v>4.8204858333333329E-2</v>
      </c>
      <c r="K826" s="142">
        <f t="shared" si="368"/>
        <v>4.7010366666666664E-2</v>
      </c>
      <c r="L826" s="141">
        <f t="shared" si="366"/>
        <v>3.2185147106884684</v>
      </c>
    </row>
    <row r="827" spans="1:12" ht="15" customHeight="1" x14ac:dyDescent="0.2">
      <c r="A827" s="11"/>
      <c r="C827" s="190">
        <v>2014</v>
      </c>
      <c r="D827" s="186"/>
      <c r="E827" s="142">
        <f t="shared" ref="E827:K827" si="369">AVERAGE(E832,E837,E842)</f>
        <v>0.13769010671760179</v>
      </c>
      <c r="F827" s="142">
        <f t="shared" si="369"/>
        <v>9.1180963162270465E-2</v>
      </c>
      <c r="G827" s="142">
        <f t="shared" si="369"/>
        <v>0.27434870863193977</v>
      </c>
      <c r="H827" s="142">
        <f t="shared" si="369"/>
        <v>0.25177184527947416</v>
      </c>
      <c r="I827" s="142">
        <f t="shared" si="369"/>
        <v>0.13496888026960743</v>
      </c>
      <c r="J827" s="142">
        <f t="shared" si="369"/>
        <v>7.7390542688851344E-2</v>
      </c>
      <c r="K827" s="142">
        <f t="shared" si="369"/>
        <v>3.2648953250255075E-2</v>
      </c>
      <c r="L827" s="141">
        <f t="shared" si="366"/>
        <v>3.1743318141796992</v>
      </c>
    </row>
    <row r="828" spans="1:12" ht="15" customHeight="1" x14ac:dyDescent="0.2">
      <c r="A828" s="11"/>
      <c r="C828" s="170" t="s">
        <v>95</v>
      </c>
      <c r="D828" s="171"/>
      <c r="E828" s="172"/>
      <c r="F828" s="172"/>
      <c r="G828" s="173"/>
      <c r="H828" s="173"/>
      <c r="I828" s="173"/>
      <c r="J828" s="173"/>
      <c r="K828" s="173"/>
      <c r="L828" s="174"/>
    </row>
    <row r="829" spans="1:12" ht="15" customHeight="1" x14ac:dyDescent="0.2">
      <c r="A829" s="11"/>
      <c r="C829" s="189">
        <v>2024</v>
      </c>
      <c r="D829" s="184"/>
      <c r="E829" s="185">
        <v>0.13074546086543393</v>
      </c>
      <c r="F829" s="185">
        <v>8.5176281844594651E-2</v>
      </c>
      <c r="G829" s="185">
        <v>0.33113349695285577</v>
      </c>
      <c r="H829" s="185">
        <v>0.24212270172691303</v>
      </c>
      <c r="I829" s="185">
        <v>0.13253567227397239</v>
      </c>
      <c r="J829" s="185">
        <v>6.4378803591247938E-2</v>
      </c>
      <c r="K829" s="185">
        <v>1.3907582744982315E-2</v>
      </c>
      <c r="L829" s="180">
        <f t="shared" ref="L829:L832" si="370">(1*E829+2*F829+3*G829+4*H829+5*I829)/SUM(E829:I829)</f>
        <v>3.1741613016447801</v>
      </c>
    </row>
    <row r="830" spans="1:12" ht="15" customHeight="1" x14ac:dyDescent="0.2">
      <c r="A830" s="11"/>
      <c r="C830" s="190">
        <v>2021</v>
      </c>
      <c r="D830" s="186"/>
      <c r="E830" s="142">
        <v>0.13815564499999999</v>
      </c>
      <c r="F830" s="142">
        <v>7.3994219999999999E-2</v>
      </c>
      <c r="G830" s="142">
        <v>0.33889552099999998</v>
      </c>
      <c r="H830" s="142">
        <v>0.27050943999999999</v>
      </c>
      <c r="I830" s="142">
        <v>0.10326538</v>
      </c>
      <c r="J830" s="142">
        <v>4.8576500000000002E-2</v>
      </c>
      <c r="K830" s="142">
        <v>2.66033E-2</v>
      </c>
      <c r="L830" s="141">
        <f t="shared" si="370"/>
        <v>3.1370371118383633</v>
      </c>
    </row>
    <row r="831" spans="1:12" ht="15" customHeight="1" x14ac:dyDescent="0.2">
      <c r="A831" s="11"/>
      <c r="C831" s="190">
        <v>2017</v>
      </c>
      <c r="D831" s="186"/>
      <c r="E831" s="142">
        <v>0.10928577</v>
      </c>
      <c r="F831" s="142">
        <v>6.5431224999999996E-2</v>
      </c>
      <c r="G831" s="142">
        <v>0.34919447599999998</v>
      </c>
      <c r="H831" s="142">
        <v>0.30623476900000002</v>
      </c>
      <c r="I831" s="142">
        <v>8.5717224999999994E-2</v>
      </c>
      <c r="J831" s="142">
        <v>4.0099299999999997E-2</v>
      </c>
      <c r="K831" s="142">
        <v>4.4037199999999999E-2</v>
      </c>
      <c r="L831" s="141">
        <f t="shared" si="370"/>
        <v>3.2114577788076741</v>
      </c>
    </row>
    <row r="832" spans="1:12" ht="15" customHeight="1" x14ac:dyDescent="0.2">
      <c r="A832" s="11"/>
      <c r="C832" s="190">
        <v>2014</v>
      </c>
      <c r="D832" s="186"/>
      <c r="E832" s="142">
        <v>0.13731881496360623</v>
      </c>
      <c r="F832" s="142">
        <v>9.8541388815424055E-2</v>
      </c>
      <c r="G832" s="142">
        <v>0.27292602084133255</v>
      </c>
      <c r="H832" s="142">
        <v>0.23128849760101725</v>
      </c>
      <c r="I832" s="142">
        <v>0.16621185303310662</v>
      </c>
      <c r="J832" s="142">
        <v>7.1632147786052647E-2</v>
      </c>
      <c r="K832" s="142">
        <v>2.2081276959460768E-2</v>
      </c>
      <c r="L832" s="141">
        <f t="shared" si="370"/>
        <v>3.2102350295447026</v>
      </c>
    </row>
    <row r="833" spans="1:12" ht="15" customHeight="1" x14ac:dyDescent="0.2">
      <c r="A833" s="11"/>
      <c r="C833" s="170" t="s">
        <v>96</v>
      </c>
      <c r="D833" s="171"/>
      <c r="E833" s="172"/>
      <c r="F833" s="172"/>
      <c r="G833" s="173"/>
      <c r="H833" s="173"/>
      <c r="I833" s="173"/>
      <c r="J833" s="173"/>
      <c r="K833" s="173"/>
      <c r="L833" s="174"/>
    </row>
    <row r="834" spans="1:12" ht="15" customHeight="1" x14ac:dyDescent="0.2">
      <c r="A834" s="11"/>
      <c r="C834" s="189">
        <v>2024</v>
      </c>
      <c r="D834" s="184"/>
      <c r="E834" s="185">
        <v>0.12044826524993395</v>
      </c>
      <c r="F834" s="185">
        <v>8.1143863532817426E-2</v>
      </c>
      <c r="G834" s="185">
        <v>0.31677737567856712</v>
      </c>
      <c r="H834" s="185">
        <v>0.26245086997526934</v>
      </c>
      <c r="I834" s="185">
        <v>0.1352291809007988</v>
      </c>
      <c r="J834" s="185">
        <v>7.0042861917631094E-2</v>
      </c>
      <c r="K834" s="185">
        <v>1.3907582744982315E-2</v>
      </c>
      <c r="L834" s="180">
        <f t="shared" ref="L834:L837" si="371">(1*E834+2*F834+3*G834+4*H834+5*I834)/SUM(E834:I834)</f>
        <v>3.2301937013293096</v>
      </c>
    </row>
    <row r="835" spans="1:12" ht="15" customHeight="1" x14ac:dyDescent="0.2">
      <c r="A835" s="11"/>
      <c r="C835" s="190">
        <v>2021</v>
      </c>
      <c r="D835" s="186"/>
      <c r="E835" s="142">
        <v>0.13775871100000001</v>
      </c>
      <c r="F835" s="142">
        <v>5.8732399999999997E-2</v>
      </c>
      <c r="G835" s="142">
        <v>0.31634377899999999</v>
      </c>
      <c r="H835" s="142">
        <v>0.30433964200000002</v>
      </c>
      <c r="I835" s="142">
        <v>0.114408175</v>
      </c>
      <c r="J835" s="142">
        <v>4.1813999999999997E-2</v>
      </c>
      <c r="K835" s="142">
        <v>2.66033E-2</v>
      </c>
      <c r="L835" s="141">
        <f t="shared" si="371"/>
        <v>3.2135142360473208</v>
      </c>
    </row>
    <row r="836" spans="1:12" ht="15" customHeight="1" x14ac:dyDescent="0.2">
      <c r="A836" s="11"/>
      <c r="C836" s="190">
        <v>2017</v>
      </c>
      <c r="D836" s="186"/>
      <c r="E836" s="142">
        <v>0.107046936</v>
      </c>
      <c r="F836" s="142">
        <v>7.9216587000000005E-2</v>
      </c>
      <c r="G836" s="142">
        <v>0.34471680900000001</v>
      </c>
      <c r="H836" s="142">
        <v>0.29889600799999999</v>
      </c>
      <c r="I836" s="142">
        <v>8.8225956999999994E-2</v>
      </c>
      <c r="J836" s="142">
        <v>3.7860499999999998E-2</v>
      </c>
      <c r="K836" s="142">
        <v>4.4037199999999999E-2</v>
      </c>
      <c r="L836" s="141">
        <f t="shared" si="371"/>
        <v>3.1982757951862526</v>
      </c>
    </row>
    <row r="837" spans="1:12" ht="15" customHeight="1" x14ac:dyDescent="0.2">
      <c r="A837" s="11"/>
      <c r="C837" s="190">
        <v>2014</v>
      </c>
      <c r="D837" s="186"/>
      <c r="E837" s="142">
        <v>0.13731881496360621</v>
      </c>
      <c r="F837" s="142">
        <v>9.316901759240849E-2</v>
      </c>
      <c r="G837" s="142">
        <v>0.24433024730416153</v>
      </c>
      <c r="H837" s="142">
        <v>0.28252863793266891</v>
      </c>
      <c r="I837" s="142">
        <v>0.13818235846788648</v>
      </c>
      <c r="J837" s="142">
        <v>7.1632147786052633E-2</v>
      </c>
      <c r="K837" s="142">
        <v>3.2838775953215694E-2</v>
      </c>
      <c r="L837" s="141">
        <f t="shared" si="371"/>
        <v>3.2133785629236078</v>
      </c>
    </row>
    <row r="838" spans="1:12" ht="15" customHeight="1" x14ac:dyDescent="0.2">
      <c r="A838" s="11"/>
      <c r="C838" s="170" t="s">
        <v>181</v>
      </c>
      <c r="D838" s="171"/>
      <c r="E838" s="172"/>
      <c r="F838" s="172"/>
      <c r="G838" s="173"/>
      <c r="H838" s="173"/>
      <c r="I838" s="173"/>
      <c r="J838" s="173"/>
      <c r="K838" s="173"/>
      <c r="L838" s="174"/>
    </row>
    <row r="839" spans="1:12" ht="15" customHeight="1" x14ac:dyDescent="0.2">
      <c r="A839" s="11"/>
      <c r="C839" s="189">
        <v>2024</v>
      </c>
      <c r="D839" s="184"/>
      <c r="E839" s="185">
        <v>0.1307441253883643</v>
      </c>
      <c r="F839" s="185">
        <v>0.12279259377735822</v>
      </c>
      <c r="G839" s="185">
        <v>0.25849921753820482</v>
      </c>
      <c r="H839" s="185">
        <v>0.25417601043032212</v>
      </c>
      <c r="I839" s="185">
        <v>0.14226965001298583</v>
      </c>
      <c r="J839" s="185">
        <v>7.9931427260971549E-2</v>
      </c>
      <c r="K839" s="185">
        <v>1.1586975591793169E-2</v>
      </c>
      <c r="L839" s="180">
        <f t="shared" ref="L839:L842" si="372">(1*E839+2*F839+3*G839+4*H839+5*I839)/SUM(E839:I839)</f>
        <v>3.1699918483623151</v>
      </c>
    </row>
    <row r="840" spans="1:12" ht="15" customHeight="1" x14ac:dyDescent="0.2">
      <c r="A840" s="11"/>
      <c r="C840" s="190">
        <v>2021</v>
      </c>
      <c r="D840" s="186"/>
      <c r="E840" s="142">
        <v>0.11010819500000001</v>
      </c>
      <c r="F840" s="142">
        <v>6.9440044000000006E-2</v>
      </c>
      <c r="G840" s="142">
        <v>0.30044949100000001</v>
      </c>
      <c r="H840" s="142">
        <v>0.26600731399999999</v>
      </c>
      <c r="I840" s="142">
        <v>0.163788814</v>
      </c>
      <c r="J840" s="142">
        <v>4.9079900000000003E-2</v>
      </c>
      <c r="K840" s="142">
        <v>4.1126200000000002E-2</v>
      </c>
      <c r="L840" s="141">
        <f t="shared" si="372"/>
        <v>3.334063046620392</v>
      </c>
    </row>
    <row r="841" spans="1:12" ht="15" customHeight="1" x14ac:dyDescent="0.2">
      <c r="A841" s="11"/>
      <c r="C841" s="190">
        <v>2017</v>
      </c>
      <c r="D841" s="186"/>
      <c r="E841" s="142">
        <v>9.6428449999999999E-2</v>
      </c>
      <c r="F841" s="142">
        <v>7.0114478999999993E-2</v>
      </c>
      <c r="G841" s="142">
        <v>0.32194768499999998</v>
      </c>
      <c r="H841" s="142">
        <v>0.30340210200000001</v>
      </c>
      <c r="I841" s="142">
        <v>8.8495855999999998E-2</v>
      </c>
      <c r="J841" s="142">
        <v>6.6654774999999999E-2</v>
      </c>
      <c r="K841" s="142">
        <v>5.2956700000000002E-2</v>
      </c>
      <c r="L841" s="141">
        <f t="shared" si="372"/>
        <v>3.2469619005913217</v>
      </c>
    </row>
    <row r="842" spans="1:12" ht="15" customHeight="1" x14ac:dyDescent="0.2">
      <c r="A842" s="11"/>
      <c r="C842" s="190">
        <v>2014</v>
      </c>
      <c r="D842" s="186"/>
      <c r="E842" s="142">
        <v>0.13843269022559296</v>
      </c>
      <c r="F842" s="142">
        <v>8.1832483078978835E-2</v>
      </c>
      <c r="G842" s="142">
        <v>0.30578985775032524</v>
      </c>
      <c r="H842" s="142">
        <v>0.24149840030473629</v>
      </c>
      <c r="I842" s="142">
        <v>0.10051242930782921</v>
      </c>
      <c r="J842" s="142">
        <v>8.8907332494448738E-2</v>
      </c>
      <c r="K842" s="142">
        <v>4.3026806838088766E-2</v>
      </c>
      <c r="L842" s="141">
        <f t="shared" si="372"/>
        <v>3.096565709110799</v>
      </c>
    </row>
    <row r="843" spans="1:12" ht="15" customHeight="1" x14ac:dyDescent="0.2">
      <c r="A843" s="11"/>
      <c r="C843" s="162" t="s">
        <v>69</v>
      </c>
      <c r="D843" s="162"/>
      <c r="E843" s="162"/>
      <c r="F843" s="162"/>
      <c r="G843" s="162"/>
      <c r="H843" s="162"/>
      <c r="I843" s="162"/>
      <c r="J843" s="162"/>
      <c r="K843" s="162"/>
      <c r="L843" s="162"/>
    </row>
    <row r="844" spans="1:12" ht="15" customHeight="1" x14ac:dyDescent="0.2">
      <c r="A844" s="11"/>
      <c r="C844" s="189">
        <v>2024</v>
      </c>
      <c r="D844" s="184"/>
      <c r="E844" s="185">
        <f>AVERAGE(E849,E854,E859)</f>
        <v>0.12431002338862174</v>
      </c>
      <c r="F844" s="185">
        <f t="shared" ref="F844:K844" si="373">AVERAGE(F849,F854,F859)</f>
        <v>0.10142518771384419</v>
      </c>
      <c r="G844" s="185">
        <f t="shared" si="373"/>
        <v>0.3031239955325209</v>
      </c>
      <c r="H844" s="185">
        <f t="shared" si="373"/>
        <v>0.24164106461262846</v>
      </c>
      <c r="I844" s="185">
        <f t="shared" si="373"/>
        <v>0.12635525708346865</v>
      </c>
      <c r="J844" s="185">
        <f t="shared" si="373"/>
        <v>7.1451030923283532E-2</v>
      </c>
      <c r="K844" s="185">
        <f t="shared" si="373"/>
        <v>3.1693440745632531E-2</v>
      </c>
      <c r="L844" s="180">
        <f t="shared" ref="L844:L847" si="374">(1*E844+2*F844+3*G844+4*H844+5*I844)/SUM(E844:I844)</f>
        <v>3.1609025531202453</v>
      </c>
    </row>
    <row r="845" spans="1:12" ht="15" customHeight="1" x14ac:dyDescent="0.2">
      <c r="A845" s="11"/>
      <c r="C845" s="190">
        <v>2021</v>
      </c>
      <c r="D845" s="186"/>
      <c r="E845" s="142">
        <f t="shared" ref="E845:K845" si="375">AVERAGE(E850,E855,E860)</f>
        <v>0.12322828433333333</v>
      </c>
      <c r="F845" s="142">
        <f t="shared" si="375"/>
        <v>7.2580035333333334E-2</v>
      </c>
      <c r="G845" s="142">
        <f t="shared" si="375"/>
        <v>0.30251758333333334</v>
      </c>
      <c r="H845" s="142">
        <f t="shared" si="375"/>
        <v>0.27746696299999996</v>
      </c>
      <c r="I845" s="142">
        <f t="shared" si="375"/>
        <v>0.12654077399999999</v>
      </c>
      <c r="J845" s="142">
        <f t="shared" si="375"/>
        <v>4.9079900000000003E-2</v>
      </c>
      <c r="K845" s="142">
        <f t="shared" si="375"/>
        <v>4.8586400000000002E-2</v>
      </c>
      <c r="L845" s="141">
        <f t="shared" si="374"/>
        <v>3.2344054323409686</v>
      </c>
    </row>
    <row r="846" spans="1:12" ht="15" customHeight="1" x14ac:dyDescent="0.2">
      <c r="A846" s="11"/>
      <c r="C846" s="190">
        <v>2017</v>
      </c>
      <c r="D846" s="186"/>
      <c r="E846" s="142">
        <f t="shared" ref="E846:K846" si="376">AVERAGE(E851,E856,E861)</f>
        <v>0.106870429</v>
      </c>
      <c r="F846" s="142">
        <f t="shared" si="376"/>
        <v>7.0373294000000003E-2</v>
      </c>
      <c r="G846" s="142">
        <f t="shared" si="376"/>
        <v>0.34404084633333332</v>
      </c>
      <c r="H846" s="142">
        <f t="shared" si="376"/>
        <v>0.27831078933333336</v>
      </c>
      <c r="I846" s="142">
        <f t="shared" si="376"/>
        <v>8.0944703999999992E-2</v>
      </c>
      <c r="J846" s="142">
        <f t="shared" si="376"/>
        <v>5.2799979666666663E-2</v>
      </c>
      <c r="K846" s="142">
        <f t="shared" si="376"/>
        <v>6.6659932333333324E-2</v>
      </c>
      <c r="L846" s="141">
        <f t="shared" si="374"/>
        <v>3.1772617192006414</v>
      </c>
    </row>
    <row r="847" spans="1:12" ht="15" customHeight="1" x14ac:dyDescent="0.2">
      <c r="A847" s="11"/>
      <c r="C847" s="190">
        <v>2014</v>
      </c>
      <c r="D847" s="186"/>
      <c r="E847" s="142">
        <f t="shared" ref="E847:K847" si="377">AVERAGE(E852,E857,E862)</f>
        <v>0.14005461741673011</v>
      </c>
      <c r="F847" s="142">
        <f t="shared" si="377"/>
        <v>8.2976734524960821E-2</v>
      </c>
      <c r="G847" s="142">
        <f t="shared" si="377"/>
        <v>0.31993061049131399</v>
      </c>
      <c r="H847" s="142">
        <f t="shared" si="377"/>
        <v>0.23223867416146401</v>
      </c>
      <c r="I847" s="142">
        <f t="shared" si="377"/>
        <v>9.5417431383795256E-2</v>
      </c>
      <c r="J847" s="142">
        <f t="shared" si="377"/>
        <v>7.739054268885133E-2</v>
      </c>
      <c r="K847" s="142">
        <f t="shared" si="377"/>
        <v>5.1991389332884531E-2</v>
      </c>
      <c r="L847" s="141">
        <f t="shared" si="374"/>
        <v>3.0689022773326267</v>
      </c>
    </row>
    <row r="848" spans="1:12" ht="15" customHeight="1" x14ac:dyDescent="0.2">
      <c r="A848" s="11"/>
      <c r="C848" s="170" t="s">
        <v>95</v>
      </c>
      <c r="D848" s="171"/>
      <c r="E848" s="172"/>
      <c r="F848" s="172"/>
      <c r="G848" s="173"/>
      <c r="H848" s="173"/>
      <c r="I848" s="173"/>
      <c r="J848" s="173"/>
      <c r="K848" s="173"/>
      <c r="L848" s="174"/>
    </row>
    <row r="849" spans="1:12" ht="15" customHeight="1" x14ac:dyDescent="0.2">
      <c r="A849" s="11"/>
      <c r="C849" s="189">
        <v>2024</v>
      </c>
      <c r="D849" s="184"/>
      <c r="E849" s="185">
        <v>0.11659824275102107</v>
      </c>
      <c r="F849" s="185">
        <v>0.10042366795289334</v>
      </c>
      <c r="G849" s="185">
        <v>0.33003002528591768</v>
      </c>
      <c r="H849" s="185">
        <v>0.22772148406515055</v>
      </c>
      <c r="I849" s="185">
        <v>0.12838079989040718</v>
      </c>
      <c r="J849" s="185">
        <v>6.4378803591247938E-2</v>
      </c>
      <c r="K849" s="185">
        <v>3.2466976463362246E-2</v>
      </c>
      <c r="L849" s="180">
        <f t="shared" ref="L849:L852" si="378">(1*E849+2*F849+3*G849+4*H849+5*I849)/SUM(E849:I849)</f>
        <v>3.1670400547983397</v>
      </c>
    </row>
    <row r="850" spans="1:12" ht="15" customHeight="1" x14ac:dyDescent="0.2">
      <c r="A850" s="11"/>
      <c r="C850" s="190">
        <v>2021</v>
      </c>
      <c r="D850" s="186"/>
      <c r="E850" s="142">
        <v>0.12393802</v>
      </c>
      <c r="F850" s="142">
        <v>8.2265828999999999E-2</v>
      </c>
      <c r="G850" s="142">
        <v>0.32878326899999999</v>
      </c>
      <c r="H850" s="142">
        <v>0.26882661499999999</v>
      </c>
      <c r="I850" s="142">
        <v>9.9659885000000004E-2</v>
      </c>
      <c r="J850" s="142">
        <v>4.9079900000000003E-2</v>
      </c>
      <c r="K850" s="142">
        <v>4.74464E-2</v>
      </c>
      <c r="L850" s="141">
        <f t="shared" si="378"/>
        <v>3.152748805555051</v>
      </c>
    </row>
    <row r="851" spans="1:12" ht="15" customHeight="1" x14ac:dyDescent="0.2">
      <c r="A851" s="11"/>
      <c r="C851" s="190">
        <v>2017</v>
      </c>
      <c r="D851" s="186"/>
      <c r="E851" s="142">
        <v>0.11489706700000001</v>
      </c>
      <c r="F851" s="142">
        <v>7.5574224999999995E-2</v>
      </c>
      <c r="G851" s="142">
        <v>0.347703706</v>
      </c>
      <c r="H851" s="142">
        <v>0.284156994</v>
      </c>
      <c r="I851" s="142">
        <v>7.1813515999999994E-2</v>
      </c>
      <c r="J851" s="142">
        <v>4.0099299999999997E-2</v>
      </c>
      <c r="K851" s="142">
        <v>6.5755158999999994E-2</v>
      </c>
      <c r="L851" s="141">
        <f t="shared" si="378"/>
        <v>3.1369079930556447</v>
      </c>
    </row>
    <row r="852" spans="1:12" ht="15" customHeight="1" x14ac:dyDescent="0.2">
      <c r="A852" s="11"/>
      <c r="C852" s="190">
        <v>2014</v>
      </c>
      <c r="D852" s="186"/>
      <c r="E852" s="142">
        <v>0.14383968981517833</v>
      </c>
      <c r="F852" s="142">
        <v>8.8353357930550977E-2</v>
      </c>
      <c r="G852" s="142">
        <v>0.32191972796709567</v>
      </c>
      <c r="H852" s="142">
        <v>0.23269963739533342</v>
      </c>
      <c r="I852" s="142">
        <v>0.10390738176457769</v>
      </c>
      <c r="J852" s="142">
        <v>7.1632147786052633E-2</v>
      </c>
      <c r="K852" s="142">
        <v>3.7648057341211301E-2</v>
      </c>
      <c r="L852" s="141">
        <f t="shared" si="378"/>
        <v>3.0723927589066258</v>
      </c>
    </row>
    <row r="853" spans="1:12" ht="15" customHeight="1" x14ac:dyDescent="0.2">
      <c r="A853" s="11"/>
      <c r="C853" s="170" t="s">
        <v>96</v>
      </c>
      <c r="D853" s="171"/>
      <c r="E853" s="172"/>
      <c r="F853" s="172"/>
      <c r="G853" s="173"/>
      <c r="H853" s="173"/>
      <c r="I853" s="173"/>
      <c r="J853" s="173"/>
      <c r="K853" s="173"/>
      <c r="L853" s="174"/>
    </row>
    <row r="854" spans="1:12" ht="15" customHeight="1" x14ac:dyDescent="0.2">
      <c r="A854" s="11"/>
      <c r="C854" s="189">
        <v>2024</v>
      </c>
      <c r="D854" s="184"/>
      <c r="E854" s="185">
        <v>0.12654041320146275</v>
      </c>
      <c r="F854" s="185">
        <v>7.9756972702821699E-2</v>
      </c>
      <c r="G854" s="185">
        <v>0.33036432657994375</v>
      </c>
      <c r="H854" s="185">
        <v>0.24262880733312886</v>
      </c>
      <c r="I854" s="185">
        <v>0.11568981034282567</v>
      </c>
      <c r="J854" s="185">
        <v>7.2552693376455007E-2</v>
      </c>
      <c r="K854" s="185">
        <v>3.2466976463362246E-2</v>
      </c>
      <c r="L854" s="180">
        <f t="shared" ref="L854:L857" si="379">(1*E854+2*F854+3*G854+4*H854+5*I854)/SUM(E854:I854)</f>
        <v>3.1577360129107714</v>
      </c>
    </row>
    <row r="855" spans="1:12" ht="15" customHeight="1" x14ac:dyDescent="0.2">
      <c r="A855" s="11"/>
      <c r="C855" s="190">
        <v>2021</v>
      </c>
      <c r="D855" s="186"/>
      <c r="E855" s="142">
        <v>0.132523958</v>
      </c>
      <c r="F855" s="142">
        <v>7.5024977000000007E-2</v>
      </c>
      <c r="G855" s="142">
        <v>0.30169421800000001</v>
      </c>
      <c r="H855" s="142">
        <v>0.292088236</v>
      </c>
      <c r="I855" s="142">
        <v>0.102142228</v>
      </c>
      <c r="J855" s="142">
        <v>4.9079900000000003E-2</v>
      </c>
      <c r="K855" s="142">
        <v>4.74464E-2</v>
      </c>
      <c r="L855" s="141">
        <f t="shared" si="379"/>
        <v>3.1729987418105212</v>
      </c>
    </row>
    <row r="856" spans="1:12" ht="15" customHeight="1" x14ac:dyDescent="0.2">
      <c r="A856" s="11"/>
      <c r="C856" s="190">
        <v>2017</v>
      </c>
      <c r="D856" s="186"/>
      <c r="E856" s="142">
        <v>0.10928577</v>
      </c>
      <c r="F856" s="142">
        <v>7.8082956999999995E-2</v>
      </c>
      <c r="G856" s="142">
        <v>0.37759572800000002</v>
      </c>
      <c r="H856" s="142">
        <v>0.25933647300000001</v>
      </c>
      <c r="I856" s="142">
        <v>6.6742015000000002E-2</v>
      </c>
      <c r="J856" s="142">
        <v>4.3201900000000001E-2</v>
      </c>
      <c r="K856" s="142">
        <v>6.5755158999999994E-2</v>
      </c>
      <c r="L856" s="141">
        <f t="shared" si="379"/>
        <v>3.1079252203897432</v>
      </c>
    </row>
    <row r="857" spans="1:12" ht="15" customHeight="1" x14ac:dyDescent="0.2">
      <c r="A857" s="11"/>
      <c r="C857" s="190">
        <v>2014</v>
      </c>
      <c r="D857" s="186"/>
      <c r="E857" s="142">
        <v>0.137891472209419</v>
      </c>
      <c r="F857" s="142">
        <v>8.2408329461722607E-2</v>
      </c>
      <c r="G857" s="142">
        <v>0.34456728389850733</v>
      </c>
      <c r="H857" s="142">
        <v>0.23269325912147154</v>
      </c>
      <c r="I857" s="142">
        <v>8.2401951187860686E-2</v>
      </c>
      <c r="J857" s="142">
        <v>7.1632147786052633E-2</v>
      </c>
      <c r="K857" s="142">
        <v>4.8405556334966231E-2</v>
      </c>
      <c r="L857" s="141">
        <f t="shared" si="379"/>
        <v>3.0446676951963836</v>
      </c>
    </row>
    <row r="858" spans="1:12" ht="15" customHeight="1" x14ac:dyDescent="0.2">
      <c r="A858" s="11"/>
      <c r="C858" s="170" t="s">
        <v>181</v>
      </c>
      <c r="D858" s="171"/>
      <c r="E858" s="172"/>
      <c r="F858" s="172"/>
      <c r="G858" s="173"/>
      <c r="H858" s="173"/>
      <c r="I858" s="173"/>
      <c r="J858" s="173"/>
      <c r="K858" s="173"/>
      <c r="L858" s="174"/>
    </row>
    <row r="859" spans="1:12" ht="15" customHeight="1" x14ac:dyDescent="0.2">
      <c r="A859" s="11"/>
      <c r="C859" s="189">
        <v>2024</v>
      </c>
      <c r="D859" s="184"/>
      <c r="E859" s="185">
        <v>0.12979141421338139</v>
      </c>
      <c r="F859" s="185">
        <v>0.12409492248581755</v>
      </c>
      <c r="G859" s="185">
        <v>0.24897763473170126</v>
      </c>
      <c r="H859" s="185">
        <v>0.25457290243960595</v>
      </c>
      <c r="I859" s="185">
        <v>0.13499516101717313</v>
      </c>
      <c r="J859" s="185">
        <v>7.7421595802147636E-2</v>
      </c>
      <c r="K859" s="185">
        <v>3.0146369310173098E-2</v>
      </c>
      <c r="L859" s="180">
        <f t="shared" ref="L859:L862" si="380">(1*E859+2*F859+3*G859+4*H859+5*I859)/SUM(E859:I859)</f>
        <v>3.1578668941205184</v>
      </c>
    </row>
    <row r="860" spans="1:12" ht="15" customHeight="1" x14ac:dyDescent="0.2">
      <c r="A860" s="11"/>
      <c r="C860" s="190">
        <v>2021</v>
      </c>
      <c r="D860" s="186"/>
      <c r="E860" s="142">
        <v>0.113222875</v>
      </c>
      <c r="F860" s="142">
        <v>6.0449299999999997E-2</v>
      </c>
      <c r="G860" s="142">
        <v>0.27707526300000002</v>
      </c>
      <c r="H860" s="142">
        <v>0.27148603799999999</v>
      </c>
      <c r="I860" s="142">
        <v>0.17782020900000001</v>
      </c>
      <c r="J860" s="142">
        <v>4.9079900000000003E-2</v>
      </c>
      <c r="K860" s="142">
        <v>5.0866399999999999E-2</v>
      </c>
      <c r="L860" s="141">
        <f t="shared" si="380"/>
        <v>3.3780123471190504</v>
      </c>
    </row>
    <row r="861" spans="1:12" ht="15" customHeight="1" x14ac:dyDescent="0.2">
      <c r="A861" s="11"/>
      <c r="C861" s="190">
        <v>2017</v>
      </c>
      <c r="D861" s="186"/>
      <c r="E861" s="142">
        <v>9.6428449999999999E-2</v>
      </c>
      <c r="F861" s="142">
        <v>5.7462699999999999E-2</v>
      </c>
      <c r="G861" s="142">
        <v>0.30682310499999998</v>
      </c>
      <c r="H861" s="142">
        <v>0.29143890099999997</v>
      </c>
      <c r="I861" s="142">
        <v>0.104278581</v>
      </c>
      <c r="J861" s="142">
        <v>7.5098738999999998E-2</v>
      </c>
      <c r="K861" s="142">
        <v>6.8469479E-2</v>
      </c>
      <c r="L861" s="141">
        <f t="shared" si="380"/>
        <v>3.2915310727210945</v>
      </c>
    </row>
    <row r="862" spans="1:12" ht="15" customHeight="1" x14ac:dyDescent="0.2">
      <c r="A862" s="11"/>
      <c r="C862" s="190">
        <v>2014</v>
      </c>
      <c r="D862" s="186"/>
      <c r="E862" s="142">
        <v>0.13843269022559296</v>
      </c>
      <c r="F862" s="142">
        <v>7.8168516182608866E-2</v>
      </c>
      <c r="G862" s="142">
        <v>0.29330481960833893</v>
      </c>
      <c r="H862" s="142">
        <v>0.23132312596758706</v>
      </c>
      <c r="I862" s="142">
        <v>9.9942961198947355E-2</v>
      </c>
      <c r="J862" s="142">
        <v>8.8907332494448738E-2</v>
      </c>
      <c r="K862" s="142">
        <v>6.9920554322476083E-2</v>
      </c>
      <c r="L862" s="141">
        <f t="shared" si="380"/>
        <v>3.0905583417921845</v>
      </c>
    </row>
    <row r="863" spans="1:12" ht="15" customHeight="1" x14ac:dyDescent="0.2">
      <c r="A863" s="11"/>
      <c r="C863" s="162" t="s">
        <v>70</v>
      </c>
      <c r="D863" s="162"/>
      <c r="E863" s="162"/>
      <c r="F863" s="162"/>
      <c r="G863" s="162"/>
      <c r="H863" s="162"/>
      <c r="I863" s="162"/>
      <c r="J863" s="162"/>
      <c r="K863" s="162"/>
      <c r="L863" s="162"/>
    </row>
    <row r="864" spans="1:12" ht="15" customHeight="1" x14ac:dyDescent="0.2">
      <c r="A864" s="11"/>
      <c r="C864" s="189">
        <v>2024</v>
      </c>
      <c r="D864" s="184"/>
      <c r="E864" s="185">
        <f>AVERAGE(E869,E874,E879)</f>
        <v>0.16078779815370123</v>
      </c>
      <c r="F864" s="185">
        <f t="shared" ref="F864:K864" si="381">AVERAGE(F869,F874,F879)</f>
        <v>9.7700920039139827E-2</v>
      </c>
      <c r="G864" s="185">
        <f t="shared" si="381"/>
        <v>0.34586584788850711</v>
      </c>
      <c r="H864" s="185">
        <f t="shared" si="381"/>
        <v>0.15310577459651717</v>
      </c>
      <c r="I864" s="185">
        <f t="shared" si="381"/>
        <v>0.10869286491116742</v>
      </c>
      <c r="J864" s="185">
        <f t="shared" si="381"/>
        <v>8.4418890303490104E-2</v>
      </c>
      <c r="K864" s="185">
        <f t="shared" si="381"/>
        <v>4.9427904107477182E-2</v>
      </c>
      <c r="L864" s="180">
        <f t="shared" ref="L864:L867" si="382">(1*E864+2*F864+3*G864+4*H864+5*I864)/SUM(E864:I864)</f>
        <v>2.9436762323190693</v>
      </c>
    </row>
    <row r="865" spans="1:12" ht="15" customHeight="1" x14ac:dyDescent="0.2">
      <c r="A865" s="11"/>
      <c r="C865" s="190">
        <v>2021</v>
      </c>
      <c r="D865" s="186"/>
      <c r="E865" s="142">
        <f t="shared" ref="E865:K865" si="383">AVERAGE(E870,E875,E880)</f>
        <v>0.14381882933333331</v>
      </c>
      <c r="F865" s="142">
        <f t="shared" si="383"/>
        <v>8.7187430666666677E-2</v>
      </c>
      <c r="G865" s="142">
        <f t="shared" si="383"/>
        <v>0.36867654266666666</v>
      </c>
      <c r="H865" s="142">
        <f t="shared" si="383"/>
        <v>0.19946173833333333</v>
      </c>
      <c r="I865" s="142">
        <f t="shared" si="383"/>
        <v>8.0113056666666668E-2</v>
      </c>
      <c r="J865" s="142">
        <f t="shared" si="383"/>
        <v>6.5556876333333333E-2</v>
      </c>
      <c r="K865" s="142">
        <f t="shared" si="383"/>
        <v>5.5185539333333332E-2</v>
      </c>
      <c r="L865" s="141">
        <f t="shared" si="382"/>
        <v>2.9827840695299797</v>
      </c>
    </row>
    <row r="866" spans="1:12" ht="15" customHeight="1" x14ac:dyDescent="0.2">
      <c r="A866" s="11"/>
      <c r="C866" s="190">
        <v>2017</v>
      </c>
      <c r="D866" s="186"/>
      <c r="E866" s="142">
        <f t="shared" ref="E866:K866" si="384">AVERAGE(E871,E876,E881)</f>
        <v>0.12873135433333335</v>
      </c>
      <c r="F866" s="142">
        <f t="shared" si="384"/>
        <v>7.5436273333333345E-2</v>
      </c>
      <c r="G866" s="142">
        <f t="shared" si="384"/>
        <v>0.3782426106666667</v>
      </c>
      <c r="H866" s="142">
        <f t="shared" si="384"/>
        <v>0.16473150333333333</v>
      </c>
      <c r="I866" s="142">
        <f t="shared" si="384"/>
        <v>0.105589325</v>
      </c>
      <c r="J866" s="142">
        <f t="shared" si="384"/>
        <v>5.7970933000000002E-2</v>
      </c>
      <c r="K866" s="142">
        <f t="shared" si="384"/>
        <v>8.9298001666666668E-2</v>
      </c>
      <c r="L866" s="141">
        <f t="shared" si="382"/>
        <v>3.0504393155294132</v>
      </c>
    </row>
    <row r="867" spans="1:12" ht="15" customHeight="1" x14ac:dyDescent="0.2">
      <c r="A867" s="11"/>
      <c r="C867" s="190">
        <v>2014</v>
      </c>
      <c r="D867" s="186"/>
      <c r="E867" s="142">
        <f t="shared" ref="E867:K867" si="385">AVERAGE(E872,E877,E882)</f>
        <v>0.15875355816881151</v>
      </c>
      <c r="F867" s="142">
        <f t="shared" si="385"/>
        <v>0.10268514192593318</v>
      </c>
      <c r="G867" s="142">
        <f t="shared" si="385"/>
        <v>0.28860753365873387</v>
      </c>
      <c r="H867" s="142">
        <f t="shared" si="385"/>
        <v>0.16646097623938028</v>
      </c>
      <c r="I867" s="142">
        <f t="shared" si="385"/>
        <v>0.13127347935103303</v>
      </c>
      <c r="J867" s="142">
        <f t="shared" si="385"/>
        <v>0.10325066448612198</v>
      </c>
      <c r="K867" s="142">
        <f t="shared" si="385"/>
        <v>4.8968646169986176E-2</v>
      </c>
      <c r="L867" s="141">
        <f t="shared" si="382"/>
        <v>3.010398534418981</v>
      </c>
    </row>
    <row r="868" spans="1:12" ht="15" customHeight="1" x14ac:dyDescent="0.2">
      <c r="A868" s="11"/>
      <c r="C868" s="170" t="s">
        <v>95</v>
      </c>
      <c r="D868" s="171"/>
      <c r="E868" s="172"/>
      <c r="F868" s="172"/>
      <c r="G868" s="173"/>
      <c r="H868" s="173"/>
      <c r="I868" s="173"/>
      <c r="J868" s="173"/>
      <c r="K868" s="173"/>
      <c r="L868" s="174"/>
    </row>
    <row r="869" spans="1:12" ht="15" customHeight="1" x14ac:dyDescent="0.2">
      <c r="A869" s="11"/>
      <c r="C869" s="189">
        <v>2024</v>
      </c>
      <c r="D869" s="184"/>
      <c r="E869" s="185">
        <v>0.14848692604818095</v>
      </c>
      <c r="F869" s="185">
        <v>9.8750387117248664E-2</v>
      </c>
      <c r="G869" s="185">
        <v>0.35286924584165352</v>
      </c>
      <c r="H869" s="185">
        <v>0.165483132284307</v>
      </c>
      <c r="I869" s="185">
        <v>0.12734657518008857</v>
      </c>
      <c r="J869" s="185">
        <v>7.1316747225069907E-2</v>
      </c>
      <c r="K869" s="185">
        <v>3.574698630345139E-2</v>
      </c>
      <c r="L869" s="180">
        <f t="shared" ref="L869:L872" si="386">(1*E869+2*F869+3*G869+4*H869+5*I869)/SUM(E869:I869)</f>
        <v>3.0273838619272335</v>
      </c>
    </row>
    <row r="870" spans="1:12" ht="15" customHeight="1" x14ac:dyDescent="0.2">
      <c r="A870" s="11"/>
      <c r="C870" s="190">
        <v>2021</v>
      </c>
      <c r="D870" s="186"/>
      <c r="E870" s="142">
        <v>0.13188955799999999</v>
      </c>
      <c r="F870" s="142">
        <v>7.5744232999999994E-2</v>
      </c>
      <c r="G870" s="142">
        <v>0.40530009900000002</v>
      </c>
      <c r="H870" s="142">
        <v>0.20014600499999999</v>
      </c>
      <c r="I870" s="142">
        <v>9.3521742000000005E-2</v>
      </c>
      <c r="J870" s="142">
        <v>5.4147300000000002E-2</v>
      </c>
      <c r="K870" s="142">
        <v>3.9251099999999997E-2</v>
      </c>
      <c r="L870" s="141">
        <f t="shared" si="386"/>
        <v>3.0525767195366318</v>
      </c>
    </row>
    <row r="871" spans="1:12" ht="15" customHeight="1" x14ac:dyDescent="0.2">
      <c r="A871" s="11"/>
      <c r="C871" s="190">
        <v>2017</v>
      </c>
      <c r="D871" s="186"/>
      <c r="E871" s="142">
        <v>0.11799963199999999</v>
      </c>
      <c r="F871" s="142">
        <v>6.8533789999999997E-2</v>
      </c>
      <c r="G871" s="142">
        <v>0.36083374400000001</v>
      </c>
      <c r="H871" s="142">
        <v>0.20019284100000001</v>
      </c>
      <c r="I871" s="142">
        <v>0.142853219</v>
      </c>
      <c r="J871" s="142">
        <v>4.0099299999999997E-2</v>
      </c>
      <c r="K871" s="142">
        <v>6.9487440999999997E-2</v>
      </c>
      <c r="L871" s="141">
        <f t="shared" si="386"/>
        <v>3.2036877033091149</v>
      </c>
    </row>
    <row r="872" spans="1:12" ht="15" customHeight="1" x14ac:dyDescent="0.2">
      <c r="A872" s="11"/>
      <c r="C872" s="190">
        <v>2014</v>
      </c>
      <c r="D872" s="186"/>
      <c r="E872" s="142">
        <v>0.13053530394627447</v>
      </c>
      <c r="F872" s="142">
        <v>0.11806619586663969</v>
      </c>
      <c r="G872" s="142">
        <v>0.31231711087575925</v>
      </c>
      <c r="H872" s="142">
        <v>0.15795113462524998</v>
      </c>
      <c r="I872" s="142">
        <v>0.17666252008373926</v>
      </c>
      <c r="J872" s="142">
        <v>8.8337864385566886E-2</v>
      </c>
      <c r="K872" s="142">
        <v>1.6129870216770481E-2</v>
      </c>
      <c r="L872" s="141">
        <f t="shared" si="386"/>
        <v>3.1475540035119369</v>
      </c>
    </row>
    <row r="873" spans="1:12" ht="15" customHeight="1" x14ac:dyDescent="0.2">
      <c r="A873" s="11"/>
      <c r="C873" s="170" t="s">
        <v>96</v>
      </c>
      <c r="D873" s="171"/>
      <c r="E873" s="172"/>
      <c r="F873" s="172"/>
      <c r="G873" s="173"/>
      <c r="H873" s="173"/>
      <c r="I873" s="173"/>
      <c r="J873" s="173"/>
      <c r="K873" s="173"/>
      <c r="L873" s="174"/>
    </row>
    <row r="874" spans="1:12" ht="15" customHeight="1" x14ac:dyDescent="0.2">
      <c r="A874" s="11"/>
      <c r="C874" s="189">
        <v>2024</v>
      </c>
      <c r="D874" s="184"/>
      <c r="E874" s="185">
        <v>0.15464461929134427</v>
      </c>
      <c r="F874" s="185">
        <v>8.5538600003620013E-2</v>
      </c>
      <c r="G874" s="185">
        <v>0.38064076222600457</v>
      </c>
      <c r="H874" s="185">
        <v>0.16216804646940314</v>
      </c>
      <c r="I874" s="185">
        <v>0.10393400205684647</v>
      </c>
      <c r="J874" s="185">
        <v>7.7326983649330258E-2</v>
      </c>
      <c r="K874" s="185">
        <v>3.5746986303451397E-2</v>
      </c>
      <c r="L874" s="180">
        <f t="shared" ref="L874:L877" si="387">(1*E874+2*F874+3*G874+4*H874+5*I874)/SUM(E874:I874)</f>
        <v>2.9720475133626505</v>
      </c>
    </row>
    <row r="875" spans="1:12" ht="15" customHeight="1" x14ac:dyDescent="0.2">
      <c r="A875" s="11"/>
      <c r="C875" s="190">
        <v>2021</v>
      </c>
      <c r="D875" s="186"/>
      <c r="E875" s="142">
        <v>0.14789919000000001</v>
      </c>
      <c r="F875" s="142">
        <v>9.0404587999999994E-2</v>
      </c>
      <c r="G875" s="142">
        <v>0.34524589100000003</v>
      </c>
      <c r="H875" s="142">
        <v>0.243342952</v>
      </c>
      <c r="I875" s="142">
        <v>8.1983183000000001E-2</v>
      </c>
      <c r="J875" s="142">
        <v>5.1873099999999998E-2</v>
      </c>
      <c r="K875" s="142">
        <v>3.9251099999999997E-2</v>
      </c>
      <c r="L875" s="141">
        <f t="shared" si="387"/>
        <v>3.0232224798009919</v>
      </c>
    </row>
    <row r="876" spans="1:12" ht="15" customHeight="1" x14ac:dyDescent="0.2">
      <c r="A876" s="11"/>
      <c r="C876" s="190">
        <v>2017</v>
      </c>
      <c r="D876" s="186"/>
      <c r="E876" s="142">
        <v>0.121372096</v>
      </c>
      <c r="F876" s="142">
        <v>7.0772623000000007E-2</v>
      </c>
      <c r="G876" s="142">
        <v>0.40283770000000002</v>
      </c>
      <c r="H876" s="142">
        <v>0.17537232</v>
      </c>
      <c r="I876" s="142">
        <v>0.113853356</v>
      </c>
      <c r="J876" s="142">
        <v>4.6304499999999998E-2</v>
      </c>
      <c r="K876" s="142">
        <v>6.9487440999999997E-2</v>
      </c>
      <c r="L876" s="141">
        <f t="shared" si="387"/>
        <v>3.1012908810793003</v>
      </c>
    </row>
    <row r="877" spans="1:12" ht="15" customHeight="1" x14ac:dyDescent="0.2">
      <c r="A877" s="11"/>
      <c r="C877" s="190">
        <v>2014</v>
      </c>
      <c r="D877" s="186"/>
      <c r="E877" s="142">
        <v>0.1478072995177396</v>
      </c>
      <c r="F877" s="142">
        <v>9.4849171826346168E-2</v>
      </c>
      <c r="G877" s="142">
        <v>0.30011384372111832</v>
      </c>
      <c r="H877" s="142">
        <v>0.17552358386597552</v>
      </c>
      <c r="I877" s="142">
        <v>0.16110211797585061</v>
      </c>
      <c r="J877" s="142">
        <v>9.3716613882444358E-2</v>
      </c>
      <c r="K877" s="142">
        <v>2.6887369210525411E-2</v>
      </c>
      <c r="L877" s="141">
        <f t="shared" si="387"/>
        <v>3.1219746813649611</v>
      </c>
    </row>
    <row r="878" spans="1:12" ht="15" customHeight="1" x14ac:dyDescent="0.2">
      <c r="A878" s="11"/>
      <c r="C878" s="170" t="s">
        <v>181</v>
      </c>
      <c r="D878" s="171"/>
      <c r="E878" s="172"/>
      <c r="F878" s="172"/>
      <c r="G878" s="173"/>
      <c r="H878" s="173"/>
      <c r="I878" s="173"/>
      <c r="J878" s="173"/>
      <c r="K878" s="173"/>
      <c r="L878" s="174"/>
    </row>
    <row r="879" spans="1:12" ht="15" customHeight="1" x14ac:dyDescent="0.2">
      <c r="A879" s="11"/>
      <c r="C879" s="189">
        <v>2024</v>
      </c>
      <c r="D879" s="184"/>
      <c r="E879" s="185">
        <v>0.17923184912157841</v>
      </c>
      <c r="F879" s="185">
        <v>0.1088137729965508</v>
      </c>
      <c r="G879" s="185">
        <v>0.30408753559786333</v>
      </c>
      <c r="H879" s="185">
        <v>0.13166614503584134</v>
      </c>
      <c r="I879" s="185">
        <v>9.479801749656723E-2</v>
      </c>
      <c r="J879" s="185">
        <v>0.10461294003607015</v>
      </c>
      <c r="K879" s="185">
        <v>7.6789739715528743E-2</v>
      </c>
      <c r="L879" s="180">
        <f t="shared" ref="L879:L882" si="388">(1*E879+2*F879+3*G879+4*H879+5*I879)/SUM(E879:I879)</f>
        <v>2.8216274502750336</v>
      </c>
    </row>
    <row r="880" spans="1:12" ht="15" customHeight="1" x14ac:dyDescent="0.2">
      <c r="A880" s="11"/>
      <c r="C880" s="190">
        <v>2021</v>
      </c>
      <c r="D880" s="186"/>
      <c r="E880" s="142">
        <v>0.15166774</v>
      </c>
      <c r="F880" s="142">
        <v>9.5413471E-2</v>
      </c>
      <c r="G880" s="142">
        <v>0.35548363799999999</v>
      </c>
      <c r="H880" s="142">
        <v>0.15489625800000001</v>
      </c>
      <c r="I880" s="142">
        <v>6.4834244999999999E-2</v>
      </c>
      <c r="J880" s="142">
        <v>9.0650228999999999E-2</v>
      </c>
      <c r="K880" s="142">
        <v>8.7054417999999995E-2</v>
      </c>
      <c r="L880" s="141">
        <f t="shared" si="388"/>
        <v>2.8611396711385044</v>
      </c>
    </row>
    <row r="881" spans="1:12" ht="15" customHeight="1" x14ac:dyDescent="0.2">
      <c r="A881" s="11"/>
      <c r="C881" s="190">
        <v>2017</v>
      </c>
      <c r="D881" s="186"/>
      <c r="E881" s="142">
        <v>0.146822335</v>
      </c>
      <c r="F881" s="142">
        <v>8.7002407000000004E-2</v>
      </c>
      <c r="G881" s="142">
        <v>0.37105638800000001</v>
      </c>
      <c r="H881" s="142">
        <v>0.118629349</v>
      </c>
      <c r="I881" s="142">
        <v>6.0061400000000001E-2</v>
      </c>
      <c r="J881" s="142">
        <v>8.7508999000000004E-2</v>
      </c>
      <c r="K881" s="142">
        <v>0.128919123</v>
      </c>
      <c r="L881" s="141">
        <f t="shared" si="388"/>
        <v>2.8189126845885699</v>
      </c>
    </row>
    <row r="882" spans="1:12" ht="15" customHeight="1" x14ac:dyDescent="0.2">
      <c r="A882" s="11"/>
      <c r="C882" s="190">
        <v>2014</v>
      </c>
      <c r="D882" s="186"/>
      <c r="E882" s="142">
        <v>0.19791807104242046</v>
      </c>
      <c r="F882" s="142">
        <v>9.5140058084813656E-2</v>
      </c>
      <c r="G882" s="142">
        <v>0.25339164637932404</v>
      </c>
      <c r="H882" s="142">
        <v>0.16590821022691529</v>
      </c>
      <c r="I882" s="142">
        <v>5.6055799993509223E-2</v>
      </c>
      <c r="J882" s="142">
        <v>0.12769751519035472</v>
      </c>
      <c r="K882" s="142">
        <v>0.10388869908266263</v>
      </c>
      <c r="L882" s="141">
        <f t="shared" si="388"/>
        <v>2.7228623511039092</v>
      </c>
    </row>
    <row r="883" spans="1:12" ht="15" customHeight="1" x14ac:dyDescent="0.2">
      <c r="A883" s="11"/>
      <c r="C883" s="162" t="s">
        <v>71</v>
      </c>
      <c r="D883" s="162"/>
      <c r="E883" s="162"/>
      <c r="F883" s="162"/>
      <c r="G883" s="162"/>
      <c r="H883" s="162"/>
      <c r="I883" s="162"/>
      <c r="J883" s="162"/>
      <c r="K883" s="162"/>
      <c r="L883" s="162"/>
    </row>
    <row r="884" spans="1:12" ht="15" customHeight="1" x14ac:dyDescent="0.2">
      <c r="A884" s="11"/>
      <c r="C884" s="189">
        <v>2024</v>
      </c>
      <c r="D884" s="184"/>
      <c r="E884" s="185">
        <f>AVERAGE(E889,E894,E899)</f>
        <v>0.18090711767228121</v>
      </c>
      <c r="F884" s="185">
        <f t="shared" ref="F884:K884" si="389">AVERAGE(F889,F894,F899)</f>
        <v>9.745443150838419E-2</v>
      </c>
      <c r="G884" s="185">
        <f t="shared" si="389"/>
        <v>0.30179768810937146</v>
      </c>
      <c r="H884" s="185">
        <f t="shared" si="389"/>
        <v>0.11975192671907235</v>
      </c>
      <c r="I884" s="185">
        <f t="shared" si="389"/>
        <v>5.7910322002909971E-2</v>
      </c>
      <c r="J884" s="185">
        <f t="shared" si="389"/>
        <v>0.12149141738502962</v>
      </c>
      <c r="K884" s="185">
        <f t="shared" si="389"/>
        <v>0.12068709660295124</v>
      </c>
      <c r="L884" s="180">
        <f t="shared" ref="L884:L887" si="390">(1*E884+2*F884+3*G884+4*H884+5*I884)/SUM(E884:I884)</f>
        <v>2.7048168991549204</v>
      </c>
    </row>
    <row r="885" spans="1:12" ht="15" customHeight="1" x14ac:dyDescent="0.2">
      <c r="A885" s="11"/>
      <c r="C885" s="190">
        <v>2021</v>
      </c>
      <c r="D885" s="186"/>
      <c r="E885" s="142">
        <f t="shared" ref="E885:K885" si="391">AVERAGE(E890,E895,E900)</f>
        <v>0.16436607966666666</v>
      </c>
      <c r="F885" s="142">
        <f t="shared" si="391"/>
        <v>9.3820254666666658E-2</v>
      </c>
      <c r="G885" s="142">
        <f t="shared" si="391"/>
        <v>0.33385058933333339</v>
      </c>
      <c r="H885" s="142">
        <f t="shared" si="391"/>
        <v>0.14489251766666669</v>
      </c>
      <c r="I885" s="142">
        <f t="shared" si="391"/>
        <v>4.1525733333333335E-2</v>
      </c>
      <c r="J885" s="142">
        <f t="shared" si="391"/>
        <v>8.8866420000000002E-2</v>
      </c>
      <c r="K885" s="142">
        <f t="shared" si="391"/>
        <v>0.13267841666666666</v>
      </c>
      <c r="L885" s="141">
        <f t="shared" si="390"/>
        <v>2.7500068905701638</v>
      </c>
    </row>
    <row r="886" spans="1:12" ht="15" customHeight="1" x14ac:dyDescent="0.2">
      <c r="A886" s="11"/>
      <c r="C886" s="190">
        <v>2017</v>
      </c>
      <c r="D886" s="186"/>
      <c r="E886" s="142">
        <f t="shared" ref="E886:K886" si="392">AVERAGE(E891,E896,E901)</f>
        <v>0.15221331099999999</v>
      </c>
      <c r="F886" s="142">
        <f t="shared" si="392"/>
        <v>6.9141178666666678E-2</v>
      </c>
      <c r="G886" s="142">
        <f t="shared" si="392"/>
        <v>0.3773479196666667</v>
      </c>
      <c r="H886" s="142">
        <f t="shared" si="392"/>
        <v>0.15022721033333333</v>
      </c>
      <c r="I886" s="142">
        <f t="shared" si="392"/>
        <v>3.1279099999999997E-2</v>
      </c>
      <c r="J886" s="142">
        <f t="shared" si="392"/>
        <v>8.9328022000000007E-2</v>
      </c>
      <c r="K886" s="142">
        <f t="shared" si="392"/>
        <v>0.13046327599999999</v>
      </c>
      <c r="L886" s="141">
        <f t="shared" si="390"/>
        <v>2.7939238741115004</v>
      </c>
    </row>
    <row r="887" spans="1:12" ht="15" customHeight="1" x14ac:dyDescent="0.2">
      <c r="A887" s="11"/>
      <c r="C887" s="190">
        <v>2014</v>
      </c>
      <c r="D887" s="186"/>
      <c r="E887" s="142">
        <f t="shared" ref="E887:K887" si="393">AVERAGE(E892,E897,E902)</f>
        <v>0.15402665765440776</v>
      </c>
      <c r="F887" s="142">
        <f t="shared" si="393"/>
        <v>0.1042934002369264</v>
      </c>
      <c r="G887" s="142">
        <f t="shared" si="393"/>
        <v>0.24658595690926474</v>
      </c>
      <c r="H887" s="142">
        <f t="shared" si="393"/>
        <v>0.1285240080177652</v>
      </c>
      <c r="I887" s="142">
        <f t="shared" si="393"/>
        <v>5.0583132041617768E-2</v>
      </c>
      <c r="J887" s="142">
        <f t="shared" si="393"/>
        <v>0.1411949181065846</v>
      </c>
      <c r="K887" s="142">
        <f t="shared" si="393"/>
        <v>0.17479192703343358</v>
      </c>
      <c r="L887" s="141">
        <f t="shared" si="390"/>
        <v>2.7329635517285755</v>
      </c>
    </row>
    <row r="888" spans="1:12" ht="15" customHeight="1" x14ac:dyDescent="0.2">
      <c r="A888" s="11"/>
      <c r="C888" s="170" t="s">
        <v>95</v>
      </c>
      <c r="D888" s="171"/>
      <c r="E888" s="172"/>
      <c r="F888" s="172"/>
      <c r="G888" s="173"/>
      <c r="H888" s="173"/>
      <c r="I888" s="173"/>
      <c r="J888" s="173"/>
      <c r="K888" s="173"/>
      <c r="L888" s="174"/>
    </row>
    <row r="889" spans="1:12" ht="15" customHeight="1" x14ac:dyDescent="0.2">
      <c r="A889" s="11"/>
      <c r="C889" s="189">
        <v>2024</v>
      </c>
      <c r="D889" s="184"/>
      <c r="E889" s="185">
        <v>0.1656858993235662</v>
      </c>
      <c r="F889" s="185">
        <v>0.11343021092045164</v>
      </c>
      <c r="G889" s="185">
        <v>0.30428423395553883</v>
      </c>
      <c r="H889" s="185">
        <v>0.12492941748892178</v>
      </c>
      <c r="I889" s="185">
        <v>5.8391135648463578E-2</v>
      </c>
      <c r="J889" s="185">
        <v>0.11622335418010182</v>
      </c>
      <c r="K889" s="185">
        <v>0.1170557484829563</v>
      </c>
      <c r="L889" s="180">
        <f t="shared" ref="L889:L892" si="394">(1*E889+2*F889+3*G889+4*H889+5*I889)/SUM(E889:I889)</f>
        <v>2.735118318168801</v>
      </c>
    </row>
    <row r="890" spans="1:12" ht="15" customHeight="1" x14ac:dyDescent="0.2">
      <c r="A890" s="11"/>
      <c r="C890" s="190">
        <v>2021</v>
      </c>
      <c r="D890" s="186"/>
      <c r="E890" s="142">
        <v>0.17599867</v>
      </c>
      <c r="F890" s="142">
        <v>0.100924951</v>
      </c>
      <c r="G890" s="142">
        <v>0.31829190499999999</v>
      </c>
      <c r="H890" s="142">
        <v>0.15807307100000001</v>
      </c>
      <c r="I890" s="142">
        <v>4.811E-2</v>
      </c>
      <c r="J890" s="142">
        <v>7.8642414999999993E-2</v>
      </c>
      <c r="K890" s="142">
        <v>0.11995900700000001</v>
      </c>
      <c r="L890" s="141">
        <f t="shared" si="394"/>
        <v>2.7521467834563724</v>
      </c>
    </row>
    <row r="891" spans="1:12" ht="15" customHeight="1" x14ac:dyDescent="0.2">
      <c r="A891" s="11"/>
      <c r="C891" s="190">
        <v>2017</v>
      </c>
      <c r="D891" s="186"/>
      <c r="E891" s="142">
        <v>0.153474524</v>
      </c>
      <c r="F891" s="142">
        <v>5.9226099999999997E-2</v>
      </c>
      <c r="G891" s="142">
        <v>0.39806916399999998</v>
      </c>
      <c r="H891" s="142">
        <v>0.17009523200000001</v>
      </c>
      <c r="I891" s="142">
        <v>3.3506000000000001E-2</v>
      </c>
      <c r="J891" s="142">
        <v>7.4469021999999996E-2</v>
      </c>
      <c r="K891" s="142">
        <v>0.11116000700000001</v>
      </c>
      <c r="L891" s="141">
        <f t="shared" si="394"/>
        <v>2.8415121451644976</v>
      </c>
    </row>
    <row r="892" spans="1:12" ht="15" customHeight="1" x14ac:dyDescent="0.2">
      <c r="A892" s="11"/>
      <c r="C892" s="190">
        <v>2014</v>
      </c>
      <c r="D892" s="186"/>
      <c r="E892" s="142">
        <v>0.14327341084322742</v>
      </c>
      <c r="F892" s="142">
        <v>0.11721814590734346</v>
      </c>
      <c r="G892" s="142">
        <v>0.25365747168201458</v>
      </c>
      <c r="H892" s="142">
        <v>0.14352647959819415</v>
      </c>
      <c r="I892" s="142">
        <v>5.4366078348778685E-2</v>
      </c>
      <c r="J892" s="142">
        <v>0.12288823380235911</v>
      </c>
      <c r="K892" s="142">
        <v>0.16507017981808259</v>
      </c>
      <c r="L892" s="141">
        <f t="shared" si="394"/>
        <v>2.7872226367164941</v>
      </c>
    </row>
    <row r="893" spans="1:12" ht="15" customHeight="1" x14ac:dyDescent="0.2">
      <c r="A893" s="11"/>
      <c r="C893" s="170" t="s">
        <v>96</v>
      </c>
      <c r="D893" s="171"/>
      <c r="E893" s="172"/>
      <c r="F893" s="172"/>
      <c r="G893" s="173"/>
      <c r="H893" s="173"/>
      <c r="I893" s="173"/>
      <c r="J893" s="173"/>
      <c r="K893" s="173"/>
      <c r="L893" s="174"/>
    </row>
    <row r="894" spans="1:12" ht="15" customHeight="1" x14ac:dyDescent="0.2">
      <c r="A894" s="11"/>
      <c r="C894" s="189">
        <v>2024</v>
      </c>
      <c r="D894" s="184"/>
      <c r="E894" s="185">
        <v>0.17622516391078646</v>
      </c>
      <c r="F894" s="185">
        <v>0.10008576196309457</v>
      </c>
      <c r="G894" s="185">
        <v>0.31747123090902357</v>
      </c>
      <c r="H894" s="185">
        <v>0.1118140746483503</v>
      </c>
      <c r="I894" s="185">
        <v>5.8363268501803331E-2</v>
      </c>
      <c r="J894" s="185">
        <v>0.11898475158398555</v>
      </c>
      <c r="K894" s="185">
        <v>0.1170557484829563</v>
      </c>
      <c r="L894" s="180">
        <f t="shared" ref="L894:L897" si="395">(1*E894+2*F894+3*G894+4*H894+5*I894)/SUM(E894:I894)</f>
        <v>2.7067966585239951</v>
      </c>
    </row>
    <row r="895" spans="1:12" ht="15" customHeight="1" x14ac:dyDescent="0.2">
      <c r="A895" s="11"/>
      <c r="C895" s="190">
        <v>2021</v>
      </c>
      <c r="D895" s="186"/>
      <c r="E895" s="142">
        <v>0.16968834299999999</v>
      </c>
      <c r="F895" s="142">
        <v>8.6731660000000002E-2</v>
      </c>
      <c r="G895" s="142">
        <v>0.33246216200000001</v>
      </c>
      <c r="H895" s="142">
        <v>0.16559808600000001</v>
      </c>
      <c r="I895" s="142">
        <v>4.3812299999999998E-2</v>
      </c>
      <c r="J895" s="142">
        <v>8.1748465000000006E-2</v>
      </c>
      <c r="K895" s="142">
        <v>0.11995900700000001</v>
      </c>
      <c r="L895" s="141">
        <f t="shared" si="395"/>
        <v>2.7834306987038389</v>
      </c>
    </row>
    <row r="896" spans="1:12" ht="15" customHeight="1" x14ac:dyDescent="0.2">
      <c r="A896" s="11"/>
      <c r="C896" s="190">
        <v>2017</v>
      </c>
      <c r="D896" s="186"/>
      <c r="E896" s="142">
        <v>0.150371959</v>
      </c>
      <c r="F896" s="142">
        <v>7.3011457000000002E-2</v>
      </c>
      <c r="G896" s="142">
        <v>0.38227898300000002</v>
      </c>
      <c r="H896" s="142">
        <v>0.179438811</v>
      </c>
      <c r="I896" s="142">
        <v>3.23723E-2</v>
      </c>
      <c r="J896" s="142">
        <v>7.2500087000000005E-2</v>
      </c>
      <c r="K896" s="142">
        <v>0.11002637699999999</v>
      </c>
      <c r="L896" s="141">
        <f t="shared" si="395"/>
        <v>2.8414970486321933</v>
      </c>
    </row>
    <row r="897" spans="1:12" ht="15" customHeight="1" x14ac:dyDescent="0.2">
      <c r="A897" s="11"/>
      <c r="C897" s="190">
        <v>2014</v>
      </c>
      <c r="D897" s="186"/>
      <c r="E897" s="142">
        <v>0.1432702217062965</v>
      </c>
      <c r="F897" s="142">
        <v>9.9383060500858364E-2</v>
      </c>
      <c r="G897" s="142">
        <v>0.26669284311129693</v>
      </c>
      <c r="H897" s="142">
        <v>0.11549698503297406</v>
      </c>
      <c r="I897" s="142">
        <v>7.5874698062426651E-2</v>
      </c>
      <c r="J897" s="142">
        <v>0.12826379416230566</v>
      </c>
      <c r="K897" s="142">
        <v>0.17101839742384195</v>
      </c>
      <c r="L897" s="141">
        <f t="shared" si="395"/>
        <v>2.830634927026813</v>
      </c>
    </row>
    <row r="898" spans="1:12" ht="15" customHeight="1" x14ac:dyDescent="0.2">
      <c r="A898" s="11"/>
      <c r="C898" s="170" t="s">
        <v>181</v>
      </c>
      <c r="D898" s="171"/>
      <c r="E898" s="172"/>
      <c r="F898" s="172"/>
      <c r="G898" s="173"/>
      <c r="H898" s="173"/>
      <c r="I898" s="173"/>
      <c r="J898" s="173"/>
      <c r="K898" s="173"/>
      <c r="L898" s="174"/>
    </row>
    <row r="899" spans="1:12" ht="15" customHeight="1" x14ac:dyDescent="0.2">
      <c r="A899" s="11"/>
      <c r="C899" s="189">
        <v>2024</v>
      </c>
      <c r="D899" s="184"/>
      <c r="E899" s="185">
        <v>0.20081028978249102</v>
      </c>
      <c r="F899" s="185">
        <v>7.8847321641606377E-2</v>
      </c>
      <c r="G899" s="185">
        <v>0.28363759946355194</v>
      </c>
      <c r="H899" s="185">
        <v>0.12251228801994497</v>
      </c>
      <c r="I899" s="185">
        <v>5.6976561858463004E-2</v>
      </c>
      <c r="J899" s="185">
        <v>0.12926614639100151</v>
      </c>
      <c r="K899" s="185">
        <v>0.12794979284294111</v>
      </c>
      <c r="L899" s="180">
        <f t="shared" ref="L899:L902" si="396">(1*E899+2*F899+3*G899+4*H899+5*I899)/SUM(E899:I899)</f>
        <v>2.6715027928600543</v>
      </c>
    </row>
    <row r="900" spans="1:12" ht="15" customHeight="1" x14ac:dyDescent="0.2">
      <c r="A900" s="11"/>
      <c r="C900" s="190">
        <v>2021</v>
      </c>
      <c r="D900" s="186"/>
      <c r="E900" s="142">
        <v>0.14741122600000001</v>
      </c>
      <c r="F900" s="142">
        <v>9.3804153000000001E-2</v>
      </c>
      <c r="G900" s="142">
        <v>0.35079770100000002</v>
      </c>
      <c r="H900" s="142">
        <v>0.11100639599999999</v>
      </c>
      <c r="I900" s="142">
        <v>3.2654900000000001E-2</v>
      </c>
      <c r="J900" s="142">
        <v>0.10620838000000001</v>
      </c>
      <c r="K900" s="142">
        <v>0.15811723599999999</v>
      </c>
      <c r="L900" s="141">
        <f t="shared" si="396"/>
        <v>2.7114070899759053</v>
      </c>
    </row>
    <row r="901" spans="1:12" ht="15" customHeight="1" x14ac:dyDescent="0.2">
      <c r="A901" s="11"/>
      <c r="C901" s="190">
        <v>2017</v>
      </c>
      <c r="D901" s="186"/>
      <c r="E901" s="142">
        <v>0.15279345</v>
      </c>
      <c r="F901" s="142">
        <v>7.5185979E-2</v>
      </c>
      <c r="G901" s="142">
        <v>0.35169561199999999</v>
      </c>
      <c r="H901" s="142">
        <v>0.101147588</v>
      </c>
      <c r="I901" s="142">
        <v>2.7959000000000001E-2</v>
      </c>
      <c r="J901" s="142">
        <v>0.12101495700000001</v>
      </c>
      <c r="K901" s="142">
        <v>0.17020344400000001</v>
      </c>
      <c r="L901" s="141">
        <f t="shared" si="396"/>
        <v>2.6843776956865795</v>
      </c>
    </row>
    <row r="902" spans="1:12" ht="15" customHeight="1" x14ac:dyDescent="0.2">
      <c r="A902" s="11"/>
      <c r="C902" s="190">
        <v>2014</v>
      </c>
      <c r="D902" s="186"/>
      <c r="E902" s="142">
        <v>0.17553634041369937</v>
      </c>
      <c r="F902" s="142">
        <v>9.6278994302577373E-2</v>
      </c>
      <c r="G902" s="142">
        <v>0.21940755593448269</v>
      </c>
      <c r="H902" s="142">
        <v>0.12654855942212742</v>
      </c>
      <c r="I902" s="142">
        <v>2.1508619713647946E-2</v>
      </c>
      <c r="J902" s="142">
        <v>0.17243272635508908</v>
      </c>
      <c r="K902" s="142">
        <v>0.18828720385837613</v>
      </c>
      <c r="L902" s="141">
        <f t="shared" si="396"/>
        <v>2.5654707703099366</v>
      </c>
    </row>
    <row r="903" spans="1:12" ht="15" customHeight="1" x14ac:dyDescent="0.2">
      <c r="A903" s="11"/>
      <c r="C903" s="162" t="s">
        <v>72</v>
      </c>
      <c r="D903" s="162"/>
      <c r="E903" s="162"/>
      <c r="F903" s="162"/>
      <c r="G903" s="162"/>
      <c r="H903" s="162"/>
      <c r="I903" s="162"/>
      <c r="J903" s="162"/>
      <c r="K903" s="162"/>
      <c r="L903" s="162"/>
    </row>
    <row r="904" spans="1:12" ht="15" customHeight="1" x14ac:dyDescent="0.2">
      <c r="A904" s="11"/>
      <c r="C904" s="189">
        <v>2024</v>
      </c>
      <c r="D904" s="184"/>
      <c r="E904" s="185">
        <f>AVERAGE(E909,E914,E919)</f>
        <v>0.16523506006823366</v>
      </c>
      <c r="F904" s="185">
        <f t="shared" ref="F904:K904" si="397">AVERAGE(F909,F914,F919)</f>
        <v>8.3129665565790517E-2</v>
      </c>
      <c r="G904" s="185">
        <f t="shared" si="397"/>
        <v>0.27235036417639891</v>
      </c>
      <c r="H904" s="185">
        <f t="shared" si="397"/>
        <v>0.15466696601060637</v>
      </c>
      <c r="I904" s="185">
        <f t="shared" si="397"/>
        <v>7.8328426182714947E-2</v>
      </c>
      <c r="J904" s="185">
        <f t="shared" si="397"/>
        <v>0.1328959986668149</v>
      </c>
      <c r="K904" s="185">
        <f t="shared" si="397"/>
        <v>0.11339351932944063</v>
      </c>
      <c r="L904" s="180">
        <f t="shared" ref="L904:L907" si="398">(1*E904+2*F904+3*G904+4*H904+5*I904)/SUM(E904:I904)</f>
        <v>2.8643033767364883</v>
      </c>
    </row>
    <row r="905" spans="1:12" ht="15" customHeight="1" x14ac:dyDescent="0.2">
      <c r="A905" s="11"/>
      <c r="C905" s="190">
        <v>2021</v>
      </c>
      <c r="D905" s="186"/>
      <c r="E905" s="142">
        <f t="shared" ref="E905:K905" si="399">AVERAGE(E910,E915,E920)</f>
        <v>0.13283115866666664</v>
      </c>
      <c r="F905" s="142">
        <f t="shared" si="399"/>
        <v>8.2438477666666662E-2</v>
      </c>
      <c r="G905" s="142">
        <f t="shared" si="399"/>
        <v>0.31182590566666663</v>
      </c>
      <c r="H905" s="142">
        <f t="shared" si="399"/>
        <v>0.15184876</v>
      </c>
      <c r="I905" s="142">
        <f t="shared" si="399"/>
        <v>7.4317034333333323E-2</v>
      </c>
      <c r="J905" s="142">
        <f t="shared" si="399"/>
        <v>9.8970428666666665E-2</v>
      </c>
      <c r="K905" s="142">
        <f t="shared" si="399"/>
        <v>0.14776823566666666</v>
      </c>
      <c r="L905" s="141">
        <f t="shared" si="398"/>
        <v>2.9367842685712184</v>
      </c>
    </row>
    <row r="906" spans="1:12" ht="15" customHeight="1" x14ac:dyDescent="0.2">
      <c r="A906" s="11"/>
      <c r="C906" s="190">
        <v>2017</v>
      </c>
      <c r="D906" s="186"/>
      <c r="E906" s="142">
        <f t="shared" ref="E906:K906" si="400">AVERAGE(E911,E916,E921)</f>
        <v>0.14089221399999999</v>
      </c>
      <c r="F906" s="142">
        <f t="shared" si="400"/>
        <v>8.135255366666666E-2</v>
      </c>
      <c r="G906" s="142">
        <f t="shared" si="400"/>
        <v>0.34421815299999997</v>
      </c>
      <c r="H906" s="142">
        <f t="shared" si="400"/>
        <v>0.12485249133333333</v>
      </c>
      <c r="I906" s="142">
        <f t="shared" si="400"/>
        <v>2.829396666666667E-2</v>
      </c>
      <c r="J906" s="142">
        <f t="shared" si="400"/>
        <v>0.11119654400000001</v>
      </c>
      <c r="K906" s="142">
        <f t="shared" si="400"/>
        <v>0.16919407066666667</v>
      </c>
      <c r="L906" s="141">
        <f t="shared" si="398"/>
        <v>2.747506685729058</v>
      </c>
    </row>
    <row r="907" spans="1:12" ht="15" customHeight="1" x14ac:dyDescent="0.2">
      <c r="A907" s="11"/>
      <c r="C907" s="190">
        <v>2014</v>
      </c>
      <c r="D907" s="186"/>
      <c r="E907" s="142">
        <f t="shared" ref="E907:K907" si="401">AVERAGE(E912,E917,E922)</f>
        <v>0.14146788850976802</v>
      </c>
      <c r="F907" s="142">
        <f t="shared" si="401"/>
        <v>8.9088500119036587E-2</v>
      </c>
      <c r="G907" s="142">
        <f t="shared" si="401"/>
        <v>0.24187682674435593</v>
      </c>
      <c r="H907" s="142">
        <f t="shared" si="401"/>
        <v>0.1247538182583281</v>
      </c>
      <c r="I907" s="142">
        <f t="shared" si="401"/>
        <v>3.6618533123445672E-2</v>
      </c>
      <c r="J907" s="142">
        <f t="shared" si="401"/>
        <v>0.14618977001496622</v>
      </c>
      <c r="K907" s="142">
        <f t="shared" si="401"/>
        <v>0.22000466323009951</v>
      </c>
      <c r="L907" s="141">
        <f t="shared" si="398"/>
        <v>2.7254151718414232</v>
      </c>
    </row>
    <row r="908" spans="1:12" ht="15" customHeight="1" x14ac:dyDescent="0.2">
      <c r="A908" s="11"/>
      <c r="C908" s="170" t="s">
        <v>95</v>
      </c>
      <c r="D908" s="171"/>
      <c r="E908" s="172"/>
      <c r="F908" s="172"/>
      <c r="G908" s="173"/>
      <c r="H908" s="173"/>
      <c r="I908" s="173"/>
      <c r="J908" s="173"/>
      <c r="K908" s="173"/>
      <c r="L908" s="174"/>
    </row>
    <row r="909" spans="1:12" ht="15" customHeight="1" x14ac:dyDescent="0.2">
      <c r="A909" s="11"/>
      <c r="C909" s="189">
        <v>2024</v>
      </c>
      <c r="D909" s="184"/>
      <c r="E909" s="185">
        <v>0.15825869253786856</v>
      </c>
      <c r="F909" s="185">
        <v>8.9813595463754295E-2</v>
      </c>
      <c r="G909" s="185">
        <v>0.27998414051330561</v>
      </c>
      <c r="H909" s="185">
        <v>0.15828898233699698</v>
      </c>
      <c r="I909" s="185">
        <v>7.7263215752619449E-2</v>
      </c>
      <c r="J909" s="185">
        <v>0.12365823640375617</v>
      </c>
      <c r="K909" s="185">
        <v>0.11273313699169894</v>
      </c>
      <c r="L909" s="180">
        <f t="shared" ref="L909:L912" si="402">(1*E909+2*F909+3*G909+4*H909+5*I909)/SUM(E909:I909)</f>
        <v>2.8775346906266877</v>
      </c>
    </row>
    <row r="910" spans="1:12" ht="15" customHeight="1" x14ac:dyDescent="0.2">
      <c r="A910" s="11"/>
      <c r="C910" s="190">
        <v>2021</v>
      </c>
      <c r="D910" s="186"/>
      <c r="E910" s="142">
        <v>0.14401454799999999</v>
      </c>
      <c r="F910" s="142">
        <v>8.3385890000000004E-2</v>
      </c>
      <c r="G910" s="142">
        <v>0.31280389600000003</v>
      </c>
      <c r="H910" s="142">
        <v>0.150897327</v>
      </c>
      <c r="I910" s="142">
        <v>7.1030734999999998E-2</v>
      </c>
      <c r="J910" s="142">
        <v>9.3271829000000001E-2</v>
      </c>
      <c r="K910" s="142">
        <v>0.14459577700000001</v>
      </c>
      <c r="L910" s="141">
        <f t="shared" si="402"/>
        <v>2.8970570081894271</v>
      </c>
    </row>
    <row r="911" spans="1:12" ht="15" customHeight="1" x14ac:dyDescent="0.2">
      <c r="A911" s="11"/>
      <c r="C911" s="190">
        <v>2017</v>
      </c>
      <c r="D911" s="186"/>
      <c r="E911" s="142">
        <v>0.152664828</v>
      </c>
      <c r="F911" s="142">
        <v>6.7400160000000001E-2</v>
      </c>
      <c r="G911" s="142">
        <v>0.35305537999999997</v>
      </c>
      <c r="H911" s="142">
        <v>0.14684794300000001</v>
      </c>
      <c r="I911" s="142">
        <v>3.4369700000000003E-2</v>
      </c>
      <c r="J911" s="142">
        <v>9.1922354999999997E-2</v>
      </c>
      <c r="K911" s="142">
        <v>0.15373964500000001</v>
      </c>
      <c r="L911" s="141">
        <f t="shared" si="402"/>
        <v>2.7916816192363396</v>
      </c>
    </row>
    <row r="912" spans="1:12" ht="15" customHeight="1" x14ac:dyDescent="0.2">
      <c r="A912" s="11"/>
      <c r="C912" s="190">
        <v>2014</v>
      </c>
      <c r="D912" s="186"/>
      <c r="E912" s="142">
        <v>0.13789466134634998</v>
      </c>
      <c r="F912" s="142">
        <v>9.9639318392756027E-2</v>
      </c>
      <c r="G912" s="142">
        <v>0.24376989446640185</v>
      </c>
      <c r="H912" s="142">
        <v>0.12653944415100526</v>
      </c>
      <c r="I912" s="142">
        <v>4.4456629314319984E-2</v>
      </c>
      <c r="J912" s="142">
        <v>0.12231557655654629</v>
      </c>
      <c r="K912" s="142">
        <v>0.22538447577262063</v>
      </c>
      <c r="L912" s="141">
        <f t="shared" si="402"/>
        <v>2.7547509564012129</v>
      </c>
    </row>
    <row r="913" spans="1:12" ht="15" customHeight="1" x14ac:dyDescent="0.2">
      <c r="A913" s="11"/>
      <c r="C913" s="170" t="s">
        <v>96</v>
      </c>
      <c r="D913" s="171"/>
      <c r="E913" s="172"/>
      <c r="F913" s="172"/>
      <c r="G913" s="173"/>
      <c r="H913" s="173"/>
      <c r="I913" s="173"/>
      <c r="J913" s="173"/>
      <c r="K913" s="173"/>
      <c r="L913" s="174"/>
    </row>
    <row r="914" spans="1:12" ht="15" customHeight="1" x14ac:dyDescent="0.2">
      <c r="A914" s="11"/>
      <c r="C914" s="189">
        <v>2024</v>
      </c>
      <c r="D914" s="184"/>
      <c r="E914" s="185">
        <v>0.15512613951668236</v>
      </c>
      <c r="F914" s="185">
        <v>8.4992653825080741E-2</v>
      </c>
      <c r="G914" s="185">
        <v>0.28036509317313002</v>
      </c>
      <c r="H914" s="185">
        <v>0.15773256650728482</v>
      </c>
      <c r="I914" s="185">
        <v>7.3340529914133756E-2</v>
      </c>
      <c r="J914" s="185">
        <v>0.13570988007198939</v>
      </c>
      <c r="K914" s="185">
        <v>0.11273313699169894</v>
      </c>
      <c r="L914" s="180">
        <f t="shared" ref="L914:L917" si="403">(1*E914+2*F914+3*G914+4*H914+5*I914)/SUM(E914:I914)</f>
        <v>2.8791424887464716</v>
      </c>
    </row>
    <row r="915" spans="1:12" ht="15" customHeight="1" x14ac:dyDescent="0.2">
      <c r="A915" s="11"/>
      <c r="C915" s="190">
        <v>2021</v>
      </c>
      <c r="D915" s="186"/>
      <c r="E915" s="142">
        <v>0.12126445399999999</v>
      </c>
      <c r="F915" s="142">
        <v>7.4871546999999997E-2</v>
      </c>
      <c r="G915" s="142">
        <v>0.35415819599999998</v>
      </c>
      <c r="H915" s="142">
        <v>0.14367317299999999</v>
      </c>
      <c r="I915" s="142">
        <v>6.5005214000000006E-2</v>
      </c>
      <c r="J915" s="142">
        <v>9.6431639E-2</v>
      </c>
      <c r="K915" s="142">
        <v>0.14459577700000001</v>
      </c>
      <c r="L915" s="141">
        <f t="shared" si="403"/>
        <v>2.9423999563072489</v>
      </c>
    </row>
    <row r="916" spans="1:12" ht="15" customHeight="1" x14ac:dyDescent="0.2">
      <c r="A916" s="11"/>
      <c r="C916" s="190">
        <v>2017</v>
      </c>
      <c r="D916" s="186"/>
      <c r="E916" s="142">
        <v>0.134941596</v>
      </c>
      <c r="F916" s="142">
        <v>0.102875051</v>
      </c>
      <c r="G916" s="142">
        <v>0.355823736</v>
      </c>
      <c r="H916" s="142">
        <v>0.13029422500000001</v>
      </c>
      <c r="I916" s="142">
        <v>1.9720600000000001E-2</v>
      </c>
      <c r="J916" s="142">
        <v>0.103468885</v>
      </c>
      <c r="K916" s="142">
        <v>0.152875913</v>
      </c>
      <c r="L916" s="141">
        <f t="shared" si="403"/>
        <v>2.7269933487778384</v>
      </c>
    </row>
    <row r="917" spans="1:12" ht="15" customHeight="1" x14ac:dyDescent="0.2">
      <c r="A917" s="11"/>
      <c r="C917" s="190">
        <v>2014</v>
      </c>
      <c r="D917" s="186"/>
      <c r="E917" s="142">
        <v>0.15459399967200232</v>
      </c>
      <c r="F917" s="142">
        <v>8.2674154764413144E-2</v>
      </c>
      <c r="G917" s="142">
        <v>0.24998712651178268</v>
      </c>
      <c r="H917" s="142">
        <v>0.12653625501407431</v>
      </c>
      <c r="I917" s="142">
        <v>3.8511600845491614E-2</v>
      </c>
      <c r="J917" s="142">
        <v>0.13901810401912959</v>
      </c>
      <c r="K917" s="142">
        <v>0.20867875917310638</v>
      </c>
      <c r="L917" s="141">
        <f t="shared" si="403"/>
        <v>2.7113263959991443</v>
      </c>
    </row>
    <row r="918" spans="1:12" ht="15" customHeight="1" x14ac:dyDescent="0.2">
      <c r="A918" s="11"/>
      <c r="C918" s="170" t="s">
        <v>181</v>
      </c>
      <c r="D918" s="171"/>
      <c r="E918" s="172"/>
      <c r="F918" s="172"/>
      <c r="G918" s="173"/>
      <c r="H918" s="173"/>
      <c r="I918" s="173"/>
      <c r="J918" s="173"/>
      <c r="K918" s="173"/>
      <c r="L918" s="174"/>
    </row>
    <row r="919" spans="1:12" ht="15" customHeight="1" x14ac:dyDescent="0.2">
      <c r="A919" s="11"/>
      <c r="C919" s="189">
        <v>2024</v>
      </c>
      <c r="D919" s="184"/>
      <c r="E919" s="185">
        <v>0.18232034815015011</v>
      </c>
      <c r="F919" s="185">
        <v>7.4582747408536515E-2</v>
      </c>
      <c r="G919" s="185">
        <v>0.25670185884276114</v>
      </c>
      <c r="H919" s="185">
        <v>0.1479793491875373</v>
      </c>
      <c r="I919" s="185">
        <v>8.4381532881391622E-2</v>
      </c>
      <c r="J919" s="185">
        <v>0.13931987952469913</v>
      </c>
      <c r="K919" s="185">
        <v>0.11471428400492396</v>
      </c>
      <c r="L919" s="180">
        <f t="shared" ref="L919:L922" si="404">(1*E919+2*F919+3*G919+4*H919+5*I919)/SUM(E919:I919)</f>
        <v>2.8358087960997658</v>
      </c>
    </row>
    <row r="920" spans="1:12" ht="15" customHeight="1" x14ac:dyDescent="0.2">
      <c r="A920" s="11"/>
      <c r="C920" s="190">
        <v>2021</v>
      </c>
      <c r="D920" s="186"/>
      <c r="E920" s="142">
        <v>0.133214474</v>
      </c>
      <c r="F920" s="142">
        <v>8.9057996E-2</v>
      </c>
      <c r="G920" s="142">
        <v>0.26851562499999998</v>
      </c>
      <c r="H920" s="142">
        <v>0.16097578000000001</v>
      </c>
      <c r="I920" s="142">
        <v>8.6915153999999994E-2</v>
      </c>
      <c r="J920" s="142">
        <v>0.107207818</v>
      </c>
      <c r="K920" s="142">
        <v>0.154113153</v>
      </c>
      <c r="L920" s="141">
        <f t="shared" si="404"/>
        <v>2.9720029198229745</v>
      </c>
    </row>
    <row r="921" spans="1:12" ht="15" customHeight="1" x14ac:dyDescent="0.2">
      <c r="A921" s="11"/>
      <c r="C921" s="190">
        <v>2017</v>
      </c>
      <c r="D921" s="186"/>
      <c r="E921" s="142">
        <v>0.13507021799999999</v>
      </c>
      <c r="F921" s="142">
        <v>7.3782449999999999E-2</v>
      </c>
      <c r="G921" s="142">
        <v>0.32377534299999999</v>
      </c>
      <c r="H921" s="142">
        <v>9.7415305999999993E-2</v>
      </c>
      <c r="I921" s="142">
        <v>3.0791599999999999E-2</v>
      </c>
      <c r="J921" s="142">
        <v>0.138198392</v>
      </c>
      <c r="K921" s="142">
        <v>0.20096665399999999</v>
      </c>
      <c r="L921" s="141">
        <f t="shared" si="404"/>
        <v>2.7201655432501908</v>
      </c>
    </row>
    <row r="922" spans="1:12" ht="15" customHeight="1" x14ac:dyDescent="0.2">
      <c r="A922" s="11"/>
      <c r="C922" s="190">
        <v>2014</v>
      </c>
      <c r="D922" s="186"/>
      <c r="E922" s="142">
        <v>0.13191500451095178</v>
      </c>
      <c r="F922" s="142">
        <v>8.4952027199940591E-2</v>
      </c>
      <c r="G922" s="142">
        <v>0.23187345925488317</v>
      </c>
      <c r="H922" s="142">
        <v>0.12118575560990476</v>
      </c>
      <c r="I922" s="142">
        <v>2.6887369210525411E-2</v>
      </c>
      <c r="J922" s="142">
        <v>0.17723562946922275</v>
      </c>
      <c r="K922" s="142">
        <v>0.22595075474457152</v>
      </c>
      <c r="L922" s="141">
        <f t="shared" si="404"/>
        <v>2.7087507094456837</v>
      </c>
    </row>
    <row r="923" spans="1:12" ht="15" customHeight="1" x14ac:dyDescent="0.2">
      <c r="A923" s="11"/>
      <c r="C923" s="162" t="s">
        <v>73</v>
      </c>
      <c r="D923" s="162"/>
      <c r="E923" s="162"/>
      <c r="F923" s="162"/>
      <c r="G923" s="162"/>
      <c r="H923" s="162"/>
      <c r="I923" s="162"/>
      <c r="J923" s="162"/>
      <c r="K923" s="162"/>
      <c r="L923" s="162"/>
    </row>
    <row r="924" spans="1:12" ht="15" customHeight="1" x14ac:dyDescent="0.2">
      <c r="A924" s="11"/>
      <c r="B924" s="3"/>
      <c r="C924" s="189">
        <v>2024</v>
      </c>
      <c r="D924" s="184"/>
      <c r="E924" s="185">
        <f>AVERAGE(E929,E934,E939)</f>
        <v>0.18007616120822326</v>
      </c>
      <c r="F924" s="185">
        <f t="shared" ref="F924:K924" si="405">AVERAGE(F929,F934,F939)</f>
        <v>0.10468019855843752</v>
      </c>
      <c r="G924" s="185">
        <f t="shared" si="405"/>
        <v>0.26711607390702163</v>
      </c>
      <c r="H924" s="185">
        <f t="shared" si="405"/>
        <v>9.6494228294995446E-2</v>
      </c>
      <c r="I924" s="185">
        <f t="shared" si="405"/>
        <v>5.1650304142113357E-2</v>
      </c>
      <c r="J924" s="185">
        <f t="shared" si="405"/>
        <v>0.14093020061457881</v>
      </c>
      <c r="K924" s="185">
        <f t="shared" si="405"/>
        <v>0.15905283327463002</v>
      </c>
      <c r="L924" s="180">
        <f t="shared" ref="L924:L927" si="406">(1*E924+2*F924+3*G924+4*H924+5*I924)/SUM(E924:I924)</f>
        <v>2.6213839132097339</v>
      </c>
    </row>
    <row r="925" spans="1:12" ht="15" customHeight="1" x14ac:dyDescent="0.2">
      <c r="A925" s="11"/>
      <c r="B925" s="3"/>
      <c r="C925" s="190">
        <v>2021</v>
      </c>
      <c r="D925" s="186"/>
      <c r="E925" s="142">
        <f t="shared" ref="E925:K925" si="407">AVERAGE(E930,E935,E940)</f>
        <v>0.166564666</v>
      </c>
      <c r="F925" s="142">
        <f t="shared" si="407"/>
        <v>0.13729933933333333</v>
      </c>
      <c r="G925" s="142">
        <f t="shared" si="407"/>
        <v>0.33830752833333338</v>
      </c>
      <c r="H925" s="142">
        <f t="shared" si="407"/>
        <v>6.9728840333333333E-2</v>
      </c>
      <c r="I925" s="142">
        <f t="shared" si="407"/>
        <v>2.3176766666666668E-2</v>
      </c>
      <c r="J925" s="142">
        <f t="shared" si="407"/>
        <v>0.10522891466666667</v>
      </c>
      <c r="K925" s="142">
        <f t="shared" si="407"/>
        <v>0.15969397566666665</v>
      </c>
      <c r="L925" s="141">
        <f t="shared" si="406"/>
        <v>2.5179467867205094</v>
      </c>
    </row>
    <row r="926" spans="1:12" ht="15" customHeight="1" x14ac:dyDescent="0.2">
      <c r="A926" s="11"/>
      <c r="B926" s="3"/>
      <c r="C926" s="190">
        <v>2017</v>
      </c>
      <c r="D926" s="186"/>
      <c r="E926" s="142">
        <f t="shared" ref="E926:K926" si="408">AVERAGE(E931,E936,E941)</f>
        <v>0.14829251366666665</v>
      </c>
      <c r="F926" s="142">
        <f t="shared" si="408"/>
        <v>0.10403771533333334</v>
      </c>
      <c r="G926" s="142">
        <f t="shared" si="408"/>
        <v>0.3343912043333333</v>
      </c>
      <c r="H926" s="142">
        <f t="shared" si="408"/>
        <v>6.9866023333333346E-2</v>
      </c>
      <c r="I926" s="142">
        <f t="shared" si="408"/>
        <v>1.033241E-2</v>
      </c>
      <c r="J926" s="142">
        <f t="shared" si="408"/>
        <v>0.12574802900000001</v>
      </c>
      <c r="K926" s="142">
        <f t="shared" si="408"/>
        <v>0.20733211166666665</v>
      </c>
      <c r="L926" s="141">
        <f t="shared" si="406"/>
        <v>2.535038743285301</v>
      </c>
    </row>
    <row r="927" spans="1:12" ht="15" customHeight="1" x14ac:dyDescent="0.2">
      <c r="A927" s="11"/>
      <c r="B927" s="3"/>
      <c r="C927" s="190">
        <v>2014</v>
      </c>
      <c r="D927" s="186"/>
      <c r="E927" s="142">
        <f t="shared" ref="E927:K927" si="409">AVERAGE(E932,E937,E942)</f>
        <v>0.18102146348686751</v>
      </c>
      <c r="F927" s="142">
        <f t="shared" si="409"/>
        <v>9.8337741311661508E-2</v>
      </c>
      <c r="G927" s="142">
        <f t="shared" si="409"/>
        <v>0.27414400849740245</v>
      </c>
      <c r="H927" s="142">
        <f t="shared" si="409"/>
        <v>5.7190639949356338E-2</v>
      </c>
      <c r="I927" s="142">
        <f t="shared" si="409"/>
        <v>6.9901969448016533E-3</v>
      </c>
      <c r="J927" s="142">
        <f t="shared" si="409"/>
        <v>0.15308087878232476</v>
      </c>
      <c r="K927" s="142">
        <f t="shared" si="409"/>
        <v>0.22923507102758581</v>
      </c>
      <c r="L927" s="141">
        <f t="shared" si="406"/>
        <v>2.3698888058924963</v>
      </c>
    </row>
    <row r="928" spans="1:12" ht="15" customHeight="1" x14ac:dyDescent="0.2">
      <c r="A928" s="11"/>
      <c r="B928" s="3"/>
      <c r="C928" s="170" t="s">
        <v>95</v>
      </c>
      <c r="D928" s="171"/>
      <c r="E928" s="172"/>
      <c r="F928" s="172"/>
      <c r="G928" s="173"/>
      <c r="H928" s="173"/>
      <c r="I928" s="173"/>
      <c r="J928" s="173"/>
      <c r="K928" s="173"/>
      <c r="L928" s="174"/>
    </row>
    <row r="929" spans="1:12" ht="15" customHeight="1" x14ac:dyDescent="0.2">
      <c r="A929" s="11"/>
      <c r="C929" s="189">
        <v>2024</v>
      </c>
      <c r="D929" s="184"/>
      <c r="E929" s="185">
        <v>0.17970687328467236</v>
      </c>
      <c r="F929" s="185">
        <v>0.11846891871816369</v>
      </c>
      <c r="G929" s="185">
        <v>0.26666224760718515</v>
      </c>
      <c r="H929" s="185">
        <v>9.1207254630091161E-2</v>
      </c>
      <c r="I929" s="185">
        <v>4.5956657701524191E-2</v>
      </c>
      <c r="J929" s="185">
        <v>0.13901546891355379</v>
      </c>
      <c r="K929" s="185">
        <v>0.15898257914480973</v>
      </c>
      <c r="L929" s="180">
        <f t="shared" ref="L929:L932" si="410">(1*E929+2*F929+3*G929+4*H929+5*I929)/SUM(E929:I929)</f>
        <v>2.5801121429376379</v>
      </c>
    </row>
    <row r="930" spans="1:12" ht="15" customHeight="1" x14ac:dyDescent="0.2">
      <c r="A930" s="11"/>
      <c r="C930" s="190">
        <v>2021</v>
      </c>
      <c r="D930" s="186"/>
      <c r="E930" s="142">
        <v>0.186673845</v>
      </c>
      <c r="F930" s="142">
        <v>0.146752773</v>
      </c>
      <c r="G930" s="142">
        <v>0.33218204299999998</v>
      </c>
      <c r="H930" s="142">
        <v>6.0952100000000002E-2</v>
      </c>
      <c r="I930" s="142">
        <v>1.74606E-2</v>
      </c>
      <c r="J930" s="142">
        <v>0.102329191</v>
      </c>
      <c r="K930" s="142">
        <v>0.15364950799999999</v>
      </c>
      <c r="L930" s="141">
        <f t="shared" si="410"/>
        <v>2.4298185707600939</v>
      </c>
    </row>
    <row r="931" spans="1:12" ht="15" customHeight="1" x14ac:dyDescent="0.2">
      <c r="A931" s="11"/>
      <c r="C931" s="190">
        <v>2017</v>
      </c>
      <c r="D931" s="186"/>
      <c r="E931" s="142">
        <v>0.16672008899999999</v>
      </c>
      <c r="F931" s="142">
        <v>0.10917010100000001</v>
      </c>
      <c r="G931" s="142">
        <v>0.34678593899999999</v>
      </c>
      <c r="H931" s="142">
        <v>5.4090300000000001E-2</v>
      </c>
      <c r="I931" s="142">
        <v>1.6618000000000001E-2</v>
      </c>
      <c r="J931" s="142">
        <v>0.109198529</v>
      </c>
      <c r="K931" s="142">
        <v>0.19741702899999999</v>
      </c>
      <c r="L931" s="141">
        <f t="shared" si="410"/>
        <v>2.4876089451382812</v>
      </c>
    </row>
    <row r="932" spans="1:12" ht="15" customHeight="1" x14ac:dyDescent="0.2">
      <c r="A932" s="11"/>
      <c r="C932" s="190">
        <v>2014</v>
      </c>
      <c r="D932" s="186"/>
      <c r="E932" s="142">
        <v>0.19367825776330674</v>
      </c>
      <c r="F932" s="142">
        <v>0.10672966135321002</v>
      </c>
      <c r="G932" s="142">
        <v>0.27008779556804541</v>
      </c>
      <c r="H932" s="142">
        <v>4.9541303415798994E-2</v>
      </c>
      <c r="I932" s="142">
        <v>5.1065459203250146E-3</v>
      </c>
      <c r="J932" s="142">
        <v>0.13250041830448842</v>
      </c>
      <c r="K932" s="142">
        <v>0.24235601767482542</v>
      </c>
      <c r="L932" s="141">
        <f t="shared" si="410"/>
        <v>2.3052287400514575</v>
      </c>
    </row>
    <row r="933" spans="1:12" ht="15" customHeight="1" x14ac:dyDescent="0.2">
      <c r="A933" s="11"/>
      <c r="C933" s="170" t="s">
        <v>96</v>
      </c>
      <c r="D933" s="171"/>
      <c r="E933" s="172"/>
      <c r="F933" s="172"/>
      <c r="G933" s="173"/>
      <c r="H933" s="173"/>
      <c r="I933" s="173"/>
      <c r="J933" s="173"/>
      <c r="K933" s="173"/>
      <c r="L933" s="174"/>
    </row>
    <row r="934" spans="1:12" ht="15" customHeight="1" x14ac:dyDescent="0.2">
      <c r="A934" s="11"/>
      <c r="C934" s="189">
        <v>2024</v>
      </c>
      <c r="D934" s="184"/>
      <c r="E934" s="185">
        <v>0.17401374809710626</v>
      </c>
      <c r="F934" s="185">
        <v>0.10153747963153953</v>
      </c>
      <c r="G934" s="185">
        <v>0.28338273050878909</v>
      </c>
      <c r="H934" s="185">
        <v>9.936960151644153E-2</v>
      </c>
      <c r="I934" s="185">
        <v>4.5312262292788869E-2</v>
      </c>
      <c r="J934" s="185">
        <v>0.13740159880852501</v>
      </c>
      <c r="K934" s="185">
        <v>0.15898257914480973</v>
      </c>
      <c r="L934" s="180">
        <f t="shared" ref="L934:L937" si="411">(1*E934+2*F934+3*G934+4*H934+5*I934)/SUM(E934:I934)</f>
        <v>2.631090089803982</v>
      </c>
    </row>
    <row r="935" spans="1:12" ht="15" customHeight="1" x14ac:dyDescent="0.2">
      <c r="A935" s="11"/>
      <c r="C935" s="190">
        <v>2021</v>
      </c>
      <c r="D935" s="186"/>
      <c r="E935" s="142">
        <v>0.15615475700000001</v>
      </c>
      <c r="F935" s="142">
        <v>0.145121953</v>
      </c>
      <c r="G935" s="142">
        <v>0.343498684</v>
      </c>
      <c r="H935" s="142">
        <v>7.8404391000000004E-2</v>
      </c>
      <c r="I935" s="142">
        <v>2.0879499999999999E-2</v>
      </c>
      <c r="J935" s="142">
        <v>0.102291245</v>
      </c>
      <c r="K935" s="142">
        <v>0.15364950799999999</v>
      </c>
      <c r="L935" s="141">
        <f t="shared" si="411"/>
        <v>2.5467188128698637</v>
      </c>
    </row>
    <row r="936" spans="1:12" ht="15" customHeight="1" x14ac:dyDescent="0.2">
      <c r="A936" s="11"/>
      <c r="C936" s="190">
        <v>2017</v>
      </c>
      <c r="D936" s="186"/>
      <c r="E936" s="142">
        <v>0.14252182799999999</v>
      </c>
      <c r="F936" s="142">
        <v>0.120446732</v>
      </c>
      <c r="G936" s="142">
        <v>0.32813466400000002</v>
      </c>
      <c r="H936" s="142">
        <v>8.6526921000000007E-2</v>
      </c>
      <c r="I936" s="142">
        <v>8.1741000000000001E-3</v>
      </c>
      <c r="J936" s="142">
        <v>0.120745058</v>
      </c>
      <c r="K936" s="142">
        <v>0.19345073199999999</v>
      </c>
      <c r="L936" s="141">
        <f t="shared" si="411"/>
        <v>2.5587439576143187</v>
      </c>
    </row>
    <row r="937" spans="1:12" ht="15" customHeight="1" x14ac:dyDescent="0.2">
      <c r="A937" s="11"/>
      <c r="C937" s="190">
        <v>2014</v>
      </c>
      <c r="D937" s="186"/>
      <c r="E937" s="142">
        <v>0.18829950826642924</v>
      </c>
      <c r="F937" s="142">
        <v>8.293998006710368E-2</v>
      </c>
      <c r="G937" s="142">
        <v>0.30944106809897132</v>
      </c>
      <c r="H937" s="142">
        <v>5.0110771524680846E-2</v>
      </c>
      <c r="I937" s="142">
        <v>1.048529541720248E-2</v>
      </c>
      <c r="J937" s="142">
        <v>0.13307307555030123</v>
      </c>
      <c r="K937" s="142">
        <v>0.22565030107531114</v>
      </c>
      <c r="L937" s="141">
        <f t="shared" si="411"/>
        <v>2.3942432640116862</v>
      </c>
    </row>
    <row r="938" spans="1:12" ht="15" customHeight="1" x14ac:dyDescent="0.2">
      <c r="A938" s="11"/>
      <c r="C938" s="170" t="s">
        <v>181</v>
      </c>
      <c r="D938" s="171"/>
      <c r="E938" s="172"/>
      <c r="F938" s="172"/>
      <c r="G938" s="173"/>
      <c r="H938" s="173"/>
      <c r="I938" s="173"/>
      <c r="J938" s="173"/>
      <c r="K938" s="173"/>
      <c r="L938" s="174"/>
    </row>
    <row r="939" spans="1:12" ht="15" customHeight="1" x14ac:dyDescent="0.2">
      <c r="A939" s="11"/>
      <c r="C939" s="189">
        <v>2024</v>
      </c>
      <c r="D939" s="184"/>
      <c r="E939" s="185">
        <v>0.18650786224289115</v>
      </c>
      <c r="F939" s="185">
        <v>9.4034197325609359E-2</v>
      </c>
      <c r="G939" s="185">
        <v>0.25130324360509071</v>
      </c>
      <c r="H939" s="185">
        <v>9.8905828738453647E-2</v>
      </c>
      <c r="I939" s="185">
        <v>6.3681992432027032E-2</v>
      </c>
      <c r="J939" s="185">
        <v>0.14637353412165757</v>
      </c>
      <c r="K939" s="185">
        <v>0.15919334153427056</v>
      </c>
      <c r="L939" s="180">
        <f t="shared" ref="L939:L942" si="412">(1*E939+2*F939+3*G939+4*H939+5*I939)/SUM(E939:I939)</f>
        <v>2.6532709921688817</v>
      </c>
    </row>
    <row r="940" spans="1:12" ht="15" customHeight="1" x14ac:dyDescent="0.2">
      <c r="A940" s="11"/>
      <c r="C940" s="190">
        <v>2021</v>
      </c>
      <c r="D940" s="186"/>
      <c r="E940" s="142">
        <v>0.15686539599999999</v>
      </c>
      <c r="F940" s="142">
        <v>0.120023292</v>
      </c>
      <c r="G940" s="142">
        <v>0.33924185800000001</v>
      </c>
      <c r="H940" s="142">
        <v>6.9830030000000001E-2</v>
      </c>
      <c r="I940" s="142">
        <v>3.1190200000000001E-2</v>
      </c>
      <c r="J940" s="142">
        <v>0.111066308</v>
      </c>
      <c r="K940" s="142">
        <v>0.17178291100000001</v>
      </c>
      <c r="L940" s="141">
        <f t="shared" si="412"/>
        <v>2.5795254441724258</v>
      </c>
    </row>
    <row r="941" spans="1:12" ht="15" customHeight="1" x14ac:dyDescent="0.2">
      <c r="A941" s="11"/>
      <c r="C941" s="190">
        <v>2017</v>
      </c>
      <c r="D941" s="186"/>
      <c r="E941" s="142">
        <v>0.13563562400000001</v>
      </c>
      <c r="F941" s="142">
        <v>8.2496313000000002E-2</v>
      </c>
      <c r="G941" s="142">
        <v>0.32825301000000001</v>
      </c>
      <c r="H941" s="142">
        <v>6.8980848999999997E-2</v>
      </c>
      <c r="I941" s="142">
        <v>6.2051299999999997E-3</v>
      </c>
      <c r="J941" s="142">
        <v>0.1473005</v>
      </c>
      <c r="K941" s="142">
        <v>0.231128574</v>
      </c>
      <c r="L941" s="141">
        <f t="shared" si="412"/>
        <v>2.5617934484921521</v>
      </c>
    </row>
    <row r="942" spans="1:12" ht="15" customHeight="1" x14ac:dyDescent="0.2">
      <c r="A942" s="11"/>
      <c r="C942" s="190">
        <v>2014</v>
      </c>
      <c r="D942" s="186"/>
      <c r="E942" s="142">
        <v>0.16108662443086655</v>
      </c>
      <c r="F942" s="142">
        <v>0.10534358251467082</v>
      </c>
      <c r="G942" s="142">
        <v>0.24290316182519059</v>
      </c>
      <c r="H942" s="142">
        <v>7.1919844907589167E-2</v>
      </c>
      <c r="I942" s="142">
        <v>5.3787494968774649E-3</v>
      </c>
      <c r="J942" s="142">
        <v>0.19366914249218456</v>
      </c>
      <c r="K942" s="142">
        <v>0.21969889433262088</v>
      </c>
      <c r="L942" s="141">
        <f t="shared" si="412"/>
        <v>2.4121706468079456</v>
      </c>
    </row>
    <row r="943" spans="1:12" ht="15" customHeight="1" x14ac:dyDescent="0.2">
      <c r="A943" s="11"/>
      <c r="C943" s="162" t="s">
        <v>74</v>
      </c>
      <c r="D943" s="162"/>
      <c r="E943" s="162"/>
      <c r="F943" s="162"/>
      <c r="G943" s="162"/>
      <c r="H943" s="162"/>
      <c r="I943" s="162"/>
      <c r="J943" s="162"/>
      <c r="K943" s="162"/>
      <c r="L943" s="162"/>
    </row>
    <row r="944" spans="1:12" ht="15" customHeight="1" x14ac:dyDescent="0.2">
      <c r="A944" s="11"/>
      <c r="C944" s="189">
        <v>2024</v>
      </c>
      <c r="D944" s="184"/>
      <c r="E944" s="185">
        <f>AVERAGE(E949,E954,E959)</f>
        <v>0.17136899899462402</v>
      </c>
      <c r="F944" s="185">
        <f t="shared" ref="F944:K944" si="413">AVERAGE(F949,F954,F959)</f>
        <v>0.10480455434134833</v>
      </c>
      <c r="G944" s="185">
        <f t="shared" si="413"/>
        <v>0.24932484926606177</v>
      </c>
      <c r="H944" s="185">
        <f t="shared" si="413"/>
        <v>0.14700064224245257</v>
      </c>
      <c r="I944" s="185">
        <f t="shared" si="413"/>
        <v>8.9817799028224024E-2</v>
      </c>
      <c r="J944" s="185">
        <f t="shared" si="413"/>
        <v>0.11827221857653157</v>
      </c>
      <c r="K944" s="185">
        <f t="shared" si="413"/>
        <v>0.11941093755075775</v>
      </c>
      <c r="L944" s="180">
        <f t="shared" ref="L944:L947" si="414">(1*E944+2*F944+3*G944+4*H944+5*I944)/SUM(E944:I944)</f>
        <v>2.84139624750062</v>
      </c>
    </row>
    <row r="945" spans="1:12" ht="15" customHeight="1" x14ac:dyDescent="0.2">
      <c r="A945" s="11"/>
      <c r="C945" s="190">
        <v>2021</v>
      </c>
      <c r="D945" s="186"/>
      <c r="E945" s="142">
        <f t="shared" ref="E945:K945" si="415">AVERAGE(E950,E955,E960)</f>
        <v>0.14709811933333336</v>
      </c>
      <c r="F945" s="142">
        <f t="shared" si="415"/>
        <v>0.11476650533333334</v>
      </c>
      <c r="G945" s="142">
        <f t="shared" si="415"/>
        <v>0.32149475300000002</v>
      </c>
      <c r="H945" s="142">
        <f t="shared" si="415"/>
        <v>0.12881228166666667</v>
      </c>
      <c r="I945" s="142">
        <f t="shared" si="415"/>
        <v>6.5871390666666654E-2</v>
      </c>
      <c r="J945" s="142">
        <f t="shared" si="415"/>
        <v>8.4846507333333335E-2</v>
      </c>
      <c r="K945" s="142">
        <f t="shared" si="415"/>
        <v>0.137110441</v>
      </c>
      <c r="L945" s="141">
        <f t="shared" si="414"/>
        <v>2.8092551806741279</v>
      </c>
    </row>
    <row r="946" spans="1:12" ht="15" customHeight="1" x14ac:dyDescent="0.2">
      <c r="A946" s="11"/>
      <c r="C946" s="190">
        <v>2017</v>
      </c>
      <c r="D946" s="186"/>
      <c r="E946" s="142">
        <f t="shared" ref="E946:K946" si="416">AVERAGE(E951,E956,E961)</f>
        <v>0.132508243</v>
      </c>
      <c r="F946" s="142">
        <f t="shared" si="416"/>
        <v>0.11951357833333333</v>
      </c>
      <c r="G946" s="142">
        <f t="shared" si="416"/>
        <v>0.35102054133333338</v>
      </c>
      <c r="H946" s="142">
        <f t="shared" si="416"/>
        <v>0.10557830266666667</v>
      </c>
      <c r="I946" s="142">
        <f t="shared" si="416"/>
        <v>3.8684500000000004E-2</v>
      </c>
      <c r="J946" s="142">
        <f t="shared" si="416"/>
        <v>0.10595547966666667</v>
      </c>
      <c r="K946" s="142">
        <f t="shared" si="416"/>
        <v>0.14673935866666668</v>
      </c>
      <c r="L946" s="141">
        <f t="shared" si="414"/>
        <v>2.7302537557374551</v>
      </c>
    </row>
    <row r="947" spans="1:12" ht="15" customHeight="1" x14ac:dyDescent="0.2">
      <c r="A947" s="11"/>
      <c r="C947" s="190">
        <v>2014</v>
      </c>
      <c r="D947" s="186"/>
      <c r="E947" s="142">
        <f t="shared" ref="E947:K947" si="417">AVERAGE(E952,E957,E962)</f>
        <v>0.18251498936220992</v>
      </c>
      <c r="F947" s="142">
        <f t="shared" si="417"/>
        <v>0.10353183262057304</v>
      </c>
      <c r="G947" s="142">
        <f t="shared" si="417"/>
        <v>0.26868196058707866</v>
      </c>
      <c r="H947" s="142">
        <f t="shared" si="417"/>
        <v>9.2005776830629896E-2</v>
      </c>
      <c r="I947" s="142">
        <f t="shared" si="417"/>
        <v>2.3030395681698304E-2</v>
      </c>
      <c r="J947" s="142">
        <f t="shared" si="417"/>
        <v>0.1421346201312528</v>
      </c>
      <c r="K947" s="142">
        <f t="shared" si="417"/>
        <v>0.18810042478655734</v>
      </c>
      <c r="L947" s="141">
        <f t="shared" si="414"/>
        <v>2.5065504090007065</v>
      </c>
    </row>
    <row r="948" spans="1:12" ht="15" customHeight="1" x14ac:dyDescent="0.2">
      <c r="A948" s="11"/>
      <c r="C948" s="170" t="s">
        <v>95</v>
      </c>
      <c r="D948" s="171"/>
      <c r="E948" s="172"/>
      <c r="F948" s="172"/>
      <c r="G948" s="173"/>
      <c r="H948" s="173"/>
      <c r="I948" s="173"/>
      <c r="J948" s="173"/>
      <c r="K948" s="173"/>
      <c r="L948" s="174"/>
    </row>
    <row r="949" spans="1:12" ht="15" customHeight="1" x14ac:dyDescent="0.2">
      <c r="A949" s="11"/>
      <c r="C949" s="189">
        <v>2024</v>
      </c>
      <c r="D949" s="184"/>
      <c r="E949" s="185">
        <v>0.17685482691608589</v>
      </c>
      <c r="F949" s="185">
        <v>0.10711427039580676</v>
      </c>
      <c r="G949" s="185">
        <v>0.2615330663633389</v>
      </c>
      <c r="H949" s="185">
        <v>0.13804088040208071</v>
      </c>
      <c r="I949" s="185">
        <v>8.1588363175745443E-2</v>
      </c>
      <c r="J949" s="185">
        <v>0.11562937952972008</v>
      </c>
      <c r="K949" s="185">
        <v>0.11923921321722238</v>
      </c>
      <c r="L949" s="180">
        <f t="shared" ref="L949:L952" si="418">(1*E949+2*F949+3*G949+4*H949+5*I949)/SUM(E949:I949)</f>
        <v>2.7914001229574161</v>
      </c>
    </row>
    <row r="950" spans="1:12" ht="15" customHeight="1" x14ac:dyDescent="0.2">
      <c r="A950" s="11"/>
      <c r="C950" s="190">
        <v>2021</v>
      </c>
      <c r="D950" s="186"/>
      <c r="E950" s="142">
        <v>0.15179780200000001</v>
      </c>
      <c r="F950" s="142">
        <v>0.13429239600000001</v>
      </c>
      <c r="G950" s="142">
        <v>0.33096915700000001</v>
      </c>
      <c r="H950" s="142">
        <v>0.122241586</v>
      </c>
      <c r="I950" s="142">
        <v>5.1458700000000003E-2</v>
      </c>
      <c r="J950" s="142">
        <v>7.6373118000000004E-2</v>
      </c>
      <c r="K950" s="142">
        <v>0.132867244</v>
      </c>
      <c r="L950" s="141">
        <f t="shared" si="418"/>
        <v>2.7309814474965091</v>
      </c>
    </row>
    <row r="951" spans="1:12" ht="15" customHeight="1" x14ac:dyDescent="0.2">
      <c r="A951" s="11"/>
      <c r="C951" s="190">
        <v>2017</v>
      </c>
      <c r="D951" s="186"/>
      <c r="E951" s="142">
        <v>0.15433825600000001</v>
      </c>
      <c r="F951" s="142">
        <v>0.13026579799999999</v>
      </c>
      <c r="G951" s="142">
        <v>0.36182327800000003</v>
      </c>
      <c r="H951" s="142">
        <v>8.4223776E-2</v>
      </c>
      <c r="I951" s="142">
        <v>3.4935099999999997E-2</v>
      </c>
      <c r="J951" s="142">
        <v>9.0071766999999997E-2</v>
      </c>
      <c r="K951" s="142">
        <v>0.14434203000000001</v>
      </c>
      <c r="L951" s="141">
        <f t="shared" si="418"/>
        <v>2.6279343449196517</v>
      </c>
    </row>
    <row r="952" spans="1:12" ht="15" customHeight="1" x14ac:dyDescent="0.2">
      <c r="A952" s="11"/>
      <c r="C952" s="190">
        <v>2014</v>
      </c>
      <c r="D952" s="186"/>
      <c r="E952" s="142">
        <v>0.19902875716747626</v>
      </c>
      <c r="F952" s="142">
        <v>0.13363890238258144</v>
      </c>
      <c r="G952" s="142">
        <v>0.26075419291633045</v>
      </c>
      <c r="H952" s="142">
        <v>7.104992312944694E-2</v>
      </c>
      <c r="I952" s="142">
        <v>2.1236416137095496E-2</v>
      </c>
      <c r="J952" s="142">
        <v>0.11636735895078695</v>
      </c>
      <c r="K952" s="142">
        <v>0.19792444931628236</v>
      </c>
      <c r="L952" s="141">
        <f t="shared" si="418"/>
        <v>2.3901579908837283</v>
      </c>
    </row>
    <row r="953" spans="1:12" ht="15" customHeight="1" x14ac:dyDescent="0.2">
      <c r="A953" s="11"/>
      <c r="C953" s="170" t="s">
        <v>96</v>
      </c>
      <c r="D953" s="171"/>
      <c r="E953" s="172"/>
      <c r="F953" s="172"/>
      <c r="G953" s="173"/>
      <c r="H953" s="173"/>
      <c r="I953" s="173"/>
      <c r="J953" s="173"/>
      <c r="K953" s="173"/>
      <c r="L953" s="174"/>
    </row>
    <row r="954" spans="1:12" ht="15" customHeight="1" x14ac:dyDescent="0.2">
      <c r="A954" s="11"/>
      <c r="C954" s="189">
        <v>2024</v>
      </c>
      <c r="D954" s="184"/>
      <c r="E954" s="185">
        <v>0.16618778593266337</v>
      </c>
      <c r="F954" s="185">
        <v>0.10508519547783662</v>
      </c>
      <c r="G954" s="185">
        <v>0.25741045715177752</v>
      </c>
      <c r="H954" s="185">
        <v>0.1435252955619811</v>
      </c>
      <c r="I954" s="185">
        <v>8.7132831829885918E-2</v>
      </c>
      <c r="J954" s="185">
        <v>0.12141922082863313</v>
      </c>
      <c r="K954" s="185">
        <v>0.11923921321722236</v>
      </c>
      <c r="L954" s="180">
        <f t="shared" ref="L954:L957" si="419">(1*E954+2*F954+3*G954+4*H954+5*I954)/SUM(E954:I954)</f>
        <v>2.8424031904916984</v>
      </c>
    </row>
    <row r="955" spans="1:12" ht="15" customHeight="1" x14ac:dyDescent="0.2">
      <c r="A955" s="11"/>
      <c r="C955" s="190">
        <v>2021</v>
      </c>
      <c r="D955" s="186"/>
      <c r="E955" s="142">
        <v>0.15116745400000001</v>
      </c>
      <c r="F955" s="142">
        <v>0.112678132</v>
      </c>
      <c r="G955" s="142">
        <v>0.337586942</v>
      </c>
      <c r="H955" s="142">
        <v>0.12898683599999999</v>
      </c>
      <c r="I955" s="142">
        <v>5.44269E-2</v>
      </c>
      <c r="J955" s="142">
        <v>8.2286483999999993E-2</v>
      </c>
      <c r="K955" s="142">
        <v>0.132867244</v>
      </c>
      <c r="L955" s="141">
        <f t="shared" si="419"/>
        <v>2.7742584603804654</v>
      </c>
    </row>
    <row r="956" spans="1:12" ht="15" customHeight="1" x14ac:dyDescent="0.2">
      <c r="A956" s="11"/>
      <c r="C956" s="190">
        <v>2017</v>
      </c>
      <c r="D956" s="186"/>
      <c r="E956" s="142">
        <v>0.13013999400000001</v>
      </c>
      <c r="F956" s="142">
        <v>0.134232095</v>
      </c>
      <c r="G956" s="142">
        <v>0.360059931</v>
      </c>
      <c r="H956" s="142">
        <v>0.116390515</v>
      </c>
      <c r="I956" s="142">
        <v>2.8729999999999999E-2</v>
      </c>
      <c r="J956" s="142">
        <v>9.8515730999999995E-2</v>
      </c>
      <c r="K956" s="142">
        <v>0.131931769</v>
      </c>
      <c r="L956" s="141">
        <f t="shared" si="419"/>
        <v>2.7132599036919554</v>
      </c>
    </row>
    <row r="957" spans="1:12" ht="15" customHeight="1" x14ac:dyDescent="0.2">
      <c r="A957" s="11"/>
      <c r="C957" s="190">
        <v>2014</v>
      </c>
      <c r="D957" s="186"/>
      <c r="E957" s="142">
        <v>0.19337780409404634</v>
      </c>
      <c r="F957" s="142">
        <v>8.8043336850497741E-2</v>
      </c>
      <c r="G957" s="142">
        <v>0.30067693355613823</v>
      </c>
      <c r="H957" s="142">
        <v>8.2943169204034634E-2</v>
      </c>
      <c r="I957" s="142">
        <v>2.1236416137095496E-2</v>
      </c>
      <c r="J957" s="142">
        <v>0.12174610844766443</v>
      </c>
      <c r="K957" s="142">
        <v>0.19197623171052303</v>
      </c>
      <c r="L957" s="141">
        <f t="shared" si="419"/>
        <v>2.4909014761738013</v>
      </c>
    </row>
    <row r="958" spans="1:12" ht="15" customHeight="1" x14ac:dyDescent="0.2">
      <c r="A958" s="11"/>
      <c r="C958" s="170" t="s">
        <v>181</v>
      </c>
      <c r="D958" s="171"/>
      <c r="E958" s="172"/>
      <c r="F958" s="172"/>
      <c r="G958" s="173"/>
      <c r="H958" s="173"/>
      <c r="I958" s="173"/>
      <c r="J958" s="173"/>
      <c r="K958" s="173"/>
      <c r="L958" s="174"/>
    </row>
    <row r="959" spans="1:12" ht="15" customHeight="1" x14ac:dyDescent="0.2">
      <c r="A959" s="11"/>
      <c r="C959" s="189">
        <v>2024</v>
      </c>
      <c r="D959" s="184"/>
      <c r="E959" s="185">
        <v>0.17106438413512287</v>
      </c>
      <c r="F959" s="185">
        <v>0.1022141971504016</v>
      </c>
      <c r="G959" s="185">
        <v>0.22903102428306887</v>
      </c>
      <c r="H959" s="185">
        <v>0.15943575076329591</v>
      </c>
      <c r="I959" s="185">
        <v>0.10073220207904074</v>
      </c>
      <c r="J959" s="185">
        <v>0.11776805537124148</v>
      </c>
      <c r="K959" s="185">
        <v>0.11975438621782855</v>
      </c>
      <c r="L959" s="180">
        <f t="shared" ref="L959:L962" si="420">(1*E959+2*F959+3*G959+4*H959+5*I959)/SUM(E959:I959)</f>
        <v>2.8905635850146565</v>
      </c>
    </row>
    <row r="960" spans="1:12" ht="15" customHeight="1" x14ac:dyDescent="0.2">
      <c r="A960" s="11"/>
      <c r="C960" s="190">
        <v>2021</v>
      </c>
      <c r="D960" s="186"/>
      <c r="E960" s="142">
        <v>0.13832910200000001</v>
      </c>
      <c r="F960" s="142">
        <v>9.7328988000000005E-2</v>
      </c>
      <c r="G960" s="142">
        <v>0.29592816</v>
      </c>
      <c r="H960" s="142">
        <v>0.13520842299999999</v>
      </c>
      <c r="I960" s="142">
        <v>9.1728571999999994E-2</v>
      </c>
      <c r="J960" s="142">
        <v>9.5879919999999993E-2</v>
      </c>
      <c r="K960" s="142">
        <v>0.14559683500000001</v>
      </c>
      <c r="L960" s="141">
        <f t="shared" si="420"/>
        <v>2.9270666715032574</v>
      </c>
    </row>
    <row r="961" spans="1:12" ht="15" customHeight="1" x14ac:dyDescent="0.2">
      <c r="A961" s="11"/>
      <c r="C961" s="190">
        <v>2017</v>
      </c>
      <c r="D961" s="186"/>
      <c r="E961" s="142">
        <v>0.11304647900000001</v>
      </c>
      <c r="F961" s="142">
        <v>9.4042842000000001E-2</v>
      </c>
      <c r="G961" s="142">
        <v>0.331178415</v>
      </c>
      <c r="H961" s="142">
        <v>0.116120617</v>
      </c>
      <c r="I961" s="142">
        <v>5.2388400000000002E-2</v>
      </c>
      <c r="J961" s="142">
        <v>0.12927894100000001</v>
      </c>
      <c r="K961" s="142">
        <v>0.163944277</v>
      </c>
      <c r="L961" s="141">
        <f t="shared" si="420"/>
        <v>2.8595901993397908</v>
      </c>
    </row>
    <row r="962" spans="1:12" ht="15" customHeight="1" x14ac:dyDescent="0.2">
      <c r="A962" s="11"/>
      <c r="C962" s="190">
        <v>2014</v>
      </c>
      <c r="D962" s="186"/>
      <c r="E962" s="142">
        <v>0.15513840682510721</v>
      </c>
      <c r="F962" s="142">
        <v>8.8913258628639968E-2</v>
      </c>
      <c r="G962" s="142">
        <v>0.24461475528876714</v>
      </c>
      <c r="H962" s="142">
        <v>0.12202423815840811</v>
      </c>
      <c r="I962" s="142">
        <v>2.6618354770903917E-2</v>
      </c>
      <c r="J962" s="142">
        <v>0.18829039299530709</v>
      </c>
      <c r="K962" s="142">
        <v>0.17440059333286659</v>
      </c>
      <c r="L962" s="141">
        <f t="shared" si="420"/>
        <v>2.6486333634472214</v>
      </c>
    </row>
    <row r="963" spans="1:12" ht="15" customHeight="1" x14ac:dyDescent="0.2">
      <c r="A963" s="11"/>
      <c r="C963" s="162" t="s">
        <v>75</v>
      </c>
      <c r="D963" s="162"/>
      <c r="E963" s="162"/>
      <c r="F963" s="162"/>
      <c r="G963" s="162"/>
      <c r="H963" s="162"/>
      <c r="I963" s="162"/>
      <c r="J963" s="162"/>
      <c r="K963" s="162"/>
      <c r="L963" s="162"/>
    </row>
    <row r="964" spans="1:12" ht="15" customHeight="1" x14ac:dyDescent="0.2">
      <c r="A964" s="11"/>
      <c r="C964" s="189">
        <v>2024</v>
      </c>
      <c r="D964" s="184"/>
      <c r="E964" s="185">
        <f>AVERAGE(E969,E974,E979)</f>
        <v>0.16840950536562158</v>
      </c>
      <c r="F964" s="185">
        <f t="shared" ref="F964:K964" si="421">AVERAGE(F969,F974,F979)</f>
        <v>8.3723483251262956E-2</v>
      </c>
      <c r="G964" s="185">
        <f t="shared" si="421"/>
        <v>0.23754843400377249</v>
      </c>
      <c r="H964" s="185">
        <f t="shared" si="421"/>
        <v>0.1318761225187719</v>
      </c>
      <c r="I964" s="185">
        <f t="shared" si="421"/>
        <v>8.5939179900570706E-2</v>
      </c>
      <c r="J964" s="185">
        <f t="shared" si="421"/>
        <v>0.15082499585639209</v>
      </c>
      <c r="K964" s="185">
        <f t="shared" si="421"/>
        <v>0.14167827910360828</v>
      </c>
      <c r="L964" s="180">
        <f t="shared" ref="L964:L967" si="422">(1*E964+2*F964+3*G964+4*H964+5*I964)/SUM(E964:I964)</f>
        <v>2.8349278413182901</v>
      </c>
    </row>
    <row r="965" spans="1:12" ht="15" customHeight="1" x14ac:dyDescent="0.2">
      <c r="A965" s="11"/>
      <c r="C965" s="190">
        <v>2021</v>
      </c>
      <c r="D965" s="186"/>
      <c r="E965" s="142">
        <f t="shared" ref="E965:K965" si="423">AVERAGE(E970,E975,E980)</f>
        <v>0.13013247399999997</v>
      </c>
      <c r="F965" s="142">
        <f t="shared" si="423"/>
        <v>0.119660822</v>
      </c>
      <c r="G965" s="142">
        <f t="shared" si="423"/>
        <v>0.28121935133333337</v>
      </c>
      <c r="H965" s="142">
        <f t="shared" si="423"/>
        <v>0.11869115499999999</v>
      </c>
      <c r="I965" s="142">
        <f t="shared" si="423"/>
        <v>7.4951063333333331E-2</v>
      </c>
      <c r="J965" s="142">
        <f t="shared" si="423"/>
        <v>0.11428497966666666</v>
      </c>
      <c r="K965" s="142">
        <f t="shared" si="423"/>
        <v>0.16106015433333334</v>
      </c>
      <c r="L965" s="141">
        <f t="shared" si="422"/>
        <v>2.8463648095001615</v>
      </c>
    </row>
    <row r="966" spans="1:12" ht="15" customHeight="1" x14ac:dyDescent="0.2">
      <c r="A966" s="11"/>
      <c r="C966" s="190">
        <v>2017</v>
      </c>
      <c r="D966" s="186"/>
      <c r="E966" s="142">
        <f t="shared" ref="E966:K966" si="424">AVERAGE(E971,E976,E981)</f>
        <v>0.12511042866666669</v>
      </c>
      <c r="F966" s="142">
        <f t="shared" si="424"/>
        <v>0.10157345</v>
      </c>
      <c r="G966" s="142">
        <f t="shared" si="424"/>
        <v>0.32979449066666666</v>
      </c>
      <c r="H966" s="142">
        <f t="shared" si="424"/>
        <v>0.13385426433333333</v>
      </c>
      <c r="I966" s="142">
        <f t="shared" si="424"/>
        <v>3.6479999999999999E-2</v>
      </c>
      <c r="J966" s="142">
        <f t="shared" si="424"/>
        <v>0.10737518866666666</v>
      </c>
      <c r="K966" s="142">
        <f t="shared" si="424"/>
        <v>0.16581217766666667</v>
      </c>
      <c r="L966" s="141">
        <f t="shared" si="422"/>
        <v>2.8005262480529596</v>
      </c>
    </row>
    <row r="967" spans="1:12" ht="15" customHeight="1" x14ac:dyDescent="0.2">
      <c r="A967" s="11"/>
      <c r="C967" s="190">
        <v>2014</v>
      </c>
      <c r="D967" s="186"/>
      <c r="E967" s="142">
        <f t="shared" ref="E967:K967" si="425">AVERAGE(E972,E977,E982)</f>
        <v>0.1505200163931503</v>
      </c>
      <c r="F967" s="142">
        <f t="shared" si="425"/>
        <v>0.10786966582405183</v>
      </c>
      <c r="G967" s="142">
        <f t="shared" si="425"/>
        <v>0.24321515307587313</v>
      </c>
      <c r="H967" s="142">
        <f t="shared" si="425"/>
        <v>0.10333061784197937</v>
      </c>
      <c r="I967" s="142">
        <f t="shared" si="425"/>
        <v>2.4821186089370156E-2</v>
      </c>
      <c r="J967" s="142">
        <f t="shared" si="425"/>
        <v>0.15468397257832325</v>
      </c>
      <c r="K967" s="142">
        <f t="shared" si="425"/>
        <v>0.21555938819725193</v>
      </c>
      <c r="L967" s="141">
        <f t="shared" si="422"/>
        <v>2.593594266977747</v>
      </c>
    </row>
    <row r="968" spans="1:12" ht="15" customHeight="1" x14ac:dyDescent="0.2">
      <c r="A968" s="11"/>
      <c r="C968" s="170" t="s">
        <v>95</v>
      </c>
      <c r="D968" s="171"/>
      <c r="E968" s="172"/>
      <c r="F968" s="172"/>
      <c r="G968" s="173"/>
      <c r="H968" s="173"/>
      <c r="I968" s="173"/>
      <c r="J968" s="173"/>
      <c r="K968" s="173"/>
      <c r="L968" s="174"/>
    </row>
    <row r="969" spans="1:12" ht="15" customHeight="1" x14ac:dyDescent="0.2">
      <c r="A969" s="11"/>
      <c r="C969" s="189">
        <v>2024</v>
      </c>
      <c r="D969" s="184"/>
      <c r="E969" s="185">
        <v>0.17402788422056772</v>
      </c>
      <c r="F969" s="185">
        <v>7.7176956802241431E-2</v>
      </c>
      <c r="G969" s="185">
        <v>0.24831899110452516</v>
      </c>
      <c r="H969" s="185">
        <v>0.13284678815397269</v>
      </c>
      <c r="I969" s="185">
        <v>8.5614148913728469E-2</v>
      </c>
      <c r="J969" s="185">
        <v>0.14749376930990624</v>
      </c>
      <c r="K969" s="185">
        <v>0.13452146149505845</v>
      </c>
      <c r="L969" s="180">
        <f t="shared" ref="L969:L972" si="426">(1*E969+2*F969+3*G969+4*H969+5*I969)/SUM(E969:I969)</f>
        <v>2.8312531902344076</v>
      </c>
    </row>
    <row r="970" spans="1:12" ht="15" customHeight="1" x14ac:dyDescent="0.2">
      <c r="A970" s="11"/>
      <c r="C970" s="190">
        <v>2021</v>
      </c>
      <c r="D970" s="186"/>
      <c r="E970" s="142">
        <v>0.14610530399999999</v>
      </c>
      <c r="F970" s="142">
        <v>0.122979904</v>
      </c>
      <c r="G970" s="142">
        <v>0.297001185</v>
      </c>
      <c r="H970" s="142">
        <v>0.10481997999999999</v>
      </c>
      <c r="I970" s="142">
        <v>6.3003129000000005E-2</v>
      </c>
      <c r="J970" s="142">
        <v>0.10784624399999999</v>
      </c>
      <c r="K970" s="142">
        <v>0.158244254</v>
      </c>
      <c r="L970" s="141">
        <f t="shared" si="426"/>
        <v>2.7487915424209888</v>
      </c>
    </row>
    <row r="971" spans="1:12" ht="15" customHeight="1" x14ac:dyDescent="0.2">
      <c r="A971" s="11"/>
      <c r="C971" s="190">
        <v>2017</v>
      </c>
      <c r="D971" s="186"/>
      <c r="E971" s="142">
        <v>0.148133125</v>
      </c>
      <c r="F971" s="142">
        <v>0.10744263799999999</v>
      </c>
      <c r="G971" s="142">
        <v>0.34269651699999998</v>
      </c>
      <c r="H971" s="142">
        <v>0.104214269</v>
      </c>
      <c r="I971" s="142">
        <v>4.6275999999999998E-2</v>
      </c>
      <c r="J971" s="142">
        <v>9.8721319000000002E-2</v>
      </c>
      <c r="K971" s="142">
        <v>0.15251609499999999</v>
      </c>
      <c r="L971" s="141">
        <f t="shared" si="426"/>
        <v>2.7236204998815987</v>
      </c>
    </row>
    <row r="972" spans="1:12" ht="15" customHeight="1" x14ac:dyDescent="0.2">
      <c r="A972" s="11"/>
      <c r="C972" s="190">
        <v>2014</v>
      </c>
      <c r="D972" s="186"/>
      <c r="E972" s="142">
        <v>0.14834851753391357</v>
      </c>
      <c r="F972" s="142">
        <v>0.12910501370806923</v>
      </c>
      <c r="G972" s="142">
        <v>0.24549424447770221</v>
      </c>
      <c r="H972" s="142">
        <v>9.3124821815045791E-2</v>
      </c>
      <c r="I972" s="142">
        <v>2.6611976497042007E-2</v>
      </c>
      <c r="J972" s="142">
        <v>0.13307307555030123</v>
      </c>
      <c r="K972" s="142">
        <v>0.22424235041792592</v>
      </c>
      <c r="L972" s="141">
        <f t="shared" si="426"/>
        <v>2.5651781834226024</v>
      </c>
    </row>
    <row r="973" spans="1:12" ht="15" customHeight="1" x14ac:dyDescent="0.2">
      <c r="A973" s="11"/>
      <c r="C973" s="170" t="s">
        <v>96</v>
      </c>
      <c r="D973" s="171"/>
      <c r="E973" s="172"/>
      <c r="F973" s="172"/>
      <c r="G973" s="173"/>
      <c r="H973" s="173"/>
      <c r="I973" s="173"/>
      <c r="J973" s="173"/>
      <c r="K973" s="173"/>
      <c r="L973" s="174"/>
    </row>
    <row r="974" spans="1:12" ht="15" customHeight="1" x14ac:dyDescent="0.2">
      <c r="A974" s="11"/>
      <c r="C974" s="189">
        <v>2024</v>
      </c>
      <c r="D974" s="184"/>
      <c r="E974" s="185">
        <v>0.16597358410760329</v>
      </c>
      <c r="F974" s="185">
        <v>7.8717915046821837E-2</v>
      </c>
      <c r="G974" s="185">
        <v>0.25009022904761369</v>
      </c>
      <c r="H974" s="185">
        <v>0.1332871379128539</v>
      </c>
      <c r="I974" s="185">
        <v>7.7937197718353793E-2</v>
      </c>
      <c r="J974" s="185">
        <v>0.15947247467169509</v>
      </c>
      <c r="K974" s="185">
        <v>0.13452146149505842</v>
      </c>
      <c r="L974" s="180">
        <f t="shared" ref="L974:L977" si="427">(1*E974+2*F974+3*G974+4*H974+5*I974)/SUM(E974:I974)</f>
        <v>2.8279001326804956</v>
      </c>
    </row>
    <row r="975" spans="1:12" ht="15" customHeight="1" x14ac:dyDescent="0.2">
      <c r="A975" s="11"/>
      <c r="C975" s="190">
        <v>2021</v>
      </c>
      <c r="D975" s="186"/>
      <c r="E975" s="142">
        <v>0.129293664</v>
      </c>
      <c r="F975" s="142">
        <v>0.11942377999999999</v>
      </c>
      <c r="G975" s="142">
        <v>0.278939294</v>
      </c>
      <c r="H975" s="142">
        <v>0.133863603</v>
      </c>
      <c r="I975" s="142">
        <v>6.6955184000000001E-2</v>
      </c>
      <c r="J975" s="142">
        <v>0.113280221</v>
      </c>
      <c r="K975" s="142">
        <v>0.158244254</v>
      </c>
      <c r="L975" s="141">
        <f t="shared" si="427"/>
        <v>2.8486742063159909</v>
      </c>
    </row>
    <row r="976" spans="1:12" ht="15" customHeight="1" x14ac:dyDescent="0.2">
      <c r="A976" s="11"/>
      <c r="C976" s="190">
        <v>2017</v>
      </c>
      <c r="D976" s="186"/>
      <c r="E976" s="142">
        <v>0.13097529899999999</v>
      </c>
      <c r="F976" s="142">
        <v>0.111678834</v>
      </c>
      <c r="G976" s="142">
        <v>0.32228189499999998</v>
      </c>
      <c r="H976" s="142">
        <v>0.15192971799999999</v>
      </c>
      <c r="I976" s="142">
        <v>3.2760600000000001E-2</v>
      </c>
      <c r="J976" s="142">
        <v>9.8721319000000002E-2</v>
      </c>
      <c r="K976" s="142">
        <v>0.15165236300000001</v>
      </c>
      <c r="L976" s="141">
        <f t="shared" si="427"/>
        <v>2.7916581843296102</v>
      </c>
    </row>
    <row r="977" spans="1:12" ht="15" customHeight="1" x14ac:dyDescent="0.2">
      <c r="A977" s="11"/>
      <c r="C977" s="190">
        <v>2014</v>
      </c>
      <c r="D977" s="186"/>
      <c r="E977" s="142">
        <v>0.15940009192306695</v>
      </c>
      <c r="F977" s="142">
        <v>9.4266947169740475E-2</v>
      </c>
      <c r="G977" s="142">
        <v>0.2740836397410113</v>
      </c>
      <c r="H977" s="142">
        <v>9.4270136306671415E-2</v>
      </c>
      <c r="I977" s="142">
        <v>2.1236416137095496E-2</v>
      </c>
      <c r="J977" s="142">
        <v>0.14325791729824333</v>
      </c>
      <c r="K977" s="142">
        <v>0.21348485142417101</v>
      </c>
      <c r="L977" s="141">
        <f t="shared" si="427"/>
        <v>2.5704297612228952</v>
      </c>
    </row>
    <row r="978" spans="1:12" ht="15" customHeight="1" x14ac:dyDescent="0.2">
      <c r="A978" s="11"/>
      <c r="C978" s="170" t="s">
        <v>181</v>
      </c>
      <c r="D978" s="171"/>
      <c r="E978" s="172"/>
      <c r="F978" s="172"/>
      <c r="G978" s="173"/>
      <c r="H978" s="173"/>
      <c r="I978" s="173"/>
      <c r="J978" s="173"/>
      <c r="K978" s="173"/>
      <c r="L978" s="174"/>
    </row>
    <row r="979" spans="1:12" ht="15" customHeight="1" x14ac:dyDescent="0.2">
      <c r="A979" s="11"/>
      <c r="C979" s="189">
        <v>2024</v>
      </c>
      <c r="D979" s="184"/>
      <c r="E979" s="185">
        <v>0.16522704776869371</v>
      </c>
      <c r="F979" s="185">
        <v>9.5275577904725656E-2</v>
      </c>
      <c r="G979" s="185">
        <v>0.2142360818591787</v>
      </c>
      <c r="H979" s="185">
        <v>0.12949444148948908</v>
      </c>
      <c r="I979" s="185">
        <v>9.4266193069629856E-2</v>
      </c>
      <c r="J979" s="185">
        <v>0.14550874358757496</v>
      </c>
      <c r="K979" s="185">
        <v>0.15599191432070794</v>
      </c>
      <c r="L979" s="180">
        <f t="shared" ref="L979:L982" si="428">(1*E979+2*F979+3*G979+4*H979+5*I979)/SUM(E979:I979)</f>
        <v>2.8458082358519645</v>
      </c>
    </row>
    <row r="980" spans="1:12" ht="15" customHeight="1" x14ac:dyDescent="0.2">
      <c r="A980" s="11"/>
      <c r="C980" s="190">
        <v>2021</v>
      </c>
      <c r="D980" s="186"/>
      <c r="E980" s="142">
        <v>0.114998454</v>
      </c>
      <c r="F980" s="142">
        <v>0.11657878200000001</v>
      </c>
      <c r="G980" s="142">
        <v>0.26771757499999999</v>
      </c>
      <c r="H980" s="142">
        <v>0.117389882</v>
      </c>
      <c r="I980" s="142">
        <v>9.4894877000000002E-2</v>
      </c>
      <c r="J980" s="142">
        <v>0.121728474</v>
      </c>
      <c r="K980" s="142">
        <v>0.166691955</v>
      </c>
      <c r="L980" s="141">
        <f t="shared" si="428"/>
        <v>2.9446357713726941</v>
      </c>
    </row>
    <row r="981" spans="1:12" ht="15" customHeight="1" x14ac:dyDescent="0.2">
      <c r="A981" s="11"/>
      <c r="C981" s="190">
        <v>2017</v>
      </c>
      <c r="D981" s="186"/>
      <c r="E981" s="142">
        <v>9.6222862000000006E-2</v>
      </c>
      <c r="F981" s="142">
        <v>8.5598878000000003E-2</v>
      </c>
      <c r="G981" s="142">
        <v>0.32440506000000002</v>
      </c>
      <c r="H981" s="142">
        <v>0.14541880600000001</v>
      </c>
      <c r="I981" s="142">
        <v>3.0403400000000001E-2</v>
      </c>
      <c r="J981" s="142">
        <v>0.124682928</v>
      </c>
      <c r="K981" s="142">
        <v>0.19326807500000001</v>
      </c>
      <c r="L981" s="141">
        <f t="shared" si="428"/>
        <v>2.894701120640589</v>
      </c>
    </row>
    <row r="982" spans="1:12" ht="15" customHeight="1" x14ac:dyDescent="0.2">
      <c r="A982" s="11"/>
      <c r="C982" s="190">
        <v>2014</v>
      </c>
      <c r="D982" s="186"/>
      <c r="E982" s="142">
        <v>0.14381143972247043</v>
      </c>
      <c r="F982" s="142">
        <v>0.10023703659434581</v>
      </c>
      <c r="G982" s="142">
        <v>0.21006757500890585</v>
      </c>
      <c r="H982" s="142">
        <v>0.12259689540422093</v>
      </c>
      <c r="I982" s="142">
        <v>2.6615165633972961E-2</v>
      </c>
      <c r="J982" s="142">
        <v>0.18772092488642522</v>
      </c>
      <c r="K982" s="142">
        <v>0.20895096274965883</v>
      </c>
      <c r="L982" s="141">
        <f t="shared" si="428"/>
        <v>2.6485615620721719</v>
      </c>
    </row>
    <row r="983" spans="1:12" ht="15" customHeight="1" x14ac:dyDescent="0.2">
      <c r="A983" s="11"/>
      <c r="C983" s="162" t="s">
        <v>208</v>
      </c>
      <c r="D983" s="162"/>
      <c r="E983" s="162"/>
      <c r="F983" s="162"/>
      <c r="G983" s="162"/>
      <c r="H983" s="162"/>
      <c r="I983" s="162"/>
      <c r="J983" s="162"/>
      <c r="K983" s="162"/>
      <c r="L983" s="162"/>
    </row>
    <row r="984" spans="1:12" ht="15" customHeight="1" x14ac:dyDescent="0.2">
      <c r="A984" s="11"/>
      <c r="C984" s="189">
        <v>2024</v>
      </c>
      <c r="D984" s="184"/>
      <c r="E984" s="185">
        <f>AVERAGE(E989,E994,E999)</f>
        <v>0.15627819875294366</v>
      </c>
      <c r="F984" s="185">
        <f t="shared" ref="F984:K984" si="429">AVERAGE(F989,F994,F999)</f>
        <v>0.13808783431343138</v>
      </c>
      <c r="G984" s="185">
        <f t="shared" si="429"/>
        <v>0.21534284023587835</v>
      </c>
      <c r="H984" s="185">
        <f t="shared" si="429"/>
        <v>0.15002926538482478</v>
      </c>
      <c r="I984" s="185">
        <f t="shared" si="429"/>
        <v>5.0947787757424777E-2</v>
      </c>
      <c r="J984" s="185">
        <f t="shared" si="429"/>
        <v>0.1318164196326089</v>
      </c>
      <c r="K984" s="185">
        <f t="shared" si="429"/>
        <v>0.15749765392288798</v>
      </c>
      <c r="L984" s="180">
        <f t="shared" ref="L984:L985" si="430">(1*E984+2*F984+3*G984+4*H984+5*I984)/SUM(E984:I984)</f>
        <v>2.7203836694588568</v>
      </c>
    </row>
    <row r="985" spans="1:12" ht="15" customHeight="1" x14ac:dyDescent="0.2">
      <c r="A985" s="11"/>
      <c r="C985" s="190">
        <v>2021</v>
      </c>
      <c r="D985" s="186"/>
      <c r="E985" s="142">
        <f t="shared" ref="E985:K985" si="431">AVERAGE(E990,E995,E1000)</f>
        <v>0.23893577066666669</v>
      </c>
      <c r="F985" s="142">
        <f t="shared" si="431"/>
        <v>9.9831704333333326E-2</v>
      </c>
      <c r="G985" s="142">
        <f t="shared" si="431"/>
        <v>0.30187957333333332</v>
      </c>
      <c r="H985" s="142">
        <f t="shared" si="431"/>
        <v>0.12454710266666667</v>
      </c>
      <c r="I985" s="142">
        <f t="shared" si="431"/>
        <v>4.851023333333334E-2</v>
      </c>
      <c r="J985" s="142">
        <f t="shared" si="431"/>
        <v>9.8077308000000016E-2</v>
      </c>
      <c r="K985" s="142">
        <f t="shared" si="431"/>
        <v>8.8218330666666664E-2</v>
      </c>
      <c r="L985" s="141">
        <f t="shared" si="430"/>
        <v>2.5623279372826353</v>
      </c>
    </row>
    <row r="986" spans="1:12" ht="15" customHeight="1" x14ac:dyDescent="0.2">
      <c r="A986" s="11"/>
      <c r="C986" s="190">
        <v>2017</v>
      </c>
      <c r="D986" s="186"/>
      <c r="E986" s="142" t="s">
        <v>174</v>
      </c>
      <c r="F986" s="142" t="s">
        <v>174</v>
      </c>
      <c r="G986" s="142" t="s">
        <v>174</v>
      </c>
      <c r="H986" s="142" t="s">
        <v>174</v>
      </c>
      <c r="I986" s="142" t="s">
        <v>174</v>
      </c>
      <c r="J986" s="142" t="s">
        <v>174</v>
      </c>
      <c r="K986" s="142" t="s">
        <v>174</v>
      </c>
      <c r="L986" s="141" t="s">
        <v>174</v>
      </c>
    </row>
    <row r="987" spans="1:12" ht="15" customHeight="1" x14ac:dyDescent="0.2">
      <c r="A987" s="11"/>
      <c r="C987" s="190">
        <v>2014</v>
      </c>
      <c r="D987" s="186"/>
      <c r="E987" s="142" t="s">
        <v>174</v>
      </c>
      <c r="F987" s="142" t="s">
        <v>174</v>
      </c>
      <c r="G987" s="142" t="s">
        <v>174</v>
      </c>
      <c r="H987" s="142" t="s">
        <v>174</v>
      </c>
      <c r="I987" s="142" t="s">
        <v>174</v>
      </c>
      <c r="J987" s="142" t="s">
        <v>174</v>
      </c>
      <c r="K987" s="142" t="s">
        <v>174</v>
      </c>
      <c r="L987" s="141" t="s">
        <v>174</v>
      </c>
    </row>
    <row r="988" spans="1:12" ht="15" customHeight="1" x14ac:dyDescent="0.2">
      <c r="A988" s="11"/>
      <c r="C988" s="170" t="s">
        <v>95</v>
      </c>
      <c r="D988" s="171"/>
      <c r="E988" s="172"/>
      <c r="F988" s="172"/>
      <c r="G988" s="173"/>
      <c r="H988" s="173"/>
      <c r="I988" s="173"/>
      <c r="J988" s="173"/>
      <c r="K988" s="173"/>
      <c r="L988" s="174"/>
    </row>
    <row r="989" spans="1:12" ht="15" customHeight="1" x14ac:dyDescent="0.2">
      <c r="A989" s="11"/>
      <c r="C989" s="189">
        <v>2024</v>
      </c>
      <c r="D989" s="184"/>
      <c r="E989" s="185">
        <v>0.16080082667773499</v>
      </c>
      <c r="F989" s="185">
        <v>0.12908814544745706</v>
      </c>
      <c r="G989" s="185">
        <v>0.21000580315130227</v>
      </c>
      <c r="H989" s="185">
        <v>0.15125095462976815</v>
      </c>
      <c r="I989" s="185">
        <v>6.4062824463031853E-2</v>
      </c>
      <c r="J989" s="185">
        <v>0.13017313374157355</v>
      </c>
      <c r="K989" s="185">
        <v>0.15461831188913172</v>
      </c>
      <c r="L989" s="180">
        <f t="shared" ref="L989:L990" si="432">(1*E989+2*F989+3*G989+4*H989+5*I989)/SUM(E989:I989)</f>
        <v>2.7604709924112032</v>
      </c>
    </row>
    <row r="990" spans="1:12" ht="15" customHeight="1" x14ac:dyDescent="0.2">
      <c r="A990" s="11"/>
      <c r="C990" s="190">
        <v>2021</v>
      </c>
      <c r="D990" s="186"/>
      <c r="E990" s="142">
        <v>0.236628795</v>
      </c>
      <c r="F990" s="142">
        <v>0.110450361</v>
      </c>
      <c r="G990" s="142">
        <v>0.325789145</v>
      </c>
      <c r="H990" s="142">
        <v>9.6042001000000002E-2</v>
      </c>
      <c r="I990" s="142">
        <v>4.0502700000000003E-2</v>
      </c>
      <c r="J990" s="142">
        <v>0.103777891</v>
      </c>
      <c r="K990" s="142">
        <v>8.6809151000000001E-2</v>
      </c>
      <c r="L990" s="141">
        <f t="shared" si="432"/>
        <v>2.4975858443153593</v>
      </c>
    </row>
    <row r="991" spans="1:12" ht="15" customHeight="1" x14ac:dyDescent="0.2">
      <c r="A991" s="11"/>
      <c r="C991" s="190">
        <v>2017</v>
      </c>
      <c r="D991" s="186"/>
      <c r="E991" s="142" t="s">
        <v>174</v>
      </c>
      <c r="F991" s="142" t="s">
        <v>174</v>
      </c>
      <c r="G991" s="142" t="s">
        <v>174</v>
      </c>
      <c r="H991" s="142" t="s">
        <v>174</v>
      </c>
      <c r="I991" s="142" t="s">
        <v>174</v>
      </c>
      <c r="J991" s="142" t="s">
        <v>174</v>
      </c>
      <c r="K991" s="142" t="s">
        <v>174</v>
      </c>
      <c r="L991" s="141" t="s">
        <v>174</v>
      </c>
    </row>
    <row r="992" spans="1:12" ht="15" customHeight="1" x14ac:dyDescent="0.2">
      <c r="A992" s="11"/>
      <c r="C992" s="190">
        <v>2014</v>
      </c>
      <c r="D992" s="186"/>
      <c r="E992" s="142" t="s">
        <v>174</v>
      </c>
      <c r="F992" s="142" t="s">
        <v>174</v>
      </c>
      <c r="G992" s="142" t="s">
        <v>174</v>
      </c>
      <c r="H992" s="142" t="s">
        <v>174</v>
      </c>
      <c r="I992" s="142" t="s">
        <v>174</v>
      </c>
      <c r="J992" s="142" t="s">
        <v>174</v>
      </c>
      <c r="K992" s="142" t="s">
        <v>174</v>
      </c>
      <c r="L992" s="141" t="s">
        <v>174</v>
      </c>
    </row>
    <row r="993" spans="1:13" ht="15" customHeight="1" x14ac:dyDescent="0.2">
      <c r="A993" s="11"/>
      <c r="C993" s="170" t="s">
        <v>96</v>
      </c>
      <c r="D993" s="171"/>
      <c r="E993" s="172"/>
      <c r="F993" s="172"/>
      <c r="G993" s="173"/>
      <c r="H993" s="173"/>
      <c r="I993" s="173"/>
      <c r="J993" s="173"/>
      <c r="K993" s="173"/>
      <c r="L993" s="174"/>
    </row>
    <row r="994" spans="1:13" s="3" customFormat="1" ht="15" customHeight="1" x14ac:dyDescent="0.2">
      <c r="A994" s="11"/>
      <c r="B994" s="2"/>
      <c r="C994" s="189">
        <v>2024</v>
      </c>
      <c r="D994" s="184"/>
      <c r="E994" s="185">
        <v>0.15094111133152299</v>
      </c>
      <c r="F994" s="185">
        <v>0.18370415234955995</v>
      </c>
      <c r="G994" s="185">
        <v>0.22101878176177767</v>
      </c>
      <c r="H994" s="185">
        <v>0.12254902603147179</v>
      </c>
      <c r="I994" s="185">
        <v>3.6995482894962087E-2</v>
      </c>
      <c r="J994" s="185">
        <v>0.13017313374157355</v>
      </c>
      <c r="K994" s="185">
        <v>0.15461831188913172</v>
      </c>
      <c r="L994" s="180">
        <f t="shared" ref="L994:L995" si="433">(1*E994+2*F994+3*G994+4*H994+5*I994)/SUM(E994:I994)</f>
        <v>2.5958572063695389</v>
      </c>
      <c r="M994" s="2"/>
    </row>
    <row r="995" spans="1:13" s="3" customFormat="1" ht="15" customHeight="1" x14ac:dyDescent="0.2">
      <c r="A995" s="11"/>
      <c r="B995" s="2"/>
      <c r="C995" s="190">
        <v>2021</v>
      </c>
      <c r="D995" s="186"/>
      <c r="E995" s="142">
        <v>0.236628795</v>
      </c>
      <c r="F995" s="142">
        <v>0.13351195199999999</v>
      </c>
      <c r="G995" s="142">
        <v>0.26583066599999999</v>
      </c>
      <c r="H995" s="142">
        <v>0.12063774100000001</v>
      </c>
      <c r="I995" s="142">
        <v>6.0297799999999999E-2</v>
      </c>
      <c r="J995" s="142">
        <v>9.6283901000000005E-2</v>
      </c>
      <c r="K995" s="142">
        <v>8.6809151000000001E-2</v>
      </c>
      <c r="L995" s="141">
        <f t="shared" si="433"/>
        <v>2.5525363088046378</v>
      </c>
      <c r="M995" s="2"/>
    </row>
    <row r="996" spans="1:13" s="3" customFormat="1" ht="15" customHeight="1" x14ac:dyDescent="0.2">
      <c r="A996" s="11"/>
      <c r="B996" s="2"/>
      <c r="C996" s="190">
        <v>2017</v>
      </c>
      <c r="D996" s="186"/>
      <c r="E996" s="142" t="s">
        <v>174</v>
      </c>
      <c r="F996" s="142" t="s">
        <v>174</v>
      </c>
      <c r="G996" s="142" t="s">
        <v>174</v>
      </c>
      <c r="H996" s="142" t="s">
        <v>174</v>
      </c>
      <c r="I996" s="142" t="s">
        <v>174</v>
      </c>
      <c r="J996" s="142" t="s">
        <v>174</v>
      </c>
      <c r="K996" s="142" t="s">
        <v>174</v>
      </c>
      <c r="L996" s="141" t="s">
        <v>174</v>
      </c>
      <c r="M996" s="2"/>
    </row>
    <row r="997" spans="1:13" s="3" customFormat="1" ht="15" customHeight="1" x14ac:dyDescent="0.2">
      <c r="A997" s="11"/>
      <c r="B997" s="2"/>
      <c r="C997" s="190">
        <v>2014</v>
      </c>
      <c r="D997" s="186"/>
      <c r="E997" s="142" t="s">
        <v>174</v>
      </c>
      <c r="F997" s="142" t="s">
        <v>174</v>
      </c>
      <c r="G997" s="142" t="s">
        <v>174</v>
      </c>
      <c r="H997" s="142" t="s">
        <v>174</v>
      </c>
      <c r="I997" s="142" t="s">
        <v>174</v>
      </c>
      <c r="J997" s="142" t="s">
        <v>174</v>
      </c>
      <c r="K997" s="142" t="s">
        <v>174</v>
      </c>
      <c r="L997" s="141" t="s">
        <v>174</v>
      </c>
      <c r="M997" s="2"/>
    </row>
    <row r="998" spans="1:13" s="3" customFormat="1" ht="15" customHeight="1" x14ac:dyDescent="0.2">
      <c r="A998" s="11"/>
      <c r="B998" s="2"/>
      <c r="C998" s="170" t="s">
        <v>181</v>
      </c>
      <c r="D998" s="171"/>
      <c r="E998" s="172"/>
      <c r="F998" s="172"/>
      <c r="G998" s="173"/>
      <c r="H998" s="173"/>
      <c r="I998" s="173"/>
      <c r="J998" s="173"/>
      <c r="K998" s="173"/>
      <c r="L998" s="174"/>
      <c r="M998" s="2"/>
    </row>
    <row r="999" spans="1:13" ht="15" customHeight="1" x14ac:dyDescent="0.2">
      <c r="A999" s="11"/>
      <c r="C999" s="189">
        <v>2024</v>
      </c>
      <c r="D999" s="184"/>
      <c r="E999" s="185">
        <v>0.157092658249573</v>
      </c>
      <c r="F999" s="185">
        <v>0.10147120514327716</v>
      </c>
      <c r="G999" s="185">
        <v>0.2150039357945551</v>
      </c>
      <c r="H999" s="185">
        <v>0.17628781549323444</v>
      </c>
      <c r="I999" s="185">
        <v>5.1785055914280384E-2</v>
      </c>
      <c r="J999" s="185">
        <v>0.13510299141467963</v>
      </c>
      <c r="K999" s="185">
        <v>0.16325633799040054</v>
      </c>
      <c r="L999" s="180">
        <f t="shared" ref="L999:L1000" si="434">(1*E999+2*F999+3*G999+4*H999+5*I999)/SUM(E999:I999)</f>
        <v>2.8064556403130325</v>
      </c>
    </row>
    <row r="1000" spans="1:13" ht="15" customHeight="1" x14ac:dyDescent="0.2">
      <c r="A1000" s="11"/>
      <c r="C1000" s="190">
        <v>2021</v>
      </c>
      <c r="D1000" s="186"/>
      <c r="E1000" s="142">
        <v>0.243549722</v>
      </c>
      <c r="F1000" s="142">
        <v>5.55328E-2</v>
      </c>
      <c r="G1000" s="142">
        <v>0.31401890900000001</v>
      </c>
      <c r="H1000" s="142">
        <v>0.156961566</v>
      </c>
      <c r="I1000" s="142">
        <v>4.4730199999999998E-2</v>
      </c>
      <c r="J1000" s="142">
        <v>9.4170132000000004E-2</v>
      </c>
      <c r="K1000" s="142">
        <v>9.1036690000000003E-2</v>
      </c>
      <c r="L1000" s="141">
        <f t="shared" si="434"/>
        <v>2.6364595591978168</v>
      </c>
    </row>
    <row r="1001" spans="1:13" ht="15" customHeight="1" x14ac:dyDescent="0.2">
      <c r="A1001" s="11"/>
      <c r="C1001" s="190">
        <v>2017</v>
      </c>
      <c r="D1001" s="186"/>
      <c r="E1001" s="142" t="s">
        <v>174</v>
      </c>
      <c r="F1001" s="142" t="s">
        <v>174</v>
      </c>
      <c r="G1001" s="142" t="s">
        <v>174</v>
      </c>
      <c r="H1001" s="142" t="s">
        <v>174</v>
      </c>
      <c r="I1001" s="142" t="s">
        <v>174</v>
      </c>
      <c r="J1001" s="142" t="s">
        <v>174</v>
      </c>
      <c r="K1001" s="142" t="s">
        <v>174</v>
      </c>
      <c r="L1001" s="141" t="s">
        <v>174</v>
      </c>
    </row>
    <row r="1002" spans="1:13" ht="15" customHeight="1" x14ac:dyDescent="0.2">
      <c r="A1002" s="11"/>
      <c r="C1002" s="190">
        <v>2014</v>
      </c>
      <c r="D1002" s="186"/>
      <c r="E1002" s="142" t="s">
        <v>174</v>
      </c>
      <c r="F1002" s="142" t="s">
        <v>174</v>
      </c>
      <c r="G1002" s="142" t="s">
        <v>174</v>
      </c>
      <c r="H1002" s="142" t="s">
        <v>174</v>
      </c>
      <c r="I1002" s="142" t="s">
        <v>174</v>
      </c>
      <c r="J1002" s="142" t="s">
        <v>174</v>
      </c>
      <c r="K1002" s="142" t="s">
        <v>174</v>
      </c>
      <c r="L1002" s="141" t="s">
        <v>174</v>
      </c>
    </row>
    <row r="1003" spans="1:13" ht="15" customHeight="1" x14ac:dyDescent="0.2">
      <c r="A1003" s="11"/>
      <c r="C1003" s="162" t="s">
        <v>186</v>
      </c>
      <c r="D1003" s="162"/>
      <c r="E1003" s="162"/>
      <c r="F1003" s="162"/>
      <c r="G1003" s="162"/>
      <c r="H1003" s="162"/>
      <c r="I1003" s="162"/>
      <c r="J1003" s="162"/>
      <c r="K1003" s="162"/>
      <c r="L1003" s="162"/>
    </row>
    <row r="1004" spans="1:13" ht="15" customHeight="1" x14ac:dyDescent="0.2">
      <c r="A1004" s="11"/>
      <c r="C1004" s="189">
        <v>2024</v>
      </c>
      <c r="D1004" s="184"/>
      <c r="E1004" s="185">
        <f>AVERAGE(E829,E849,E869,E889,E909,E929,E949,E969)</f>
        <v>0.15629560074342461</v>
      </c>
      <c r="F1004" s="185">
        <f t="shared" ref="F1004:K1004" si="435">AVERAGE(F829,F849,F869,F889,F909,F929,F949,F969)</f>
        <v>9.8794286151894312E-2</v>
      </c>
      <c r="G1004" s="185">
        <f t="shared" si="435"/>
        <v>0.29685193095304008</v>
      </c>
      <c r="H1004" s="185">
        <f t="shared" si="435"/>
        <v>0.16008008013605424</v>
      </c>
      <c r="I1004" s="185">
        <f t="shared" si="435"/>
        <v>9.2134571067068669E-2</v>
      </c>
      <c r="J1004" s="185">
        <f t="shared" si="435"/>
        <v>0.10526182034307548</v>
      </c>
      <c r="K1004" s="185">
        <f t="shared" si="435"/>
        <v>9.0581710605442733E-2</v>
      </c>
      <c r="L1004" s="180">
        <f t="shared" ref="L1004:L1007" si="436">(1*E1004+2*F1004+3*G1004+4*H1004+5*I1004)/SUM(E1004:I1004)</f>
        <v>2.9166377838785245</v>
      </c>
    </row>
    <row r="1005" spans="1:13" ht="15" customHeight="1" x14ac:dyDescent="0.2">
      <c r="A1005" s="11"/>
      <c r="C1005" s="190">
        <v>2021</v>
      </c>
      <c r="D1005" s="186"/>
      <c r="E1005" s="142">
        <f t="shared" ref="E1005:K1005" si="437">AVERAGE(E830,E850,E870,E890,E910,E930,E950,E970)</f>
        <v>0.14982167399999999</v>
      </c>
      <c r="F1005" s="142">
        <f t="shared" si="437"/>
        <v>0.1025425245</v>
      </c>
      <c r="G1005" s="142">
        <f t="shared" si="437"/>
        <v>0.33302838437500004</v>
      </c>
      <c r="H1005" s="142">
        <f t="shared" si="437"/>
        <v>0.16705826549999997</v>
      </c>
      <c r="I1005" s="142">
        <f t="shared" si="437"/>
        <v>6.8438771375000013E-2</v>
      </c>
      <c r="J1005" s="142">
        <f t="shared" si="437"/>
        <v>7.6283312124999988E-2</v>
      </c>
      <c r="K1005" s="142">
        <f t="shared" si="437"/>
        <v>0.10282707375</v>
      </c>
      <c r="L1005" s="141">
        <f t="shared" si="436"/>
        <v>2.8803126974855382</v>
      </c>
    </row>
    <row r="1006" spans="1:13" ht="15" customHeight="1" x14ac:dyDescent="0.2">
      <c r="A1006" s="11"/>
      <c r="C1006" s="190">
        <v>2017</v>
      </c>
      <c r="D1006" s="186"/>
      <c r="E1006" s="142">
        <f t="shared" ref="E1006:K1006" si="438">AVERAGE(E831,E851,E871,E891,E911,E931,E951,E971)</f>
        <v>0.13968916137500001</v>
      </c>
      <c r="F1006" s="142">
        <f t="shared" si="438"/>
        <v>8.5380504624999992E-2</v>
      </c>
      <c r="G1006" s="142">
        <f t="shared" si="438"/>
        <v>0.35752027549999998</v>
      </c>
      <c r="H1006" s="142">
        <f t="shared" si="438"/>
        <v>0.1687570155</v>
      </c>
      <c r="I1006" s="142">
        <f t="shared" si="438"/>
        <v>5.8261094999999999E-2</v>
      </c>
      <c r="J1006" s="142">
        <f t="shared" si="438"/>
        <v>7.3085111499999994E-2</v>
      </c>
      <c r="K1006" s="142">
        <f t="shared" si="438"/>
        <v>0.11730682575</v>
      </c>
      <c r="L1006" s="141">
        <f t="shared" si="436"/>
        <v>2.9018295066623181</v>
      </c>
    </row>
    <row r="1007" spans="1:13" ht="15" customHeight="1" x14ac:dyDescent="0.2">
      <c r="A1007" s="11"/>
      <c r="C1007" s="190">
        <v>2014</v>
      </c>
      <c r="D1007" s="186"/>
      <c r="E1007" s="142">
        <f t="shared" ref="E1007:K1007" si="439">AVERAGE(E832,E852,E872,E892,E912,E932,E952,E972)</f>
        <v>0.15423967667241664</v>
      </c>
      <c r="F1007" s="142">
        <f t="shared" si="439"/>
        <v>0.11141149804457189</v>
      </c>
      <c r="G1007" s="142">
        <f t="shared" si="439"/>
        <v>0.27261580734933527</v>
      </c>
      <c r="H1007" s="142">
        <f t="shared" si="439"/>
        <v>0.13821515521638647</v>
      </c>
      <c r="I1007" s="142">
        <f t="shared" si="439"/>
        <v>7.4819925137373094E-2</v>
      </c>
      <c r="J1007" s="142">
        <f t="shared" si="439"/>
        <v>0.10734335289026928</v>
      </c>
      <c r="K1007" s="142">
        <f t="shared" si="439"/>
        <v>0.14135458468964743</v>
      </c>
      <c r="L1007" s="141">
        <f t="shared" si="436"/>
        <v>2.8242573094063386</v>
      </c>
    </row>
    <row r="1008" spans="1:13" ht="15" customHeight="1" x14ac:dyDescent="0.2">
      <c r="A1008" s="11"/>
      <c r="C1008" s="162" t="s">
        <v>187</v>
      </c>
      <c r="D1008" s="162"/>
      <c r="E1008" s="162"/>
      <c r="F1008" s="162"/>
      <c r="G1008" s="162"/>
      <c r="H1008" s="162"/>
      <c r="I1008" s="162"/>
      <c r="J1008" s="162"/>
      <c r="K1008" s="162"/>
      <c r="L1008" s="162"/>
    </row>
    <row r="1009" spans="1:12" ht="15" customHeight="1" x14ac:dyDescent="0.2">
      <c r="A1009" s="11"/>
      <c r="C1009" s="189">
        <v>2024</v>
      </c>
      <c r="D1009" s="184"/>
      <c r="E1009" s="185">
        <f>AVERAGE(E834,E854,E874,E894,E914,E934,E954,E974)</f>
        <v>0.15489496491344784</v>
      </c>
      <c r="F1009" s="185">
        <f t="shared" ref="F1009:K1009" si="440">AVERAGE(F834,F854,F874,F894,F914,F934,F954,F974)</f>
        <v>8.9607305272954046E-2</v>
      </c>
      <c r="G1009" s="185">
        <f t="shared" si="440"/>
        <v>0.30206277565935613</v>
      </c>
      <c r="H1009" s="185">
        <f t="shared" si="440"/>
        <v>0.16412204999058913</v>
      </c>
      <c r="I1009" s="185">
        <f t="shared" si="440"/>
        <v>8.711738544467959E-2</v>
      </c>
      <c r="J1009" s="185">
        <f t="shared" si="440"/>
        <v>0.11161380811353055</v>
      </c>
      <c r="K1009" s="185">
        <f t="shared" si="440"/>
        <v>9.058171060544272E-2</v>
      </c>
      <c r="L1009" s="180">
        <f t="shared" ref="L1009:L1012" si="441">(1*E1009+2*F1009+3*G1009+4*H1009+5*I1009)/SUM(E1009:I1009)</f>
        <v>2.9234895069505127</v>
      </c>
    </row>
    <row r="1010" spans="1:12" ht="15" customHeight="1" x14ac:dyDescent="0.2">
      <c r="A1010" s="11"/>
      <c r="C1010" s="190">
        <v>2021</v>
      </c>
      <c r="D1010" s="186"/>
      <c r="E1010" s="142">
        <f t="shared" ref="E1010:K1010" si="442">AVERAGE(E835,E855,E875,E895,E915,E935,E955,E975)</f>
        <v>0.143218816375</v>
      </c>
      <c r="F1010" s="142">
        <f t="shared" si="442"/>
        <v>9.5373629624999998E-2</v>
      </c>
      <c r="G1010" s="142">
        <f t="shared" si="442"/>
        <v>0.32624114575000002</v>
      </c>
      <c r="H1010" s="142">
        <f t="shared" si="442"/>
        <v>0.18628711487500002</v>
      </c>
      <c r="I1010" s="142">
        <f t="shared" si="442"/>
        <v>6.8701585500000009E-2</v>
      </c>
      <c r="J1010" s="142">
        <f t="shared" si="442"/>
        <v>7.7350631749999996E-2</v>
      </c>
      <c r="K1010" s="142">
        <f t="shared" si="442"/>
        <v>0.10282707375</v>
      </c>
      <c r="L1010" s="141">
        <f t="shared" si="441"/>
        <v>2.9291053963056446</v>
      </c>
    </row>
    <row r="1011" spans="1:12" ht="15" customHeight="1" x14ac:dyDescent="0.2">
      <c r="A1011" s="11"/>
      <c r="C1011" s="190">
        <v>2017</v>
      </c>
      <c r="D1011" s="186"/>
      <c r="E1011" s="142">
        <f t="shared" ref="E1011:K1011" si="443">AVERAGE(E836,E856,E876,E896,E916,E936,E956,E976)</f>
        <v>0.12833193474999999</v>
      </c>
      <c r="F1011" s="142">
        <f t="shared" si="443"/>
        <v>9.6289541999999992E-2</v>
      </c>
      <c r="G1011" s="142">
        <f t="shared" si="443"/>
        <v>0.35921618075000006</v>
      </c>
      <c r="H1011" s="142">
        <f t="shared" si="443"/>
        <v>0.17477312387499999</v>
      </c>
      <c r="I1011" s="142">
        <f t="shared" si="443"/>
        <v>4.8822366000000006E-2</v>
      </c>
      <c r="J1011" s="142">
        <f t="shared" si="443"/>
        <v>7.7664747500000006E-2</v>
      </c>
      <c r="K1011" s="142">
        <f t="shared" si="443"/>
        <v>0.11490211924999999</v>
      </c>
      <c r="L1011" s="141">
        <f t="shared" si="441"/>
        <v>2.9002573081290701</v>
      </c>
    </row>
    <row r="1012" spans="1:12" ht="15" customHeight="1" x14ac:dyDescent="0.2">
      <c r="A1012" s="11"/>
      <c r="C1012" s="190">
        <v>2014</v>
      </c>
      <c r="D1012" s="186"/>
      <c r="E1012" s="142">
        <f t="shared" ref="E1012:K1012" si="444">AVERAGE(E837,E857,E877,E897,E917,E937,E957,E977)</f>
        <v>0.15774490154407575</v>
      </c>
      <c r="F1012" s="142">
        <f t="shared" si="444"/>
        <v>8.9716749779136323E-2</v>
      </c>
      <c r="G1012" s="142">
        <f t="shared" si="444"/>
        <v>0.28623662324287347</v>
      </c>
      <c r="H1012" s="142">
        <f t="shared" si="444"/>
        <v>0.14501284975031889</v>
      </c>
      <c r="I1012" s="142">
        <f t="shared" si="444"/>
        <v>6.8628856778863684E-2</v>
      </c>
      <c r="J1012" s="142">
        <f t="shared" si="444"/>
        <v>0.11279248861652423</v>
      </c>
      <c r="K1012" s="142">
        <f t="shared" si="444"/>
        <v>0.13986753028820761</v>
      </c>
      <c r="L1012" s="141">
        <f t="shared" si="441"/>
        <v>2.8355019232624596</v>
      </c>
    </row>
    <row r="1013" spans="1:12" ht="15" customHeight="1" x14ac:dyDescent="0.2">
      <c r="A1013" s="11"/>
      <c r="C1013" s="162" t="s">
        <v>188</v>
      </c>
      <c r="D1013" s="162"/>
      <c r="E1013" s="162"/>
      <c r="F1013" s="162"/>
      <c r="G1013" s="162"/>
      <c r="H1013" s="162"/>
      <c r="I1013" s="162"/>
      <c r="J1013" s="162"/>
      <c r="K1013" s="162"/>
      <c r="L1013" s="162"/>
    </row>
    <row r="1014" spans="1:12" ht="15" customHeight="1" x14ac:dyDescent="0.2">
      <c r="A1014" s="11"/>
      <c r="C1014" s="189">
        <v>2024</v>
      </c>
      <c r="D1014" s="184"/>
      <c r="E1014" s="185">
        <f>AVERAGE(E839,E859,E879,E899,E919,E939,E959,E979)</f>
        <v>0.16821216510033413</v>
      </c>
      <c r="F1014" s="185">
        <f t="shared" ref="F1014:K1014" si="445">AVERAGE(F839,F859,F879,F899,F919,F939,F959,F979)</f>
        <v>0.10008191633632577</v>
      </c>
      <c r="G1014" s="185">
        <f t="shared" si="445"/>
        <v>0.2558092744901776</v>
      </c>
      <c r="H1014" s="185">
        <f t="shared" si="445"/>
        <v>0.16234283951306128</v>
      </c>
      <c r="I1014" s="185">
        <f t="shared" si="445"/>
        <v>9.6512663855909814E-2</v>
      </c>
      <c r="J1014" s="185">
        <f t="shared" si="445"/>
        <v>0.11752529026192049</v>
      </c>
      <c r="K1014" s="185">
        <f t="shared" si="445"/>
        <v>9.9515850442270889E-2</v>
      </c>
      <c r="L1014" s="180">
        <f t="shared" ref="L1014:L1017" si="446">(1*E1014+2*F1014+3*G1014+4*H1014+5*I1014)/SUM(E1014:I1014)</f>
        <v>2.8963699326614827</v>
      </c>
    </row>
    <row r="1015" spans="1:12" ht="15" customHeight="1" x14ac:dyDescent="0.2">
      <c r="A1015" s="11"/>
      <c r="C1015" s="190">
        <v>2021</v>
      </c>
      <c r="D1015" s="186"/>
      <c r="E1015" s="142">
        <f t="shared" ref="E1015:K1015" si="447">AVERAGE(E840,E860,E880,E900,E920,E940,E960,E980)</f>
        <v>0.13322718275000001</v>
      </c>
      <c r="F1015" s="142">
        <f t="shared" si="447"/>
        <v>9.2762003250000002E-2</v>
      </c>
      <c r="G1015" s="142">
        <f t="shared" si="447"/>
        <v>0.30690116387499999</v>
      </c>
      <c r="H1015" s="142">
        <f t="shared" si="447"/>
        <v>0.16085001512499997</v>
      </c>
      <c r="I1015" s="142">
        <f t="shared" si="447"/>
        <v>9.2978371374999993E-2</v>
      </c>
      <c r="J1015" s="142">
        <f t="shared" si="447"/>
        <v>9.136261612499999E-2</v>
      </c>
      <c r="K1015" s="142">
        <f t="shared" si="447"/>
        <v>0.1219186385</v>
      </c>
      <c r="L1015" s="141">
        <f t="shared" si="446"/>
        <v>2.9842261149999039</v>
      </c>
    </row>
    <row r="1016" spans="1:12" ht="15" customHeight="1" x14ac:dyDescent="0.2">
      <c r="A1016" s="11"/>
      <c r="C1016" s="190">
        <v>2017</v>
      </c>
      <c r="D1016" s="186"/>
      <c r="E1016" s="142">
        <f t="shared" ref="E1016:K1016" si="448">AVERAGE(E841,E861,E881,E901,E921,E941,E961,E981)</f>
        <v>0.12155598349999999</v>
      </c>
      <c r="F1016" s="142">
        <f t="shared" si="448"/>
        <v>7.8210755999999992E-2</v>
      </c>
      <c r="G1016" s="142">
        <f t="shared" si="448"/>
        <v>0.33239182724999999</v>
      </c>
      <c r="H1016" s="142">
        <f t="shared" si="448"/>
        <v>0.15531918975000003</v>
      </c>
      <c r="I1016" s="142">
        <f t="shared" si="448"/>
        <v>5.0072920875000003E-2</v>
      </c>
      <c r="J1016" s="142">
        <f t="shared" si="448"/>
        <v>0.11121727887500001</v>
      </c>
      <c r="K1016" s="142">
        <f t="shared" si="448"/>
        <v>0.15123204074999999</v>
      </c>
      <c r="L1016" s="141">
        <f t="shared" si="446"/>
        <v>2.9107075709910637</v>
      </c>
    </row>
    <row r="1017" spans="1:12" ht="15" customHeight="1" x14ac:dyDescent="0.2">
      <c r="A1017" s="11"/>
      <c r="C1017" s="190">
        <v>2014</v>
      </c>
      <c r="D1017" s="186"/>
      <c r="E1017" s="142">
        <f t="shared" ref="E1017:K1017" si="449">AVERAGE(E842,E862,E882,E902,E922,E942,E962,E982)</f>
        <v>0.1552839084245877</v>
      </c>
      <c r="F1017" s="142">
        <f t="shared" si="449"/>
        <v>9.1358244573321992E-2</v>
      </c>
      <c r="G1017" s="142">
        <f t="shared" si="449"/>
        <v>0.25016910388127728</v>
      </c>
      <c r="H1017" s="142">
        <f t="shared" si="449"/>
        <v>0.15037562875018612</v>
      </c>
      <c r="I1017" s="142">
        <f t="shared" si="449"/>
        <v>4.5439931165776687E-2</v>
      </c>
      <c r="J1017" s="142">
        <f t="shared" si="449"/>
        <v>0.15310762454718513</v>
      </c>
      <c r="K1017" s="142">
        <f t="shared" si="449"/>
        <v>0.15426555865766517</v>
      </c>
      <c r="L1017" s="141">
        <f t="shared" si="446"/>
        <v>2.7680272169013089</v>
      </c>
    </row>
    <row r="1018" spans="1:12" ht="15" customHeight="1" x14ac:dyDescent="0.2">
      <c r="A1018" s="11"/>
      <c r="C1018" s="100" t="s">
        <v>19</v>
      </c>
      <c r="D1018" s="100"/>
      <c r="E1018" s="100"/>
      <c r="F1018" s="100"/>
      <c r="G1018" s="100"/>
      <c r="H1018" s="100"/>
      <c r="I1018" s="100"/>
      <c r="J1018" s="100"/>
      <c r="K1018" s="100"/>
      <c r="L1018" s="100"/>
    </row>
    <row r="1019" spans="1:12" ht="15" customHeight="1" x14ac:dyDescent="0.2">
      <c r="A1019" s="11"/>
      <c r="C1019" s="160" t="s">
        <v>185</v>
      </c>
      <c r="D1019" s="160"/>
      <c r="E1019" s="160"/>
      <c r="F1019" s="161"/>
      <c r="G1019" s="161"/>
      <c r="H1019" s="161"/>
      <c r="I1019" s="161"/>
      <c r="J1019" s="161"/>
      <c r="K1019" s="161"/>
      <c r="L1019" s="161"/>
    </row>
    <row r="1020" spans="1:12" ht="15" customHeight="1" x14ac:dyDescent="0.2">
      <c r="A1020" s="11"/>
      <c r="C1020" s="189">
        <v>2024</v>
      </c>
      <c r="D1020" s="184"/>
      <c r="E1020" s="185">
        <f>AVERAGE(E1030,E1035,E1040,E1050,E1055,E1060,E1070,E1075,E1080,E1090,E1095,E1100,E1110,E1115,E1120,E1130,E1135,E1140,E1150,E1155,E1160,E1170,E1175,E1180)</f>
        <v>0.12526624407910622</v>
      </c>
      <c r="F1020" s="185">
        <f t="shared" ref="F1020:K1020" si="450">AVERAGE(F1030,F1035,F1040,F1050,F1055,F1060,F1070,F1075,F1080,F1090,F1095,F1100,F1110,F1115,F1120,F1130,F1135,F1140,F1150,F1155,F1160,F1170,F1175,F1180)</f>
        <v>0.10656380192250781</v>
      </c>
      <c r="G1020" s="185">
        <f t="shared" si="450"/>
        <v>0.31631148230280598</v>
      </c>
      <c r="H1020" s="185">
        <f t="shared" si="450"/>
        <v>0.21260044396905328</v>
      </c>
      <c r="I1020" s="185">
        <f t="shared" si="450"/>
        <v>0.10809265539739597</v>
      </c>
      <c r="J1020" s="185">
        <f t="shared" si="450"/>
        <v>6.3264406326744474E-2</v>
      </c>
      <c r="K1020" s="185">
        <f t="shared" si="450"/>
        <v>6.7900966002386334E-2</v>
      </c>
      <c r="L1020" s="180">
        <f t="shared" ref="L1020:L1023" si="451">(1*E1020+2*F1020+3*G1020+4*H1020+5*I1020)/SUM(E1020:I1020)</f>
        <v>3.0825122093433439</v>
      </c>
    </row>
    <row r="1021" spans="1:12" ht="15" customHeight="1" x14ac:dyDescent="0.2">
      <c r="A1021" s="11"/>
      <c r="C1021" s="190">
        <v>2021</v>
      </c>
      <c r="D1021" s="186"/>
      <c r="E1021" s="142">
        <f t="shared" ref="E1021:K1021" si="452">AVERAGE(E1031,E1036,E1041,E1051,E1056,E1061,E1071,E1076,E1081,E1091,E1096,E1101,E1111,E1116,E1121,E1131,E1136,E1141,E1151,E1156,E1161,E1171,E1176,E1181)</f>
        <v>0.1237946192083333</v>
      </c>
      <c r="F1021" s="142">
        <f t="shared" si="452"/>
        <v>0.11630374920833336</v>
      </c>
      <c r="G1021" s="142">
        <f t="shared" si="452"/>
        <v>0.31717017916666673</v>
      </c>
      <c r="H1021" s="142">
        <f t="shared" si="452"/>
        <v>0.20294713191666666</v>
      </c>
      <c r="I1021" s="142">
        <f t="shared" si="452"/>
        <v>0.10045901895833333</v>
      </c>
      <c r="J1021" s="142">
        <f t="shared" si="452"/>
        <v>6.3801687833333329E-2</v>
      </c>
      <c r="K1021" s="142">
        <f t="shared" si="452"/>
        <v>7.5523599499999997E-2</v>
      </c>
      <c r="L1021" s="141">
        <f t="shared" si="451"/>
        <v>3.0464428456883099</v>
      </c>
    </row>
    <row r="1022" spans="1:12" ht="15" customHeight="1" x14ac:dyDescent="0.2">
      <c r="A1022" s="11"/>
      <c r="C1022" s="190">
        <v>2017</v>
      </c>
      <c r="D1022" s="186"/>
      <c r="E1022" s="142">
        <f t="shared" ref="E1022:K1022" si="453">AVERAGE(E1032,E1037,E1042,E1052,E1057,E1062,E1072,E1077,E1082,E1092,E1097,E1102,E1112,E1117,E1122,E1132,E1137,E1142,E1152,E1157,E1162,E1172,E1177,E1182)</f>
        <v>0.13093523804166668</v>
      </c>
      <c r="F1022" s="142">
        <f t="shared" si="453"/>
        <v>8.3416086708333337E-2</v>
      </c>
      <c r="G1022" s="142">
        <f t="shared" si="453"/>
        <v>0.3389499285</v>
      </c>
      <c r="H1022" s="142">
        <f t="shared" si="453"/>
        <v>0.17174893050000004</v>
      </c>
      <c r="I1022" s="142">
        <f t="shared" si="453"/>
        <v>7.8392043874999998E-2</v>
      </c>
      <c r="J1022" s="142">
        <f t="shared" si="453"/>
        <v>6.9557841041666665E-2</v>
      </c>
      <c r="K1022" s="142">
        <f t="shared" si="453"/>
        <v>0.12699992670833329</v>
      </c>
      <c r="L1022" s="141">
        <f t="shared" si="451"/>
        <v>2.9791477918814517</v>
      </c>
    </row>
    <row r="1023" spans="1:12" ht="15" customHeight="1" x14ac:dyDescent="0.2">
      <c r="A1023" s="11"/>
      <c r="C1023" s="190">
        <v>2014</v>
      </c>
      <c r="D1023" s="186"/>
      <c r="E1023" s="142">
        <f t="shared" ref="E1023:K1023" si="454">AVERAGE(E1033,E1038,E1043,E1053,E1058,E1063,E1073,E1078,E1083,E1093,E1098,E1103,E1113,E1118,E1123,E1133,E1138,E1143,E1153,E1158,E1163,E1173,E1178,E1183)</f>
        <v>0.13476836798750561</v>
      </c>
      <c r="F1023" s="142">
        <f t="shared" si="454"/>
        <v>0.10678934971405335</v>
      </c>
      <c r="G1023" s="142">
        <f t="shared" si="454"/>
        <v>0.30303182326247996</v>
      </c>
      <c r="H1023" s="142">
        <f t="shared" si="454"/>
        <v>0.15677666039272425</v>
      </c>
      <c r="I1023" s="142">
        <f t="shared" si="454"/>
        <v>8.8048175554000921E-2</v>
      </c>
      <c r="J1023" s="142">
        <f t="shared" si="454"/>
        <v>5.6720747778205551E-2</v>
      </c>
      <c r="K1023" s="142">
        <f t="shared" si="454"/>
        <v>0.15386487531103041</v>
      </c>
      <c r="L1023" s="141">
        <f t="shared" si="451"/>
        <v>2.944955304261895</v>
      </c>
    </row>
    <row r="1024" spans="1:12" ht="15" customHeight="1" x14ac:dyDescent="0.2">
      <c r="A1024" s="11"/>
      <c r="C1024" s="162" t="s">
        <v>68</v>
      </c>
      <c r="D1024" s="162"/>
      <c r="E1024" s="162"/>
      <c r="F1024" s="162"/>
      <c r="G1024" s="162"/>
      <c r="H1024" s="162"/>
      <c r="I1024" s="162"/>
      <c r="J1024" s="162"/>
      <c r="K1024" s="162"/>
      <c r="L1024" s="162"/>
    </row>
    <row r="1025" spans="1:12" ht="15" customHeight="1" x14ac:dyDescent="0.2">
      <c r="A1025" s="11"/>
      <c r="C1025" s="189">
        <v>2024</v>
      </c>
      <c r="D1025" s="184"/>
      <c r="E1025" s="185">
        <f>AVERAGE(E1030,E1035,E1040)</f>
        <v>7.867041906670981E-2</v>
      </c>
      <c r="F1025" s="185">
        <f t="shared" ref="F1025:K1025" si="455">AVERAGE(F1030,F1035,F1040)</f>
        <v>6.111105969227959E-2</v>
      </c>
      <c r="G1025" s="185">
        <f t="shared" si="455"/>
        <v>0.25629755666771281</v>
      </c>
      <c r="H1025" s="185">
        <f t="shared" si="455"/>
        <v>0.34379029196708016</v>
      </c>
      <c r="I1025" s="185">
        <f t="shared" si="455"/>
        <v>0.21983096299308882</v>
      </c>
      <c r="J1025" s="185">
        <f t="shared" si="455"/>
        <v>2.6669892995425052E-2</v>
      </c>
      <c r="K1025" s="185">
        <f t="shared" si="455"/>
        <v>1.3629816617703667E-2</v>
      </c>
      <c r="L1025" s="180">
        <f t="shared" ref="L1025:L1028" si="456">(1*E1025+2*F1025+3*G1025+4*H1025+5*I1025)/SUM(E1025:I1025)</f>
        <v>3.5887257988635151</v>
      </c>
    </row>
    <row r="1026" spans="1:12" ht="15" customHeight="1" x14ac:dyDescent="0.2">
      <c r="A1026" s="11"/>
      <c r="C1026" s="190">
        <v>2021</v>
      </c>
      <c r="D1026" s="186"/>
      <c r="E1026" s="142">
        <f t="shared" ref="E1026:K1026" si="457">AVERAGE(E1031,E1036,E1041)</f>
        <v>7.4342268333333336E-2</v>
      </c>
      <c r="F1026" s="142">
        <f t="shared" si="457"/>
        <v>7.0019712333333331E-2</v>
      </c>
      <c r="G1026" s="142">
        <f t="shared" si="457"/>
        <v>0.2663385683333333</v>
      </c>
      <c r="H1026" s="142">
        <f t="shared" si="457"/>
        <v>0.33829560066666664</v>
      </c>
      <c r="I1026" s="142">
        <f t="shared" si="457"/>
        <v>0.21282637266666668</v>
      </c>
      <c r="J1026" s="142">
        <f t="shared" si="457"/>
        <v>2.78891E-2</v>
      </c>
      <c r="K1026" s="142">
        <f t="shared" si="457"/>
        <v>1.0288333333333333E-2</v>
      </c>
      <c r="L1026" s="141">
        <f t="shared" si="456"/>
        <v>3.5668863894736682</v>
      </c>
    </row>
    <row r="1027" spans="1:12" ht="15" customHeight="1" x14ac:dyDescent="0.2">
      <c r="A1027" s="11"/>
      <c r="C1027" s="190">
        <v>2017</v>
      </c>
      <c r="D1027" s="186"/>
      <c r="E1027" s="142">
        <f t="shared" ref="E1027:K1027" si="458">AVERAGE(E1032,E1037,E1042)</f>
        <v>8.8121467333333328E-2</v>
      </c>
      <c r="F1027" s="142">
        <f t="shared" si="458"/>
        <v>5.2729400000000003E-2</v>
      </c>
      <c r="G1027" s="142">
        <f t="shared" si="458"/>
        <v>0.3067437873333333</v>
      </c>
      <c r="H1027" s="142">
        <f t="shared" si="458"/>
        <v>0.32148760133333337</v>
      </c>
      <c r="I1027" s="142">
        <f t="shared" si="458"/>
        <v>0.17154752333333334</v>
      </c>
      <c r="J1027" s="142">
        <f t="shared" si="458"/>
        <v>3.7479900000000003E-2</v>
      </c>
      <c r="K1027" s="142">
        <f t="shared" si="458"/>
        <v>2.1890366666666664E-2</v>
      </c>
      <c r="L1027" s="141">
        <f t="shared" si="456"/>
        <v>3.4631049568110321</v>
      </c>
    </row>
    <row r="1028" spans="1:12" ht="15" customHeight="1" x14ac:dyDescent="0.2">
      <c r="A1028" s="11"/>
      <c r="C1028" s="190">
        <v>2014</v>
      </c>
      <c r="D1028" s="186"/>
      <c r="E1028" s="142">
        <f t="shared" ref="E1028:K1028" si="459">AVERAGE(E1033,E1038,E1043)</f>
        <v>9.2862538479564841E-2</v>
      </c>
      <c r="F1028" s="142">
        <f t="shared" si="459"/>
        <v>7.7673538362340686E-2</v>
      </c>
      <c r="G1028" s="142">
        <f t="shared" si="459"/>
        <v>0.26640544223721346</v>
      </c>
      <c r="H1028" s="142">
        <f t="shared" si="459"/>
        <v>0.31100923908236128</v>
      </c>
      <c r="I1028" s="142">
        <f t="shared" si="459"/>
        <v>0.20683032792964903</v>
      </c>
      <c r="J1028" s="142">
        <f t="shared" si="459"/>
        <v>3.1227674468391042E-2</v>
      </c>
      <c r="K1028" s="142">
        <f t="shared" si="459"/>
        <v>1.3991239440479608E-2</v>
      </c>
      <c r="L1028" s="141">
        <f t="shared" si="456"/>
        <v>3.4831173201268908</v>
      </c>
    </row>
    <row r="1029" spans="1:12" ht="15" customHeight="1" x14ac:dyDescent="0.2">
      <c r="A1029" s="11"/>
      <c r="C1029" s="170" t="s">
        <v>95</v>
      </c>
      <c r="D1029" s="171"/>
      <c r="E1029" s="172"/>
      <c r="F1029" s="172"/>
      <c r="G1029" s="173"/>
      <c r="H1029" s="173"/>
      <c r="I1029" s="173"/>
      <c r="J1029" s="173"/>
      <c r="K1029" s="173"/>
      <c r="L1029" s="174"/>
    </row>
    <row r="1030" spans="1:12" ht="15" customHeight="1" x14ac:dyDescent="0.2">
      <c r="A1030" s="11"/>
      <c r="C1030" s="189">
        <v>2024</v>
      </c>
      <c r="D1030" s="184"/>
      <c r="E1030" s="185">
        <v>7.7958373053258645E-2</v>
      </c>
      <c r="F1030" s="185">
        <v>6.3305530706756513E-2</v>
      </c>
      <c r="G1030" s="185">
        <v>0.25602483761834832</v>
      </c>
      <c r="H1030" s="185">
        <v>0.33702386327326994</v>
      </c>
      <c r="I1030" s="185">
        <v>0.22614948772827889</v>
      </c>
      <c r="J1030" s="185">
        <v>2.4747572684655113E-2</v>
      </c>
      <c r="K1030" s="185">
        <v>1.4790334935432609E-2</v>
      </c>
      <c r="L1030" s="180">
        <f t="shared" ref="L1030:L1033" si="460">(1*E1030+2*F1030+3*G1030+4*H1030+5*I1030)/SUM(E1030:I1030)</f>
        <v>3.5935690397774178</v>
      </c>
    </row>
    <row r="1031" spans="1:12" ht="15" customHeight="1" x14ac:dyDescent="0.2">
      <c r="A1031" s="11"/>
      <c r="C1031" s="190">
        <v>2021</v>
      </c>
      <c r="D1031" s="186"/>
      <c r="E1031" s="142">
        <v>7.6605488999999999E-2</v>
      </c>
      <c r="F1031" s="142">
        <v>6.7819641E-2</v>
      </c>
      <c r="G1031" s="142">
        <v>0.27521512199999998</v>
      </c>
      <c r="H1031" s="142">
        <v>0.32757290900000002</v>
      </c>
      <c r="I1031" s="142">
        <v>0.217027523</v>
      </c>
      <c r="J1031" s="142">
        <v>2.53016E-2</v>
      </c>
      <c r="K1031" s="142">
        <v>1.04577E-2</v>
      </c>
      <c r="L1031" s="141">
        <f t="shared" si="460"/>
        <v>3.5606456406272113</v>
      </c>
    </row>
    <row r="1032" spans="1:12" ht="15" customHeight="1" x14ac:dyDescent="0.2">
      <c r="A1032" s="11"/>
      <c r="C1032" s="190">
        <v>2017</v>
      </c>
      <c r="D1032" s="186"/>
      <c r="E1032" s="142">
        <v>8.7405369999999996E-2</v>
      </c>
      <c r="F1032" s="142">
        <v>4.6910199999999999E-2</v>
      </c>
      <c r="G1032" s="142">
        <v>0.32155974799999998</v>
      </c>
      <c r="H1032" s="142">
        <v>0.33545298200000001</v>
      </c>
      <c r="I1032" s="142">
        <v>0.15865974399999999</v>
      </c>
      <c r="J1032" s="142">
        <v>3.1853699999999999E-2</v>
      </c>
      <c r="K1032" s="142">
        <v>1.8158299999999999E-2</v>
      </c>
      <c r="L1032" s="141">
        <f t="shared" si="460"/>
        <v>3.4537441631212782</v>
      </c>
    </row>
    <row r="1033" spans="1:12" ht="15" customHeight="1" x14ac:dyDescent="0.2">
      <c r="A1033" s="11"/>
      <c r="C1033" s="190">
        <v>2014</v>
      </c>
      <c r="D1033" s="186"/>
      <c r="E1033" s="142">
        <v>8.9390601533385544E-2</v>
      </c>
      <c r="F1033" s="142">
        <v>7.2438708379873346E-2</v>
      </c>
      <c r="G1033" s="142">
        <v>0.27374385964865866</v>
      </c>
      <c r="H1033" s="142">
        <v>0.27088414407836048</v>
      </c>
      <c r="I1033" s="142">
        <v>0.25998775014275016</v>
      </c>
      <c r="J1033" s="142">
        <v>2.3331164141957444E-2</v>
      </c>
      <c r="K1033" s="142">
        <v>1.0223772075014292E-2</v>
      </c>
      <c r="L1033" s="141">
        <f t="shared" si="460"/>
        <v>3.5583760041205696</v>
      </c>
    </row>
    <row r="1034" spans="1:12" ht="15" customHeight="1" x14ac:dyDescent="0.2">
      <c r="A1034" s="11"/>
      <c r="C1034" s="170" t="s">
        <v>96</v>
      </c>
      <c r="D1034" s="171"/>
      <c r="E1034" s="172"/>
      <c r="F1034" s="172"/>
      <c r="G1034" s="173"/>
      <c r="H1034" s="173"/>
      <c r="I1034" s="173"/>
      <c r="J1034" s="173"/>
      <c r="K1034" s="173"/>
      <c r="L1034" s="174"/>
    </row>
    <row r="1035" spans="1:12" ht="15" customHeight="1" x14ac:dyDescent="0.2">
      <c r="A1035" s="11"/>
      <c r="C1035" s="189">
        <v>2024</v>
      </c>
      <c r="D1035" s="184"/>
      <c r="E1035" s="185">
        <v>7.8738459722337603E-2</v>
      </c>
      <c r="F1035" s="185">
        <v>5.0704694773552286E-2</v>
      </c>
      <c r="G1035" s="185">
        <v>0.25093152125233537</v>
      </c>
      <c r="H1035" s="185">
        <v>0.37482307881981297</v>
      </c>
      <c r="I1035" s="185">
        <v>0.19900686655446992</v>
      </c>
      <c r="J1035" s="185">
        <v>3.1005043942059125E-2</v>
      </c>
      <c r="K1035" s="185">
        <v>1.4790334935432607E-2</v>
      </c>
      <c r="L1035" s="180">
        <f t="shared" ref="L1035:L1038" si="461">(1*E1035+2*F1035+3*G1035+4*H1035+5*I1035)/SUM(E1035:I1035)</f>
        <v>3.5917548345618742</v>
      </c>
    </row>
    <row r="1036" spans="1:12" ht="15" customHeight="1" x14ac:dyDescent="0.2">
      <c r="A1036" s="11"/>
      <c r="C1036" s="190">
        <v>2021</v>
      </c>
      <c r="D1036" s="186"/>
      <c r="E1036" s="142">
        <v>7.4626446999999999E-2</v>
      </c>
      <c r="F1036" s="142">
        <v>5.7983699999999999E-2</v>
      </c>
      <c r="G1036" s="142">
        <v>0.25943583799999997</v>
      </c>
      <c r="H1036" s="142">
        <v>0.36707574300000001</v>
      </c>
      <c r="I1036" s="142">
        <v>0.20385542300000001</v>
      </c>
      <c r="J1036" s="142">
        <v>2.6565100000000001E-2</v>
      </c>
      <c r="K1036" s="142">
        <v>1.04577E-2</v>
      </c>
      <c r="L1036" s="141">
        <f t="shared" si="461"/>
        <v>3.5893701573403165</v>
      </c>
    </row>
    <row r="1037" spans="1:12" ht="15" customHeight="1" x14ac:dyDescent="0.2">
      <c r="A1037" s="11"/>
      <c r="C1037" s="190">
        <v>2017</v>
      </c>
      <c r="D1037" s="186"/>
      <c r="E1037" s="142">
        <v>8.7901221000000002E-2</v>
      </c>
      <c r="F1037" s="142">
        <v>5.1096900000000001E-2</v>
      </c>
      <c r="G1037" s="142">
        <v>0.28794977599999999</v>
      </c>
      <c r="H1037" s="142">
        <v>0.34770326099999999</v>
      </c>
      <c r="I1037" s="142">
        <v>0.17105146299999999</v>
      </c>
      <c r="J1037" s="142">
        <v>3.4802100000000002E-2</v>
      </c>
      <c r="K1037" s="142">
        <v>1.94953E-2</v>
      </c>
      <c r="L1037" s="141">
        <f t="shared" si="461"/>
        <v>3.4894845744537699</v>
      </c>
    </row>
    <row r="1038" spans="1:12" ht="15" customHeight="1" x14ac:dyDescent="0.2">
      <c r="A1038" s="11"/>
      <c r="C1038" s="190">
        <v>2014</v>
      </c>
      <c r="D1038" s="186"/>
      <c r="E1038" s="142">
        <v>8.6423311127645994E-2</v>
      </c>
      <c r="F1038" s="142">
        <v>7.7349457152415674E-2</v>
      </c>
      <c r="G1038" s="142">
        <v>0.26920407076490438</v>
      </c>
      <c r="H1038" s="142">
        <v>0.40286189679059708</v>
      </c>
      <c r="I1038" s="142">
        <v>0.12927384525629021</v>
      </c>
      <c r="J1038" s="142">
        <v>2.4875120849576587E-2</v>
      </c>
      <c r="K1038" s="142">
        <v>1.0012298058569968E-2</v>
      </c>
      <c r="L1038" s="141">
        <f t="shared" si="461"/>
        <v>3.4260782793135447</v>
      </c>
    </row>
    <row r="1039" spans="1:12" ht="15" customHeight="1" x14ac:dyDescent="0.2">
      <c r="A1039" s="11"/>
      <c r="C1039" s="170" t="s">
        <v>181</v>
      </c>
      <c r="D1039" s="171"/>
      <c r="E1039" s="172"/>
      <c r="F1039" s="172"/>
      <c r="G1039" s="173"/>
      <c r="H1039" s="173"/>
      <c r="I1039" s="173"/>
      <c r="J1039" s="173"/>
      <c r="K1039" s="173"/>
      <c r="L1039" s="174"/>
    </row>
    <row r="1040" spans="1:12" ht="15" customHeight="1" x14ac:dyDescent="0.2">
      <c r="A1040" s="11"/>
      <c r="C1040" s="189">
        <v>2024</v>
      </c>
      <c r="D1040" s="184"/>
      <c r="E1040" s="185">
        <v>7.9314424424533167E-2</v>
      </c>
      <c r="F1040" s="185">
        <v>6.9322953596529971E-2</v>
      </c>
      <c r="G1040" s="185">
        <v>0.26193631113245469</v>
      </c>
      <c r="H1040" s="185">
        <v>0.31952393380815775</v>
      </c>
      <c r="I1040" s="185">
        <v>0.23433653469651775</v>
      </c>
      <c r="J1040" s="185">
        <v>2.4257062359560922E-2</v>
      </c>
      <c r="K1040" s="185">
        <v>1.1308779982245783E-2</v>
      </c>
      <c r="L1040" s="180">
        <f t="shared" ref="L1040:L1043" si="462">(1*E1040+2*F1040+3*G1040+4*H1040+5*I1040)/SUM(E1040:I1040)</f>
        <v>3.5809055976573512</v>
      </c>
    </row>
    <row r="1041" spans="1:12" ht="15" customHeight="1" x14ac:dyDescent="0.2">
      <c r="A1041" s="11"/>
      <c r="C1041" s="190">
        <v>2021</v>
      </c>
      <c r="D1041" s="186"/>
      <c r="E1041" s="142">
        <v>7.1794868999999997E-2</v>
      </c>
      <c r="F1041" s="142">
        <v>8.4255795999999994E-2</v>
      </c>
      <c r="G1041" s="142">
        <v>0.26436474500000001</v>
      </c>
      <c r="H1041" s="142">
        <v>0.32023815</v>
      </c>
      <c r="I1041" s="142">
        <v>0.217596172</v>
      </c>
      <c r="J1041" s="142">
        <v>3.1800599999999998E-2</v>
      </c>
      <c r="K1041" s="142">
        <v>9.9495999999999994E-3</v>
      </c>
      <c r="L1041" s="141">
        <f t="shared" si="462"/>
        <v>3.5505714662699224</v>
      </c>
    </row>
    <row r="1042" spans="1:12" ht="15" customHeight="1" x14ac:dyDescent="0.2">
      <c r="A1042" s="11"/>
      <c r="C1042" s="190">
        <v>2017</v>
      </c>
      <c r="D1042" s="186"/>
      <c r="E1042" s="142">
        <v>8.9057811000000001E-2</v>
      </c>
      <c r="F1042" s="142">
        <v>6.0181100000000001E-2</v>
      </c>
      <c r="G1042" s="142">
        <v>0.31072183799999997</v>
      </c>
      <c r="H1042" s="142">
        <v>0.28130656100000001</v>
      </c>
      <c r="I1042" s="142">
        <v>0.18493136299999999</v>
      </c>
      <c r="J1042" s="142">
        <v>4.5783900000000002E-2</v>
      </c>
      <c r="K1042" s="142">
        <v>2.8017500000000001E-2</v>
      </c>
      <c r="L1042" s="141">
        <f t="shared" si="462"/>
        <v>3.4457710608272487</v>
      </c>
    </row>
    <row r="1043" spans="1:12" ht="15" customHeight="1" x14ac:dyDescent="0.2">
      <c r="A1043" s="11"/>
      <c r="C1043" s="190">
        <v>2014</v>
      </c>
      <c r="D1043" s="186"/>
      <c r="E1043" s="142">
        <v>0.102773702777663</v>
      </c>
      <c r="F1043" s="142">
        <v>8.3232449554733023E-2</v>
      </c>
      <c r="G1043" s="142">
        <v>0.25626839629807729</v>
      </c>
      <c r="H1043" s="142">
        <v>0.25928167637812632</v>
      </c>
      <c r="I1043" s="142">
        <v>0.23122938838990673</v>
      </c>
      <c r="J1043" s="142">
        <v>4.5476738413639084E-2</v>
      </c>
      <c r="K1043" s="142">
        <v>2.1737648187854567E-2</v>
      </c>
      <c r="L1043" s="141">
        <f t="shared" si="462"/>
        <v>3.4641587432619536</v>
      </c>
    </row>
    <row r="1044" spans="1:12" ht="15" customHeight="1" x14ac:dyDescent="0.2">
      <c r="A1044" s="11"/>
      <c r="C1044" s="162" t="s">
        <v>69</v>
      </c>
      <c r="D1044" s="162"/>
      <c r="E1044" s="162"/>
      <c r="F1044" s="162"/>
      <c r="G1044" s="162"/>
      <c r="H1044" s="162"/>
      <c r="I1044" s="162"/>
      <c r="J1044" s="162"/>
      <c r="K1044" s="162"/>
      <c r="L1044" s="162"/>
    </row>
    <row r="1045" spans="1:12" ht="15" customHeight="1" x14ac:dyDescent="0.2">
      <c r="A1045" s="11"/>
      <c r="C1045" s="189">
        <v>2024</v>
      </c>
      <c r="D1045" s="184"/>
      <c r="E1045" s="185">
        <f>AVERAGE(E1050,E1055,E1060)</f>
        <v>7.098332116749824E-2</v>
      </c>
      <c r="F1045" s="185">
        <f t="shared" ref="F1045:K1045" si="463">AVERAGE(F1050,F1055,F1060)</f>
        <v>8.1033280102124239E-2</v>
      </c>
      <c r="G1045" s="185">
        <f t="shared" si="463"/>
        <v>0.37169981256130985</v>
      </c>
      <c r="H1045" s="185">
        <f t="shared" si="463"/>
        <v>0.29504197630987289</v>
      </c>
      <c r="I1045" s="185">
        <f t="shared" si="463"/>
        <v>0.13577403574555794</v>
      </c>
      <c r="J1045" s="185">
        <f t="shared" si="463"/>
        <v>3.066587345637151E-2</v>
      </c>
      <c r="K1045" s="185">
        <f t="shared" si="463"/>
        <v>1.4801700657265443E-2</v>
      </c>
      <c r="L1045" s="180">
        <f t="shared" ref="L1045:L1048" si="464">(1*E1045+2*F1045+3*G1045+4*H1045+5*I1045)/SUM(E1045:I1045)</f>
        <v>3.359956472976616</v>
      </c>
    </row>
    <row r="1046" spans="1:12" ht="15" customHeight="1" x14ac:dyDescent="0.2">
      <c r="A1046" s="11"/>
      <c r="C1046" s="190">
        <v>2021</v>
      </c>
      <c r="D1046" s="186"/>
      <c r="E1046" s="142">
        <f t="shared" ref="E1046:K1046" si="465">AVERAGE(E1051,E1056,E1061)</f>
        <v>7.897272633333334E-2</v>
      </c>
      <c r="F1046" s="142">
        <f t="shared" si="465"/>
        <v>8.1719942666666656E-2</v>
      </c>
      <c r="G1046" s="142">
        <f t="shared" si="465"/>
        <v>0.36900017733333335</v>
      </c>
      <c r="H1046" s="142">
        <f t="shared" si="465"/>
        <v>0.29335360500000002</v>
      </c>
      <c r="I1046" s="142">
        <f t="shared" si="465"/>
        <v>0.13441677066666666</v>
      </c>
      <c r="J1046" s="142">
        <f t="shared" si="465"/>
        <v>3.1010133333333332E-2</v>
      </c>
      <c r="K1046" s="142">
        <f t="shared" si="465"/>
        <v>1.15266E-2</v>
      </c>
      <c r="L1046" s="141">
        <f t="shared" si="464"/>
        <v>3.3368502764276413</v>
      </c>
    </row>
    <row r="1047" spans="1:12" ht="15" customHeight="1" x14ac:dyDescent="0.2">
      <c r="A1047" s="11"/>
      <c r="C1047" s="190">
        <v>2017</v>
      </c>
      <c r="D1047" s="186"/>
      <c r="E1047" s="142">
        <f t="shared" ref="E1047:K1047" si="466">AVERAGE(E1052,E1057,E1062)</f>
        <v>9.6425241333333342E-2</v>
      </c>
      <c r="F1047" s="142">
        <f t="shared" si="466"/>
        <v>7.268891433333334E-2</v>
      </c>
      <c r="G1047" s="142">
        <f t="shared" si="466"/>
        <v>0.43663998666666665</v>
      </c>
      <c r="H1047" s="142">
        <f t="shared" si="466"/>
        <v>0.249041608</v>
      </c>
      <c r="I1047" s="142">
        <f t="shared" si="466"/>
        <v>8.620645066666667E-2</v>
      </c>
      <c r="J1047" s="142">
        <f t="shared" si="466"/>
        <v>3.7109766666666662E-2</v>
      </c>
      <c r="K1047" s="142">
        <f t="shared" si="466"/>
        <v>2.1888033333333334E-2</v>
      </c>
      <c r="L1047" s="141">
        <f t="shared" si="464"/>
        <v>3.1656904863427981</v>
      </c>
    </row>
    <row r="1048" spans="1:12" ht="15" customHeight="1" x14ac:dyDescent="0.2">
      <c r="A1048" s="11"/>
      <c r="C1048" s="190">
        <v>2014</v>
      </c>
      <c r="D1048" s="186"/>
      <c r="E1048" s="142">
        <f t="shared" ref="E1048:K1048" si="467">AVERAGE(E1053,E1058,E1063)</f>
        <v>0.10262021796108671</v>
      </c>
      <c r="F1048" s="142">
        <f t="shared" si="467"/>
        <v>0.10221382389949986</v>
      </c>
      <c r="G1048" s="142">
        <f t="shared" si="467"/>
        <v>0.42119257353329775</v>
      </c>
      <c r="H1048" s="142">
        <f t="shared" si="467"/>
        <v>0.21075873734164485</v>
      </c>
      <c r="I1048" s="142">
        <f t="shared" si="467"/>
        <v>0.11036950381177772</v>
      </c>
      <c r="J1048" s="142">
        <f t="shared" si="467"/>
        <v>3.5590439949691001E-2</v>
      </c>
      <c r="K1048" s="142">
        <f t="shared" si="467"/>
        <v>1.7254703503002008E-2</v>
      </c>
      <c r="L1048" s="141">
        <f t="shared" si="464"/>
        <v>3.1309643130540525</v>
      </c>
    </row>
    <row r="1049" spans="1:12" ht="15" customHeight="1" x14ac:dyDescent="0.2">
      <c r="A1049" s="11"/>
      <c r="C1049" s="170" t="s">
        <v>95</v>
      </c>
      <c r="D1049" s="171"/>
      <c r="E1049" s="172"/>
      <c r="F1049" s="172"/>
      <c r="G1049" s="173"/>
      <c r="H1049" s="173"/>
      <c r="I1049" s="173"/>
      <c r="J1049" s="173"/>
      <c r="K1049" s="173"/>
      <c r="L1049" s="174"/>
    </row>
    <row r="1050" spans="1:12" ht="15" customHeight="1" x14ac:dyDescent="0.2">
      <c r="A1050" s="11"/>
      <c r="C1050" s="189">
        <v>2024</v>
      </c>
      <c r="D1050" s="184"/>
      <c r="E1050" s="185">
        <v>6.9327072155797406E-2</v>
      </c>
      <c r="F1050" s="185">
        <v>8.0850292796770001E-2</v>
      </c>
      <c r="G1050" s="185">
        <v>0.40578051085350098</v>
      </c>
      <c r="H1050" s="185">
        <v>0.31809073216260003</v>
      </c>
      <c r="I1050" s="185">
        <v>8.264630602979349E-2</v>
      </c>
      <c r="J1050" s="185">
        <v>2.9445913448589302E-2</v>
      </c>
      <c r="K1050" s="185">
        <v>1.3859172552948882E-2</v>
      </c>
      <c r="L1050" s="180">
        <f t="shared" ref="L1050:L1053" si="468">(1*E1050+2*F1050+3*G1050+4*H1050+5*I1050)/SUM(E1050:I1050)</f>
        <v>3.2758234660315613</v>
      </c>
    </row>
    <row r="1051" spans="1:12" ht="15" customHeight="1" x14ac:dyDescent="0.2">
      <c r="A1051" s="11"/>
      <c r="C1051" s="190">
        <v>2021</v>
      </c>
      <c r="D1051" s="186"/>
      <c r="E1051" s="142">
        <v>8.3852810999999999E-2</v>
      </c>
      <c r="F1051" s="142">
        <v>7.5262951999999994E-2</v>
      </c>
      <c r="G1051" s="142">
        <v>0.40009246500000001</v>
      </c>
      <c r="H1051" s="142">
        <v>0.31319090300000002</v>
      </c>
      <c r="I1051" s="142">
        <v>8.8294672000000005E-2</v>
      </c>
      <c r="J1051" s="142">
        <v>2.7717599999999998E-2</v>
      </c>
      <c r="K1051" s="142">
        <v>1.1588599999999999E-2</v>
      </c>
      <c r="L1051" s="141">
        <f t="shared" si="468"/>
        <v>3.2569098210369116</v>
      </c>
    </row>
    <row r="1052" spans="1:12" ht="15" customHeight="1" x14ac:dyDescent="0.2">
      <c r="A1052" s="11"/>
      <c r="C1052" s="190">
        <v>2017</v>
      </c>
      <c r="D1052" s="186"/>
      <c r="E1052" s="142">
        <v>9.4357736999999997E-2</v>
      </c>
      <c r="F1052" s="142">
        <v>7.3071061000000007E-2</v>
      </c>
      <c r="G1052" s="142">
        <v>0.47857055700000001</v>
      </c>
      <c r="H1052" s="142">
        <v>0.240186446</v>
      </c>
      <c r="I1052" s="142">
        <v>6.5295299000000001E-2</v>
      </c>
      <c r="J1052" s="142">
        <v>3.1186200000000001E-2</v>
      </c>
      <c r="K1052" s="142">
        <v>1.7332699999999999E-2</v>
      </c>
      <c r="L1052" s="141">
        <f t="shared" si="468"/>
        <v>3.1145482648052596</v>
      </c>
    </row>
    <row r="1053" spans="1:12" ht="15" customHeight="1" x14ac:dyDescent="0.2">
      <c r="A1053" s="11"/>
      <c r="C1053" s="190">
        <v>2014</v>
      </c>
      <c r="D1053" s="186"/>
      <c r="E1053" s="142">
        <v>9.992900515834606E-2</v>
      </c>
      <c r="F1053" s="142">
        <v>0.11241646369134678</v>
      </c>
      <c r="G1053" s="142">
        <v>0.4721236807412747</v>
      </c>
      <c r="H1053" s="142">
        <v>0.21911930947088457</v>
      </c>
      <c r="I1053" s="142">
        <v>5.4728426416047013E-2</v>
      </c>
      <c r="J1053" s="142">
        <v>2.8832769904824362E-2</v>
      </c>
      <c r="K1053" s="142">
        <v>1.2850344617276311E-2</v>
      </c>
      <c r="L1053" s="141">
        <f t="shared" si="468"/>
        <v>3.017010749306384</v>
      </c>
    </row>
    <row r="1054" spans="1:12" ht="15" customHeight="1" x14ac:dyDescent="0.2">
      <c r="A1054" s="11"/>
      <c r="C1054" s="170" t="s">
        <v>96</v>
      </c>
      <c r="D1054" s="171"/>
      <c r="E1054" s="172"/>
      <c r="F1054" s="172"/>
      <c r="G1054" s="173"/>
      <c r="H1054" s="173"/>
      <c r="I1054" s="173"/>
      <c r="J1054" s="173"/>
      <c r="K1054" s="173"/>
      <c r="L1054" s="174"/>
    </row>
    <row r="1055" spans="1:12" ht="15" customHeight="1" x14ac:dyDescent="0.2">
      <c r="A1055" s="11"/>
      <c r="C1055" s="189">
        <v>2024</v>
      </c>
      <c r="D1055" s="184"/>
      <c r="E1055" s="185">
        <v>7.4836590984098283E-2</v>
      </c>
      <c r="F1055" s="185">
        <v>7.6469169549901336E-2</v>
      </c>
      <c r="G1055" s="185">
        <v>0.39859424056606102</v>
      </c>
      <c r="H1055" s="185">
        <v>0.30731942647464111</v>
      </c>
      <c r="I1055" s="185">
        <v>9.5443941952512767E-2</v>
      </c>
      <c r="J1055" s="185">
        <v>3.3477457919836695E-2</v>
      </c>
      <c r="K1055" s="185">
        <v>1.3859172552948884E-2</v>
      </c>
      <c r="L1055" s="180">
        <f t="shared" ref="L1055:L1058" si="469">(1*E1055+2*F1055+3*G1055+4*H1055+5*I1055)/SUM(E1055:I1055)</f>
        <v>3.2855835204376418</v>
      </c>
    </row>
    <row r="1056" spans="1:12" ht="15" customHeight="1" x14ac:dyDescent="0.2">
      <c r="A1056" s="11"/>
      <c r="C1056" s="190">
        <v>2021</v>
      </c>
      <c r="D1056" s="186"/>
      <c r="E1056" s="142">
        <v>7.9966020999999998E-2</v>
      </c>
      <c r="F1056" s="142">
        <v>8.2115553999999993E-2</v>
      </c>
      <c r="G1056" s="142">
        <v>0.393452091</v>
      </c>
      <c r="H1056" s="142">
        <v>0.307250837</v>
      </c>
      <c r="I1056" s="142">
        <v>9.5604334999999999E-2</v>
      </c>
      <c r="J1056" s="142">
        <v>3.0022500000000001E-2</v>
      </c>
      <c r="K1056" s="142">
        <v>1.1588599999999999E-2</v>
      </c>
      <c r="L1056" s="141">
        <f t="shared" si="469"/>
        <v>3.2675447593224161</v>
      </c>
    </row>
    <row r="1057" spans="1:12" ht="15" customHeight="1" x14ac:dyDescent="0.2">
      <c r="A1057" s="11"/>
      <c r="C1057" s="190">
        <v>2017</v>
      </c>
      <c r="D1057" s="186"/>
      <c r="E1057" s="142">
        <v>9.8876243000000003E-2</v>
      </c>
      <c r="F1057" s="142">
        <v>7.8653208000000002E-2</v>
      </c>
      <c r="G1057" s="142">
        <v>0.45757955500000003</v>
      </c>
      <c r="H1057" s="142">
        <v>0.24520946800000001</v>
      </c>
      <c r="I1057" s="142">
        <v>6.6655750999999999E-2</v>
      </c>
      <c r="J1057" s="142">
        <v>3.5023499999999999E-2</v>
      </c>
      <c r="K1057" s="142">
        <v>1.8002199999999999E-2</v>
      </c>
      <c r="L1057" s="141">
        <f t="shared" si="469"/>
        <v>3.1078332158406954</v>
      </c>
    </row>
    <row r="1058" spans="1:12" ht="15" customHeight="1" x14ac:dyDescent="0.2">
      <c r="A1058" s="11"/>
      <c r="C1058" s="190">
        <v>2014</v>
      </c>
      <c r="D1058" s="186"/>
      <c r="E1058" s="142">
        <v>0.10015518985216258</v>
      </c>
      <c r="F1058" s="142">
        <v>0.10709709805882268</v>
      </c>
      <c r="G1058" s="142">
        <v>0.4908111760614941</v>
      </c>
      <c r="H1058" s="142">
        <v>0.1987900459462561</v>
      </c>
      <c r="I1058" s="142">
        <v>6.2329966627811061E-2</v>
      </c>
      <c r="J1058" s="142">
        <v>2.817765285262136E-2</v>
      </c>
      <c r="K1058" s="142">
        <v>1.263887060083199E-2</v>
      </c>
      <c r="L1058" s="141">
        <f t="shared" si="469"/>
        <v>3.0167251645081388</v>
      </c>
    </row>
    <row r="1059" spans="1:12" ht="15" customHeight="1" x14ac:dyDescent="0.2">
      <c r="A1059" s="11"/>
      <c r="C1059" s="170" t="s">
        <v>181</v>
      </c>
      <c r="D1059" s="171"/>
      <c r="E1059" s="172"/>
      <c r="F1059" s="172"/>
      <c r="G1059" s="173"/>
      <c r="H1059" s="173"/>
      <c r="I1059" s="173"/>
      <c r="J1059" s="173"/>
      <c r="K1059" s="173"/>
      <c r="L1059" s="174"/>
    </row>
    <row r="1060" spans="1:12" ht="15" customHeight="1" x14ac:dyDescent="0.2">
      <c r="A1060" s="11"/>
      <c r="C1060" s="189">
        <v>2024</v>
      </c>
      <c r="D1060" s="184"/>
      <c r="E1060" s="185">
        <v>6.8786300362599029E-2</v>
      </c>
      <c r="F1060" s="185">
        <v>8.5780377959701379E-2</v>
      </c>
      <c r="G1060" s="185">
        <v>0.3107246862643675</v>
      </c>
      <c r="H1060" s="185">
        <v>0.25971577029237752</v>
      </c>
      <c r="I1060" s="185">
        <v>0.22923185925436751</v>
      </c>
      <c r="J1060" s="185">
        <v>2.9074249000688539E-2</v>
      </c>
      <c r="K1060" s="185">
        <v>1.6686756865898558E-2</v>
      </c>
      <c r="L1060" s="180">
        <f t="shared" ref="L1060:L1063" si="470">(1*E1060+2*F1060+3*G1060+4*H1060+5*I1060)/SUM(E1060:I1060)</f>
        <v>3.518556161672671</v>
      </c>
    </row>
    <row r="1061" spans="1:12" ht="15" customHeight="1" x14ac:dyDescent="0.2">
      <c r="A1061" s="11"/>
      <c r="C1061" s="190">
        <v>2021</v>
      </c>
      <c r="D1061" s="186"/>
      <c r="E1061" s="142">
        <v>7.3099346999999995E-2</v>
      </c>
      <c r="F1061" s="142">
        <v>8.7781321999999995E-2</v>
      </c>
      <c r="G1061" s="142">
        <v>0.31345597600000003</v>
      </c>
      <c r="H1061" s="142">
        <v>0.25961907499999998</v>
      </c>
      <c r="I1061" s="142">
        <v>0.219351305</v>
      </c>
      <c r="J1061" s="142">
        <v>3.5290299999999997E-2</v>
      </c>
      <c r="K1061" s="142">
        <v>1.1402600000000001E-2</v>
      </c>
      <c r="L1061" s="141">
        <f t="shared" si="470"/>
        <v>3.4870851224452064</v>
      </c>
    </row>
    <row r="1062" spans="1:12" ht="15" customHeight="1" x14ac:dyDescent="0.2">
      <c r="A1062" s="11"/>
      <c r="C1062" s="190">
        <v>2017</v>
      </c>
      <c r="D1062" s="186"/>
      <c r="E1062" s="142">
        <v>9.6041743999999998E-2</v>
      </c>
      <c r="F1062" s="142">
        <v>6.6342473999999999E-2</v>
      </c>
      <c r="G1062" s="142">
        <v>0.37376984800000002</v>
      </c>
      <c r="H1062" s="142">
        <v>0.26172890999999998</v>
      </c>
      <c r="I1062" s="142">
        <v>0.12666830200000001</v>
      </c>
      <c r="J1062" s="142">
        <v>4.5119600000000003E-2</v>
      </c>
      <c r="K1062" s="142">
        <v>3.0329200000000001E-2</v>
      </c>
      <c r="L1062" s="141">
        <f t="shared" si="470"/>
        <v>3.2775828211012437</v>
      </c>
    </row>
    <row r="1063" spans="1:12" ht="15" customHeight="1" x14ac:dyDescent="0.2">
      <c r="A1063" s="11"/>
      <c r="C1063" s="190">
        <v>2014</v>
      </c>
      <c r="D1063" s="186"/>
      <c r="E1063" s="142">
        <v>0.10777645887275149</v>
      </c>
      <c r="F1063" s="142">
        <v>8.7127909948330126E-2</v>
      </c>
      <c r="G1063" s="142">
        <v>0.30064286379712457</v>
      </c>
      <c r="H1063" s="142">
        <v>0.21436685660779392</v>
      </c>
      <c r="I1063" s="142">
        <v>0.21405011839147509</v>
      </c>
      <c r="J1063" s="142">
        <v>4.9760897091627294E-2</v>
      </c>
      <c r="K1063" s="142">
        <v>2.6274895290897715E-2</v>
      </c>
      <c r="L1063" s="141">
        <f t="shared" si="470"/>
        <v>3.3677482990094179</v>
      </c>
    </row>
    <row r="1064" spans="1:12" ht="15" customHeight="1" x14ac:dyDescent="0.2">
      <c r="A1064" s="11"/>
      <c r="C1064" s="162" t="s">
        <v>70</v>
      </c>
      <c r="D1064" s="162"/>
      <c r="E1064" s="162"/>
      <c r="F1064" s="162"/>
      <c r="G1064" s="162"/>
      <c r="H1064" s="162"/>
      <c r="I1064" s="162"/>
      <c r="J1064" s="162"/>
      <c r="K1064" s="162"/>
      <c r="L1064" s="162"/>
    </row>
    <row r="1065" spans="1:12" ht="15" customHeight="1" x14ac:dyDescent="0.2">
      <c r="A1065" s="11"/>
      <c r="C1065" s="189">
        <v>2024</v>
      </c>
      <c r="D1065" s="184"/>
      <c r="E1065" s="185">
        <f>AVERAGE(E1070,E1075,E1080)</f>
        <v>9.1609760650624872E-2</v>
      </c>
      <c r="F1065" s="185">
        <f t="shared" ref="F1065:K1065" si="471">AVERAGE(F1070,F1075,F1080)</f>
        <v>6.3414506650725053E-2</v>
      </c>
      <c r="G1065" s="185">
        <f t="shared" si="471"/>
        <v>0.26898217137366326</v>
      </c>
      <c r="H1065" s="185">
        <f t="shared" si="471"/>
        <v>0.31947713892464974</v>
      </c>
      <c r="I1065" s="185">
        <f t="shared" si="471"/>
        <v>0.19806417590685421</v>
      </c>
      <c r="J1065" s="185">
        <f t="shared" si="471"/>
        <v>3.0783311674081781E-2</v>
      </c>
      <c r="K1065" s="185">
        <f t="shared" si="471"/>
        <v>2.7668934819401175E-2</v>
      </c>
      <c r="L1065" s="180">
        <f t="shared" ref="L1065:L1068" si="472">(1*E1065+2*F1065+3*G1065+4*H1065+5*I1065)/SUM(E1065:I1065)</f>
        <v>3.4980856903325801</v>
      </c>
    </row>
    <row r="1066" spans="1:12" ht="15" customHeight="1" x14ac:dyDescent="0.2">
      <c r="A1066" s="11"/>
      <c r="C1066" s="190">
        <v>2021</v>
      </c>
      <c r="D1066" s="186"/>
      <c r="E1066" s="142">
        <f t="shared" ref="E1066:K1066" si="473">AVERAGE(E1071,E1076,E1081)</f>
        <v>8.3992032333333341E-2</v>
      </c>
      <c r="F1066" s="142">
        <f t="shared" si="473"/>
        <v>8.3796405000000004E-2</v>
      </c>
      <c r="G1066" s="142">
        <f t="shared" si="473"/>
        <v>0.29007308199999998</v>
      </c>
      <c r="H1066" s="142">
        <f t="shared" si="473"/>
        <v>0.29948632999999997</v>
      </c>
      <c r="I1066" s="142">
        <f t="shared" si="473"/>
        <v>0.18728114200000001</v>
      </c>
      <c r="J1066" s="142">
        <f t="shared" si="473"/>
        <v>3.3037533333333334E-2</v>
      </c>
      <c r="K1066" s="142">
        <f t="shared" si="473"/>
        <v>2.2333499999999996E-2</v>
      </c>
      <c r="L1066" s="141">
        <f t="shared" si="472"/>
        <v>3.4470200980570231</v>
      </c>
    </row>
    <row r="1067" spans="1:12" ht="15" customHeight="1" x14ac:dyDescent="0.2">
      <c r="A1067" s="11"/>
      <c r="C1067" s="190">
        <v>2017</v>
      </c>
      <c r="D1067" s="186"/>
      <c r="E1067" s="142">
        <f t="shared" ref="E1067:K1067" si="474">AVERAGE(E1072,E1077,E1082)</f>
        <v>0.114240413</v>
      </c>
      <c r="F1067" s="142">
        <f t="shared" si="474"/>
        <v>8.2567184333333335E-2</v>
      </c>
      <c r="G1067" s="142">
        <f t="shared" si="474"/>
        <v>0.29579212733333332</v>
      </c>
      <c r="H1067" s="142">
        <f t="shared" si="474"/>
        <v>0.26698787833333332</v>
      </c>
      <c r="I1067" s="142">
        <f t="shared" si="474"/>
        <v>0.158962717</v>
      </c>
      <c r="J1067" s="142">
        <f t="shared" si="474"/>
        <v>4.2939366666666666E-2</v>
      </c>
      <c r="K1067" s="142">
        <f t="shared" si="474"/>
        <v>3.8510308E-2</v>
      </c>
      <c r="L1067" s="141">
        <f t="shared" si="472"/>
        <v>3.2981494818922932</v>
      </c>
    </row>
    <row r="1068" spans="1:12" ht="15" customHeight="1" x14ac:dyDescent="0.2">
      <c r="A1068" s="11"/>
      <c r="C1068" s="190">
        <v>2014</v>
      </c>
      <c r="D1068" s="186"/>
      <c r="E1068" s="142">
        <f t="shared" ref="E1068:K1068" si="475">AVERAGE(E1073,E1078,E1083)</f>
        <v>0.10808856997044165</v>
      </c>
      <c r="F1068" s="142">
        <f t="shared" si="475"/>
        <v>8.0008385450324515E-2</v>
      </c>
      <c r="G1068" s="142">
        <f t="shared" si="475"/>
        <v>0.25314838975326448</v>
      </c>
      <c r="H1068" s="142">
        <f t="shared" si="475"/>
        <v>0.29684942594239683</v>
      </c>
      <c r="I1068" s="142">
        <f t="shared" si="475"/>
        <v>0.19425560616894091</v>
      </c>
      <c r="J1068" s="142">
        <f t="shared" si="475"/>
        <v>3.6270970390894747E-2</v>
      </c>
      <c r="K1068" s="142">
        <f t="shared" si="475"/>
        <v>3.1378652323736843E-2</v>
      </c>
      <c r="L1068" s="141">
        <f t="shared" si="472"/>
        <v>3.4174129408540521</v>
      </c>
    </row>
    <row r="1069" spans="1:12" ht="15" customHeight="1" x14ac:dyDescent="0.2">
      <c r="A1069" s="11"/>
      <c r="C1069" s="170" t="s">
        <v>95</v>
      </c>
      <c r="D1069" s="171"/>
      <c r="E1069" s="172"/>
      <c r="F1069" s="172"/>
      <c r="G1069" s="173"/>
      <c r="H1069" s="173"/>
      <c r="I1069" s="173"/>
      <c r="J1069" s="173"/>
      <c r="K1069" s="173"/>
      <c r="L1069" s="174"/>
    </row>
    <row r="1070" spans="1:12" ht="15" customHeight="1" x14ac:dyDescent="0.2">
      <c r="A1070" s="11"/>
      <c r="C1070" s="189">
        <v>2024</v>
      </c>
      <c r="D1070" s="184"/>
      <c r="E1070" s="185">
        <v>6.9795939228251072E-2</v>
      </c>
      <c r="F1070" s="185">
        <v>5.2905429061781625E-2</v>
      </c>
      <c r="G1070" s="185">
        <v>0.20266723306838738</v>
      </c>
      <c r="H1070" s="185">
        <v>0.38091939678425246</v>
      </c>
      <c r="I1070" s="185">
        <v>0.25260883208508467</v>
      </c>
      <c r="J1070" s="185">
        <v>2.3611299433966969E-2</v>
      </c>
      <c r="K1070" s="185">
        <v>1.7491870338275928E-2</v>
      </c>
      <c r="L1070" s="180">
        <f t="shared" ref="L1070:L1073" si="476">(1*E1070+2*F1070+3*G1070+4*H1070+5*I1070)/SUM(E1070:I1070)</f>
        <v>3.7233726628039689</v>
      </c>
    </row>
    <row r="1071" spans="1:12" ht="15" customHeight="1" x14ac:dyDescent="0.2">
      <c r="A1071" s="11"/>
      <c r="C1071" s="190">
        <v>2021</v>
      </c>
      <c r="D1071" s="186"/>
      <c r="E1071" s="142">
        <v>6.3543246999999997E-2</v>
      </c>
      <c r="F1071" s="142">
        <v>5.3812199999999998E-2</v>
      </c>
      <c r="G1071" s="142">
        <v>0.25352261700000001</v>
      </c>
      <c r="H1071" s="142">
        <v>0.349872085</v>
      </c>
      <c r="I1071" s="142">
        <v>0.24492259499999999</v>
      </c>
      <c r="J1071" s="142">
        <v>2.5816100000000002E-2</v>
      </c>
      <c r="K1071" s="142">
        <v>8.5112E-3</v>
      </c>
      <c r="L1071" s="141">
        <f t="shared" si="476"/>
        <v>3.6822379373275549</v>
      </c>
    </row>
    <row r="1072" spans="1:12" ht="15" customHeight="1" x14ac:dyDescent="0.2">
      <c r="A1072" s="11"/>
      <c r="C1072" s="190">
        <v>2017</v>
      </c>
      <c r="D1072" s="186"/>
      <c r="E1072" s="142">
        <v>8.1016537E-2</v>
      </c>
      <c r="F1072" s="142">
        <v>7.8728740000000005E-2</v>
      </c>
      <c r="G1072" s="142">
        <v>0.26508926799999999</v>
      </c>
      <c r="H1072" s="142">
        <v>0.32527695899999998</v>
      </c>
      <c r="I1072" s="142">
        <v>0.19944473700000001</v>
      </c>
      <c r="J1072" s="142">
        <v>3.2370799999999998E-2</v>
      </c>
      <c r="K1072" s="142">
        <v>1.8072999999999999E-2</v>
      </c>
      <c r="L1072" s="141">
        <f t="shared" si="476"/>
        <v>3.5090847683660273</v>
      </c>
    </row>
    <row r="1073" spans="1:12" ht="15" customHeight="1" x14ac:dyDescent="0.2">
      <c r="A1073" s="11"/>
      <c r="C1073" s="190">
        <v>2014</v>
      </c>
      <c r="D1073" s="186"/>
      <c r="E1073" s="142">
        <v>7.8137796847263657E-2</v>
      </c>
      <c r="F1073" s="142">
        <v>6.5742506587733229E-2</v>
      </c>
      <c r="G1073" s="142">
        <v>0.21702763196086064</v>
      </c>
      <c r="H1073" s="142">
        <v>0.3886692286564068</v>
      </c>
      <c r="I1073" s="142">
        <v>0.21041467116278256</v>
      </c>
      <c r="J1073" s="142">
        <v>2.8413208346276017E-2</v>
      </c>
      <c r="K1073" s="142">
        <v>1.159495643867711E-2</v>
      </c>
      <c r="L1073" s="141">
        <f t="shared" si="476"/>
        <v>3.6119640283900023</v>
      </c>
    </row>
    <row r="1074" spans="1:12" ht="15" customHeight="1" x14ac:dyDescent="0.2">
      <c r="A1074" s="11"/>
      <c r="C1074" s="170" t="s">
        <v>96</v>
      </c>
      <c r="D1074" s="171"/>
      <c r="E1074" s="172"/>
      <c r="F1074" s="172"/>
      <c r="G1074" s="173"/>
      <c r="H1074" s="173"/>
      <c r="I1074" s="173"/>
      <c r="J1074" s="173"/>
      <c r="K1074" s="173"/>
      <c r="L1074" s="174"/>
    </row>
    <row r="1075" spans="1:12" ht="15" customHeight="1" x14ac:dyDescent="0.2">
      <c r="A1075" s="11"/>
      <c r="C1075" s="189">
        <v>2024</v>
      </c>
      <c r="D1075" s="184"/>
      <c r="E1075" s="185">
        <v>7.9832566501342683E-2</v>
      </c>
      <c r="F1075" s="185">
        <v>5.3643529849273563E-2</v>
      </c>
      <c r="G1075" s="185">
        <v>0.3148300836748637</v>
      </c>
      <c r="H1075" s="185">
        <v>0.32522059467719366</v>
      </c>
      <c r="I1075" s="185">
        <v>0.18068378863198417</v>
      </c>
      <c r="J1075" s="185">
        <v>2.8297566327066294E-2</v>
      </c>
      <c r="K1075" s="185">
        <v>1.7491870338275928E-2</v>
      </c>
      <c r="L1075" s="180">
        <f t="shared" ref="L1075:L1078" si="477">(1*E1075+2*F1075+3*G1075+4*H1075+5*I1075)/SUM(E1075:I1075)</f>
        <v>3.4959906411382038</v>
      </c>
    </row>
    <row r="1076" spans="1:12" ht="15" customHeight="1" x14ac:dyDescent="0.2">
      <c r="A1076" s="11"/>
      <c r="C1076" s="190">
        <v>2021</v>
      </c>
      <c r="D1076" s="186"/>
      <c r="E1076" s="142">
        <v>7.3918925999999996E-2</v>
      </c>
      <c r="F1076" s="142">
        <v>7.7923027000000006E-2</v>
      </c>
      <c r="G1076" s="142">
        <v>0.32255229600000002</v>
      </c>
      <c r="H1076" s="142">
        <v>0.32041699499999998</v>
      </c>
      <c r="I1076" s="142">
        <v>0.16908306300000001</v>
      </c>
      <c r="J1076" s="142">
        <v>2.7594500000000001E-2</v>
      </c>
      <c r="K1076" s="142">
        <v>8.5112E-3</v>
      </c>
      <c r="L1076" s="141">
        <f t="shared" si="477"/>
        <v>3.4490349604274608</v>
      </c>
    </row>
    <row r="1077" spans="1:12" ht="15" customHeight="1" x14ac:dyDescent="0.2">
      <c r="A1077" s="11"/>
      <c r="C1077" s="190">
        <v>2017</v>
      </c>
      <c r="D1077" s="186"/>
      <c r="E1077" s="142">
        <v>0.12908388800000001</v>
      </c>
      <c r="F1077" s="142">
        <v>5.3387499999999997E-2</v>
      </c>
      <c r="G1077" s="142">
        <v>0.297735957</v>
      </c>
      <c r="H1077" s="142">
        <v>0.29978120899999999</v>
      </c>
      <c r="I1077" s="142">
        <v>0.16410012800000001</v>
      </c>
      <c r="J1077" s="142">
        <v>3.4671899999999999E-2</v>
      </c>
      <c r="K1077" s="142">
        <v>2.1239399999999999E-2</v>
      </c>
      <c r="L1077" s="141">
        <f t="shared" si="477"/>
        <v>3.3351657477025021</v>
      </c>
    </row>
    <row r="1078" spans="1:12" ht="15" customHeight="1" x14ac:dyDescent="0.2">
      <c r="A1078" s="11"/>
      <c r="C1078" s="190">
        <v>2014</v>
      </c>
      <c r="D1078" s="186"/>
      <c r="E1078" s="142">
        <v>8.9166470640626244E-2</v>
      </c>
      <c r="F1078" s="142">
        <v>7.476321934669225E-2</v>
      </c>
      <c r="G1078" s="142">
        <v>0.26360744844073847</v>
      </c>
      <c r="H1078" s="142">
        <v>0.36686747777182088</v>
      </c>
      <c r="I1078" s="142">
        <v>0.16640697012680797</v>
      </c>
      <c r="J1078" s="142">
        <v>2.7611585121131849E-2</v>
      </c>
      <c r="K1078" s="142">
        <v>1.1576828552182365E-2</v>
      </c>
      <c r="L1078" s="141">
        <f t="shared" si="477"/>
        <v>3.4648000333809965</v>
      </c>
    </row>
    <row r="1079" spans="1:12" ht="15" customHeight="1" x14ac:dyDescent="0.2">
      <c r="A1079" s="11"/>
      <c r="C1079" s="170" t="s">
        <v>181</v>
      </c>
      <c r="D1079" s="171"/>
      <c r="E1079" s="172"/>
      <c r="F1079" s="172"/>
      <c r="G1079" s="173"/>
      <c r="H1079" s="173"/>
      <c r="I1079" s="173"/>
      <c r="J1079" s="173"/>
      <c r="K1079" s="173"/>
      <c r="L1079" s="174"/>
    </row>
    <row r="1080" spans="1:12" ht="15" customHeight="1" x14ac:dyDescent="0.2">
      <c r="A1080" s="11"/>
      <c r="C1080" s="189">
        <v>2024</v>
      </c>
      <c r="D1080" s="184"/>
      <c r="E1080" s="185">
        <v>0.12520077622228085</v>
      </c>
      <c r="F1080" s="185">
        <v>8.3694561041119983E-2</v>
      </c>
      <c r="G1080" s="185">
        <v>0.28944919737773872</v>
      </c>
      <c r="H1080" s="185">
        <v>0.25229142531250298</v>
      </c>
      <c r="I1080" s="185">
        <v>0.16089990700349374</v>
      </c>
      <c r="J1080" s="185">
        <v>4.0441069261212083E-2</v>
      </c>
      <c r="K1080" s="185">
        <v>4.8023063781651658E-2</v>
      </c>
      <c r="L1080" s="180">
        <f t="shared" ref="L1080:L1083" si="478">(1*E1080+2*F1080+3*G1080+4*H1080+5*I1080)/SUM(E1080:I1080)</f>
        <v>3.2632865414664964</v>
      </c>
    </row>
    <row r="1081" spans="1:12" ht="15" customHeight="1" x14ac:dyDescent="0.2">
      <c r="A1081" s="11"/>
      <c r="C1081" s="190">
        <v>2021</v>
      </c>
      <c r="D1081" s="186"/>
      <c r="E1081" s="142">
        <v>0.114513924</v>
      </c>
      <c r="F1081" s="142">
        <v>0.119653988</v>
      </c>
      <c r="G1081" s="142">
        <v>0.29414433299999998</v>
      </c>
      <c r="H1081" s="142">
        <v>0.22816991</v>
      </c>
      <c r="I1081" s="142">
        <v>0.14783776800000001</v>
      </c>
      <c r="J1081" s="142">
        <v>4.5702E-2</v>
      </c>
      <c r="K1081" s="142">
        <v>4.9978099999999998E-2</v>
      </c>
      <c r="L1081" s="141">
        <f t="shared" si="478"/>
        <v>3.1936965066731147</v>
      </c>
    </row>
    <row r="1082" spans="1:12" ht="15" customHeight="1" x14ac:dyDescent="0.2">
      <c r="A1082" s="11"/>
      <c r="C1082" s="190">
        <v>2017</v>
      </c>
      <c r="D1082" s="186"/>
      <c r="E1082" s="142">
        <v>0.132620814</v>
      </c>
      <c r="F1082" s="142">
        <v>0.115585313</v>
      </c>
      <c r="G1082" s="142">
        <v>0.32455115699999998</v>
      </c>
      <c r="H1082" s="142">
        <v>0.17590546700000001</v>
      </c>
      <c r="I1082" s="142">
        <v>0.113343286</v>
      </c>
      <c r="J1082" s="142">
        <v>6.1775400000000001E-2</v>
      </c>
      <c r="K1082" s="142">
        <v>7.6218523999999996E-2</v>
      </c>
      <c r="L1082" s="141">
        <f t="shared" si="478"/>
        <v>3.0252493568093191</v>
      </c>
    </row>
    <row r="1083" spans="1:12" ht="15" customHeight="1" x14ac:dyDescent="0.2">
      <c r="A1083" s="11"/>
      <c r="C1083" s="190">
        <v>2014</v>
      </c>
      <c r="D1083" s="186"/>
      <c r="E1083" s="142">
        <v>0.1569614424234351</v>
      </c>
      <c r="F1083" s="142">
        <v>9.951943041654808E-2</v>
      </c>
      <c r="G1083" s="142">
        <v>0.27881008885819436</v>
      </c>
      <c r="H1083" s="142">
        <v>0.13501157139896286</v>
      </c>
      <c r="I1083" s="142">
        <v>0.20594517721723229</v>
      </c>
      <c r="J1083" s="142">
        <v>5.2788117705276368E-2</v>
      </c>
      <c r="K1083" s="142">
        <v>7.0964171980351057E-2</v>
      </c>
      <c r="L1083" s="141">
        <f t="shared" si="478"/>
        <v>3.1523080848018745</v>
      </c>
    </row>
    <row r="1084" spans="1:12" ht="15" customHeight="1" x14ac:dyDescent="0.2">
      <c r="A1084" s="11"/>
      <c r="C1084" s="162" t="s">
        <v>71</v>
      </c>
      <c r="D1084" s="162"/>
      <c r="E1084" s="162"/>
      <c r="F1084" s="162"/>
      <c r="G1084" s="162"/>
      <c r="H1084" s="162"/>
      <c r="I1084" s="162"/>
      <c r="J1084" s="162"/>
      <c r="K1084" s="162"/>
      <c r="L1084" s="162"/>
    </row>
    <row r="1085" spans="1:12" ht="15" customHeight="1" x14ac:dyDescent="0.2">
      <c r="A1085" s="11"/>
      <c r="C1085" s="189">
        <v>2024</v>
      </c>
      <c r="D1085" s="184"/>
      <c r="E1085" s="185">
        <f>AVERAGE(E1090,E1095,E1100)</f>
        <v>0.10394741334633155</v>
      </c>
      <c r="F1085" s="185">
        <f t="shared" ref="F1085:K1085" si="479">AVERAGE(F1090,F1095,F1100)</f>
        <v>0.11018514273615854</v>
      </c>
      <c r="G1085" s="185">
        <f t="shared" si="479"/>
        <v>0.37934483425339871</v>
      </c>
      <c r="H1085" s="185">
        <f t="shared" si="479"/>
        <v>0.21409944863542654</v>
      </c>
      <c r="I1085" s="185">
        <f t="shared" si="479"/>
        <v>8.130764063311087E-2</v>
      </c>
      <c r="J1085" s="185">
        <f t="shared" si="479"/>
        <v>4.2901343390982276E-2</v>
      </c>
      <c r="K1085" s="185">
        <f t="shared" si="479"/>
        <v>6.8214177004591495E-2</v>
      </c>
      <c r="L1085" s="180">
        <f t="shared" ref="L1085:L1088" si="480">(1*E1085+2*F1085+3*G1085+4*H1085+5*I1085)/SUM(E1085:I1085)</f>
        <v>3.0659644327448721</v>
      </c>
    </row>
    <row r="1086" spans="1:12" ht="15" customHeight="1" x14ac:dyDescent="0.2">
      <c r="A1086" s="11"/>
      <c r="C1086" s="190">
        <v>2021</v>
      </c>
      <c r="D1086" s="186"/>
      <c r="E1086" s="142">
        <f t="shared" ref="E1086:K1086" si="481">AVERAGE(E1091,E1096,E1101)</f>
        <v>0.10569588233333332</v>
      </c>
      <c r="F1086" s="142">
        <f t="shared" si="481"/>
        <v>0.11204637499999999</v>
      </c>
      <c r="G1086" s="142">
        <f t="shared" si="481"/>
        <v>0.37538242466666666</v>
      </c>
      <c r="H1086" s="142">
        <f t="shared" si="481"/>
        <v>0.223003811</v>
      </c>
      <c r="I1086" s="142">
        <f t="shared" si="481"/>
        <v>7.5570829333333325E-2</v>
      </c>
      <c r="J1086" s="142">
        <f t="shared" si="481"/>
        <v>4.8869333333333341E-2</v>
      </c>
      <c r="K1086" s="142">
        <f t="shared" si="481"/>
        <v>5.9431290999999997E-2</v>
      </c>
      <c r="L1086" s="141">
        <f t="shared" si="480"/>
        <v>3.0568659510330374</v>
      </c>
    </row>
    <row r="1087" spans="1:12" ht="15" customHeight="1" x14ac:dyDescent="0.2">
      <c r="A1087" s="11"/>
      <c r="C1087" s="190">
        <v>2017</v>
      </c>
      <c r="D1087" s="186"/>
      <c r="E1087" s="142">
        <f t="shared" ref="E1087:K1087" si="482">AVERAGE(E1092,E1097,E1102)</f>
        <v>0.13905163700000001</v>
      </c>
      <c r="F1087" s="142">
        <f t="shared" si="482"/>
        <v>9.1441119666666668E-2</v>
      </c>
      <c r="G1087" s="142">
        <f t="shared" si="482"/>
        <v>0.38554903033333332</v>
      </c>
      <c r="H1087" s="142">
        <f t="shared" si="482"/>
        <v>0.1959910593333333</v>
      </c>
      <c r="I1087" s="142">
        <f t="shared" si="482"/>
        <v>5.7895454000000006E-2</v>
      </c>
      <c r="J1087" s="142">
        <f t="shared" si="482"/>
        <v>5.7596843333333335E-2</v>
      </c>
      <c r="K1087" s="142">
        <f t="shared" si="482"/>
        <v>7.2474872666666676E-2</v>
      </c>
      <c r="L1087" s="141">
        <f t="shared" si="480"/>
        <v>2.9336009343399909</v>
      </c>
    </row>
    <row r="1088" spans="1:12" ht="15" customHeight="1" x14ac:dyDescent="0.2">
      <c r="A1088" s="11"/>
      <c r="C1088" s="190">
        <v>2014</v>
      </c>
      <c r="D1088" s="186"/>
      <c r="E1088" s="142">
        <f t="shared" ref="E1088:K1088" si="483">AVERAGE(E1093,E1098,E1103)</f>
        <v>0.12180055141353067</v>
      </c>
      <c r="F1088" s="142">
        <f t="shared" si="483"/>
        <v>0.10465410447031509</v>
      </c>
      <c r="G1088" s="142">
        <f t="shared" si="483"/>
        <v>0.39689131075155198</v>
      </c>
      <c r="H1088" s="142">
        <f t="shared" si="483"/>
        <v>0.16146570988885944</v>
      </c>
      <c r="I1088" s="142">
        <f t="shared" si="483"/>
        <v>5.9595559220953775E-2</v>
      </c>
      <c r="J1088" s="142">
        <f t="shared" si="483"/>
        <v>4.666257826892254E-2</v>
      </c>
      <c r="K1088" s="142">
        <f t="shared" si="483"/>
        <v>0.10893018598586651</v>
      </c>
      <c r="L1088" s="141">
        <f t="shared" si="480"/>
        <v>2.9199457606412476</v>
      </c>
    </row>
    <row r="1089" spans="1:12" ht="15" customHeight="1" x14ac:dyDescent="0.2">
      <c r="A1089" s="11"/>
      <c r="C1089" s="170" t="s">
        <v>95</v>
      </c>
      <c r="D1089" s="171"/>
      <c r="E1089" s="172"/>
      <c r="F1089" s="172"/>
      <c r="G1089" s="173"/>
      <c r="H1089" s="173"/>
      <c r="I1089" s="173"/>
      <c r="J1089" s="173"/>
      <c r="K1089" s="173"/>
      <c r="L1089" s="174"/>
    </row>
    <row r="1090" spans="1:12" ht="15" customHeight="1" x14ac:dyDescent="0.2">
      <c r="A1090" s="11"/>
      <c r="C1090" s="189">
        <v>2024</v>
      </c>
      <c r="D1090" s="184"/>
      <c r="E1090" s="185">
        <v>9.0559317913181253E-2</v>
      </c>
      <c r="F1090" s="185">
        <v>9.7372195009260518E-2</v>
      </c>
      <c r="G1090" s="185">
        <v>0.41753350203399836</v>
      </c>
      <c r="H1090" s="185">
        <v>0.22667110624976541</v>
      </c>
      <c r="I1090" s="185">
        <v>8.8568807201943933E-2</v>
      </c>
      <c r="J1090" s="185">
        <v>3.69904281777403E-2</v>
      </c>
      <c r="K1090" s="185">
        <v>4.2304643414110117E-2</v>
      </c>
      <c r="L1090" s="180">
        <f t="shared" ref="L1090:L1093" si="484">(1*E1090+2*F1090+3*G1090+4*H1090+5*I1090)/SUM(E1090:I1090)</f>
        <v>3.1361108059176988</v>
      </c>
    </row>
    <row r="1091" spans="1:12" ht="15" customHeight="1" x14ac:dyDescent="0.2">
      <c r="A1091" s="11"/>
      <c r="C1091" s="190">
        <v>2021</v>
      </c>
      <c r="D1091" s="186"/>
      <c r="E1091" s="142">
        <v>8.9744672999999997E-2</v>
      </c>
      <c r="F1091" s="142">
        <v>9.4637609999999997E-2</v>
      </c>
      <c r="G1091" s="142">
        <v>0.40225478999999997</v>
      </c>
      <c r="H1091" s="142">
        <v>0.24909394800000001</v>
      </c>
      <c r="I1091" s="142">
        <v>8.3194208000000006E-2</v>
      </c>
      <c r="J1091" s="142">
        <v>4.41217E-2</v>
      </c>
      <c r="K1091" s="142">
        <v>3.6953E-2</v>
      </c>
      <c r="L1091" s="141">
        <f t="shared" si="484"/>
        <v>3.1538268876933837</v>
      </c>
    </row>
    <row r="1092" spans="1:12" ht="15" customHeight="1" x14ac:dyDescent="0.2">
      <c r="A1092" s="11"/>
      <c r="C1092" s="190">
        <v>2017</v>
      </c>
      <c r="D1092" s="186"/>
      <c r="E1092" s="142">
        <v>9.4033741000000004E-2</v>
      </c>
      <c r="F1092" s="142">
        <v>0.116038078</v>
      </c>
      <c r="G1092" s="142">
        <v>0.39160668500000001</v>
      </c>
      <c r="H1092" s="142">
        <v>0.22816181799999999</v>
      </c>
      <c r="I1092" s="142">
        <v>7.7948933999999998E-2</v>
      </c>
      <c r="J1092" s="142">
        <v>4.2975600000000003E-2</v>
      </c>
      <c r="K1092" s="142">
        <v>4.92352E-2</v>
      </c>
      <c r="L1092" s="141">
        <f t="shared" si="484"/>
        <v>3.0880756469318684</v>
      </c>
    </row>
    <row r="1093" spans="1:12" ht="15" customHeight="1" x14ac:dyDescent="0.2">
      <c r="A1093" s="11"/>
      <c r="C1093" s="190">
        <v>2014</v>
      </c>
      <c r="D1093" s="186"/>
      <c r="E1093" s="142">
        <v>9.8782337798510894E-2</v>
      </c>
      <c r="F1093" s="142">
        <v>0.10068601147368339</v>
      </c>
      <c r="G1093" s="142">
        <v>0.43744592014940481</v>
      </c>
      <c r="H1093" s="142">
        <v>0.20282100782600099</v>
      </c>
      <c r="I1093" s="142">
        <v>7.5749816571240261E-2</v>
      </c>
      <c r="J1093" s="142">
        <v>3.7076685825046231E-2</v>
      </c>
      <c r="K1093" s="142">
        <v>4.7438220356113524E-2</v>
      </c>
      <c r="L1093" s="141">
        <f t="shared" si="484"/>
        <v>3.0612461680439678</v>
      </c>
    </row>
    <row r="1094" spans="1:12" ht="15" customHeight="1" x14ac:dyDescent="0.2">
      <c r="A1094" s="11"/>
      <c r="C1094" s="170" t="s">
        <v>96</v>
      </c>
      <c r="D1094" s="171"/>
      <c r="E1094" s="172"/>
      <c r="F1094" s="172"/>
      <c r="G1094" s="173"/>
      <c r="H1094" s="173"/>
      <c r="I1094" s="173"/>
      <c r="J1094" s="173"/>
      <c r="K1094" s="173"/>
      <c r="L1094" s="174"/>
    </row>
    <row r="1095" spans="1:12" ht="15" customHeight="1" x14ac:dyDescent="0.2">
      <c r="A1095" s="11"/>
      <c r="C1095" s="189">
        <v>2024</v>
      </c>
      <c r="D1095" s="184"/>
      <c r="E1095" s="185">
        <v>9.9986561005930188E-2</v>
      </c>
      <c r="F1095" s="185">
        <v>0.13348538534722226</v>
      </c>
      <c r="G1095" s="185">
        <v>0.38443534463304979</v>
      </c>
      <c r="H1095" s="185">
        <v>0.21823246693587789</v>
      </c>
      <c r="I1095" s="185">
        <v>8.3573307356056836E-2</v>
      </c>
      <c r="J1095" s="185">
        <v>3.7982291307753047E-2</v>
      </c>
      <c r="K1095" s="185">
        <v>4.2304643414110131E-2</v>
      </c>
      <c r="L1095" s="180">
        <f t="shared" ref="L1095:L1098" si="485">(1*E1095+2*F1095+3*G1095+4*H1095+5*I1095)/SUM(E1095:I1095)</f>
        <v>3.0564530137159758</v>
      </c>
    </row>
    <row r="1096" spans="1:12" ht="15" customHeight="1" x14ac:dyDescent="0.2">
      <c r="A1096" s="11"/>
      <c r="C1096" s="190">
        <v>2021</v>
      </c>
      <c r="D1096" s="186"/>
      <c r="E1096" s="142">
        <v>9.7251994999999994E-2</v>
      </c>
      <c r="F1096" s="142">
        <v>0.12802497600000001</v>
      </c>
      <c r="G1096" s="142">
        <v>0.380071669</v>
      </c>
      <c r="H1096" s="142">
        <v>0.246198678</v>
      </c>
      <c r="I1096" s="142">
        <v>6.9522619999999993E-2</v>
      </c>
      <c r="J1096" s="142">
        <v>4.1977E-2</v>
      </c>
      <c r="K1096" s="142">
        <v>3.6953E-2</v>
      </c>
      <c r="L1096" s="141">
        <f t="shared" si="485"/>
        <v>3.0680892399291402</v>
      </c>
    </row>
    <row r="1097" spans="1:12" ht="15" customHeight="1" x14ac:dyDescent="0.2">
      <c r="A1097" s="11"/>
      <c r="C1097" s="190">
        <v>2017</v>
      </c>
      <c r="D1097" s="186"/>
      <c r="E1097" s="142">
        <v>0.14246524999999999</v>
      </c>
      <c r="F1097" s="142">
        <v>7.6878868000000003E-2</v>
      </c>
      <c r="G1097" s="142">
        <v>0.39632698199999999</v>
      </c>
      <c r="H1097" s="142">
        <v>0.22357654299999999</v>
      </c>
      <c r="I1097" s="142">
        <v>6.4308727999999996E-2</v>
      </c>
      <c r="J1097" s="142">
        <v>5.0301499999999999E-2</v>
      </c>
      <c r="K1097" s="142">
        <v>4.6142099999999998E-2</v>
      </c>
      <c r="L1097" s="141">
        <f t="shared" si="485"/>
        <v>2.9893583075626391</v>
      </c>
    </row>
    <row r="1098" spans="1:12" ht="15" customHeight="1" x14ac:dyDescent="0.2">
      <c r="A1098" s="11"/>
      <c r="C1098" s="190">
        <v>2014</v>
      </c>
      <c r="D1098" s="186"/>
      <c r="E1098" s="142">
        <v>0.10719489285090886</v>
      </c>
      <c r="F1098" s="142">
        <v>9.8104037105538736E-2</v>
      </c>
      <c r="G1098" s="142">
        <v>0.45740447163504616</v>
      </c>
      <c r="H1098" s="142">
        <v>0.1840198681215694</v>
      </c>
      <c r="I1098" s="142">
        <v>7.0483678042791986E-2</v>
      </c>
      <c r="J1098" s="142">
        <v>3.9317857922558611E-2</v>
      </c>
      <c r="K1098" s="142">
        <v>4.3475194321586329E-2</v>
      </c>
      <c r="L1098" s="141">
        <f t="shared" si="485"/>
        <v>3.0136211368986734</v>
      </c>
    </row>
    <row r="1099" spans="1:12" ht="15" customHeight="1" x14ac:dyDescent="0.2">
      <c r="A1099" s="11"/>
      <c r="C1099" s="170" t="s">
        <v>181</v>
      </c>
      <c r="D1099" s="171"/>
      <c r="E1099" s="172"/>
      <c r="F1099" s="172"/>
      <c r="G1099" s="173"/>
      <c r="H1099" s="173"/>
      <c r="I1099" s="173"/>
      <c r="J1099" s="173"/>
      <c r="K1099" s="173"/>
      <c r="L1099" s="174"/>
    </row>
    <row r="1100" spans="1:12" ht="15" customHeight="1" x14ac:dyDescent="0.2">
      <c r="A1100" s="11"/>
      <c r="C1100" s="189">
        <v>2024</v>
      </c>
      <c r="D1100" s="184"/>
      <c r="E1100" s="185">
        <v>0.12129636111988318</v>
      </c>
      <c r="F1100" s="185">
        <v>9.9697847851992802E-2</v>
      </c>
      <c r="G1100" s="185">
        <v>0.33606565609314804</v>
      </c>
      <c r="H1100" s="185">
        <v>0.1973947727206363</v>
      </c>
      <c r="I1100" s="185">
        <v>7.178080734133184E-2</v>
      </c>
      <c r="J1100" s="185">
        <v>5.3731310687453473E-2</v>
      </c>
      <c r="K1100" s="185">
        <v>0.12003324418555426</v>
      </c>
      <c r="L1100" s="180">
        <f t="shared" ref="L1100:L1103" si="486">(1*E1100+2*F1100+3*G1100+4*H1100+5*I1100)/SUM(E1100:I1100)</f>
        <v>2.9983852269999698</v>
      </c>
    </row>
    <row r="1101" spans="1:12" ht="15" customHeight="1" x14ac:dyDescent="0.2">
      <c r="A1101" s="11"/>
      <c r="C1101" s="190">
        <v>2021</v>
      </c>
      <c r="D1101" s="186"/>
      <c r="E1101" s="142">
        <v>0.130090979</v>
      </c>
      <c r="F1101" s="142">
        <v>0.113476539</v>
      </c>
      <c r="G1101" s="142">
        <v>0.343820815</v>
      </c>
      <c r="H1101" s="142">
        <v>0.173718807</v>
      </c>
      <c r="I1101" s="142">
        <v>7.3995660000000005E-2</v>
      </c>
      <c r="J1101" s="142">
        <v>6.0509300000000002E-2</v>
      </c>
      <c r="K1101" s="142">
        <v>0.10438787300000001</v>
      </c>
      <c r="L1101" s="141">
        <f t="shared" si="486"/>
        <v>2.9377940416437354</v>
      </c>
    </row>
    <row r="1102" spans="1:12" ht="15" customHeight="1" x14ac:dyDescent="0.2">
      <c r="A1102" s="11"/>
      <c r="C1102" s="190">
        <v>2017</v>
      </c>
      <c r="D1102" s="186"/>
      <c r="E1102" s="142">
        <v>0.18065592</v>
      </c>
      <c r="F1102" s="142">
        <v>8.1406412999999997E-2</v>
      </c>
      <c r="G1102" s="142">
        <v>0.36871342400000001</v>
      </c>
      <c r="H1102" s="142">
        <v>0.13623481700000001</v>
      </c>
      <c r="I1102" s="142">
        <v>3.1428699999999997E-2</v>
      </c>
      <c r="J1102" s="142">
        <v>7.9513429999999996E-2</v>
      </c>
      <c r="K1102" s="142">
        <v>0.122047318</v>
      </c>
      <c r="L1102" s="141">
        <f t="shared" si="486"/>
        <v>2.6948721788452503</v>
      </c>
    </row>
    <row r="1103" spans="1:12" ht="15" customHeight="1" x14ac:dyDescent="0.2">
      <c r="A1103" s="11"/>
      <c r="C1103" s="190">
        <v>2014</v>
      </c>
      <c r="D1103" s="186"/>
      <c r="E1103" s="142">
        <v>0.15942442359117226</v>
      </c>
      <c r="F1103" s="142">
        <v>0.11517226483172316</v>
      </c>
      <c r="G1103" s="142">
        <v>0.29582354047020504</v>
      </c>
      <c r="H1103" s="142">
        <v>9.755625371900796E-2</v>
      </c>
      <c r="I1103" s="142">
        <v>3.2553183048829086E-2</v>
      </c>
      <c r="J1103" s="142">
        <v>6.3593191059162793E-2</v>
      </c>
      <c r="K1103" s="142">
        <v>0.23587714327989967</v>
      </c>
      <c r="L1103" s="141">
        <f t="shared" si="486"/>
        <v>2.6126381144167832</v>
      </c>
    </row>
    <row r="1104" spans="1:12" ht="15" customHeight="1" x14ac:dyDescent="0.2">
      <c r="A1104" s="11"/>
      <c r="C1104" s="162" t="s">
        <v>72</v>
      </c>
      <c r="D1104" s="162"/>
      <c r="E1104" s="162"/>
      <c r="F1104" s="162"/>
      <c r="G1104" s="162"/>
      <c r="H1104" s="162"/>
      <c r="I1104" s="162"/>
      <c r="J1104" s="162"/>
      <c r="K1104" s="162"/>
      <c r="L1104" s="162"/>
    </row>
    <row r="1105" spans="1:12" ht="15" customHeight="1" x14ac:dyDescent="0.2">
      <c r="A1105" s="11"/>
      <c r="B1105" s="3"/>
      <c r="C1105" s="189">
        <v>2024</v>
      </c>
      <c r="D1105" s="184"/>
      <c r="E1105" s="185">
        <f>AVERAGE(E1110,E1115,E1120)</f>
        <v>0.12292970849404912</v>
      </c>
      <c r="F1105" s="185">
        <f t="shared" ref="F1105:K1105" si="487">AVERAGE(F1110,F1115,F1120)</f>
        <v>8.0419939365996174E-2</v>
      </c>
      <c r="G1105" s="185">
        <f t="shared" si="487"/>
        <v>0.30695641932628476</v>
      </c>
      <c r="H1105" s="185">
        <f t="shared" si="487"/>
        <v>0.20940043343307971</v>
      </c>
      <c r="I1105" s="185">
        <f t="shared" si="487"/>
        <v>0.1044579618780352</v>
      </c>
      <c r="J1105" s="185">
        <f t="shared" si="487"/>
        <v>8.3923926655149653E-2</v>
      </c>
      <c r="K1105" s="185">
        <f t="shared" si="487"/>
        <v>9.191161084740547E-2</v>
      </c>
      <c r="L1105" s="180">
        <f t="shared" ref="L1105:L1108" si="488">(1*E1105+2*F1105+3*G1105+4*H1105+5*I1105)/SUM(E1105:I1105)</f>
        <v>3.111673100483074</v>
      </c>
    </row>
    <row r="1106" spans="1:12" ht="15" customHeight="1" x14ac:dyDescent="0.2">
      <c r="A1106" s="11"/>
      <c r="B1106" s="3"/>
      <c r="C1106" s="190">
        <v>2021</v>
      </c>
      <c r="D1106" s="186"/>
      <c r="E1106" s="142">
        <f t="shared" ref="E1106:K1106" si="489">AVERAGE(E1111,E1116,E1121)</f>
        <v>0.12120082966666668</v>
      </c>
      <c r="F1106" s="142">
        <f t="shared" si="489"/>
        <v>9.7690232666666654E-2</v>
      </c>
      <c r="G1106" s="142">
        <f t="shared" si="489"/>
        <v>0.30524173666666671</v>
      </c>
      <c r="H1106" s="142">
        <f t="shared" si="489"/>
        <v>0.193011138</v>
      </c>
      <c r="I1106" s="142">
        <f t="shared" si="489"/>
        <v>7.7788003666666675E-2</v>
      </c>
      <c r="J1106" s="142">
        <f t="shared" si="489"/>
        <v>8.796082266666666E-2</v>
      </c>
      <c r="K1106" s="142">
        <f t="shared" si="489"/>
        <v>0.11710723633333332</v>
      </c>
      <c r="L1106" s="141">
        <f t="shared" si="488"/>
        <v>3.0106867681354061</v>
      </c>
    </row>
    <row r="1107" spans="1:12" ht="15" customHeight="1" x14ac:dyDescent="0.2">
      <c r="A1107" s="11"/>
      <c r="B1107" s="3"/>
      <c r="C1107" s="190">
        <v>2017</v>
      </c>
      <c r="D1107" s="186"/>
      <c r="E1107" s="142">
        <f t="shared" ref="E1107:K1107" si="490">AVERAGE(E1112,E1117,E1122)</f>
        <v>0.11932345900000001</v>
      </c>
      <c r="F1107" s="142">
        <f t="shared" si="490"/>
        <v>7.1773124999999993E-2</v>
      </c>
      <c r="G1107" s="142">
        <f t="shared" si="490"/>
        <v>0.32854882533333335</v>
      </c>
      <c r="H1107" s="142">
        <f t="shared" si="490"/>
        <v>0.13779267233333334</v>
      </c>
      <c r="I1107" s="142">
        <f t="shared" si="490"/>
        <v>8.8507606000000003E-2</v>
      </c>
      <c r="J1107" s="142">
        <f t="shared" si="490"/>
        <v>9.1164212999999994E-2</v>
      </c>
      <c r="K1107" s="142">
        <f t="shared" si="490"/>
        <v>0.16289009933333332</v>
      </c>
      <c r="L1107" s="141">
        <f t="shared" si="488"/>
        <v>3.0058822530994971</v>
      </c>
    </row>
    <row r="1108" spans="1:12" ht="15" customHeight="1" x14ac:dyDescent="0.2">
      <c r="A1108" s="11"/>
      <c r="B1108" s="3"/>
      <c r="C1108" s="190">
        <v>2014</v>
      </c>
      <c r="D1108" s="186"/>
      <c r="E1108" s="142">
        <f t="shared" ref="E1108:K1108" si="491">AVERAGE(E1113,E1118,E1123)</f>
        <v>0.12934723816511209</v>
      </c>
      <c r="F1108" s="142">
        <f t="shared" si="491"/>
        <v>0.10448824565941395</v>
      </c>
      <c r="G1108" s="142">
        <f t="shared" si="491"/>
        <v>0.2836887767898349</v>
      </c>
      <c r="H1108" s="142">
        <f t="shared" si="491"/>
        <v>0.14168880002421744</v>
      </c>
      <c r="I1108" s="142">
        <f t="shared" si="491"/>
        <v>7.8280472025780715E-2</v>
      </c>
      <c r="J1108" s="142">
        <f t="shared" si="491"/>
        <v>7.4595702767143987E-2</v>
      </c>
      <c r="K1108" s="142">
        <f t="shared" si="491"/>
        <v>0.18791076456849698</v>
      </c>
      <c r="L1108" s="141">
        <f t="shared" si="488"/>
        <v>2.9119545120900594</v>
      </c>
    </row>
    <row r="1109" spans="1:12" ht="15" customHeight="1" x14ac:dyDescent="0.2">
      <c r="A1109" s="11"/>
      <c r="B1109" s="3"/>
      <c r="C1109" s="170" t="s">
        <v>95</v>
      </c>
      <c r="D1109" s="171"/>
      <c r="E1109" s="172"/>
      <c r="F1109" s="172"/>
      <c r="G1109" s="173"/>
      <c r="H1109" s="173"/>
      <c r="I1109" s="173"/>
      <c r="J1109" s="173"/>
      <c r="K1109" s="173"/>
      <c r="L1109" s="174"/>
    </row>
    <row r="1110" spans="1:12" ht="15" customHeight="1" x14ac:dyDescent="0.2">
      <c r="A1110" s="11"/>
      <c r="C1110" s="189">
        <v>2024</v>
      </c>
      <c r="D1110" s="184"/>
      <c r="E1110" s="185">
        <v>0.14334108108704829</v>
      </c>
      <c r="F1110" s="185">
        <v>8.5882879637483048E-2</v>
      </c>
      <c r="G1110" s="185">
        <v>0.3069631014240074</v>
      </c>
      <c r="H1110" s="185">
        <v>0.17351302419742795</v>
      </c>
      <c r="I1110" s="185">
        <v>0.11559785755840041</v>
      </c>
      <c r="J1110" s="185">
        <v>8.551387713923192E-2</v>
      </c>
      <c r="K1110" s="185">
        <v>8.9188178956401049E-2</v>
      </c>
      <c r="L1110" s="180">
        <f t="shared" ref="L1110:L1113" si="492">(1*E1110+2*F1110+3*G1110+4*H1110+5*I1110)/SUM(E1110:I1110)</f>
        <v>3.0389479917405122</v>
      </c>
    </row>
    <row r="1111" spans="1:12" ht="15" customHeight="1" x14ac:dyDescent="0.2">
      <c r="A1111" s="11"/>
      <c r="C1111" s="190">
        <v>2021</v>
      </c>
      <c r="D1111" s="186"/>
      <c r="E1111" s="142">
        <v>0.13491868100000001</v>
      </c>
      <c r="F1111" s="142">
        <v>9.7543390999999993E-2</v>
      </c>
      <c r="G1111" s="142">
        <v>0.29935953100000001</v>
      </c>
      <c r="H1111" s="142">
        <v>0.18135100100000001</v>
      </c>
      <c r="I1111" s="142">
        <v>8.9132006E-2</v>
      </c>
      <c r="J1111" s="142">
        <v>8.5577232000000003E-2</v>
      </c>
      <c r="K1111" s="142">
        <v>0.112118158</v>
      </c>
      <c r="L1111" s="141">
        <f t="shared" si="492"/>
        <v>2.9903207087392905</v>
      </c>
    </row>
    <row r="1112" spans="1:12" ht="15" customHeight="1" x14ac:dyDescent="0.2">
      <c r="A1112" s="11"/>
      <c r="C1112" s="190">
        <v>2017</v>
      </c>
      <c r="D1112" s="186"/>
      <c r="E1112" s="142">
        <v>0.114005446</v>
      </c>
      <c r="F1112" s="142">
        <v>7.3691535000000002E-2</v>
      </c>
      <c r="G1112" s="142">
        <v>0.33105528400000001</v>
      </c>
      <c r="H1112" s="142">
        <v>0.138131051</v>
      </c>
      <c r="I1112" s="142">
        <v>8.4793600999999996E-2</v>
      </c>
      <c r="J1112" s="142">
        <v>8.1770257999999998E-2</v>
      </c>
      <c r="K1112" s="142">
        <v>0.176552825</v>
      </c>
      <c r="L1112" s="141">
        <f t="shared" si="492"/>
        <v>3.0081111139663523</v>
      </c>
    </row>
    <row r="1113" spans="1:12" ht="15" customHeight="1" x14ac:dyDescent="0.2">
      <c r="A1113" s="11"/>
      <c r="C1113" s="190">
        <v>2014</v>
      </c>
      <c r="D1113" s="186"/>
      <c r="E1113" s="142">
        <v>0.11519975365600257</v>
      </c>
      <c r="F1113" s="142">
        <v>0.10600976046761425</v>
      </c>
      <c r="G1113" s="142">
        <v>0.30664677598694789</v>
      </c>
      <c r="H1113" s="142">
        <v>0.1006475250897914</v>
      </c>
      <c r="I1113" s="142">
        <v>3.7751325350304399E-2</v>
      </c>
      <c r="J1113" s="142">
        <v>6.9711885614416019E-2</v>
      </c>
      <c r="K1113" s="142">
        <v>0.26403297383492369</v>
      </c>
      <c r="L1113" s="141">
        <f t="shared" si="492"/>
        <v>2.7594628810567001</v>
      </c>
    </row>
    <row r="1114" spans="1:12" ht="15" customHeight="1" x14ac:dyDescent="0.2">
      <c r="A1114" s="11"/>
      <c r="C1114" s="170" t="s">
        <v>96</v>
      </c>
      <c r="D1114" s="171"/>
      <c r="E1114" s="172"/>
      <c r="F1114" s="172"/>
      <c r="G1114" s="173"/>
      <c r="H1114" s="173"/>
      <c r="I1114" s="173"/>
      <c r="J1114" s="173"/>
      <c r="K1114" s="173"/>
      <c r="L1114" s="174"/>
    </row>
    <row r="1115" spans="1:12" ht="15" customHeight="1" x14ac:dyDescent="0.2">
      <c r="A1115" s="11"/>
      <c r="C1115" s="189">
        <v>2024</v>
      </c>
      <c r="D1115" s="184"/>
      <c r="E1115" s="185">
        <v>0.10750432910652999</v>
      </c>
      <c r="F1115" s="185">
        <v>7.7485523340181703E-2</v>
      </c>
      <c r="G1115" s="185">
        <v>0.31872673832530796</v>
      </c>
      <c r="H1115" s="185">
        <v>0.20477915775135286</v>
      </c>
      <c r="I1115" s="185">
        <v>0.11543223420174793</v>
      </c>
      <c r="J1115" s="185">
        <v>8.6883838318478554E-2</v>
      </c>
      <c r="K1115" s="185">
        <v>8.9188178956401049E-2</v>
      </c>
      <c r="L1115" s="180">
        <f t="shared" ref="L1115:L1118" si="493">(1*E1115+2*F1115+3*G1115+4*H1115+5*I1115)/SUM(E1115:I1115)</f>
        <v>3.1737402389564977</v>
      </c>
    </row>
    <row r="1116" spans="1:12" ht="15" customHeight="1" x14ac:dyDescent="0.2">
      <c r="A1116" s="11"/>
      <c r="C1116" s="190">
        <v>2021</v>
      </c>
      <c r="D1116" s="186"/>
      <c r="E1116" s="142">
        <v>0.109379351</v>
      </c>
      <c r="F1116" s="142">
        <v>9.5080158999999997E-2</v>
      </c>
      <c r="G1116" s="142">
        <v>0.31021565499999998</v>
      </c>
      <c r="H1116" s="142">
        <v>0.207807503</v>
      </c>
      <c r="I1116" s="142">
        <v>7.9281048000000007E-2</v>
      </c>
      <c r="J1116" s="142">
        <v>8.6118125000000004E-2</v>
      </c>
      <c r="K1116" s="142">
        <v>0.112118158</v>
      </c>
      <c r="L1116" s="141">
        <f t="shared" si="493"/>
        <v>3.0655189764162385</v>
      </c>
    </row>
    <row r="1117" spans="1:12" ht="15" customHeight="1" x14ac:dyDescent="0.2">
      <c r="A1117" s="11"/>
      <c r="C1117" s="190">
        <v>2017</v>
      </c>
      <c r="D1117" s="186"/>
      <c r="E1117" s="142">
        <v>0.121521532</v>
      </c>
      <c r="F1117" s="142">
        <v>7.3038641000000001E-2</v>
      </c>
      <c r="G1117" s="142">
        <v>0.33264816200000002</v>
      </c>
      <c r="H1117" s="142">
        <v>0.174615405</v>
      </c>
      <c r="I1117" s="142">
        <v>7.4378764E-2</v>
      </c>
      <c r="J1117" s="142">
        <v>8.1241592000000001E-2</v>
      </c>
      <c r="K1117" s="142">
        <v>0.14255590400000001</v>
      </c>
      <c r="L1117" s="141">
        <f t="shared" si="493"/>
        <v>3.0093934610651556</v>
      </c>
    </row>
    <row r="1118" spans="1:12" ht="15" customHeight="1" x14ac:dyDescent="0.2">
      <c r="A1118" s="11"/>
      <c r="C1118" s="190">
        <v>2014</v>
      </c>
      <c r="D1118" s="186"/>
      <c r="E1118" s="142">
        <v>0.12277001531610766</v>
      </c>
      <c r="F1118" s="142">
        <v>0.11743648956801893</v>
      </c>
      <c r="G1118" s="142">
        <v>0.28182475373012039</v>
      </c>
      <c r="H1118" s="142">
        <v>0.24191852079449463</v>
      </c>
      <c r="I1118" s="142">
        <v>3.5881875980788118E-2</v>
      </c>
      <c r="J1118" s="142">
        <v>6.904439612992444E-2</v>
      </c>
      <c r="K1118" s="142">
        <v>0.13112394848054582</v>
      </c>
      <c r="L1118" s="141">
        <f t="shared" si="493"/>
        <v>2.938369221683085</v>
      </c>
    </row>
    <row r="1119" spans="1:12" ht="15" customHeight="1" x14ac:dyDescent="0.2">
      <c r="A1119" s="11"/>
      <c r="C1119" s="170" t="s">
        <v>181</v>
      </c>
      <c r="D1119" s="171"/>
      <c r="E1119" s="172"/>
      <c r="F1119" s="172"/>
      <c r="G1119" s="173"/>
      <c r="H1119" s="173"/>
      <c r="I1119" s="173"/>
      <c r="J1119" s="173"/>
      <c r="K1119" s="173"/>
      <c r="L1119" s="174"/>
    </row>
    <row r="1120" spans="1:12" ht="15" customHeight="1" x14ac:dyDescent="0.2">
      <c r="A1120" s="11"/>
      <c r="C1120" s="189">
        <v>2024</v>
      </c>
      <c r="D1120" s="184"/>
      <c r="E1120" s="185">
        <v>0.11794371528856903</v>
      </c>
      <c r="F1120" s="185">
        <v>7.789141512032377E-2</v>
      </c>
      <c r="G1120" s="185">
        <v>0.2951794182295388</v>
      </c>
      <c r="H1120" s="185">
        <v>0.2499091183504584</v>
      </c>
      <c r="I1120" s="185">
        <v>8.2343793873957266E-2</v>
      </c>
      <c r="J1120" s="185">
        <v>7.937406450773847E-2</v>
      </c>
      <c r="K1120" s="185">
        <v>9.7358474629414299E-2</v>
      </c>
      <c r="L1120" s="180">
        <f t="shared" ref="L1120:L1123" si="494">(1*E1120+2*F1120+3*G1120+4*H1120+5*I1120)/SUM(E1120:I1120)</f>
        <v>3.1224606403066706</v>
      </c>
    </row>
    <row r="1121" spans="1:12" ht="15" customHeight="1" x14ac:dyDescent="0.2">
      <c r="A1121" s="11"/>
      <c r="C1121" s="190">
        <v>2021</v>
      </c>
      <c r="D1121" s="186"/>
      <c r="E1121" s="142">
        <v>0.119304457</v>
      </c>
      <c r="F1121" s="142">
        <v>0.100447148</v>
      </c>
      <c r="G1121" s="142">
        <v>0.30615002400000002</v>
      </c>
      <c r="H1121" s="142">
        <v>0.18987491000000001</v>
      </c>
      <c r="I1121" s="142">
        <v>6.4950957000000004E-2</v>
      </c>
      <c r="J1121" s="142">
        <v>9.2187111000000002E-2</v>
      </c>
      <c r="K1121" s="142">
        <v>0.12708539299999999</v>
      </c>
      <c r="L1121" s="141">
        <f t="shared" si="494"/>
        <v>2.9753060599264458</v>
      </c>
    </row>
    <row r="1122" spans="1:12" ht="15" customHeight="1" x14ac:dyDescent="0.2">
      <c r="A1122" s="11"/>
      <c r="C1122" s="190">
        <v>2017</v>
      </c>
      <c r="D1122" s="186"/>
      <c r="E1122" s="142">
        <v>0.12244339899999999</v>
      </c>
      <c r="F1122" s="142">
        <v>6.8589199000000003E-2</v>
      </c>
      <c r="G1122" s="142">
        <v>0.32194303000000002</v>
      </c>
      <c r="H1122" s="142">
        <v>0.10063156099999999</v>
      </c>
      <c r="I1122" s="142">
        <v>0.106350453</v>
      </c>
      <c r="J1122" s="142">
        <v>0.110480789</v>
      </c>
      <c r="K1122" s="142">
        <v>0.169561569</v>
      </c>
      <c r="L1122" s="141">
        <f t="shared" si="494"/>
        <v>2.9998006410493798</v>
      </c>
    </row>
    <row r="1123" spans="1:12" ht="15" customHeight="1" x14ac:dyDescent="0.2">
      <c r="A1123" s="11"/>
      <c r="C1123" s="190">
        <v>2014</v>
      </c>
      <c r="D1123" s="186"/>
      <c r="E1123" s="142">
        <v>0.15007194552322609</v>
      </c>
      <c r="F1123" s="142">
        <v>9.001848694260868E-2</v>
      </c>
      <c r="G1123" s="142">
        <v>0.26259480065243646</v>
      </c>
      <c r="H1123" s="142">
        <v>8.2500354188366334E-2</v>
      </c>
      <c r="I1123" s="142">
        <v>0.16120821474624961</v>
      </c>
      <c r="J1123" s="142">
        <v>8.5030826557091502E-2</v>
      </c>
      <c r="K1123" s="142">
        <v>0.16857537139002149</v>
      </c>
      <c r="L1123" s="141">
        <f t="shared" si="494"/>
        <v>3.0197675887061552</v>
      </c>
    </row>
    <row r="1124" spans="1:12" ht="15" customHeight="1" x14ac:dyDescent="0.2">
      <c r="A1124" s="11"/>
      <c r="C1124" s="162" t="s">
        <v>73</v>
      </c>
      <c r="D1124" s="162"/>
      <c r="E1124" s="162"/>
      <c r="F1124" s="162"/>
      <c r="G1124" s="162"/>
      <c r="H1124" s="162"/>
      <c r="I1124" s="162"/>
      <c r="J1124" s="162"/>
      <c r="K1124" s="162"/>
      <c r="L1124" s="162"/>
    </row>
    <row r="1125" spans="1:12" ht="15" customHeight="1" x14ac:dyDescent="0.2">
      <c r="A1125" s="11"/>
      <c r="C1125" s="189">
        <v>2024</v>
      </c>
      <c r="D1125" s="184"/>
      <c r="E1125" s="185">
        <f>AVERAGE(E1130,E1135,E1140)</f>
        <v>0.22044254912735481</v>
      </c>
      <c r="F1125" s="185">
        <f t="shared" ref="F1125:K1125" si="495">AVERAGE(F1130,F1135,F1140)</f>
        <v>0.14437048687354503</v>
      </c>
      <c r="G1125" s="185">
        <f t="shared" si="495"/>
        <v>0.34752018042822946</v>
      </c>
      <c r="H1125" s="185">
        <f t="shared" si="495"/>
        <v>8.4982216203182456E-2</v>
      </c>
      <c r="I1125" s="185">
        <f t="shared" si="495"/>
        <v>3.1369983455225021E-2</v>
      </c>
      <c r="J1125" s="185">
        <f t="shared" si="495"/>
        <v>8.3297007469763429E-2</v>
      </c>
      <c r="K1125" s="185">
        <f t="shared" si="495"/>
        <v>8.8017576442699808E-2</v>
      </c>
      <c r="L1125" s="180">
        <f t="shared" ref="L1125:L1128" si="496">(1*E1125+2*F1125+3*G1125+4*H1125+5*I1125)/SUM(E1125:I1125)</f>
        <v>2.4720150813316542</v>
      </c>
    </row>
    <row r="1126" spans="1:12" ht="15" customHeight="1" x14ac:dyDescent="0.2">
      <c r="A1126" s="11"/>
      <c r="C1126" s="190">
        <v>2021</v>
      </c>
      <c r="D1126" s="186"/>
      <c r="E1126" s="142">
        <f t="shared" ref="E1126:K1126" si="497">AVERAGE(E1131,E1136,E1141)</f>
        <v>0.21439592666666665</v>
      </c>
      <c r="F1126" s="142">
        <f t="shared" si="497"/>
        <v>0.15520596733333333</v>
      </c>
      <c r="G1126" s="142">
        <f t="shared" si="497"/>
        <v>0.3518920313333333</v>
      </c>
      <c r="H1126" s="142">
        <f t="shared" si="497"/>
        <v>6.8097980333333322E-2</v>
      </c>
      <c r="I1126" s="142">
        <f t="shared" si="497"/>
        <v>2.5811866666666666E-2</v>
      </c>
      <c r="J1126" s="142">
        <f t="shared" si="497"/>
        <v>8.043787433333334E-2</v>
      </c>
      <c r="K1126" s="142">
        <f t="shared" si="497"/>
        <v>0.10415837366666665</v>
      </c>
      <c r="L1126" s="141">
        <f t="shared" si="496"/>
        <v>2.4306181517023862</v>
      </c>
    </row>
    <row r="1127" spans="1:12" ht="15" customHeight="1" x14ac:dyDescent="0.2">
      <c r="A1127" s="11"/>
      <c r="C1127" s="190">
        <v>2017</v>
      </c>
      <c r="D1127" s="186"/>
      <c r="E1127" s="142">
        <f t="shared" ref="E1127:K1127" si="498">AVERAGE(E1132,E1137,E1142)</f>
        <v>0.1937085496666667</v>
      </c>
      <c r="F1127" s="142">
        <f t="shared" si="498"/>
        <v>0.10343334</v>
      </c>
      <c r="G1127" s="142">
        <f t="shared" si="498"/>
        <v>0.34929083166666669</v>
      </c>
      <c r="H1127" s="142">
        <f t="shared" si="498"/>
        <v>5.3444933333333333E-2</v>
      </c>
      <c r="I1127" s="142">
        <f t="shared" si="498"/>
        <v>1.3718333333333334E-2</v>
      </c>
      <c r="J1127" s="142">
        <f t="shared" si="498"/>
        <v>8.853754933333334E-2</v>
      </c>
      <c r="K1127" s="142">
        <f t="shared" si="498"/>
        <v>0.19786641433333332</v>
      </c>
      <c r="L1127" s="141">
        <f t="shared" si="496"/>
        <v>2.4254888673318415</v>
      </c>
    </row>
    <row r="1128" spans="1:12" ht="15" customHeight="1" x14ac:dyDescent="0.2">
      <c r="A1128" s="11"/>
      <c r="C1128" s="190">
        <v>2014</v>
      </c>
      <c r="D1128" s="186"/>
      <c r="E1128" s="142">
        <f t="shared" ref="E1128:K1128" si="499">AVERAGE(E1133,E1138,E1143)</f>
        <v>0.18799260625777739</v>
      </c>
      <c r="F1128" s="142">
        <f t="shared" si="499"/>
        <v>0.14156089922863543</v>
      </c>
      <c r="G1128" s="142">
        <f t="shared" si="499"/>
        <v>0.28591611428900127</v>
      </c>
      <c r="H1128" s="142">
        <f t="shared" si="499"/>
        <v>3.8176052650472005E-2</v>
      </c>
      <c r="I1128" s="142">
        <f t="shared" si="499"/>
        <v>1.4764429437066491E-2</v>
      </c>
      <c r="J1128" s="142">
        <f t="shared" si="499"/>
        <v>6.9114932046645969E-2</v>
      </c>
      <c r="K1128" s="142">
        <f t="shared" si="499"/>
        <v>0.26247496609040138</v>
      </c>
      <c r="L1128" s="141">
        <f t="shared" si="496"/>
        <v>2.3269982022027875</v>
      </c>
    </row>
    <row r="1129" spans="1:12" ht="15" customHeight="1" x14ac:dyDescent="0.2">
      <c r="A1129" s="11"/>
      <c r="C1129" s="170" t="s">
        <v>95</v>
      </c>
      <c r="D1129" s="171"/>
      <c r="E1129" s="172"/>
      <c r="F1129" s="172"/>
      <c r="G1129" s="173"/>
      <c r="H1129" s="173"/>
      <c r="I1129" s="173"/>
      <c r="J1129" s="173"/>
      <c r="K1129" s="173"/>
      <c r="L1129" s="174"/>
    </row>
    <row r="1130" spans="1:12" ht="15" customHeight="1" x14ac:dyDescent="0.2">
      <c r="A1130" s="11"/>
      <c r="C1130" s="189">
        <v>2024</v>
      </c>
      <c r="D1130" s="184"/>
      <c r="E1130" s="185">
        <v>0.22156360652773233</v>
      </c>
      <c r="F1130" s="185">
        <v>0.16848413914251353</v>
      </c>
      <c r="G1130" s="185">
        <v>0.3465074133838939</v>
      </c>
      <c r="H1130" s="185">
        <v>6.5034376938993749E-2</v>
      </c>
      <c r="I1130" s="185">
        <v>2.8319902605807919E-2</v>
      </c>
      <c r="J1130" s="185">
        <v>8.4015326838090543E-2</v>
      </c>
      <c r="K1130" s="185">
        <v>8.6075234562968089E-2</v>
      </c>
      <c r="L1130" s="180">
        <f t="shared" ref="L1130:L1133" si="500">(1*E1130+2*F1130+3*G1130+4*H1130+5*I1130)/SUM(E1130:I1130)</f>
        <v>2.4096498397771162</v>
      </c>
    </row>
    <row r="1131" spans="1:12" ht="15" customHeight="1" x14ac:dyDescent="0.2">
      <c r="A1131" s="11"/>
      <c r="C1131" s="190">
        <v>2021</v>
      </c>
      <c r="D1131" s="186"/>
      <c r="E1131" s="142">
        <v>0.22074379799999999</v>
      </c>
      <c r="F1131" s="142">
        <v>0.166008821</v>
      </c>
      <c r="G1131" s="142">
        <v>0.35007037400000002</v>
      </c>
      <c r="H1131" s="142">
        <v>5.7634699999999997E-2</v>
      </c>
      <c r="I1131" s="142">
        <v>2.22662E-2</v>
      </c>
      <c r="J1131" s="142">
        <v>8.1404087E-2</v>
      </c>
      <c r="K1131" s="142">
        <v>0.101872034</v>
      </c>
      <c r="L1131" s="141">
        <f t="shared" si="500"/>
        <v>2.3812727638666007</v>
      </c>
    </row>
    <row r="1132" spans="1:12" ht="15" customHeight="1" x14ac:dyDescent="0.2">
      <c r="A1132" s="11"/>
      <c r="C1132" s="190">
        <v>2017</v>
      </c>
      <c r="D1132" s="186"/>
      <c r="E1132" s="142">
        <v>0.20114543500000001</v>
      </c>
      <c r="F1132" s="142">
        <v>0.119005124</v>
      </c>
      <c r="G1132" s="142">
        <v>0.36225136400000002</v>
      </c>
      <c r="H1132" s="142">
        <v>4.49559E-2</v>
      </c>
      <c r="I1132" s="142">
        <v>1.3768799999999999E-2</v>
      </c>
      <c r="J1132" s="142">
        <v>7.7936809999999995E-2</v>
      </c>
      <c r="K1132" s="142">
        <v>0.1809365</v>
      </c>
      <c r="L1132" s="141">
        <f t="shared" si="500"/>
        <v>2.394432098278569</v>
      </c>
    </row>
    <row r="1133" spans="1:12" ht="15" customHeight="1" x14ac:dyDescent="0.2">
      <c r="A1133" s="11"/>
      <c r="C1133" s="190">
        <v>2014</v>
      </c>
      <c r="D1133" s="186"/>
      <c r="E1133" s="142">
        <v>0.18388598885740842</v>
      </c>
      <c r="F1133" s="142">
        <v>0.15900592163903476</v>
      </c>
      <c r="G1133" s="142">
        <v>0.29743654943704978</v>
      </c>
      <c r="H1133" s="142">
        <v>3.8083222542236062E-2</v>
      </c>
      <c r="I1133" s="142">
        <v>1.5462964301306271E-2</v>
      </c>
      <c r="J1133" s="142">
        <v>6.0070827463576622E-2</v>
      </c>
      <c r="K1133" s="142">
        <v>0.24605452575938816</v>
      </c>
      <c r="L1133" s="141">
        <f t="shared" si="500"/>
        <v>2.3402716897997582</v>
      </c>
    </row>
    <row r="1134" spans="1:12" ht="15" customHeight="1" x14ac:dyDescent="0.2">
      <c r="A1134" s="11"/>
      <c r="C1134" s="170" t="s">
        <v>96</v>
      </c>
      <c r="D1134" s="171"/>
      <c r="E1134" s="172"/>
      <c r="F1134" s="172"/>
      <c r="G1134" s="173"/>
      <c r="H1134" s="173"/>
      <c r="I1134" s="173"/>
      <c r="J1134" s="173"/>
      <c r="K1134" s="173"/>
      <c r="L1134" s="174"/>
    </row>
    <row r="1135" spans="1:12" ht="15" customHeight="1" x14ac:dyDescent="0.2">
      <c r="A1135" s="11"/>
      <c r="C1135" s="189">
        <v>2024</v>
      </c>
      <c r="D1135" s="184"/>
      <c r="E1135" s="185">
        <v>0.23613101919796556</v>
      </c>
      <c r="F1135" s="185">
        <v>0.13253196320436783</v>
      </c>
      <c r="G1135" s="185">
        <v>0.36812661785881823</v>
      </c>
      <c r="H1135" s="185">
        <v>6.4930426220825566E-2</v>
      </c>
      <c r="I1135" s="185">
        <v>2.6222906296776233E-2</v>
      </c>
      <c r="J1135" s="185">
        <v>8.5981832658278384E-2</v>
      </c>
      <c r="K1135" s="185">
        <v>8.6075234562968075E-2</v>
      </c>
      <c r="L1135" s="180">
        <f t="shared" ref="L1135:L1138" si="501">(1*E1135+2*F1135+3*G1135+4*H1135+5*I1135)/SUM(E1135:I1135)</f>
        <v>2.4112906294760643</v>
      </c>
    </row>
    <row r="1136" spans="1:12" ht="15" customHeight="1" x14ac:dyDescent="0.2">
      <c r="A1136" s="11"/>
      <c r="C1136" s="190">
        <v>2021</v>
      </c>
      <c r="D1136" s="186"/>
      <c r="E1136" s="142">
        <v>0.223889793</v>
      </c>
      <c r="F1136" s="142">
        <v>0.14459905100000001</v>
      </c>
      <c r="G1136" s="142">
        <v>0.373291818</v>
      </c>
      <c r="H1136" s="142">
        <v>5.5870900000000001E-2</v>
      </c>
      <c r="I1136" s="142">
        <v>2.3493699999999999E-2</v>
      </c>
      <c r="J1136" s="142">
        <v>7.6982773000000004E-2</v>
      </c>
      <c r="K1136" s="142">
        <v>0.101872034</v>
      </c>
      <c r="L1136" s="141">
        <f t="shared" si="501"/>
        <v>2.4038565895055974</v>
      </c>
    </row>
    <row r="1137" spans="1:12" ht="15" customHeight="1" x14ac:dyDescent="0.2">
      <c r="A1137" s="11"/>
      <c r="C1137" s="190">
        <v>2017</v>
      </c>
      <c r="D1137" s="186"/>
      <c r="E1137" s="142">
        <v>0.20937040900000001</v>
      </c>
      <c r="F1137" s="142">
        <v>0.108675377</v>
      </c>
      <c r="G1137" s="142">
        <v>0.35434425600000002</v>
      </c>
      <c r="H1137" s="142">
        <v>5.3983499999999997E-2</v>
      </c>
      <c r="I1137" s="142">
        <v>1.5772600000000001E-2</v>
      </c>
      <c r="J1137" s="142">
        <v>8.0478210999999994E-2</v>
      </c>
      <c r="K1137" s="142">
        <v>0.17737561499999999</v>
      </c>
      <c r="L1137" s="141">
        <f t="shared" si="501"/>
        <v>2.4045815642062589</v>
      </c>
    </row>
    <row r="1138" spans="1:12" ht="15" customHeight="1" x14ac:dyDescent="0.2">
      <c r="A1138" s="11"/>
      <c r="C1138" s="190">
        <v>2014</v>
      </c>
      <c r="D1138" s="186"/>
      <c r="E1138" s="142">
        <v>0.18817629655775095</v>
      </c>
      <c r="F1138" s="142">
        <v>0.15197982679291924</v>
      </c>
      <c r="G1138" s="142">
        <v>0.28790306099711488</v>
      </c>
      <c r="H1138" s="142">
        <v>3.8561971354792508E-2</v>
      </c>
      <c r="I1138" s="142">
        <v>1.8278709650022634E-2</v>
      </c>
      <c r="J1138" s="142">
        <v>6.3541859269159437E-2</v>
      </c>
      <c r="K1138" s="142">
        <v>0.25155827537824033</v>
      </c>
      <c r="L1138" s="141">
        <f t="shared" si="501"/>
        <v>2.3382784080118628</v>
      </c>
    </row>
    <row r="1139" spans="1:12" ht="15" customHeight="1" x14ac:dyDescent="0.2">
      <c r="A1139" s="11"/>
      <c r="C1139" s="170" t="s">
        <v>181</v>
      </c>
      <c r="D1139" s="171"/>
      <c r="E1139" s="172"/>
      <c r="F1139" s="172"/>
      <c r="G1139" s="173"/>
      <c r="H1139" s="173"/>
      <c r="I1139" s="173"/>
      <c r="J1139" s="173"/>
      <c r="K1139" s="173"/>
      <c r="L1139" s="174"/>
    </row>
    <row r="1140" spans="1:12" ht="15" customHeight="1" x14ac:dyDescent="0.2">
      <c r="A1140" s="11"/>
      <c r="C1140" s="189">
        <v>2024</v>
      </c>
      <c r="D1140" s="184"/>
      <c r="E1140" s="185">
        <v>0.2036330216563666</v>
      </c>
      <c r="F1140" s="185">
        <v>0.13209535827375371</v>
      </c>
      <c r="G1140" s="185">
        <v>0.32792651004197609</v>
      </c>
      <c r="H1140" s="185">
        <v>0.12498184544972803</v>
      </c>
      <c r="I1140" s="185">
        <v>3.9567141463090927E-2</v>
      </c>
      <c r="J1140" s="185">
        <v>7.9893862912921346E-2</v>
      </c>
      <c r="K1140" s="185">
        <v>9.1902260202163258E-2</v>
      </c>
      <c r="L1140" s="180">
        <f t="shared" ref="L1140:L1143" si="502">(1*E1140+2*F1140+3*G1140+4*H1140+5*I1140)/SUM(E1140:I1140)</f>
        <v>2.5952140740133705</v>
      </c>
    </row>
    <row r="1141" spans="1:12" ht="15" customHeight="1" x14ac:dyDescent="0.2">
      <c r="A1141" s="11"/>
      <c r="C1141" s="190">
        <v>2021</v>
      </c>
      <c r="D1141" s="186"/>
      <c r="E1141" s="142">
        <v>0.19855418899999999</v>
      </c>
      <c r="F1141" s="142">
        <v>0.15501002999999999</v>
      </c>
      <c r="G1141" s="142">
        <v>0.33231390199999999</v>
      </c>
      <c r="H1141" s="142">
        <v>9.0788340999999995E-2</v>
      </c>
      <c r="I1141" s="142">
        <v>3.1675700000000001E-2</v>
      </c>
      <c r="J1141" s="142">
        <v>8.2926763000000001E-2</v>
      </c>
      <c r="K1141" s="142">
        <v>0.10873105299999999</v>
      </c>
      <c r="L1141" s="141">
        <f t="shared" si="502"/>
        <v>2.5076606346805894</v>
      </c>
    </row>
    <row r="1142" spans="1:12" ht="15" customHeight="1" x14ac:dyDescent="0.2">
      <c r="A1142" s="11"/>
      <c r="C1142" s="190">
        <v>2017</v>
      </c>
      <c r="D1142" s="186"/>
      <c r="E1142" s="142">
        <v>0.170609805</v>
      </c>
      <c r="F1142" s="142">
        <v>8.2619519000000002E-2</v>
      </c>
      <c r="G1142" s="142">
        <v>0.33127687500000003</v>
      </c>
      <c r="H1142" s="142">
        <v>6.1395400000000003E-2</v>
      </c>
      <c r="I1142" s="142">
        <v>1.16136E-2</v>
      </c>
      <c r="J1142" s="142">
        <v>0.107197627</v>
      </c>
      <c r="K1142" s="142">
        <v>0.23528712800000001</v>
      </c>
      <c r="L1142" s="141">
        <f t="shared" si="502"/>
        <v>2.4840932505957176</v>
      </c>
    </row>
    <row r="1143" spans="1:12" ht="15" customHeight="1" x14ac:dyDescent="0.2">
      <c r="A1143" s="11"/>
      <c r="C1143" s="190">
        <v>2014</v>
      </c>
      <c r="D1143" s="186"/>
      <c r="E1143" s="142">
        <v>0.19191553335817285</v>
      </c>
      <c r="F1143" s="142">
        <v>0.11369694925395231</v>
      </c>
      <c r="G1143" s="142">
        <v>0.27240873243283931</v>
      </c>
      <c r="H1143" s="142">
        <v>3.7882964054387451E-2</v>
      </c>
      <c r="I1143" s="142">
        <v>1.055161435987057E-2</v>
      </c>
      <c r="J1143" s="142">
        <v>8.3732109407201841E-2</v>
      </c>
      <c r="K1143" s="142">
        <v>0.28981209713357564</v>
      </c>
      <c r="L1143" s="141">
        <f t="shared" si="502"/>
        <v>2.2999636562149299</v>
      </c>
    </row>
    <row r="1144" spans="1:12" ht="15" customHeight="1" x14ac:dyDescent="0.2">
      <c r="A1144" s="11"/>
      <c r="C1144" s="162" t="s">
        <v>74</v>
      </c>
      <c r="D1144" s="162"/>
      <c r="E1144" s="162"/>
      <c r="F1144" s="162"/>
      <c r="G1144" s="162"/>
      <c r="H1144" s="162"/>
      <c r="I1144" s="162"/>
      <c r="J1144" s="162"/>
      <c r="K1144" s="162"/>
      <c r="L1144" s="162"/>
    </row>
    <row r="1145" spans="1:12" ht="15" customHeight="1" x14ac:dyDescent="0.2">
      <c r="A1145" s="11"/>
      <c r="C1145" s="189">
        <v>2024</v>
      </c>
      <c r="D1145" s="184"/>
      <c r="E1145" s="185">
        <f>AVERAGE(E1150,E1155,E1160)</f>
        <v>0.14408984527977708</v>
      </c>
      <c r="F1145" s="185">
        <f t="shared" ref="F1145:K1145" si="503">AVERAGE(F1150,F1155,F1160)</f>
        <v>0.19481481063845277</v>
      </c>
      <c r="G1145" s="185">
        <f t="shared" si="503"/>
        <v>0.31828629348123733</v>
      </c>
      <c r="H1145" s="185">
        <f t="shared" si="503"/>
        <v>0.13735328668189054</v>
      </c>
      <c r="I1145" s="185">
        <f t="shared" si="503"/>
        <v>4.2266349431443827E-2</v>
      </c>
      <c r="J1145" s="185">
        <f t="shared" si="503"/>
        <v>7.7392933963100499E-2</v>
      </c>
      <c r="K1145" s="185">
        <f t="shared" si="503"/>
        <v>8.5796480524097954E-2</v>
      </c>
      <c r="L1145" s="180">
        <f t="shared" ref="L1145:L1148" si="504">(1*E1145+2*F1145+3*G1145+4*H1145+5*I1145)/SUM(E1145:I1145)</f>
        <v>2.6879717821767035</v>
      </c>
    </row>
    <row r="1146" spans="1:12" ht="15" customHeight="1" x14ac:dyDescent="0.2">
      <c r="A1146" s="11"/>
      <c r="C1146" s="190">
        <v>2021</v>
      </c>
      <c r="D1146" s="186"/>
      <c r="E1146" s="142">
        <f t="shared" ref="E1146:K1146" si="505">AVERAGE(E1151,E1156,E1161)</f>
        <v>0.153584838</v>
      </c>
      <c r="F1146" s="142">
        <f t="shared" si="505"/>
        <v>0.19805970233333334</v>
      </c>
      <c r="G1146" s="142">
        <f t="shared" si="505"/>
        <v>0.31188933266666669</v>
      </c>
      <c r="H1146" s="142">
        <f t="shared" si="505"/>
        <v>0.12017302166666667</v>
      </c>
      <c r="I1146" s="142">
        <f t="shared" si="505"/>
        <v>4.1859299999999995E-2</v>
      </c>
      <c r="J1146" s="142">
        <f t="shared" si="505"/>
        <v>7.9679812000000003E-2</v>
      </c>
      <c r="K1146" s="142">
        <f t="shared" si="505"/>
        <v>9.4753991666666662E-2</v>
      </c>
      <c r="L1146" s="141">
        <f t="shared" si="504"/>
        <v>2.6349926164450861</v>
      </c>
    </row>
    <row r="1147" spans="1:12" ht="15" customHeight="1" x14ac:dyDescent="0.2">
      <c r="A1147" s="11"/>
      <c r="C1147" s="190">
        <v>2017</v>
      </c>
      <c r="D1147" s="186"/>
      <c r="E1147" s="142">
        <f t="shared" ref="E1147:K1147" si="506">AVERAGE(E1152,E1157,E1162)</f>
        <v>0.15956869800000001</v>
      </c>
      <c r="F1147" s="142">
        <f t="shared" si="506"/>
        <v>0.10953019233333333</v>
      </c>
      <c r="G1147" s="142">
        <f t="shared" si="506"/>
        <v>0.32039031633333331</v>
      </c>
      <c r="H1147" s="142">
        <f t="shared" si="506"/>
        <v>7.858465566666667E-2</v>
      </c>
      <c r="I1147" s="142">
        <f t="shared" si="506"/>
        <v>2.1942833333333338E-2</v>
      </c>
      <c r="J1147" s="142">
        <f t="shared" si="506"/>
        <v>9.4686568666666651E-2</v>
      </c>
      <c r="K1147" s="142">
        <f t="shared" si="506"/>
        <v>0.215296716</v>
      </c>
      <c r="L1147" s="141">
        <f t="shared" si="504"/>
        <v>2.5562465837088708</v>
      </c>
    </row>
    <row r="1148" spans="1:12" ht="15" customHeight="1" x14ac:dyDescent="0.2">
      <c r="A1148" s="11"/>
      <c r="C1148" s="190">
        <v>2014</v>
      </c>
      <c r="D1148" s="186"/>
      <c r="E1148" s="142">
        <f t="shared" ref="E1148:K1148" si="507">AVERAGE(E1153,E1158,E1163)</f>
        <v>0.17155220175489072</v>
      </c>
      <c r="F1148" s="142">
        <f t="shared" si="507"/>
        <v>0.13924576804053831</v>
      </c>
      <c r="G1148" s="142">
        <f t="shared" si="507"/>
        <v>0.2714776382157939</v>
      </c>
      <c r="H1148" s="142">
        <f t="shared" si="507"/>
        <v>5.415622472173779E-2</v>
      </c>
      <c r="I1148" s="142">
        <f t="shared" si="507"/>
        <v>1.8815170153730559E-2</v>
      </c>
      <c r="J1148" s="142">
        <f t="shared" si="507"/>
        <v>7.0503208204386589E-2</v>
      </c>
      <c r="K1148" s="142">
        <f t="shared" si="507"/>
        <v>0.27424978890892215</v>
      </c>
      <c r="L1148" s="141">
        <f t="shared" si="504"/>
        <v>2.403944459416842</v>
      </c>
    </row>
    <row r="1149" spans="1:12" ht="15" customHeight="1" x14ac:dyDescent="0.2">
      <c r="A1149" s="11"/>
      <c r="C1149" s="170" t="s">
        <v>95</v>
      </c>
      <c r="D1149" s="171"/>
      <c r="E1149" s="172"/>
      <c r="F1149" s="172"/>
      <c r="G1149" s="173"/>
      <c r="H1149" s="173"/>
      <c r="I1149" s="173"/>
      <c r="J1149" s="173"/>
      <c r="K1149" s="173"/>
      <c r="L1149" s="174"/>
    </row>
    <row r="1150" spans="1:12" ht="15" customHeight="1" x14ac:dyDescent="0.2">
      <c r="A1150" s="11"/>
      <c r="C1150" s="189">
        <v>2024</v>
      </c>
      <c r="D1150" s="184"/>
      <c r="E1150" s="185">
        <v>0.17352433412432233</v>
      </c>
      <c r="F1150" s="185">
        <v>0.2232534144171453</v>
      </c>
      <c r="G1150" s="185">
        <v>0.3167671627051441</v>
      </c>
      <c r="H1150" s="185">
        <v>9.0812534121703051E-2</v>
      </c>
      <c r="I1150" s="185">
        <v>3.3466296026426923E-2</v>
      </c>
      <c r="J1150" s="185">
        <v>7.6254646422432348E-2</v>
      </c>
      <c r="K1150" s="185">
        <v>8.5921612182825791E-2</v>
      </c>
      <c r="L1150" s="180">
        <f t="shared" ref="L1150:L1153" si="508">(1*E1150+2*F1150+3*G1150+4*H1150+5*I1150)/SUM(E1150:I1150)</f>
        <v>2.5075850252173075</v>
      </c>
    </row>
    <row r="1151" spans="1:12" ht="15" customHeight="1" x14ac:dyDescent="0.2">
      <c r="A1151" s="11"/>
      <c r="C1151" s="190">
        <v>2021</v>
      </c>
      <c r="D1151" s="186"/>
      <c r="E1151" s="142">
        <v>0.175829603</v>
      </c>
      <c r="F1151" s="142">
        <v>0.223279746</v>
      </c>
      <c r="G1151" s="142">
        <v>0.30930415500000003</v>
      </c>
      <c r="H1151" s="142">
        <v>8.3079227000000005E-2</v>
      </c>
      <c r="I1151" s="142">
        <v>3.5649300000000002E-2</v>
      </c>
      <c r="J1151" s="142">
        <v>7.8509732999999998E-2</v>
      </c>
      <c r="K1151" s="142">
        <v>9.4348242999999998E-2</v>
      </c>
      <c r="L1151" s="141">
        <f t="shared" si="508"/>
        <v>2.4915490819738069</v>
      </c>
    </row>
    <row r="1152" spans="1:12" ht="15" customHeight="1" x14ac:dyDescent="0.2">
      <c r="A1152" s="11"/>
      <c r="C1152" s="190">
        <v>2017</v>
      </c>
      <c r="D1152" s="186"/>
      <c r="E1152" s="142">
        <v>0.15141175200000001</v>
      </c>
      <c r="F1152" s="142">
        <v>0.130104742</v>
      </c>
      <c r="G1152" s="142">
        <v>0.321327431</v>
      </c>
      <c r="H1152" s="142">
        <v>6.0012200000000002E-2</v>
      </c>
      <c r="I1152" s="142">
        <v>2.0001100000000001E-2</v>
      </c>
      <c r="J1152" s="142">
        <v>8.8190864999999993E-2</v>
      </c>
      <c r="K1152" s="142">
        <v>0.228951927</v>
      </c>
      <c r="L1152" s="141">
        <f t="shared" si="508"/>
        <v>2.5124693218263894</v>
      </c>
    </row>
    <row r="1153" spans="1:12" ht="15" customHeight="1" x14ac:dyDescent="0.2">
      <c r="A1153" s="11"/>
      <c r="C1153" s="190">
        <v>2014</v>
      </c>
      <c r="D1153" s="186"/>
      <c r="E1153" s="142">
        <v>0.17547217105951735</v>
      </c>
      <c r="F1153" s="142">
        <v>0.1551704900974846</v>
      </c>
      <c r="G1153" s="142">
        <v>0.28471090509811769</v>
      </c>
      <c r="H1153" s="142">
        <v>4.2594521435512366E-2</v>
      </c>
      <c r="I1153" s="142">
        <v>1.5796507860618449E-2</v>
      </c>
      <c r="J1153" s="142">
        <v>6.2876288503322941E-2</v>
      </c>
      <c r="K1153" s="142">
        <v>0.26337911594542662</v>
      </c>
      <c r="L1153" s="141">
        <f t="shared" si="508"/>
        <v>2.3589153843878008</v>
      </c>
    </row>
    <row r="1154" spans="1:12" ht="15" customHeight="1" x14ac:dyDescent="0.2">
      <c r="A1154" s="11"/>
      <c r="C1154" s="170" t="s">
        <v>96</v>
      </c>
      <c r="D1154" s="171"/>
      <c r="E1154" s="172"/>
      <c r="F1154" s="172"/>
      <c r="G1154" s="173"/>
      <c r="H1154" s="173"/>
      <c r="I1154" s="173"/>
      <c r="J1154" s="173"/>
      <c r="K1154" s="173"/>
      <c r="L1154" s="174"/>
    </row>
    <row r="1155" spans="1:12" ht="15" customHeight="1" x14ac:dyDescent="0.2">
      <c r="A1155" s="11"/>
      <c r="C1155" s="189">
        <v>2024</v>
      </c>
      <c r="D1155" s="184"/>
      <c r="E1155" s="185">
        <v>0.12587170980100598</v>
      </c>
      <c r="F1155" s="185">
        <v>0.19702485400908648</v>
      </c>
      <c r="G1155" s="185">
        <v>0.3336485326344022</v>
      </c>
      <c r="H1155" s="185">
        <v>0.14481751125410439</v>
      </c>
      <c r="I1155" s="185">
        <v>3.1681412647252827E-2</v>
      </c>
      <c r="J1155" s="185">
        <v>8.1034367471322394E-2</v>
      </c>
      <c r="K1155" s="185">
        <v>8.5921612182825832E-2</v>
      </c>
      <c r="L1155" s="180">
        <f t="shared" ref="L1155:L1158" si="509">(1*E1155+2*F1155+3*G1155+4*H1155+5*I1155)/SUM(E1155:I1155)</f>
        <v>2.71119420920565</v>
      </c>
    </row>
    <row r="1156" spans="1:12" ht="15" customHeight="1" x14ac:dyDescent="0.2">
      <c r="A1156" s="11"/>
      <c r="C1156" s="190">
        <v>2021</v>
      </c>
      <c r="D1156" s="186"/>
      <c r="E1156" s="142">
        <v>0.14500867000000001</v>
      </c>
      <c r="F1156" s="142">
        <v>0.18770619999999999</v>
      </c>
      <c r="G1156" s="142">
        <v>0.33121078900000001</v>
      </c>
      <c r="H1156" s="142">
        <v>0.13245638800000001</v>
      </c>
      <c r="I1156" s="142">
        <v>2.91755E-2</v>
      </c>
      <c r="J1156" s="142">
        <v>8.0094161999999997E-2</v>
      </c>
      <c r="K1156" s="142">
        <v>9.4348242999999998E-2</v>
      </c>
      <c r="L1156" s="141">
        <f t="shared" si="509"/>
        <v>2.6524577201884632</v>
      </c>
    </row>
    <row r="1157" spans="1:12" ht="15" customHeight="1" x14ac:dyDescent="0.2">
      <c r="A1157" s="11"/>
      <c r="C1157" s="190">
        <v>2017</v>
      </c>
      <c r="D1157" s="186"/>
      <c r="E1157" s="142">
        <v>0.18743106700000001</v>
      </c>
      <c r="F1157" s="142">
        <v>0.119578241</v>
      </c>
      <c r="G1157" s="142">
        <v>0.32379649799999999</v>
      </c>
      <c r="H1157" s="142">
        <v>7.5321395999999999E-2</v>
      </c>
      <c r="I1157" s="142">
        <v>2.1276300000000001E-2</v>
      </c>
      <c r="J1157" s="142">
        <v>8.7280068000000002E-2</v>
      </c>
      <c r="K1157" s="142">
        <v>0.185316392</v>
      </c>
      <c r="L1157" s="141">
        <f t="shared" si="509"/>
        <v>2.4823143166555717</v>
      </c>
    </row>
    <row r="1158" spans="1:12" ht="15" customHeight="1" x14ac:dyDescent="0.2">
      <c r="A1158" s="11"/>
      <c r="C1158" s="190">
        <v>2014</v>
      </c>
      <c r="D1158" s="186"/>
      <c r="E1158" s="142">
        <v>0.17527855746581036</v>
      </c>
      <c r="F1158" s="142">
        <v>0.1507738193130144</v>
      </c>
      <c r="G1158" s="142">
        <v>0.2850746026340778</v>
      </c>
      <c r="H1158" s="142">
        <v>4.2786715440620425E-2</v>
      </c>
      <c r="I1158" s="142">
        <v>1.7381445399561091E-2</v>
      </c>
      <c r="J1158" s="142">
        <v>6.4560707886965565E-2</v>
      </c>
      <c r="K1158" s="142">
        <v>0.26414415185995049</v>
      </c>
      <c r="L1158" s="141">
        <f t="shared" si="509"/>
        <v>2.368710865618477</v>
      </c>
    </row>
    <row r="1159" spans="1:12" ht="15" customHeight="1" x14ac:dyDescent="0.2">
      <c r="A1159" s="11"/>
      <c r="C1159" s="170" t="s">
        <v>181</v>
      </c>
      <c r="D1159" s="171"/>
      <c r="E1159" s="172"/>
      <c r="F1159" s="172"/>
      <c r="G1159" s="173"/>
      <c r="H1159" s="173"/>
      <c r="I1159" s="173"/>
      <c r="J1159" s="173"/>
      <c r="K1159" s="173"/>
      <c r="L1159" s="174"/>
    </row>
    <row r="1160" spans="1:12" ht="15" customHeight="1" x14ac:dyDescent="0.2">
      <c r="A1160" s="11"/>
      <c r="C1160" s="189">
        <v>2024</v>
      </c>
      <c r="D1160" s="184"/>
      <c r="E1160" s="185">
        <v>0.13287349191400291</v>
      </c>
      <c r="F1160" s="185">
        <v>0.16416616348912658</v>
      </c>
      <c r="G1160" s="185">
        <v>0.30444318510416557</v>
      </c>
      <c r="H1160" s="185">
        <v>0.17642981466986421</v>
      </c>
      <c r="I1160" s="185">
        <v>6.1651339620651724E-2</v>
      </c>
      <c r="J1160" s="185">
        <v>7.4889787995546783E-2</v>
      </c>
      <c r="K1160" s="185">
        <v>8.5546217206642239E-2</v>
      </c>
      <c r="L1160" s="180">
        <f t="shared" ref="L1160:L1163" si="510">(1*E1160+2*F1160+3*G1160+4*H1160+5*I1160)/SUM(E1160:I1160)</f>
        <v>2.8449425484982642</v>
      </c>
    </row>
    <row r="1161" spans="1:12" ht="15" customHeight="1" x14ac:dyDescent="0.2">
      <c r="A1161" s="11"/>
      <c r="C1161" s="190">
        <v>2021</v>
      </c>
      <c r="D1161" s="186"/>
      <c r="E1161" s="142">
        <v>0.139916241</v>
      </c>
      <c r="F1161" s="142">
        <v>0.18319316099999999</v>
      </c>
      <c r="G1161" s="142">
        <v>0.29515305400000003</v>
      </c>
      <c r="H1161" s="142">
        <v>0.14498345000000001</v>
      </c>
      <c r="I1161" s="142">
        <v>6.0753099999999997E-2</v>
      </c>
      <c r="J1161" s="142">
        <v>8.0435540999999999E-2</v>
      </c>
      <c r="K1161" s="142">
        <v>9.5565489000000003E-2</v>
      </c>
      <c r="L1161" s="141">
        <f t="shared" si="510"/>
        <v>2.7614851576653479</v>
      </c>
    </row>
    <row r="1162" spans="1:12" ht="15" customHeight="1" x14ac:dyDescent="0.2">
      <c r="A1162" s="11"/>
      <c r="C1162" s="190">
        <v>2017</v>
      </c>
      <c r="D1162" s="186"/>
      <c r="E1162" s="142">
        <v>0.13986327500000001</v>
      </c>
      <c r="F1162" s="142">
        <v>7.8907593999999998E-2</v>
      </c>
      <c r="G1162" s="142">
        <v>0.31604702000000001</v>
      </c>
      <c r="H1162" s="142">
        <v>0.10042037099999999</v>
      </c>
      <c r="I1162" s="142">
        <v>2.4551099999999999E-2</v>
      </c>
      <c r="J1162" s="142">
        <v>0.108588773</v>
      </c>
      <c r="K1162" s="142">
        <v>0.231621829</v>
      </c>
      <c r="L1162" s="141">
        <f t="shared" si="510"/>
        <v>2.6830631324518475</v>
      </c>
    </row>
    <row r="1163" spans="1:12" ht="15" customHeight="1" x14ac:dyDescent="0.2">
      <c r="A1163" s="11"/>
      <c r="C1163" s="190">
        <v>2014</v>
      </c>
      <c r="D1163" s="186"/>
      <c r="E1163" s="142">
        <v>0.16390587673934437</v>
      </c>
      <c r="F1163" s="142">
        <v>0.11179299471111592</v>
      </c>
      <c r="G1163" s="142">
        <v>0.2446474069151863</v>
      </c>
      <c r="H1163" s="142">
        <v>7.7087437289080588E-2</v>
      </c>
      <c r="I1163" s="142">
        <v>2.3267557201012128E-2</v>
      </c>
      <c r="J1163" s="142">
        <v>8.4072628222871287E-2</v>
      </c>
      <c r="K1163" s="142">
        <v>0.29522609892138929</v>
      </c>
      <c r="L1163" s="141">
        <f t="shared" si="510"/>
        <v>2.4909271008178853</v>
      </c>
    </row>
    <row r="1164" spans="1:12" ht="15" customHeight="1" x14ac:dyDescent="0.2">
      <c r="A1164" s="11"/>
      <c r="C1164" s="162" t="s">
        <v>75</v>
      </c>
      <c r="D1164" s="162"/>
      <c r="E1164" s="162"/>
      <c r="F1164" s="162"/>
      <c r="G1164" s="162"/>
      <c r="H1164" s="162"/>
      <c r="I1164" s="162"/>
      <c r="J1164" s="162"/>
      <c r="K1164" s="162"/>
      <c r="L1164" s="162"/>
    </row>
    <row r="1165" spans="1:12" ht="15" customHeight="1" x14ac:dyDescent="0.2">
      <c r="A1165" s="11"/>
      <c r="C1165" s="189">
        <v>2024</v>
      </c>
      <c r="D1165" s="184"/>
      <c r="E1165" s="185">
        <f>AVERAGE(E1170,E1175,E1180)</f>
        <v>0.16945693550050414</v>
      </c>
      <c r="F1165" s="185">
        <f t="shared" ref="F1165:K1165" si="511">AVERAGE(F1170,F1175,F1180)</f>
        <v>0.11716118932078116</v>
      </c>
      <c r="G1165" s="185">
        <f t="shared" si="511"/>
        <v>0.28140459033061083</v>
      </c>
      <c r="H1165" s="185">
        <f t="shared" si="511"/>
        <v>9.6658759597244293E-2</v>
      </c>
      <c r="I1165" s="185">
        <f t="shared" si="511"/>
        <v>5.1670133135852225E-2</v>
      </c>
      <c r="J1165" s="185">
        <f t="shared" si="511"/>
        <v>0.13048096100908163</v>
      </c>
      <c r="K1165" s="185">
        <f t="shared" si="511"/>
        <v>0.15316743110592576</v>
      </c>
      <c r="L1165" s="180">
        <f t="shared" ref="L1165:L1168" si="512">(1*E1165+2*F1165+3*G1165+4*H1165+5*I1165)/SUM(E1165:I1165)</f>
        <v>2.6425274521140563</v>
      </c>
    </row>
    <row r="1166" spans="1:12" ht="15" customHeight="1" x14ac:dyDescent="0.2">
      <c r="A1166" s="11"/>
      <c r="C1166" s="190">
        <v>2021</v>
      </c>
      <c r="D1166" s="186"/>
      <c r="E1166" s="142">
        <f t="shared" ref="E1166:K1166" si="513">AVERAGE(E1171,E1176,E1181)</f>
        <v>0.15817244999999999</v>
      </c>
      <c r="F1166" s="142">
        <f t="shared" si="513"/>
        <v>0.13189165633333333</v>
      </c>
      <c r="G1166" s="142">
        <f t="shared" si="513"/>
        <v>0.26754408033333332</v>
      </c>
      <c r="H1166" s="142">
        <f t="shared" si="513"/>
        <v>8.815556866666667E-2</v>
      </c>
      <c r="I1166" s="142">
        <f t="shared" si="513"/>
        <v>4.8117866666666669E-2</v>
      </c>
      <c r="J1166" s="142">
        <f t="shared" si="513"/>
        <v>0.12152889366666668</v>
      </c>
      <c r="K1166" s="142">
        <f t="shared" si="513"/>
        <v>0.18458947000000001</v>
      </c>
      <c r="L1166" s="141">
        <f t="shared" si="512"/>
        <v>2.6197546584778504</v>
      </c>
    </row>
    <row r="1167" spans="1:12" ht="15" customHeight="1" x14ac:dyDescent="0.2">
      <c r="A1167" s="11"/>
      <c r="C1167" s="190">
        <v>2017</v>
      </c>
      <c r="D1167" s="186"/>
      <c r="E1167" s="142">
        <f t="shared" ref="E1167:K1167" si="514">AVERAGE(E1172,E1177,E1182)</f>
        <v>0.13704243899999999</v>
      </c>
      <c r="F1167" s="142">
        <f t="shared" si="514"/>
        <v>8.3165418000000005E-2</v>
      </c>
      <c r="G1167" s="142">
        <f t="shared" si="514"/>
        <v>0.28864452300000004</v>
      </c>
      <c r="H1167" s="142">
        <f t="shared" si="514"/>
        <v>7.0661035666666663E-2</v>
      </c>
      <c r="I1167" s="142">
        <f t="shared" si="514"/>
        <v>2.8355433333333332E-2</v>
      </c>
      <c r="J1167" s="142">
        <f t="shared" si="514"/>
        <v>0.10694852066666667</v>
      </c>
      <c r="K1167" s="142">
        <f t="shared" si="514"/>
        <v>0.28518260333333334</v>
      </c>
      <c r="L1167" s="141">
        <f t="shared" si="512"/>
        <v>2.621828961880778</v>
      </c>
    </row>
    <row r="1168" spans="1:12" ht="15" customHeight="1" x14ac:dyDescent="0.2">
      <c r="A1168" s="11"/>
      <c r="C1168" s="190">
        <v>2014</v>
      </c>
      <c r="D1168" s="186"/>
      <c r="E1168" s="142">
        <f t="shared" ref="E1168:K1168" si="515">AVERAGE(E1173,E1178,E1183)</f>
        <v>0.16388301989764067</v>
      </c>
      <c r="F1168" s="142">
        <f t="shared" si="515"/>
        <v>0.10447003260135879</v>
      </c>
      <c r="G1168" s="142">
        <f t="shared" si="515"/>
        <v>0.24553434052988155</v>
      </c>
      <c r="H1168" s="142">
        <f t="shared" si="515"/>
        <v>4.0109093490104136E-2</v>
      </c>
      <c r="I1168" s="142">
        <f t="shared" si="515"/>
        <v>2.1474335684108295E-2</v>
      </c>
      <c r="J1168" s="142">
        <f t="shared" si="515"/>
        <v>8.9800476129568582E-2</v>
      </c>
      <c r="K1168" s="142">
        <f t="shared" si="515"/>
        <v>0.33472870166733798</v>
      </c>
      <c r="L1168" s="141">
        <f t="shared" si="512"/>
        <v>2.3932302141721991</v>
      </c>
    </row>
    <row r="1169" spans="1:12" ht="15" customHeight="1" x14ac:dyDescent="0.2">
      <c r="A1169" s="11"/>
      <c r="C1169" s="170" t="s">
        <v>95</v>
      </c>
      <c r="D1169" s="171"/>
      <c r="E1169" s="172"/>
      <c r="F1169" s="172"/>
      <c r="G1169" s="173"/>
      <c r="H1169" s="173"/>
      <c r="I1169" s="173"/>
      <c r="J1169" s="173"/>
      <c r="K1169" s="173"/>
      <c r="L1169" s="174"/>
    </row>
    <row r="1170" spans="1:12" ht="15" customHeight="1" x14ac:dyDescent="0.2">
      <c r="A1170" s="11"/>
      <c r="C1170" s="189">
        <v>2024</v>
      </c>
      <c r="D1170" s="184"/>
      <c r="E1170" s="185">
        <v>0.20333238960889397</v>
      </c>
      <c r="F1170" s="185">
        <v>0.12955207545178618</v>
      </c>
      <c r="G1170" s="185">
        <v>0.27936286272877042</v>
      </c>
      <c r="H1170" s="185">
        <v>8.6307133165325858E-2</v>
      </c>
      <c r="I1170" s="185">
        <v>4.4556430861035515E-2</v>
      </c>
      <c r="J1170" s="185">
        <v>0.10550515768735763</v>
      </c>
      <c r="K1170" s="185">
        <v>0.15138395049683048</v>
      </c>
      <c r="L1170" s="180">
        <f t="shared" ref="L1170:L1173" si="516">(1*E1170+2*F1170+3*G1170+4*H1170+5*I1170)/SUM(E1170:I1170)</f>
        <v>2.514477766702409</v>
      </c>
    </row>
    <row r="1171" spans="1:12" ht="15" customHeight="1" x14ac:dyDescent="0.2">
      <c r="A1171" s="11"/>
      <c r="C1171" s="190">
        <v>2021</v>
      </c>
      <c r="D1171" s="186"/>
      <c r="E1171" s="142">
        <v>0.17920734399999999</v>
      </c>
      <c r="F1171" s="142">
        <v>0.152296298</v>
      </c>
      <c r="G1171" s="142">
        <v>0.25966836500000001</v>
      </c>
      <c r="H1171" s="142">
        <v>8.2525032999999998E-2</v>
      </c>
      <c r="I1171" s="142">
        <v>4.2828400000000003E-2</v>
      </c>
      <c r="J1171" s="142">
        <v>9.9715910000000005E-2</v>
      </c>
      <c r="K1171" s="142">
        <v>0.183758641</v>
      </c>
      <c r="L1171" s="141">
        <f t="shared" si="516"/>
        <v>2.5219581415001819</v>
      </c>
    </row>
    <row r="1172" spans="1:12" ht="15" customHeight="1" x14ac:dyDescent="0.2">
      <c r="A1172" s="11"/>
      <c r="C1172" s="190">
        <v>2017</v>
      </c>
      <c r="D1172" s="186"/>
      <c r="E1172" s="142">
        <v>0.13823233500000001</v>
      </c>
      <c r="F1172" s="142">
        <v>9.7620370999999997E-2</v>
      </c>
      <c r="G1172" s="142">
        <v>0.28207407600000001</v>
      </c>
      <c r="H1172" s="142">
        <v>6.6007265999999995E-2</v>
      </c>
      <c r="I1172" s="142">
        <v>2.6182199999999999E-2</v>
      </c>
      <c r="J1172" s="142">
        <v>0.104182961</v>
      </c>
      <c r="K1172" s="142">
        <v>0.28570078500000001</v>
      </c>
      <c r="L1172" s="141">
        <f t="shared" si="516"/>
        <v>2.5808776182600535</v>
      </c>
    </row>
    <row r="1173" spans="1:12" ht="15" customHeight="1" x14ac:dyDescent="0.2">
      <c r="A1173" s="11"/>
      <c r="C1173" s="190">
        <v>2014</v>
      </c>
      <c r="D1173" s="186"/>
      <c r="E1173" s="142">
        <v>0.17657262913036154</v>
      </c>
      <c r="F1173" s="142">
        <v>0.1118455615686636</v>
      </c>
      <c r="G1173" s="142">
        <v>0.25090918224479813</v>
      </c>
      <c r="H1173" s="142">
        <v>3.3615670316143799E-2</v>
      </c>
      <c r="I1173" s="142">
        <v>2.1639959121210139E-2</v>
      </c>
      <c r="J1173" s="142">
        <v>8.1378397181821105E-2</v>
      </c>
      <c r="K1173" s="142">
        <v>0.32403860043700172</v>
      </c>
      <c r="L1173" s="141">
        <f t="shared" si="516"/>
        <v>2.3472816583780833</v>
      </c>
    </row>
    <row r="1174" spans="1:12" ht="15" customHeight="1" x14ac:dyDescent="0.2">
      <c r="A1174" s="11"/>
      <c r="C1174" s="170" t="s">
        <v>96</v>
      </c>
      <c r="D1174" s="171"/>
      <c r="E1174" s="172"/>
      <c r="F1174" s="172"/>
      <c r="G1174" s="173"/>
      <c r="H1174" s="173"/>
      <c r="I1174" s="173"/>
      <c r="J1174" s="173"/>
      <c r="K1174" s="173"/>
      <c r="L1174" s="174"/>
    </row>
    <row r="1175" spans="1:12" ht="15" customHeight="1" x14ac:dyDescent="0.2">
      <c r="A1175" s="11"/>
      <c r="C1175" s="189">
        <v>2024</v>
      </c>
      <c r="D1175" s="184"/>
      <c r="E1175" s="185">
        <v>0.15051759965059766</v>
      </c>
      <c r="F1175" s="185">
        <v>0.11201396977759215</v>
      </c>
      <c r="G1175" s="185">
        <v>0.30119208756247107</v>
      </c>
      <c r="H1175" s="185">
        <v>9.4530928504084497E-2</v>
      </c>
      <c r="I1175" s="185">
        <v>4.6528923575611947E-2</v>
      </c>
      <c r="J1175" s="185">
        <v>0.14383254043281229</v>
      </c>
      <c r="K1175" s="185">
        <v>0.15138395049683051</v>
      </c>
      <c r="L1175" s="180">
        <f t="shared" ref="L1175:L1178" si="517">(1*E1175+2*F1175+3*G1175+4*H1175+5*I1175)/SUM(E1175:I1175)</f>
        <v>2.6800997887693594</v>
      </c>
    </row>
    <row r="1176" spans="1:12" ht="15" customHeight="1" x14ac:dyDescent="0.2">
      <c r="A1176" s="11"/>
      <c r="C1176" s="190">
        <v>2021</v>
      </c>
      <c r="D1176" s="186"/>
      <c r="E1176" s="142">
        <v>0.14674421300000001</v>
      </c>
      <c r="F1176" s="142">
        <v>0.130920274</v>
      </c>
      <c r="G1176" s="142">
        <v>0.27869040899999997</v>
      </c>
      <c r="H1176" s="142">
        <v>8.8661832999999995E-2</v>
      </c>
      <c r="I1176" s="142">
        <v>4.5817299999999998E-2</v>
      </c>
      <c r="J1176" s="142">
        <v>0.125407291</v>
      </c>
      <c r="K1176" s="142">
        <v>0.183758641</v>
      </c>
      <c r="L1176" s="141">
        <f t="shared" si="517"/>
        <v>2.6466412238647843</v>
      </c>
    </row>
    <row r="1177" spans="1:12" ht="15" customHeight="1" x14ac:dyDescent="0.2">
      <c r="A1177" s="11"/>
      <c r="C1177" s="190">
        <v>2017</v>
      </c>
      <c r="D1177" s="186"/>
      <c r="E1177" s="142">
        <v>0.14325816099999999</v>
      </c>
      <c r="F1177" s="142">
        <v>8.7813486999999996E-2</v>
      </c>
      <c r="G1177" s="142">
        <v>0.28580565200000002</v>
      </c>
      <c r="H1177" s="142">
        <v>6.9237646E-2</v>
      </c>
      <c r="I1177" s="142">
        <v>3.4584299999999998E-2</v>
      </c>
      <c r="J1177" s="142">
        <v>0.102153907</v>
      </c>
      <c r="K1177" s="142">
        <v>0.27714681200000002</v>
      </c>
      <c r="L1177" s="141">
        <f t="shared" si="517"/>
        <v>2.6199067994356797</v>
      </c>
    </row>
    <row r="1178" spans="1:12" ht="15" customHeight="1" x14ac:dyDescent="0.2">
      <c r="A1178" s="11"/>
      <c r="C1178" s="190">
        <v>2014</v>
      </c>
      <c r="D1178" s="186"/>
      <c r="E1178" s="142">
        <v>0.1699475990574548</v>
      </c>
      <c r="F1178" s="142">
        <v>0.10757848423186155</v>
      </c>
      <c r="G1178" s="142">
        <v>0.2614213547672512</v>
      </c>
      <c r="H1178" s="142">
        <v>3.4470091100489132E-2</v>
      </c>
      <c r="I1178" s="142">
        <v>2.4151009071402708E-2</v>
      </c>
      <c r="J1178" s="142">
        <v>8.247465335509517E-2</v>
      </c>
      <c r="K1178" s="142">
        <v>0.31995680841644547</v>
      </c>
      <c r="L1178" s="141">
        <f t="shared" si="517"/>
        <v>2.3896908057029509</v>
      </c>
    </row>
    <row r="1179" spans="1:12" ht="15" customHeight="1" x14ac:dyDescent="0.2">
      <c r="A1179" s="11"/>
      <c r="C1179" s="170" t="s">
        <v>181</v>
      </c>
      <c r="D1179" s="171"/>
      <c r="E1179" s="172"/>
      <c r="F1179" s="172"/>
      <c r="G1179" s="173"/>
      <c r="H1179" s="173"/>
      <c r="I1179" s="173"/>
      <c r="J1179" s="173"/>
      <c r="K1179" s="173"/>
      <c r="L1179" s="174"/>
    </row>
    <row r="1180" spans="1:12" ht="15" customHeight="1" x14ac:dyDescent="0.2">
      <c r="A1180" s="11"/>
      <c r="C1180" s="189">
        <v>2024</v>
      </c>
      <c r="D1180" s="184"/>
      <c r="E1180" s="185">
        <v>0.15452081724202085</v>
      </c>
      <c r="F1180" s="185">
        <v>0.10991752273296515</v>
      </c>
      <c r="G1180" s="185">
        <v>0.26365882070059105</v>
      </c>
      <c r="H1180" s="185">
        <v>0.10913821712232251</v>
      </c>
      <c r="I1180" s="185">
        <v>6.3925044970909201E-2</v>
      </c>
      <c r="J1180" s="185">
        <v>0.14210518490707497</v>
      </c>
      <c r="K1180" s="185">
        <v>0.15673439232411626</v>
      </c>
      <c r="L1180" s="180">
        <f t="shared" ref="L1180:L1183" si="518">(1*E1180+2*F1180+3*G1180+4*H1180+5*I1180)/SUM(E1180:I1180)</f>
        <v>2.740471874561484</v>
      </c>
    </row>
    <row r="1181" spans="1:12" ht="15" customHeight="1" x14ac:dyDescent="0.2">
      <c r="A1181" s="11"/>
      <c r="C1181" s="190">
        <v>2021</v>
      </c>
      <c r="D1181" s="186"/>
      <c r="E1181" s="142">
        <v>0.148565793</v>
      </c>
      <c r="F1181" s="142">
        <v>0.112458397</v>
      </c>
      <c r="G1181" s="142">
        <v>0.26427346699999998</v>
      </c>
      <c r="H1181" s="142">
        <v>9.3279840000000003E-2</v>
      </c>
      <c r="I1181" s="142">
        <v>5.5707899999999998E-2</v>
      </c>
      <c r="J1181" s="142">
        <v>0.13946348</v>
      </c>
      <c r="K1181" s="142">
        <v>0.18625112799999999</v>
      </c>
      <c r="L1181" s="141">
        <f t="shared" si="518"/>
        <v>2.6961311279888207</v>
      </c>
    </row>
    <row r="1182" spans="1:12" ht="15" customHeight="1" x14ac:dyDescent="0.2">
      <c r="A1182" s="11"/>
      <c r="C1182" s="190">
        <v>2017</v>
      </c>
      <c r="D1182" s="186"/>
      <c r="E1182" s="142">
        <v>0.12963682100000001</v>
      </c>
      <c r="F1182" s="142">
        <v>6.4062395999999994E-2</v>
      </c>
      <c r="G1182" s="142">
        <v>0.29805384099999999</v>
      </c>
      <c r="H1182" s="142">
        <v>7.6738194999999995E-2</v>
      </c>
      <c r="I1182" s="142">
        <v>2.42998E-2</v>
      </c>
      <c r="J1182" s="142">
        <v>0.11450869399999999</v>
      </c>
      <c r="K1182" s="142">
        <v>0.29270021299999999</v>
      </c>
      <c r="L1182" s="141">
        <f t="shared" si="518"/>
        <v>2.665989825592054</v>
      </c>
    </row>
    <row r="1183" spans="1:12" ht="15" customHeight="1" x14ac:dyDescent="0.2">
      <c r="A1183" s="11"/>
      <c r="C1183" s="190">
        <v>2014</v>
      </c>
      <c r="D1183" s="186"/>
      <c r="E1183" s="142">
        <v>0.14512883150510567</v>
      </c>
      <c r="F1183" s="142">
        <v>9.3986052003551215E-2</v>
      </c>
      <c r="G1183" s="142">
        <v>0.22427248457759527</v>
      </c>
      <c r="H1183" s="142">
        <v>5.2241519053679471E-2</v>
      </c>
      <c r="I1183" s="142">
        <v>1.8632038859712041E-2</v>
      </c>
      <c r="J1183" s="142">
        <v>0.10554837785178946</v>
      </c>
      <c r="K1183" s="142">
        <v>0.36019069614856691</v>
      </c>
      <c r="L1183" s="141">
        <f t="shared" si="518"/>
        <v>2.4483255205512533</v>
      </c>
    </row>
    <row r="1184" spans="1:12" ht="15" customHeight="1" x14ac:dyDescent="0.2">
      <c r="A1184" s="11"/>
      <c r="C1184" s="162" t="s">
        <v>208</v>
      </c>
      <c r="D1184" s="162"/>
      <c r="E1184" s="162"/>
      <c r="F1184" s="162"/>
      <c r="G1184" s="162"/>
      <c r="H1184" s="162"/>
      <c r="I1184" s="162"/>
      <c r="J1184" s="162"/>
      <c r="K1184" s="162"/>
      <c r="L1184" s="162"/>
    </row>
    <row r="1185" spans="1:13" ht="15" customHeight="1" x14ac:dyDescent="0.2">
      <c r="A1185" s="11"/>
      <c r="C1185" s="189">
        <v>2024</v>
      </c>
      <c r="D1185" s="184"/>
      <c r="E1185" s="185">
        <f>AVERAGE(E1190,E1195,E1200)</f>
        <v>0.17596737638959201</v>
      </c>
      <c r="F1185" s="185">
        <f t="shared" ref="F1185:K1185" si="519">AVERAGE(F1190,F1195,F1200)</f>
        <v>8.8305974256301711E-2</v>
      </c>
      <c r="G1185" s="185">
        <f t="shared" si="519"/>
        <v>0.22406358079946689</v>
      </c>
      <c r="H1185" s="185">
        <f t="shared" si="519"/>
        <v>0.15617347930033951</v>
      </c>
      <c r="I1185" s="185">
        <f t="shared" si="519"/>
        <v>6.2315710589277928E-2</v>
      </c>
      <c r="J1185" s="185">
        <f t="shared" si="519"/>
        <v>0.12048249764664549</v>
      </c>
      <c r="K1185" s="185">
        <f t="shared" si="519"/>
        <v>0.17269138101837653</v>
      </c>
      <c r="L1185" s="180">
        <f t="shared" ref="L1185:L1186" si="520">(1*E1185+2*F1185+3*G1185+4*H1185+5*I1185)/SUM(E1185:I1185)</f>
        <v>2.7744341617490527</v>
      </c>
    </row>
    <row r="1186" spans="1:13" ht="15" customHeight="1" x14ac:dyDescent="0.2">
      <c r="A1186" s="11"/>
      <c r="C1186" s="190">
        <v>2021</v>
      </c>
      <c r="D1186" s="186"/>
      <c r="E1186" s="142">
        <f t="shared" ref="E1186:K1186" si="521">AVERAGE(E1191,E1196,E1201)</f>
        <v>0.26075814899999999</v>
      </c>
      <c r="F1186" s="142">
        <f t="shared" si="521"/>
        <v>6.0406451E-2</v>
      </c>
      <c r="G1186" s="142">
        <f t="shared" si="521"/>
        <v>0.24601240166666663</v>
      </c>
      <c r="H1186" s="142">
        <f t="shared" si="521"/>
        <v>0.15584078100000001</v>
      </c>
      <c r="I1186" s="142">
        <f t="shared" si="521"/>
        <v>6.9909771666666662E-2</v>
      </c>
      <c r="J1186" s="142">
        <f t="shared" si="521"/>
        <v>5.1448533333333331E-2</v>
      </c>
      <c r="K1186" s="142">
        <f t="shared" si="521"/>
        <v>0.15562389200000001</v>
      </c>
      <c r="L1186" s="141">
        <f t="shared" si="520"/>
        <v>2.6389803543813701</v>
      </c>
    </row>
    <row r="1187" spans="1:13" ht="15" customHeight="1" x14ac:dyDescent="0.2">
      <c r="A1187" s="11"/>
      <c r="C1187" s="190">
        <v>2017</v>
      </c>
      <c r="D1187" s="186"/>
      <c r="E1187" s="142" t="s">
        <v>174</v>
      </c>
      <c r="F1187" s="142" t="s">
        <v>174</v>
      </c>
      <c r="G1187" s="142" t="s">
        <v>174</v>
      </c>
      <c r="H1187" s="142" t="s">
        <v>174</v>
      </c>
      <c r="I1187" s="142" t="s">
        <v>174</v>
      </c>
      <c r="J1187" s="142" t="s">
        <v>174</v>
      </c>
      <c r="K1187" s="142" t="s">
        <v>174</v>
      </c>
      <c r="L1187" s="141" t="s">
        <v>174</v>
      </c>
    </row>
    <row r="1188" spans="1:13" ht="15" customHeight="1" x14ac:dyDescent="0.2">
      <c r="A1188" s="11"/>
      <c r="C1188" s="190">
        <v>2014</v>
      </c>
      <c r="D1188" s="186"/>
      <c r="E1188" s="142" t="s">
        <v>174</v>
      </c>
      <c r="F1188" s="142" t="s">
        <v>174</v>
      </c>
      <c r="G1188" s="142" t="s">
        <v>174</v>
      </c>
      <c r="H1188" s="142" t="s">
        <v>174</v>
      </c>
      <c r="I1188" s="142" t="s">
        <v>174</v>
      </c>
      <c r="J1188" s="142" t="s">
        <v>174</v>
      </c>
      <c r="K1188" s="142" t="s">
        <v>174</v>
      </c>
      <c r="L1188" s="141" t="s">
        <v>174</v>
      </c>
    </row>
    <row r="1189" spans="1:13" ht="15" customHeight="1" x14ac:dyDescent="0.2">
      <c r="A1189" s="11"/>
      <c r="C1189" s="170" t="s">
        <v>95</v>
      </c>
      <c r="D1189" s="171"/>
      <c r="E1189" s="172"/>
      <c r="F1189" s="172"/>
      <c r="G1189" s="173"/>
      <c r="H1189" s="173"/>
      <c r="I1189" s="173"/>
      <c r="J1189" s="173"/>
      <c r="K1189" s="173"/>
      <c r="L1189" s="174"/>
    </row>
    <row r="1190" spans="1:13" s="3" customFormat="1" ht="15" customHeight="1" x14ac:dyDescent="0.2">
      <c r="A1190" s="11"/>
      <c r="B1190" s="2"/>
      <c r="C1190" s="189">
        <v>2024</v>
      </c>
      <c r="D1190" s="184"/>
      <c r="E1190" s="185">
        <v>0.20571781136260242</v>
      </c>
      <c r="F1190" s="185">
        <v>8.7046781663982234E-2</v>
      </c>
      <c r="G1190" s="185">
        <v>0.20512399374209792</v>
      </c>
      <c r="H1190" s="185">
        <v>0.15844010047077639</v>
      </c>
      <c r="I1190" s="185">
        <v>4.4261904802665848E-2</v>
      </c>
      <c r="J1190" s="185">
        <v>0.12856692843136788</v>
      </c>
      <c r="K1190" s="185">
        <v>0.17084247952650736</v>
      </c>
      <c r="L1190" s="180">
        <f t="shared" ref="L1190:L1191" si="522">(1*E1190+2*F1190+3*G1190+4*H1190+5*I1190)/SUM(E1190:I1190)</f>
        <v>2.6409907624081317</v>
      </c>
      <c r="M1190" s="2"/>
    </row>
    <row r="1191" spans="1:13" s="3" customFormat="1" ht="15" customHeight="1" x14ac:dyDescent="0.2">
      <c r="A1191" s="11"/>
      <c r="B1191" s="2"/>
      <c r="C1191" s="190">
        <v>2021</v>
      </c>
      <c r="D1191" s="186"/>
      <c r="E1191" s="142">
        <v>0.24152795799999999</v>
      </c>
      <c r="F1191" s="142">
        <v>9.0168353000000007E-2</v>
      </c>
      <c r="G1191" s="142">
        <v>0.188625391</v>
      </c>
      <c r="H1191" s="142">
        <v>0.180939461</v>
      </c>
      <c r="I1191" s="142">
        <v>8.9355628000000006E-2</v>
      </c>
      <c r="J1191" s="142">
        <v>5.0151000000000001E-2</v>
      </c>
      <c r="K1191" s="142">
        <v>0.159232235</v>
      </c>
      <c r="L1191" s="141">
        <f t="shared" si="522"/>
        <v>2.7298646393155095</v>
      </c>
      <c r="M1191" s="2"/>
    </row>
    <row r="1192" spans="1:13" s="3" customFormat="1" ht="15" customHeight="1" x14ac:dyDescent="0.2">
      <c r="A1192" s="11"/>
      <c r="B1192" s="2"/>
      <c r="C1192" s="190">
        <v>2017</v>
      </c>
      <c r="D1192" s="186"/>
      <c r="E1192" s="142" t="s">
        <v>174</v>
      </c>
      <c r="F1192" s="142" t="s">
        <v>174</v>
      </c>
      <c r="G1192" s="142" t="s">
        <v>174</v>
      </c>
      <c r="H1192" s="142" t="s">
        <v>174</v>
      </c>
      <c r="I1192" s="142" t="s">
        <v>174</v>
      </c>
      <c r="J1192" s="142" t="s">
        <v>174</v>
      </c>
      <c r="K1192" s="142" t="s">
        <v>174</v>
      </c>
      <c r="L1192" s="141" t="s">
        <v>174</v>
      </c>
      <c r="M1192" s="2"/>
    </row>
    <row r="1193" spans="1:13" s="3" customFormat="1" ht="15" customHeight="1" x14ac:dyDescent="0.2">
      <c r="A1193" s="11"/>
      <c r="B1193" s="2"/>
      <c r="C1193" s="190">
        <v>2014</v>
      </c>
      <c r="D1193" s="186"/>
      <c r="E1193" s="142" t="s">
        <v>174</v>
      </c>
      <c r="F1193" s="142" t="s">
        <v>174</v>
      </c>
      <c r="G1193" s="142" t="s">
        <v>174</v>
      </c>
      <c r="H1193" s="142" t="s">
        <v>174</v>
      </c>
      <c r="I1193" s="142" t="s">
        <v>174</v>
      </c>
      <c r="J1193" s="142" t="s">
        <v>174</v>
      </c>
      <c r="K1193" s="142" t="s">
        <v>174</v>
      </c>
      <c r="L1193" s="141" t="s">
        <v>174</v>
      </c>
      <c r="M1193" s="2"/>
    </row>
    <row r="1194" spans="1:13" s="3" customFormat="1" ht="15" customHeight="1" x14ac:dyDescent="0.2">
      <c r="A1194" s="11"/>
      <c r="B1194" s="2"/>
      <c r="C1194" s="170" t="s">
        <v>96</v>
      </c>
      <c r="D1194" s="171"/>
      <c r="E1194" s="172"/>
      <c r="F1194" s="172"/>
      <c r="G1194" s="173"/>
      <c r="H1194" s="173"/>
      <c r="I1194" s="173"/>
      <c r="J1194" s="173"/>
      <c r="K1194" s="173"/>
      <c r="L1194" s="174"/>
      <c r="M1194" s="2"/>
    </row>
    <row r="1195" spans="1:13" ht="15" customHeight="1" x14ac:dyDescent="0.2">
      <c r="A1195" s="11"/>
      <c r="C1195" s="189">
        <v>2024</v>
      </c>
      <c r="D1195" s="184"/>
      <c r="E1195" s="185">
        <v>0.19052071525081354</v>
      </c>
      <c r="F1195" s="185">
        <v>9.1213119382692734E-2</v>
      </c>
      <c r="G1195" s="185">
        <v>0.25430344921947778</v>
      </c>
      <c r="H1195" s="185">
        <v>0.12906058670327072</v>
      </c>
      <c r="I1195" s="185">
        <v>5.1080586426733021E-2</v>
      </c>
      <c r="J1195" s="185">
        <v>0.11297906349050499</v>
      </c>
      <c r="K1195" s="185">
        <v>0.17084247952650738</v>
      </c>
      <c r="L1195" s="180">
        <f t="shared" ref="L1195:L1196" si="523">(1*E1195+2*F1195+3*G1195+4*H1195+5*I1195)/SUM(E1195:I1195)</f>
        <v>2.6634459079613046</v>
      </c>
    </row>
    <row r="1196" spans="1:13" ht="15" customHeight="1" x14ac:dyDescent="0.2">
      <c r="A1196" s="11"/>
      <c r="C1196" s="190">
        <v>2021</v>
      </c>
      <c r="D1196" s="186"/>
      <c r="E1196" s="142">
        <v>0.26829298899999998</v>
      </c>
      <c r="F1196" s="142">
        <v>4.9081199999999998E-2</v>
      </c>
      <c r="G1196" s="142">
        <v>0.23548571200000001</v>
      </c>
      <c r="H1196" s="142">
        <v>0.18101024800000001</v>
      </c>
      <c r="I1196" s="142">
        <v>5.6746600000000001E-2</v>
      </c>
      <c r="J1196" s="142">
        <v>5.0151000000000001E-2</v>
      </c>
      <c r="K1196" s="142">
        <v>0.159232235</v>
      </c>
      <c r="L1196" s="141">
        <f t="shared" si="523"/>
        <v>2.6317258262384731</v>
      </c>
    </row>
    <row r="1197" spans="1:13" ht="15" customHeight="1" x14ac:dyDescent="0.2">
      <c r="A1197" s="11"/>
      <c r="C1197" s="190">
        <v>2017</v>
      </c>
      <c r="D1197" s="186"/>
      <c r="E1197" s="142" t="s">
        <v>174</v>
      </c>
      <c r="F1197" s="142" t="s">
        <v>174</v>
      </c>
      <c r="G1197" s="142" t="s">
        <v>174</v>
      </c>
      <c r="H1197" s="142" t="s">
        <v>174</v>
      </c>
      <c r="I1197" s="142" t="s">
        <v>174</v>
      </c>
      <c r="J1197" s="142" t="s">
        <v>174</v>
      </c>
      <c r="K1197" s="142" t="s">
        <v>174</v>
      </c>
      <c r="L1197" s="141" t="s">
        <v>174</v>
      </c>
    </row>
    <row r="1198" spans="1:13" ht="15" customHeight="1" x14ac:dyDescent="0.2">
      <c r="A1198" s="11"/>
      <c r="C1198" s="190">
        <v>2014</v>
      </c>
      <c r="D1198" s="186"/>
      <c r="E1198" s="142" t="s">
        <v>174</v>
      </c>
      <c r="F1198" s="142" t="s">
        <v>174</v>
      </c>
      <c r="G1198" s="142" t="s">
        <v>174</v>
      </c>
      <c r="H1198" s="142" t="s">
        <v>174</v>
      </c>
      <c r="I1198" s="142" t="s">
        <v>174</v>
      </c>
      <c r="J1198" s="142" t="s">
        <v>174</v>
      </c>
      <c r="K1198" s="142" t="s">
        <v>174</v>
      </c>
      <c r="L1198" s="141" t="s">
        <v>174</v>
      </c>
    </row>
    <row r="1199" spans="1:13" ht="15" customHeight="1" x14ac:dyDescent="0.2">
      <c r="A1199" s="11"/>
      <c r="C1199" s="170" t="s">
        <v>181</v>
      </c>
      <c r="D1199" s="171"/>
      <c r="E1199" s="172"/>
      <c r="F1199" s="172"/>
      <c r="G1199" s="173"/>
      <c r="H1199" s="173"/>
      <c r="I1199" s="173"/>
      <c r="J1199" s="173"/>
      <c r="K1199" s="173"/>
      <c r="L1199" s="174"/>
    </row>
    <row r="1200" spans="1:13" ht="15" customHeight="1" x14ac:dyDescent="0.2">
      <c r="A1200" s="11"/>
      <c r="C1200" s="189">
        <v>2024</v>
      </c>
      <c r="D1200" s="184"/>
      <c r="E1200" s="185">
        <v>0.13166360255536008</v>
      </c>
      <c r="F1200" s="185">
        <v>8.6658021722230139E-2</v>
      </c>
      <c r="G1200" s="185">
        <v>0.21276329943682504</v>
      </c>
      <c r="H1200" s="185">
        <v>0.18101975072697141</v>
      </c>
      <c r="I1200" s="185">
        <v>9.1604640538434937E-2</v>
      </c>
      <c r="J1200" s="185">
        <v>0.11990150101806363</v>
      </c>
      <c r="K1200" s="185">
        <v>0.17638918400211476</v>
      </c>
      <c r="L1200" s="180">
        <f t="shared" ref="L1200:L1201" si="524">(1*E1200+2*F1200+3*G1200+4*H1200+5*I1200)/SUM(E1200:I1200)</f>
        <v>3.0202410351372126</v>
      </c>
    </row>
    <row r="1201" spans="1:12" ht="15" customHeight="1" x14ac:dyDescent="0.2">
      <c r="A1201" s="11"/>
      <c r="C1201" s="190">
        <v>2021</v>
      </c>
      <c r="D1201" s="186"/>
      <c r="E1201" s="142">
        <v>0.27245350000000002</v>
      </c>
      <c r="F1201" s="142">
        <v>4.1969800000000002E-2</v>
      </c>
      <c r="G1201" s="142">
        <v>0.31392610199999998</v>
      </c>
      <c r="H1201" s="142">
        <v>0.105572634</v>
      </c>
      <c r="I1201" s="142">
        <v>6.3627086999999999E-2</v>
      </c>
      <c r="J1201" s="142">
        <v>5.4043599999999997E-2</v>
      </c>
      <c r="K1201" s="142">
        <v>0.14840720600000001</v>
      </c>
      <c r="L1201" s="141">
        <f t="shared" si="524"/>
        <v>2.556077510726571</v>
      </c>
    </row>
    <row r="1202" spans="1:12" ht="15" customHeight="1" x14ac:dyDescent="0.2">
      <c r="A1202" s="11"/>
      <c r="C1202" s="190">
        <v>2017</v>
      </c>
      <c r="D1202" s="186"/>
      <c r="E1202" s="142" t="s">
        <v>174</v>
      </c>
      <c r="F1202" s="142" t="s">
        <v>174</v>
      </c>
      <c r="G1202" s="142" t="s">
        <v>174</v>
      </c>
      <c r="H1202" s="142" t="s">
        <v>174</v>
      </c>
      <c r="I1202" s="142" t="s">
        <v>174</v>
      </c>
      <c r="J1202" s="142" t="s">
        <v>174</v>
      </c>
      <c r="K1202" s="142" t="s">
        <v>174</v>
      </c>
      <c r="L1202" s="141" t="s">
        <v>174</v>
      </c>
    </row>
    <row r="1203" spans="1:12" ht="15" customHeight="1" x14ac:dyDescent="0.2">
      <c r="A1203" s="11"/>
      <c r="C1203" s="190">
        <v>2014</v>
      </c>
      <c r="D1203" s="186"/>
      <c r="E1203" s="142" t="s">
        <v>174</v>
      </c>
      <c r="F1203" s="142" t="s">
        <v>174</v>
      </c>
      <c r="G1203" s="142" t="s">
        <v>174</v>
      </c>
      <c r="H1203" s="142" t="s">
        <v>174</v>
      </c>
      <c r="I1203" s="142" t="s">
        <v>174</v>
      </c>
      <c r="J1203" s="142" t="s">
        <v>174</v>
      </c>
      <c r="K1203" s="142" t="s">
        <v>174</v>
      </c>
      <c r="L1203" s="141" t="s">
        <v>174</v>
      </c>
    </row>
    <row r="1204" spans="1:12" ht="15" customHeight="1" x14ac:dyDescent="0.2">
      <c r="A1204" s="11"/>
      <c r="C1204" s="162" t="s">
        <v>186</v>
      </c>
      <c r="D1204" s="162"/>
      <c r="E1204" s="162"/>
      <c r="F1204" s="162"/>
      <c r="G1204" s="162"/>
      <c r="H1204" s="162"/>
      <c r="I1204" s="162"/>
      <c r="J1204" s="162"/>
      <c r="K1204" s="162"/>
      <c r="L1204" s="162"/>
    </row>
    <row r="1205" spans="1:12" ht="15" customHeight="1" x14ac:dyDescent="0.2">
      <c r="A1205" s="11"/>
      <c r="C1205" s="189">
        <v>2024</v>
      </c>
      <c r="D1205" s="184"/>
      <c r="E1205" s="185">
        <f>AVERAGE(E1030,E1050,E1070,E1090,E1110,E1130,E1150,E1170)</f>
        <v>0.13117526421231065</v>
      </c>
      <c r="F1205" s="185">
        <f t="shared" ref="F1205:K1205" si="525">AVERAGE(F1030,F1050,F1070,F1090,F1110,F1130,F1150,F1170)</f>
        <v>0.11270074452793709</v>
      </c>
      <c r="G1205" s="185">
        <f t="shared" si="525"/>
        <v>0.31645082797700641</v>
      </c>
      <c r="H1205" s="185">
        <f t="shared" si="525"/>
        <v>0.20979652086166728</v>
      </c>
      <c r="I1205" s="185">
        <f t="shared" si="525"/>
        <v>0.10898924001209649</v>
      </c>
      <c r="J1205" s="185">
        <f t="shared" si="525"/>
        <v>5.8260527729008013E-2</v>
      </c>
      <c r="K1205" s="185">
        <f t="shared" si="525"/>
        <v>6.2626874679974118E-2</v>
      </c>
      <c r="L1205" s="180">
        <f t="shared" ref="L1205:L1208" si="526">(1*E1205+2*F1205+3*G1205+4*H1205+5*I1205)/SUM(E1205:I1205)</f>
        <v>3.0599738054917847</v>
      </c>
    </row>
    <row r="1206" spans="1:12" ht="15" customHeight="1" x14ac:dyDescent="0.2">
      <c r="A1206" s="11"/>
      <c r="C1206" s="190">
        <v>2021</v>
      </c>
      <c r="D1206" s="186"/>
      <c r="E1206" s="142">
        <f t="shared" ref="E1206:K1206" si="527">AVERAGE(E1031,E1051,E1071,E1091,E1111,E1131,E1151,E1171)</f>
        <v>0.12805570575</v>
      </c>
      <c r="F1206" s="142">
        <f t="shared" si="527"/>
        <v>0.11633258237499999</v>
      </c>
      <c r="G1206" s="142">
        <f t="shared" si="527"/>
        <v>0.31868592737500001</v>
      </c>
      <c r="H1206" s="142">
        <f t="shared" si="527"/>
        <v>0.20553997575000002</v>
      </c>
      <c r="I1206" s="142">
        <f t="shared" si="527"/>
        <v>0.10291436300000001</v>
      </c>
      <c r="J1206" s="142">
        <f t="shared" si="527"/>
        <v>5.8520495249999999E-2</v>
      </c>
      <c r="K1206" s="142">
        <f t="shared" si="527"/>
        <v>6.9950946999999999E-2</v>
      </c>
      <c r="L1206" s="141">
        <f t="shared" si="526"/>
        <v>3.0446625732285924</v>
      </c>
    </row>
    <row r="1207" spans="1:12" ht="15" customHeight="1" x14ac:dyDescent="0.2">
      <c r="A1207" s="11"/>
      <c r="C1207" s="190">
        <v>2017</v>
      </c>
      <c r="D1207" s="186"/>
      <c r="E1207" s="142">
        <f t="shared" ref="E1207:K1207" si="528">AVERAGE(E1032,E1052,E1072,E1092,E1112,E1132,E1152,E1172)</f>
        <v>0.120201044125</v>
      </c>
      <c r="F1207" s="142">
        <f t="shared" si="528"/>
        <v>9.1896231374999998E-2</v>
      </c>
      <c r="G1207" s="142">
        <f t="shared" si="528"/>
        <v>0.34419180162499996</v>
      </c>
      <c r="H1207" s="142">
        <f t="shared" si="528"/>
        <v>0.17977307774999998</v>
      </c>
      <c r="I1207" s="142">
        <f t="shared" si="528"/>
        <v>8.0761801875000011E-2</v>
      </c>
      <c r="J1207" s="142">
        <f t="shared" si="528"/>
        <v>6.1308399249999999E-2</v>
      </c>
      <c r="K1207" s="142">
        <f t="shared" si="528"/>
        <v>0.12186765462499999</v>
      </c>
      <c r="L1207" s="141">
        <f t="shared" si="526"/>
        <v>3.0110162805591583</v>
      </c>
    </row>
    <row r="1208" spans="1:12" ht="15" customHeight="1" x14ac:dyDescent="0.2">
      <c r="A1208" s="11"/>
      <c r="C1208" s="190">
        <v>2014</v>
      </c>
      <c r="D1208" s="186"/>
      <c r="E1208" s="142">
        <f t="shared" ref="E1208:K1208" si="529">AVERAGE(E1033,E1053,E1073,E1093,E1113,E1133,E1153,E1173)</f>
        <v>0.12717128550509949</v>
      </c>
      <c r="F1208" s="142">
        <f t="shared" si="529"/>
        <v>0.11041442798817924</v>
      </c>
      <c r="G1208" s="142">
        <f t="shared" si="529"/>
        <v>0.31750556315838901</v>
      </c>
      <c r="H1208" s="142">
        <f t="shared" si="529"/>
        <v>0.16205432867691705</v>
      </c>
      <c r="I1208" s="142">
        <f t="shared" si="529"/>
        <v>8.6441427615782385E-2</v>
      </c>
      <c r="J1208" s="142">
        <f t="shared" si="529"/>
        <v>4.8961403372655095E-2</v>
      </c>
      <c r="K1208" s="142">
        <f t="shared" si="529"/>
        <v>0.14745156368297768</v>
      </c>
      <c r="L1208" s="141">
        <f t="shared" si="526"/>
        <v>2.9628916173763584</v>
      </c>
    </row>
    <row r="1209" spans="1:12" ht="15" customHeight="1" x14ac:dyDescent="0.2">
      <c r="A1209" s="11"/>
      <c r="C1209" s="162" t="s">
        <v>187</v>
      </c>
      <c r="D1209" s="162"/>
      <c r="E1209" s="162"/>
      <c r="F1209" s="162"/>
      <c r="G1209" s="162"/>
      <c r="H1209" s="162"/>
      <c r="I1209" s="162"/>
      <c r="J1209" s="162"/>
      <c r="K1209" s="162"/>
      <c r="L1209" s="162"/>
    </row>
    <row r="1210" spans="1:12" ht="15" customHeight="1" x14ac:dyDescent="0.2">
      <c r="A1210" s="11"/>
      <c r="C1210" s="189">
        <v>2024</v>
      </c>
      <c r="D1210" s="184"/>
      <c r="E1210" s="185">
        <f>AVERAGE(E1035,E1055,E1075,E1095,E1115,E1135,E1155,E1175)</f>
        <v>0.11917735449622599</v>
      </c>
      <c r="F1210" s="185">
        <f t="shared" ref="F1210:K1210" si="530">AVERAGE(F1035,F1055,F1075,F1095,F1115,F1135,F1155,F1175)</f>
        <v>0.1041698862313972</v>
      </c>
      <c r="G1210" s="185">
        <f t="shared" si="530"/>
        <v>0.33381064581341363</v>
      </c>
      <c r="H1210" s="185">
        <f t="shared" si="530"/>
        <v>0.2168316988297366</v>
      </c>
      <c r="I1210" s="185">
        <f t="shared" si="530"/>
        <v>9.7321672652051577E-2</v>
      </c>
      <c r="J1210" s="185">
        <f t="shared" si="530"/>
        <v>6.6061867297200844E-2</v>
      </c>
      <c r="K1210" s="185">
        <f t="shared" si="530"/>
        <v>6.2626874679974132E-2</v>
      </c>
      <c r="L1210" s="180">
        <f t="shared" ref="L1210:L1213" si="531">(1*E1210+2*F1210+3*G1210+4*H1210+5*I1210)/SUM(E1210:I1210)</f>
        <v>3.0791341191510049</v>
      </c>
    </row>
    <row r="1211" spans="1:12" ht="15" customHeight="1" x14ac:dyDescent="0.2">
      <c r="A1211" s="11"/>
      <c r="C1211" s="190">
        <v>2021</v>
      </c>
      <c r="D1211" s="186"/>
      <c r="E1211" s="142">
        <f t="shared" ref="E1211:K1211" si="532">AVERAGE(E1036,E1056,E1076,E1096,E1116,E1136,E1156,E1176)</f>
        <v>0.118848177</v>
      </c>
      <c r="F1211" s="142">
        <f t="shared" si="532"/>
        <v>0.113044117625</v>
      </c>
      <c r="G1211" s="142">
        <f t="shared" si="532"/>
        <v>0.33111507062500001</v>
      </c>
      <c r="H1211" s="142">
        <f t="shared" si="532"/>
        <v>0.21571735962499999</v>
      </c>
      <c r="I1211" s="142">
        <f t="shared" si="532"/>
        <v>8.947912362499999E-2</v>
      </c>
      <c r="J1211" s="142">
        <f t="shared" si="532"/>
        <v>6.1845181375000002E-2</v>
      </c>
      <c r="K1211" s="142">
        <f t="shared" si="532"/>
        <v>6.9950946999999999E-2</v>
      </c>
      <c r="L1211" s="141">
        <f t="shared" si="531"/>
        <v>3.0506046308432131</v>
      </c>
    </row>
    <row r="1212" spans="1:12" ht="15" customHeight="1" x14ac:dyDescent="0.2">
      <c r="A1212" s="11"/>
      <c r="C1212" s="190">
        <v>2017</v>
      </c>
      <c r="D1212" s="186"/>
      <c r="E1212" s="142">
        <f t="shared" ref="E1212:K1212" si="533">AVERAGE(E1037,E1057,E1077,E1097,E1117,E1137,E1157,E1177)</f>
        <v>0.13998847137500001</v>
      </c>
      <c r="F1212" s="142">
        <f t="shared" si="533"/>
        <v>8.1140277750000003E-2</v>
      </c>
      <c r="G1212" s="142">
        <f t="shared" si="533"/>
        <v>0.34202335475000001</v>
      </c>
      <c r="H1212" s="142">
        <f t="shared" si="533"/>
        <v>0.18617855350000001</v>
      </c>
      <c r="I1212" s="142">
        <f t="shared" si="533"/>
        <v>7.6516004250000005E-2</v>
      </c>
      <c r="J1212" s="142">
        <f t="shared" si="533"/>
        <v>6.3244097250000006E-2</v>
      </c>
      <c r="K1212" s="142">
        <f t="shared" si="533"/>
        <v>0.11090921537500001</v>
      </c>
      <c r="L1212" s="141">
        <f t="shared" si="531"/>
        <v>2.9734736973363858</v>
      </c>
    </row>
    <row r="1213" spans="1:12" ht="15" customHeight="1" x14ac:dyDescent="0.2">
      <c r="A1213" s="11"/>
      <c r="C1213" s="190">
        <v>2014</v>
      </c>
      <c r="D1213" s="186"/>
      <c r="E1213" s="142">
        <f t="shared" ref="E1213:K1213" si="534">AVERAGE(E1038,E1058,E1078,E1098,E1118,E1138,E1158,E1178)</f>
        <v>0.12988904160855841</v>
      </c>
      <c r="F1213" s="142">
        <f t="shared" si="534"/>
        <v>0.11063530394616043</v>
      </c>
      <c r="G1213" s="142">
        <f t="shared" si="534"/>
        <v>0.32465636737884346</v>
      </c>
      <c r="H1213" s="142">
        <f t="shared" si="534"/>
        <v>0.18878457341508004</v>
      </c>
      <c r="I1213" s="142">
        <f t="shared" si="534"/>
        <v>6.5523437519434471E-2</v>
      </c>
      <c r="J1213" s="142">
        <f t="shared" si="534"/>
        <v>4.995047917337913E-2</v>
      </c>
      <c r="K1213" s="142">
        <f t="shared" si="534"/>
        <v>0.13056079695854408</v>
      </c>
      <c r="L1213" s="141">
        <f t="shared" si="531"/>
        <v>2.9382762236549449</v>
      </c>
    </row>
    <row r="1214" spans="1:12" ht="15" customHeight="1" x14ac:dyDescent="0.2">
      <c r="A1214" s="11"/>
      <c r="C1214" s="162" t="s">
        <v>188</v>
      </c>
      <c r="D1214" s="162"/>
      <c r="E1214" s="162"/>
      <c r="F1214" s="162"/>
      <c r="G1214" s="162"/>
      <c r="H1214" s="162"/>
      <c r="I1214" s="162"/>
      <c r="J1214" s="162"/>
      <c r="K1214" s="162"/>
      <c r="L1214" s="162"/>
    </row>
    <row r="1215" spans="1:12" ht="15" customHeight="1" x14ac:dyDescent="0.2">
      <c r="A1215" s="11"/>
      <c r="C1215" s="189">
        <v>2024</v>
      </c>
      <c r="D1215" s="184"/>
      <c r="E1215" s="185">
        <f>AVERAGE(E1040,E1060,E1080,E1100,E1120,E1140,E1160,E1180)</f>
        <v>0.12544611352878196</v>
      </c>
      <c r="F1215" s="185">
        <f t="shared" ref="F1215:K1215" si="535">AVERAGE(F1040,F1060,F1080,F1100,F1120,F1140,F1160,F1180)</f>
        <v>0.10282077500818917</v>
      </c>
      <c r="G1215" s="185">
        <f t="shared" si="535"/>
        <v>0.29867297311799756</v>
      </c>
      <c r="H1215" s="185">
        <f t="shared" si="535"/>
        <v>0.21117311221575596</v>
      </c>
      <c r="I1215" s="185">
        <f t="shared" si="535"/>
        <v>0.11796705352804</v>
      </c>
      <c r="J1215" s="185">
        <f t="shared" si="535"/>
        <v>6.5470823954024565E-2</v>
      </c>
      <c r="K1215" s="185">
        <f t="shared" si="535"/>
        <v>7.8449148647210795E-2</v>
      </c>
      <c r="L1215" s="180">
        <f t="shared" ref="L1215:L1218" si="536">(1*E1215+2*F1215+3*G1215+4*H1215+5*I1215)/SUM(E1215:I1215)</f>
        <v>3.1090951946278493</v>
      </c>
    </row>
    <row r="1216" spans="1:12" ht="15" customHeight="1" x14ac:dyDescent="0.2">
      <c r="A1216" s="11"/>
      <c r="C1216" s="190">
        <v>2021</v>
      </c>
      <c r="D1216" s="186"/>
      <c r="E1216" s="142">
        <f t="shared" ref="E1216:K1216" si="537">AVERAGE(E1041,E1061,E1081,E1101,E1121,E1141,E1161,E1181)</f>
        <v>0.12447997487500001</v>
      </c>
      <c r="F1216" s="142">
        <f t="shared" si="537"/>
        <v>0.119534547625</v>
      </c>
      <c r="G1216" s="142">
        <f t="shared" si="537"/>
        <v>0.30170953950000001</v>
      </c>
      <c r="H1216" s="142">
        <f t="shared" si="537"/>
        <v>0.18758406037499997</v>
      </c>
      <c r="I1216" s="142">
        <f t="shared" si="537"/>
        <v>0.10898357025000001</v>
      </c>
      <c r="J1216" s="142">
        <f t="shared" si="537"/>
        <v>7.1039386874999999E-2</v>
      </c>
      <c r="K1216" s="142">
        <f t="shared" si="537"/>
        <v>8.6668904499999991E-2</v>
      </c>
      <c r="L1216" s="141">
        <f t="shared" si="536"/>
        <v>3.0439950955523649</v>
      </c>
    </row>
    <row r="1217" spans="1:12" ht="15" customHeight="1" x14ac:dyDescent="0.2">
      <c r="A1217" s="11"/>
      <c r="C1217" s="190">
        <v>2017</v>
      </c>
      <c r="D1217" s="186"/>
      <c r="E1217" s="142">
        <f t="shared" ref="E1217:K1217" si="538">AVERAGE(E1042,E1062,E1082,E1102,E1122,E1142,E1162,E1182)</f>
        <v>0.13261619862500001</v>
      </c>
      <c r="F1217" s="142">
        <f t="shared" si="538"/>
        <v>7.7211750999999995E-2</v>
      </c>
      <c r="G1217" s="142">
        <f t="shared" si="538"/>
        <v>0.33063462912499997</v>
      </c>
      <c r="H1217" s="142">
        <f t="shared" si="538"/>
        <v>0.14929516025</v>
      </c>
      <c r="I1217" s="142">
        <f t="shared" si="538"/>
        <v>7.7898325500000004E-2</v>
      </c>
      <c r="J1217" s="142">
        <f t="shared" si="538"/>
        <v>8.4121026624999998E-2</v>
      </c>
      <c r="K1217" s="142">
        <f t="shared" si="538"/>
        <v>0.14822291012500002</v>
      </c>
      <c r="L1217" s="141">
        <f t="shared" si="536"/>
        <v>2.9513423540471497</v>
      </c>
    </row>
    <row r="1218" spans="1:12" ht="15" customHeight="1" x14ac:dyDescent="0.2">
      <c r="A1218" s="11"/>
      <c r="C1218" s="190">
        <v>2014</v>
      </c>
      <c r="D1218" s="186"/>
      <c r="E1218" s="142">
        <f t="shared" ref="E1218:K1218" si="539">AVERAGE(E1043,E1063,E1083,E1103,E1123,E1143,E1163,E1183)</f>
        <v>0.14724477684885887</v>
      </c>
      <c r="F1218" s="142">
        <f t="shared" si="539"/>
        <v>9.931831720782032E-2</v>
      </c>
      <c r="G1218" s="142">
        <f t="shared" si="539"/>
        <v>0.2669335392502073</v>
      </c>
      <c r="H1218" s="142">
        <f t="shared" si="539"/>
        <v>0.11949107908617562</v>
      </c>
      <c r="I1218" s="142">
        <f t="shared" si="539"/>
        <v>0.11217966152678593</v>
      </c>
      <c r="J1218" s="142">
        <f t="shared" si="539"/>
        <v>7.1250360788582448E-2</v>
      </c>
      <c r="K1218" s="142">
        <f t="shared" si="539"/>
        <v>0.18358226529156951</v>
      </c>
      <c r="L1218" s="141">
        <f t="shared" si="536"/>
        <v>2.9329580567879718</v>
      </c>
    </row>
    <row r="1219" spans="1:12" ht="15" customHeight="1" x14ac:dyDescent="0.2">
      <c r="A1219" s="11"/>
      <c r="C1219" s="100" t="s">
        <v>20</v>
      </c>
      <c r="D1219" s="100"/>
      <c r="E1219" s="100"/>
      <c r="F1219" s="100"/>
      <c r="G1219" s="99"/>
      <c r="H1219" s="99"/>
      <c r="I1219" s="99"/>
      <c r="J1219" s="99"/>
      <c r="K1219" s="99"/>
      <c r="L1219" s="99"/>
    </row>
    <row r="1220" spans="1:12" ht="15" customHeight="1" x14ac:dyDescent="0.2">
      <c r="A1220" s="11"/>
      <c r="C1220" s="160" t="s">
        <v>185</v>
      </c>
      <c r="D1220" s="160"/>
      <c r="E1220" s="160"/>
      <c r="F1220" s="161"/>
      <c r="G1220" s="161"/>
      <c r="H1220" s="161"/>
      <c r="I1220" s="161"/>
      <c r="J1220" s="161"/>
      <c r="K1220" s="161"/>
      <c r="L1220" s="161"/>
    </row>
    <row r="1221" spans="1:12" ht="15" customHeight="1" x14ac:dyDescent="0.2">
      <c r="A1221" s="11"/>
      <c r="C1221" s="189">
        <v>2024</v>
      </c>
      <c r="D1221" s="184"/>
      <c r="E1221" s="185">
        <f>AVERAGE(E1231,E1236,E1241,E1251,E1256,E1261,E1271,E1276,E1281,E1291,E1296,E1301,E1311,E1316,E1321,E1331,E1336,E1341,E1351,E1356,E1361,E1371,E1376,E1381)</f>
        <v>0.16024855805240804</v>
      </c>
      <c r="F1221" s="185">
        <f t="shared" ref="F1221:K1221" si="540">AVERAGE(F1231,F1236,F1241,F1251,F1256,F1261,F1271,F1276,F1281,F1291,F1296,F1301,F1311,F1316,F1321,F1331,F1336,F1341,F1351,F1356,F1361,F1371,F1376,F1381)</f>
        <v>0.13292583963986052</v>
      </c>
      <c r="G1221" s="185">
        <f t="shared" si="540"/>
        <v>0.33103518389891756</v>
      </c>
      <c r="H1221" s="185">
        <f t="shared" si="540"/>
        <v>0.16048095311689253</v>
      </c>
      <c r="I1221" s="185">
        <f t="shared" si="540"/>
        <v>5.8265278119339702E-2</v>
      </c>
      <c r="J1221" s="185">
        <f t="shared" si="540"/>
        <v>6.4805679793755552E-2</v>
      </c>
      <c r="K1221" s="185">
        <f t="shared" si="540"/>
        <v>9.2238507378825954E-2</v>
      </c>
      <c r="L1221" s="180">
        <f t="shared" ref="L1221:L1224" si="541">(1*E1221+2*F1221+3*G1221+4*H1221+5*I1221)/SUM(E1221:I1221)</f>
        <v>2.7907227832056938</v>
      </c>
    </row>
    <row r="1222" spans="1:12" ht="15" customHeight="1" x14ac:dyDescent="0.2">
      <c r="A1222" s="11"/>
      <c r="C1222" s="190">
        <v>2021</v>
      </c>
      <c r="D1222" s="186"/>
      <c r="E1222" s="142">
        <f t="shared" ref="E1222:K1222" si="542">AVERAGE(E1232,E1237,E1242,E1252,E1257,E1262,E1272,E1277,E1282,E1292,E1297,E1302,E1312,E1317,E1322,E1332,E1337,E1342,E1352,E1357,E1362,E1372,E1377,E1382)</f>
        <v>0.15297252200000003</v>
      </c>
      <c r="F1222" s="142">
        <f t="shared" si="542"/>
        <v>0.17828479691666668</v>
      </c>
      <c r="G1222" s="142">
        <f t="shared" si="542"/>
        <v>0.29802787004166664</v>
      </c>
      <c r="H1222" s="142">
        <f t="shared" si="542"/>
        <v>0.13271698312499999</v>
      </c>
      <c r="I1222" s="142">
        <f t="shared" si="542"/>
        <v>7.3967339166666674E-2</v>
      </c>
      <c r="J1222" s="142">
        <f t="shared" si="542"/>
        <v>5.1767002791666676E-2</v>
      </c>
      <c r="K1222" s="142">
        <f t="shared" si="542"/>
        <v>0.11226348579166667</v>
      </c>
      <c r="L1222" s="141">
        <f t="shared" si="541"/>
        <v>2.7564765500192361</v>
      </c>
    </row>
    <row r="1223" spans="1:12" ht="15" customHeight="1" x14ac:dyDescent="0.2">
      <c r="A1223" s="11"/>
      <c r="C1223" s="190">
        <v>2017</v>
      </c>
      <c r="D1223" s="186"/>
      <c r="E1223" s="142">
        <f t="shared" ref="E1223:K1223" si="543">AVERAGE(E1233,E1238,E1243,E1253,E1258,E1263,E1273,E1278,E1283,E1293,E1298,E1303,E1313,E1318,E1323,E1333,E1338,E1343,E1353,E1358,E1363,E1373,E1378,E1383)</f>
        <v>0.17718096595833333</v>
      </c>
      <c r="F1223" s="142">
        <f t="shared" si="543"/>
        <v>7.9711845125E-2</v>
      </c>
      <c r="G1223" s="142">
        <f t="shared" si="543"/>
        <v>0.2659852564166667</v>
      </c>
      <c r="H1223" s="142">
        <f t="shared" si="543"/>
        <v>0.14362522808333333</v>
      </c>
      <c r="I1223" s="142">
        <f t="shared" si="543"/>
        <v>0.10998173308333332</v>
      </c>
      <c r="J1223" s="142">
        <f t="shared" si="543"/>
        <v>3.6463372083333327E-2</v>
      </c>
      <c r="K1223" s="142">
        <f t="shared" si="543"/>
        <v>0.18705160687500003</v>
      </c>
      <c r="L1223" s="141">
        <f t="shared" si="541"/>
        <v>2.9092254451928077</v>
      </c>
    </row>
    <row r="1224" spans="1:12" ht="15" customHeight="1" x14ac:dyDescent="0.2">
      <c r="A1224" s="11"/>
      <c r="C1224" s="190">
        <v>2014</v>
      </c>
      <c r="D1224" s="186"/>
      <c r="E1224" s="142">
        <f t="shared" ref="E1224:K1224" si="544">AVERAGE(E1234,E1239,E1244,E1254,E1259,E1264,E1274,E1279,E1284,E1294,E1299,E1304,E1314,E1319,E1324,E1334,E1339,E1344,E1354,E1359,E1364,E1374,E1379,E1384)</f>
        <v>0.16559687575064336</v>
      </c>
      <c r="F1224" s="142">
        <f t="shared" si="544"/>
        <v>0.11164857553963263</v>
      </c>
      <c r="G1224" s="142">
        <f t="shared" si="544"/>
        <v>0.26260061766078024</v>
      </c>
      <c r="H1224" s="142">
        <f t="shared" si="544"/>
        <v>0.18235313942660511</v>
      </c>
      <c r="I1224" s="142">
        <f t="shared" si="544"/>
        <v>7.7321081810370743E-2</v>
      </c>
      <c r="J1224" s="142">
        <f t="shared" si="544"/>
        <v>1.9661451317030672E-2</v>
      </c>
      <c r="K1224" s="142">
        <f t="shared" si="544"/>
        <v>0.18081825849493727</v>
      </c>
      <c r="L1224" s="141">
        <f t="shared" si="541"/>
        <v>2.8676118351309388</v>
      </c>
    </row>
    <row r="1225" spans="1:12" ht="15" customHeight="1" x14ac:dyDescent="0.2">
      <c r="A1225" s="11"/>
      <c r="C1225" s="162" t="s">
        <v>68</v>
      </c>
      <c r="D1225" s="162"/>
      <c r="E1225" s="162"/>
      <c r="F1225" s="162"/>
      <c r="G1225" s="162"/>
      <c r="H1225" s="162"/>
      <c r="I1225" s="162"/>
      <c r="J1225" s="162"/>
      <c r="K1225" s="162"/>
      <c r="L1225" s="162"/>
    </row>
    <row r="1226" spans="1:12" ht="15" customHeight="1" x14ac:dyDescent="0.2">
      <c r="A1226" s="11"/>
      <c r="C1226" s="189">
        <v>2024</v>
      </c>
      <c r="D1226" s="184"/>
      <c r="E1226" s="185">
        <f>AVERAGE(E1231,E1236,E1241)</f>
        <v>0.10143684636877449</v>
      </c>
      <c r="F1226" s="185">
        <f t="shared" ref="F1226:K1226" si="545">AVERAGE(F1231,F1236,F1241)</f>
        <v>0.13109405202516369</v>
      </c>
      <c r="G1226" s="185">
        <f t="shared" si="545"/>
        <v>0.37833779319703381</v>
      </c>
      <c r="H1226" s="185">
        <f t="shared" si="545"/>
        <v>0.22346368608090458</v>
      </c>
      <c r="I1226" s="185">
        <f t="shared" si="545"/>
        <v>8.4349850099500134E-2</v>
      </c>
      <c r="J1226" s="185">
        <f t="shared" si="545"/>
        <v>4.6941650343656473E-2</v>
      </c>
      <c r="K1226" s="185">
        <f t="shared" si="545"/>
        <v>3.43761218849667E-2</v>
      </c>
      <c r="L1226" s="180">
        <f t="shared" ref="L1226:L1229" si="546">(1*E1226+2*F1226+3*G1226+4*H1226+5*I1226)/SUM(E1226:I1226)</f>
        <v>3.0633468676741122</v>
      </c>
    </row>
    <row r="1227" spans="1:12" ht="15" customHeight="1" x14ac:dyDescent="0.2">
      <c r="A1227" s="11"/>
      <c r="C1227" s="190">
        <v>2021</v>
      </c>
      <c r="D1227" s="186"/>
      <c r="E1227" s="142">
        <f t="shared" ref="E1227:K1227" si="547">AVERAGE(E1232,E1237,E1242)</f>
        <v>0.10619379266666668</v>
      </c>
      <c r="F1227" s="142">
        <f t="shared" si="547"/>
        <v>0.15945013933333332</v>
      </c>
      <c r="G1227" s="142">
        <f t="shared" si="547"/>
        <v>0.31496930699999998</v>
      </c>
      <c r="H1227" s="142">
        <f t="shared" si="547"/>
        <v>0.22804161133333334</v>
      </c>
      <c r="I1227" s="142">
        <f t="shared" si="547"/>
        <v>0.14060050466666665</v>
      </c>
      <c r="J1227" s="142">
        <f t="shared" si="547"/>
        <v>4.8009566666666663E-2</v>
      </c>
      <c r="K1227" s="142">
        <f t="shared" si="547"/>
        <v>2.7350929999999996E-3</v>
      </c>
      <c r="L1227" s="141">
        <f t="shared" si="546"/>
        <v>3.1447501931658843</v>
      </c>
    </row>
    <row r="1228" spans="1:12" ht="15" customHeight="1" x14ac:dyDescent="0.2">
      <c r="A1228" s="11"/>
      <c r="C1228" s="190">
        <v>2017</v>
      </c>
      <c r="D1228" s="186"/>
      <c r="E1228" s="142">
        <f t="shared" ref="E1228:K1228" si="548">AVERAGE(E1233,E1238,E1243)</f>
        <v>0.14653475199999999</v>
      </c>
      <c r="F1228" s="142">
        <f t="shared" si="548"/>
        <v>7.2940480333333335E-2</v>
      </c>
      <c r="G1228" s="142">
        <f t="shared" si="548"/>
        <v>0.23186969599999999</v>
      </c>
      <c r="H1228" s="142">
        <f t="shared" si="548"/>
        <v>0.23576919733333335</v>
      </c>
      <c r="I1228" s="142">
        <f t="shared" si="548"/>
        <v>0.17518143866666666</v>
      </c>
      <c r="J1228" s="142">
        <f t="shared" si="548"/>
        <v>4.2237751666666663E-2</v>
      </c>
      <c r="K1228" s="142">
        <f t="shared" si="548"/>
        <v>9.5466694333333338E-2</v>
      </c>
      <c r="L1228" s="141">
        <f t="shared" si="546"/>
        <v>3.2552745246967798</v>
      </c>
    </row>
    <row r="1229" spans="1:12" ht="15" customHeight="1" x14ac:dyDescent="0.2">
      <c r="A1229" s="11"/>
      <c r="C1229" s="190">
        <v>2014</v>
      </c>
      <c r="D1229" s="186"/>
      <c r="E1229" s="142">
        <f t="shared" ref="E1229:K1229" si="549">AVERAGE(E1234,E1239,E1244)</f>
        <v>0.13009630781831383</v>
      </c>
      <c r="F1229" s="142">
        <f t="shared" si="549"/>
        <v>9.8191924940708275E-2</v>
      </c>
      <c r="G1229" s="142">
        <f t="shared" si="549"/>
        <v>0.157987134400593</v>
      </c>
      <c r="H1229" s="142">
        <f t="shared" si="549"/>
        <v>0.3017157618224891</v>
      </c>
      <c r="I1229" s="142">
        <f t="shared" si="549"/>
        <v>0.20121329544898181</v>
      </c>
      <c r="J1229" s="142">
        <f t="shared" si="549"/>
        <v>3.5983934201714377E-3</v>
      </c>
      <c r="K1229" s="142">
        <f t="shared" si="549"/>
        <v>0.10719718214874241</v>
      </c>
      <c r="L1229" s="141">
        <f t="shared" si="546"/>
        <v>3.3888395093899057</v>
      </c>
    </row>
    <row r="1230" spans="1:12" ht="15" customHeight="1" x14ac:dyDescent="0.2">
      <c r="A1230" s="11"/>
      <c r="C1230" s="170" t="s">
        <v>95</v>
      </c>
      <c r="D1230" s="171"/>
      <c r="E1230" s="172"/>
      <c r="F1230" s="172"/>
      <c r="G1230" s="173"/>
      <c r="H1230" s="173"/>
      <c r="I1230" s="173"/>
      <c r="J1230" s="173"/>
      <c r="K1230" s="173"/>
      <c r="L1230" s="174"/>
    </row>
    <row r="1231" spans="1:12" ht="15" customHeight="1" x14ac:dyDescent="0.2">
      <c r="A1231" s="11"/>
      <c r="C1231" s="189">
        <v>2024</v>
      </c>
      <c r="D1231" s="184"/>
      <c r="E1231" s="185">
        <v>0.10148858227414027</v>
      </c>
      <c r="F1231" s="185">
        <v>0.11774567923257624</v>
      </c>
      <c r="G1231" s="185">
        <v>0.41918825442903723</v>
      </c>
      <c r="H1231" s="185">
        <v>0.21251555548874668</v>
      </c>
      <c r="I1231" s="185">
        <v>6.9562974580463829E-2</v>
      </c>
      <c r="J1231" s="185">
        <v>4.5220280394897075E-2</v>
      </c>
      <c r="K1231" s="185">
        <v>3.4278673600138476E-2</v>
      </c>
      <c r="L1231" s="180">
        <f t="shared" ref="L1231:L1234" si="550">(1*E1231+2*F1231+3*G1231+4*H1231+5*I1231)/SUM(E1231:I1231)</f>
        <v>3.033588947022936</v>
      </c>
    </row>
    <row r="1232" spans="1:12" ht="15" customHeight="1" x14ac:dyDescent="0.2">
      <c r="A1232" s="11"/>
      <c r="C1232" s="190">
        <v>2021</v>
      </c>
      <c r="D1232" s="186"/>
      <c r="E1232" s="142">
        <v>0.116844319</v>
      </c>
      <c r="F1232" s="142">
        <v>0.12723084200000001</v>
      </c>
      <c r="G1232" s="142">
        <v>0.33766401400000001</v>
      </c>
      <c r="H1232" s="142">
        <v>0.24012673400000001</v>
      </c>
      <c r="I1232" s="142">
        <v>0.117635147</v>
      </c>
      <c r="J1232" s="142">
        <v>5.6779000000000003E-2</v>
      </c>
      <c r="K1232" s="142">
        <v>3.7199899999999998E-3</v>
      </c>
      <c r="L1232" s="141">
        <f t="shared" si="550"/>
        <v>3.1218493021044571</v>
      </c>
    </row>
    <row r="1233" spans="1:12" ht="15" customHeight="1" x14ac:dyDescent="0.2">
      <c r="A1233" s="11"/>
      <c r="C1233" s="190">
        <v>2017</v>
      </c>
      <c r="D1233" s="186"/>
      <c r="E1233" s="142">
        <v>0.15065658800000001</v>
      </c>
      <c r="F1233" s="142">
        <v>8.1735932999999997E-2</v>
      </c>
      <c r="G1233" s="142">
        <v>0.20968155999999999</v>
      </c>
      <c r="H1233" s="142">
        <v>0.29025196599999997</v>
      </c>
      <c r="I1233" s="142">
        <v>0.140099742</v>
      </c>
      <c r="J1233" s="142">
        <v>3.12359E-2</v>
      </c>
      <c r="K1233" s="142">
        <v>9.6338317000000007E-2</v>
      </c>
      <c r="L1233" s="141">
        <f t="shared" si="550"/>
        <v>3.214806053836174</v>
      </c>
    </row>
    <row r="1234" spans="1:12" ht="15" customHeight="1" x14ac:dyDescent="0.2">
      <c r="A1234" s="11"/>
      <c r="C1234" s="190">
        <v>2014</v>
      </c>
      <c r="D1234" s="186"/>
      <c r="E1234" s="142">
        <v>0.12989683377405895</v>
      </c>
      <c r="F1234" s="142">
        <v>9.7929428919990416E-2</v>
      </c>
      <c r="G1234" s="142">
        <v>0.17271178736430648</v>
      </c>
      <c r="H1234" s="142">
        <v>0.25180118105081939</v>
      </c>
      <c r="I1234" s="142">
        <v>0.24034757074930801</v>
      </c>
      <c r="J1234" s="142">
        <v>8.598218812926931E-4</v>
      </c>
      <c r="K1234" s="142">
        <v>0.1064533762602239</v>
      </c>
      <c r="L1234" s="141">
        <f t="shared" si="550"/>
        <v>3.4198261084414909</v>
      </c>
    </row>
    <row r="1235" spans="1:12" ht="15" customHeight="1" x14ac:dyDescent="0.2">
      <c r="A1235" s="11"/>
      <c r="C1235" s="170" t="s">
        <v>96</v>
      </c>
      <c r="D1235" s="171"/>
      <c r="E1235" s="172"/>
      <c r="F1235" s="172"/>
      <c r="G1235" s="173"/>
      <c r="H1235" s="173"/>
      <c r="I1235" s="173"/>
      <c r="J1235" s="173"/>
      <c r="K1235" s="173"/>
      <c r="L1235" s="174"/>
    </row>
    <row r="1236" spans="1:12" ht="15" customHeight="1" x14ac:dyDescent="0.2">
      <c r="A1236" s="11"/>
      <c r="C1236" s="189">
        <v>2024</v>
      </c>
      <c r="D1236" s="184"/>
      <c r="E1236" s="185">
        <v>9.249444816881966E-2</v>
      </c>
      <c r="F1236" s="185">
        <v>0.14404010881195028</v>
      </c>
      <c r="G1236" s="185">
        <v>0.37696161939894801</v>
      </c>
      <c r="H1236" s="185">
        <v>0.21846715019241439</v>
      </c>
      <c r="I1236" s="185">
        <v>8.7788289919658438E-2</v>
      </c>
      <c r="J1236" s="185">
        <v>4.5969709908070665E-2</v>
      </c>
      <c r="K1236" s="185">
        <v>3.4278673600138483E-2</v>
      </c>
      <c r="L1236" s="180">
        <f t="shared" ref="L1236:L1239" si="551">(1*E1236+2*F1236+3*G1236+4*H1236+5*I1236)/SUM(E1236:I1236)</f>
        <v>3.0706872635137379</v>
      </c>
    </row>
    <row r="1237" spans="1:12" ht="15" customHeight="1" x14ac:dyDescent="0.2">
      <c r="A1237" s="11"/>
      <c r="C1237" s="190">
        <v>2021</v>
      </c>
      <c r="D1237" s="186"/>
      <c r="E1237" s="142">
        <v>0.107853667</v>
      </c>
      <c r="F1237" s="142">
        <v>0.158947542</v>
      </c>
      <c r="G1237" s="142">
        <v>0.293217858</v>
      </c>
      <c r="H1237" s="142">
        <v>0.203484045</v>
      </c>
      <c r="I1237" s="142">
        <v>0.17567549499999999</v>
      </c>
      <c r="J1237" s="142">
        <v>5.7101399999999997E-2</v>
      </c>
      <c r="K1237" s="142">
        <v>3.7199899999999998E-3</v>
      </c>
      <c r="L1237" s="141">
        <f t="shared" si="551"/>
        <v>3.191848661859479</v>
      </c>
    </row>
    <row r="1238" spans="1:12" ht="15" customHeight="1" x14ac:dyDescent="0.2">
      <c r="A1238" s="11"/>
      <c r="C1238" s="190">
        <v>2017</v>
      </c>
      <c r="D1238" s="186"/>
      <c r="E1238" s="142">
        <v>0.113626675</v>
      </c>
      <c r="F1238" s="142">
        <v>5.33369E-2</v>
      </c>
      <c r="G1238" s="142">
        <v>0.29564076</v>
      </c>
      <c r="H1238" s="142">
        <v>0.23659770199999999</v>
      </c>
      <c r="I1238" s="142">
        <v>0.173223772</v>
      </c>
      <c r="J1238" s="142">
        <v>3.12359E-2</v>
      </c>
      <c r="K1238" s="142">
        <v>9.6338317000000007E-2</v>
      </c>
      <c r="L1238" s="141">
        <f t="shared" si="551"/>
        <v>3.3466827699041635</v>
      </c>
    </row>
    <row r="1239" spans="1:12" ht="15" customHeight="1" x14ac:dyDescent="0.2">
      <c r="A1239" s="11"/>
      <c r="C1239" s="190">
        <v>2014</v>
      </c>
      <c r="D1239" s="186"/>
      <c r="E1239" s="142">
        <v>0.10252153888120188</v>
      </c>
      <c r="F1239" s="142">
        <v>9.2012561524736525E-2</v>
      </c>
      <c r="G1239" s="142">
        <v>0.18270839281054274</v>
      </c>
      <c r="H1239" s="142">
        <v>0.36107319954879979</v>
      </c>
      <c r="I1239" s="142">
        <v>0.15420052401674944</v>
      </c>
      <c r="J1239" s="142">
        <v>8.598218812926931E-4</v>
      </c>
      <c r="K1239" s="142">
        <v>0.10662396133667688</v>
      </c>
      <c r="L1239" s="141">
        <f t="shared" si="551"/>
        <v>3.417268169801905</v>
      </c>
    </row>
    <row r="1240" spans="1:12" ht="15" customHeight="1" x14ac:dyDescent="0.2">
      <c r="A1240" s="11"/>
      <c r="C1240" s="170" t="s">
        <v>181</v>
      </c>
      <c r="D1240" s="171"/>
      <c r="E1240" s="172"/>
      <c r="F1240" s="172"/>
      <c r="G1240" s="173"/>
      <c r="H1240" s="173"/>
      <c r="I1240" s="173"/>
      <c r="J1240" s="173"/>
      <c r="K1240" s="173"/>
      <c r="L1240" s="174"/>
    </row>
    <row r="1241" spans="1:12" ht="15" customHeight="1" x14ac:dyDescent="0.2">
      <c r="A1241" s="11"/>
      <c r="C1241" s="189">
        <v>2024</v>
      </c>
      <c r="D1241" s="184"/>
      <c r="E1241" s="185">
        <v>0.11032750866336356</v>
      </c>
      <c r="F1241" s="185">
        <v>0.13149636803096454</v>
      </c>
      <c r="G1241" s="185">
        <v>0.33886350576311619</v>
      </c>
      <c r="H1241" s="185">
        <v>0.23940835256155266</v>
      </c>
      <c r="I1241" s="185">
        <v>9.5698285798378163E-2</v>
      </c>
      <c r="J1241" s="185">
        <v>4.9634960728001699E-2</v>
      </c>
      <c r="K1241" s="185">
        <v>3.4571018454623161E-2</v>
      </c>
      <c r="L1241" s="180">
        <f t="shared" ref="L1241:L1244" si="552">(1*E1241+2*F1241+3*G1241+4*H1241+5*I1241)/SUM(E1241:I1241)</f>
        <v>3.0858856216711446</v>
      </c>
    </row>
    <row r="1242" spans="1:12" ht="15" customHeight="1" x14ac:dyDescent="0.2">
      <c r="A1242" s="11"/>
      <c r="C1242" s="190">
        <v>2021</v>
      </c>
      <c r="D1242" s="186"/>
      <c r="E1242" s="142">
        <v>9.3883391999999996E-2</v>
      </c>
      <c r="F1242" s="142">
        <v>0.19217203399999999</v>
      </c>
      <c r="G1242" s="142">
        <v>0.31402604899999997</v>
      </c>
      <c r="H1242" s="142">
        <v>0.240514055</v>
      </c>
      <c r="I1242" s="142">
        <v>0.12849087200000001</v>
      </c>
      <c r="J1242" s="142">
        <v>3.0148299999999999E-2</v>
      </c>
      <c r="K1242" s="142">
        <v>7.6529899999999999E-4</v>
      </c>
      <c r="L1242" s="141">
        <f t="shared" si="552"/>
        <v>3.1213070173695412</v>
      </c>
    </row>
    <row r="1243" spans="1:12" ht="15" customHeight="1" x14ac:dyDescent="0.2">
      <c r="A1243" s="11"/>
      <c r="C1243" s="190">
        <v>2017</v>
      </c>
      <c r="D1243" s="186"/>
      <c r="E1243" s="142">
        <v>0.17532099300000001</v>
      </c>
      <c r="F1243" s="142">
        <v>8.3748608000000002E-2</v>
      </c>
      <c r="G1243" s="142">
        <v>0.190286768</v>
      </c>
      <c r="H1243" s="142">
        <v>0.18045792399999999</v>
      </c>
      <c r="I1243" s="142">
        <v>0.21222080199999999</v>
      </c>
      <c r="J1243" s="142">
        <v>6.4241455000000003E-2</v>
      </c>
      <c r="K1243" s="142">
        <v>9.3723449E-2</v>
      </c>
      <c r="L1243" s="141">
        <f t="shared" si="552"/>
        <v>3.2024962320602564</v>
      </c>
    </row>
    <row r="1244" spans="1:12" ht="15" customHeight="1" x14ac:dyDescent="0.2">
      <c r="A1244" s="11"/>
      <c r="C1244" s="190">
        <v>2014</v>
      </c>
      <c r="D1244" s="186"/>
      <c r="E1244" s="142">
        <v>0.15787055079968063</v>
      </c>
      <c r="F1244" s="142">
        <v>0.10463378437739793</v>
      </c>
      <c r="G1244" s="142">
        <v>0.11854122302692979</v>
      </c>
      <c r="H1244" s="142">
        <v>0.29227290486784824</v>
      </c>
      <c r="I1244" s="142">
        <v>0.20909179158088798</v>
      </c>
      <c r="J1244" s="142">
        <v>9.0755364979289276E-3</v>
      </c>
      <c r="K1244" s="142">
        <v>0.10851420884932642</v>
      </c>
      <c r="L1244" s="141">
        <f t="shared" si="552"/>
        <v>3.3287377957399431</v>
      </c>
    </row>
    <row r="1245" spans="1:12" ht="15" customHeight="1" x14ac:dyDescent="0.2">
      <c r="A1245" s="11"/>
      <c r="C1245" s="162" t="s">
        <v>69</v>
      </c>
      <c r="D1245" s="162"/>
      <c r="E1245" s="162"/>
      <c r="F1245" s="162"/>
      <c r="G1245" s="162"/>
      <c r="H1245" s="162"/>
      <c r="I1245" s="162"/>
      <c r="J1245" s="162"/>
      <c r="K1245" s="162"/>
      <c r="L1245" s="162"/>
    </row>
    <row r="1246" spans="1:12" ht="15" customHeight="1" x14ac:dyDescent="0.2">
      <c r="A1246" s="11"/>
      <c r="C1246" s="189">
        <v>2024</v>
      </c>
      <c r="D1246" s="184"/>
      <c r="E1246" s="185">
        <f>AVERAGE(E1251,E1256,E1261)</f>
        <v>0.15833046163576478</v>
      </c>
      <c r="F1246" s="185">
        <f t="shared" ref="F1246:K1246" si="553">AVERAGE(F1251,F1256,F1261)</f>
        <v>0.10699947744898912</v>
      </c>
      <c r="G1246" s="185">
        <f t="shared" si="553"/>
        <v>0.38351257738502714</v>
      </c>
      <c r="H1246" s="185">
        <f t="shared" si="553"/>
        <v>0.15764477235076532</v>
      </c>
      <c r="I1246" s="185">
        <f t="shared" si="553"/>
        <v>4.1605128383360133E-2</v>
      </c>
      <c r="J1246" s="185">
        <f t="shared" si="553"/>
        <v>4.6777008717016566E-2</v>
      </c>
      <c r="K1246" s="185">
        <f t="shared" si="553"/>
        <v>0.10513057407907696</v>
      </c>
      <c r="L1246" s="180">
        <f t="shared" ref="L1246:L1249" si="554">(1*E1246+2*F1246+3*G1246+4*H1246+5*I1246)/SUM(E1246:I1246)</f>
        <v>2.7844511188937071</v>
      </c>
    </row>
    <row r="1247" spans="1:12" ht="15" customHeight="1" x14ac:dyDescent="0.2">
      <c r="A1247" s="11"/>
      <c r="C1247" s="190">
        <v>2021</v>
      </c>
      <c r="D1247" s="186"/>
      <c r="E1247" s="142">
        <f t="shared" ref="E1247:K1247" si="555">AVERAGE(E1252,E1257,E1262)</f>
        <v>0.135542733</v>
      </c>
      <c r="F1247" s="142">
        <f t="shared" si="555"/>
        <v>0.15612057566666668</v>
      </c>
      <c r="G1247" s="142">
        <f t="shared" si="555"/>
        <v>0.36028502233333337</v>
      </c>
      <c r="H1247" s="142">
        <f t="shared" si="555"/>
        <v>0.15842315399999998</v>
      </c>
      <c r="I1247" s="142">
        <f t="shared" si="555"/>
        <v>3.1633066666666668E-2</v>
      </c>
      <c r="J1247" s="142">
        <f t="shared" si="555"/>
        <v>5.5850785666666673E-2</v>
      </c>
      <c r="K1247" s="142">
        <f t="shared" si="555"/>
        <v>0.10214465366666665</v>
      </c>
      <c r="L1247" s="141">
        <f t="shared" si="554"/>
        <v>2.7559196634667438</v>
      </c>
    </row>
    <row r="1248" spans="1:12" ht="15" customHeight="1" x14ac:dyDescent="0.2">
      <c r="A1248" s="11"/>
      <c r="C1248" s="190">
        <v>2017</v>
      </c>
      <c r="D1248" s="186"/>
      <c r="E1248" s="142">
        <f t="shared" ref="E1248:K1248" si="556">AVERAGE(E1253,E1258,E1263)</f>
        <v>0.148438242</v>
      </c>
      <c r="F1248" s="142">
        <f t="shared" si="556"/>
        <v>7.1279770666666672E-2</v>
      </c>
      <c r="G1248" s="142">
        <f t="shared" si="556"/>
        <v>0.26962899466666668</v>
      </c>
      <c r="H1248" s="142">
        <f t="shared" si="556"/>
        <v>0.182709545</v>
      </c>
      <c r="I1248" s="142">
        <f t="shared" si="556"/>
        <v>7.0746847000000002E-2</v>
      </c>
      <c r="J1248" s="142">
        <f t="shared" si="556"/>
        <v>4.2372609000000006E-2</v>
      </c>
      <c r="K1248" s="142">
        <f t="shared" si="556"/>
        <v>0.21482399500000002</v>
      </c>
      <c r="L1248" s="141">
        <f t="shared" si="554"/>
        <v>2.9408281980048629</v>
      </c>
    </row>
    <row r="1249" spans="1:12" ht="15" customHeight="1" x14ac:dyDescent="0.2">
      <c r="A1249" s="11"/>
      <c r="C1249" s="190">
        <v>2014</v>
      </c>
      <c r="D1249" s="186"/>
      <c r="E1249" s="142">
        <f t="shared" ref="E1249:K1249" si="557">AVERAGE(E1254,E1259,E1264)</f>
        <v>0.13357550726045528</v>
      </c>
      <c r="F1249" s="142">
        <f t="shared" si="557"/>
        <v>0.11374129867617133</v>
      </c>
      <c r="G1249" s="142">
        <f t="shared" si="557"/>
        <v>0.36545128685414857</v>
      </c>
      <c r="H1249" s="142">
        <f t="shared" si="557"/>
        <v>0.14884902179143386</v>
      </c>
      <c r="I1249" s="142">
        <f t="shared" si="557"/>
        <v>6.7332002344226247E-2</v>
      </c>
      <c r="J1249" s="142">
        <f t="shared" si="557"/>
        <v>3.8850007139356693E-3</v>
      </c>
      <c r="K1249" s="142">
        <f t="shared" si="557"/>
        <v>0.16716588235962912</v>
      </c>
      <c r="L1249" s="141">
        <f t="shared" si="554"/>
        <v>2.8825268225409824</v>
      </c>
    </row>
    <row r="1250" spans="1:12" ht="15" customHeight="1" x14ac:dyDescent="0.2">
      <c r="A1250" s="11"/>
      <c r="C1250" s="170" t="s">
        <v>95</v>
      </c>
      <c r="D1250" s="171"/>
      <c r="E1250" s="172"/>
      <c r="F1250" s="172"/>
      <c r="G1250" s="173"/>
      <c r="H1250" s="173"/>
      <c r="I1250" s="173"/>
      <c r="J1250" s="173"/>
      <c r="K1250" s="173"/>
      <c r="L1250" s="174"/>
    </row>
    <row r="1251" spans="1:12" ht="15" customHeight="1" x14ac:dyDescent="0.2">
      <c r="A1251" s="11"/>
      <c r="C1251" s="189">
        <v>2024</v>
      </c>
      <c r="D1251" s="184"/>
      <c r="E1251" s="185">
        <v>0.1342001498087616</v>
      </c>
      <c r="F1251" s="185">
        <v>0.1034634700246948</v>
      </c>
      <c r="G1251" s="185">
        <v>0.39877443416213998</v>
      </c>
      <c r="H1251" s="185">
        <v>0.1712973731701706</v>
      </c>
      <c r="I1251" s="185">
        <v>4.2175808271727164E-2</v>
      </c>
      <c r="J1251" s="185">
        <v>4.5055638768257168E-2</v>
      </c>
      <c r="K1251" s="185">
        <v>0.10503312579424874</v>
      </c>
      <c r="L1251" s="180">
        <f t="shared" ref="L1251:L1254" si="558">(1*E1251+2*F1251+3*G1251+4*H1251+5*I1251)/SUM(E1251:I1251)</f>
        <v>2.8632624501442541</v>
      </c>
    </row>
    <row r="1252" spans="1:12" ht="15" customHeight="1" x14ac:dyDescent="0.2">
      <c r="A1252" s="11"/>
      <c r="C1252" s="190">
        <v>2021</v>
      </c>
      <c r="D1252" s="186"/>
      <c r="E1252" s="142">
        <v>0.13790928</v>
      </c>
      <c r="F1252" s="142">
        <v>0.1623559</v>
      </c>
      <c r="G1252" s="142">
        <v>0.34375762399999998</v>
      </c>
      <c r="H1252" s="142">
        <v>0.17025462</v>
      </c>
      <c r="I1252" s="142">
        <v>1.8048600000000001E-2</v>
      </c>
      <c r="J1252" s="142">
        <v>6.4620204000000001E-2</v>
      </c>
      <c r="K1252" s="142">
        <v>0.10305373499999999</v>
      </c>
      <c r="L1252" s="141">
        <f t="shared" si="558"/>
        <v>2.7214761604041833</v>
      </c>
    </row>
    <row r="1253" spans="1:12" ht="15" customHeight="1" x14ac:dyDescent="0.2">
      <c r="A1253" s="11"/>
      <c r="C1253" s="190">
        <v>2017</v>
      </c>
      <c r="D1253" s="186"/>
      <c r="E1253" s="142">
        <v>0.13069264999999999</v>
      </c>
      <c r="F1253" s="142">
        <v>7.7055158999999998E-2</v>
      </c>
      <c r="G1253" s="142">
        <v>0.27707957999999999</v>
      </c>
      <c r="H1253" s="142">
        <v>0.199096841</v>
      </c>
      <c r="I1253" s="142">
        <v>6.7227448999999995E-2</v>
      </c>
      <c r="J1253" s="142">
        <v>3.12359E-2</v>
      </c>
      <c r="K1253" s="142">
        <v>0.217612426</v>
      </c>
      <c r="L1253" s="141">
        <f t="shared" si="558"/>
        <v>2.9934917006289483</v>
      </c>
    </row>
    <row r="1254" spans="1:12" ht="15" customHeight="1" x14ac:dyDescent="0.2">
      <c r="A1254" s="11"/>
      <c r="C1254" s="190">
        <v>2014</v>
      </c>
      <c r="D1254" s="186"/>
      <c r="E1254" s="142">
        <v>0.12122909460701674</v>
      </c>
      <c r="F1254" s="142">
        <v>9.7905376999681715E-2</v>
      </c>
      <c r="G1254" s="142">
        <v>0.44373747984118089</v>
      </c>
      <c r="H1254" s="142">
        <v>0.1578390500185482</v>
      </c>
      <c r="I1254" s="142">
        <v>1.1720492887405076E-2</v>
      </c>
      <c r="J1254" s="142">
        <v>1.0895674829059271E-3</v>
      </c>
      <c r="K1254" s="142">
        <v>0.16647893816326162</v>
      </c>
      <c r="L1254" s="141">
        <f t="shared" si="558"/>
        <v>2.8088929461470653</v>
      </c>
    </row>
    <row r="1255" spans="1:12" ht="15" customHeight="1" x14ac:dyDescent="0.2">
      <c r="A1255" s="11"/>
      <c r="C1255" s="170" t="s">
        <v>96</v>
      </c>
      <c r="D1255" s="171"/>
      <c r="E1255" s="172"/>
      <c r="F1255" s="172"/>
      <c r="G1255" s="173"/>
      <c r="H1255" s="173"/>
      <c r="I1255" s="173"/>
      <c r="J1255" s="173"/>
      <c r="K1255" s="173"/>
      <c r="L1255" s="174"/>
    </row>
    <row r="1256" spans="1:12" ht="15" customHeight="1" x14ac:dyDescent="0.2">
      <c r="A1256" s="11"/>
      <c r="C1256" s="189">
        <v>2024</v>
      </c>
      <c r="D1256" s="184"/>
      <c r="E1256" s="185">
        <v>0.15767347985043456</v>
      </c>
      <c r="F1256" s="185">
        <v>0.140705376551096</v>
      </c>
      <c r="G1256" s="185">
        <v>0.37105545178020716</v>
      </c>
      <c r="H1256" s="185">
        <v>0.15882980155640766</v>
      </c>
      <c r="I1256" s="185">
        <v>2.0897696186175107E-2</v>
      </c>
      <c r="J1256" s="185">
        <v>4.5805068281430751E-2</v>
      </c>
      <c r="K1256" s="185">
        <v>0.10503312579424873</v>
      </c>
      <c r="L1256" s="180">
        <f t="shared" ref="L1256:L1259" si="559">(1*E1256+2*F1256+3*G1256+4*H1256+5*I1256)/SUM(E1256:I1256)</f>
        <v>2.6992008583744851</v>
      </c>
    </row>
    <row r="1257" spans="1:12" ht="15" customHeight="1" x14ac:dyDescent="0.2">
      <c r="A1257" s="11"/>
      <c r="C1257" s="190">
        <v>2021</v>
      </c>
      <c r="D1257" s="186"/>
      <c r="E1257" s="142">
        <v>0.130173966</v>
      </c>
      <c r="F1257" s="142">
        <v>0.16978776900000001</v>
      </c>
      <c r="G1257" s="142">
        <v>0.33792777000000002</v>
      </c>
      <c r="H1257" s="142">
        <v>0.16709634700000001</v>
      </c>
      <c r="I1257" s="142">
        <v>2.7017800000000002E-2</v>
      </c>
      <c r="J1257" s="142">
        <v>6.4942653000000003E-2</v>
      </c>
      <c r="K1257" s="142">
        <v>0.10305373499999999</v>
      </c>
      <c r="L1257" s="141">
        <f t="shared" si="559"/>
        <v>2.7487946675503294</v>
      </c>
    </row>
    <row r="1258" spans="1:12" ht="15" customHeight="1" x14ac:dyDescent="0.2">
      <c r="A1258" s="11"/>
      <c r="C1258" s="190">
        <v>2017</v>
      </c>
      <c r="D1258" s="186"/>
      <c r="E1258" s="142">
        <v>0.13054845200000001</v>
      </c>
      <c r="F1258" s="142">
        <v>8.7633053000000002E-2</v>
      </c>
      <c r="G1258" s="142">
        <v>0.292594189</v>
      </c>
      <c r="H1258" s="142">
        <v>0.19982002600000001</v>
      </c>
      <c r="I1258" s="142">
        <v>4.3228900000000001E-2</v>
      </c>
      <c r="J1258" s="142">
        <v>3.1438199999999999E-2</v>
      </c>
      <c r="K1258" s="142">
        <v>0.21473721300000001</v>
      </c>
      <c r="L1258" s="141">
        <f t="shared" si="559"/>
        <v>2.9171529698777943</v>
      </c>
    </row>
    <row r="1259" spans="1:12" ht="15" customHeight="1" x14ac:dyDescent="0.2">
      <c r="A1259" s="11"/>
      <c r="C1259" s="190">
        <v>2014</v>
      </c>
      <c r="D1259" s="186"/>
      <c r="E1259" s="142">
        <v>0.12007779901492498</v>
      </c>
      <c r="F1259" s="142">
        <v>0.12611900943754831</v>
      </c>
      <c r="G1259" s="142">
        <v>0.43686299754167196</v>
      </c>
      <c r="H1259" s="142">
        <v>0.14708111016897152</v>
      </c>
      <c r="I1259" s="142">
        <v>1.9494080378097487E-3</v>
      </c>
      <c r="J1259" s="142">
        <v>1.2601525593589188E-3</v>
      </c>
      <c r="K1259" s="142">
        <v>0.16664952323971458</v>
      </c>
      <c r="L1259" s="141">
        <f t="shared" si="559"/>
        <v>2.7412604437750683</v>
      </c>
    </row>
    <row r="1260" spans="1:12" ht="15" customHeight="1" x14ac:dyDescent="0.2">
      <c r="A1260" s="11"/>
      <c r="C1260" s="170" t="s">
        <v>181</v>
      </c>
      <c r="D1260" s="171"/>
      <c r="E1260" s="172"/>
      <c r="F1260" s="172"/>
      <c r="G1260" s="173"/>
      <c r="H1260" s="173"/>
      <c r="I1260" s="173"/>
      <c r="J1260" s="173"/>
      <c r="K1260" s="173"/>
      <c r="L1260" s="174"/>
    </row>
    <row r="1261" spans="1:12" ht="15" customHeight="1" x14ac:dyDescent="0.2">
      <c r="A1261" s="11"/>
      <c r="C1261" s="189">
        <v>2024</v>
      </c>
      <c r="D1261" s="184"/>
      <c r="E1261" s="185">
        <v>0.18311775524809812</v>
      </c>
      <c r="F1261" s="185">
        <v>7.6829585771176531E-2</v>
      </c>
      <c r="G1261" s="185">
        <v>0.38070784621273429</v>
      </c>
      <c r="H1261" s="185">
        <v>0.1428071423257177</v>
      </c>
      <c r="I1261" s="185">
        <v>6.1741880692178133E-2</v>
      </c>
      <c r="J1261" s="185">
        <v>4.9470319101361779E-2</v>
      </c>
      <c r="K1261" s="185">
        <v>0.1053254706487334</v>
      </c>
      <c r="L1261" s="180">
        <f t="shared" ref="L1261:L1264" si="560">(1*E1261+2*F1261+3*G1261+4*H1261+5*I1261)/SUM(E1261:I1261)</f>
        <v>2.7908503171026191</v>
      </c>
    </row>
    <row r="1262" spans="1:12" ht="15" customHeight="1" x14ac:dyDescent="0.2">
      <c r="A1262" s="11"/>
      <c r="C1262" s="190">
        <v>2021</v>
      </c>
      <c r="D1262" s="186"/>
      <c r="E1262" s="142">
        <v>0.138544953</v>
      </c>
      <c r="F1262" s="142">
        <v>0.136218058</v>
      </c>
      <c r="G1262" s="142">
        <v>0.399169673</v>
      </c>
      <c r="H1262" s="142">
        <v>0.137918495</v>
      </c>
      <c r="I1262" s="142">
        <v>4.9832799999999997E-2</v>
      </c>
      <c r="J1262" s="142">
        <v>3.7989500000000002E-2</v>
      </c>
      <c r="K1262" s="142">
        <v>0.100326491</v>
      </c>
      <c r="L1262" s="141">
        <f t="shared" si="560"/>
        <v>2.7960692396719145</v>
      </c>
    </row>
    <row r="1263" spans="1:12" ht="15" customHeight="1" x14ac:dyDescent="0.2">
      <c r="A1263" s="11"/>
      <c r="C1263" s="190">
        <v>2017</v>
      </c>
      <c r="D1263" s="186"/>
      <c r="E1263" s="142">
        <v>0.18407362399999999</v>
      </c>
      <c r="F1263" s="142">
        <v>4.9151100000000003E-2</v>
      </c>
      <c r="G1263" s="142">
        <v>0.23921321500000001</v>
      </c>
      <c r="H1263" s="142">
        <v>0.14921176799999999</v>
      </c>
      <c r="I1263" s="142">
        <v>0.101784192</v>
      </c>
      <c r="J1263" s="142">
        <v>6.4443727000000006E-2</v>
      </c>
      <c r="K1263" s="142">
        <v>0.21212234599999999</v>
      </c>
      <c r="L1263" s="141">
        <f t="shared" si="560"/>
        <v>2.9108167365543931</v>
      </c>
    </row>
    <row r="1264" spans="1:12" ht="15" customHeight="1" x14ac:dyDescent="0.2">
      <c r="A1264" s="11"/>
      <c r="C1264" s="190">
        <v>2014</v>
      </c>
      <c r="D1264" s="186"/>
      <c r="E1264" s="142">
        <v>0.15941962815942415</v>
      </c>
      <c r="F1264" s="142">
        <v>0.11719950959128397</v>
      </c>
      <c r="G1264" s="142">
        <v>0.21575338317959286</v>
      </c>
      <c r="H1264" s="142">
        <v>0.14162690518678181</v>
      </c>
      <c r="I1264" s="142">
        <v>0.18832610610746392</v>
      </c>
      <c r="J1264" s="142">
        <v>9.3052820995421625E-3</v>
      </c>
      <c r="K1264" s="142">
        <v>0.16836918567591111</v>
      </c>
      <c r="L1264" s="141">
        <f t="shared" si="560"/>
        <v>3.1000094831898286</v>
      </c>
    </row>
    <row r="1265" spans="1:12" ht="15" customHeight="1" x14ac:dyDescent="0.2">
      <c r="A1265" s="11"/>
      <c r="C1265" s="162" t="s">
        <v>70</v>
      </c>
      <c r="D1265" s="162"/>
      <c r="E1265" s="162"/>
      <c r="F1265" s="162"/>
      <c r="G1265" s="162"/>
      <c r="H1265" s="162"/>
      <c r="I1265" s="162"/>
      <c r="J1265" s="162"/>
      <c r="K1265" s="162"/>
      <c r="L1265" s="162"/>
    </row>
    <row r="1266" spans="1:12" ht="15" customHeight="1" x14ac:dyDescent="0.2">
      <c r="A1266" s="11"/>
      <c r="C1266" s="189">
        <v>2024</v>
      </c>
      <c r="D1266" s="184"/>
      <c r="E1266" s="185">
        <f>AVERAGE(E1271,E1276,E1281)</f>
        <v>0.15217864414489804</v>
      </c>
      <c r="F1266" s="185">
        <f t="shared" ref="F1266:K1266" si="561">AVERAGE(F1271,F1276,F1281)</f>
        <v>0.12858989747482685</v>
      </c>
      <c r="G1266" s="185">
        <f t="shared" si="561"/>
        <v>0.45768728491074456</v>
      </c>
      <c r="H1266" s="185">
        <f t="shared" si="561"/>
        <v>0.16711729898493152</v>
      </c>
      <c r="I1266" s="185">
        <f t="shared" si="561"/>
        <v>6.9402022694793161E-2</v>
      </c>
      <c r="J1266" s="185">
        <f t="shared" si="561"/>
        <v>1.5721758730479426E-2</v>
      </c>
      <c r="K1266" s="185">
        <f t="shared" si="561"/>
        <v>9.3030930593263738E-3</v>
      </c>
      <c r="L1266" s="180">
        <f t="shared" ref="L1266:L1269" si="562">(1*E1266+2*F1266+3*G1266+4*H1266+5*I1266)/SUM(E1266:I1266)</f>
        <v>2.8697137648859128</v>
      </c>
    </row>
    <row r="1267" spans="1:12" ht="15" customHeight="1" x14ac:dyDescent="0.2">
      <c r="A1267" s="11"/>
      <c r="C1267" s="190">
        <v>2021</v>
      </c>
      <c r="D1267" s="186"/>
      <c r="E1267" s="142">
        <f t="shared" ref="E1267:K1267" si="563">AVERAGE(E1272,E1277,E1282)</f>
        <v>0.14268677033333332</v>
      </c>
      <c r="F1267" s="142">
        <f t="shared" si="563"/>
        <v>0.23758895433333335</v>
      </c>
      <c r="G1267" s="142">
        <f t="shared" si="563"/>
        <v>0.31091940933333334</v>
      </c>
      <c r="H1267" s="142">
        <f t="shared" si="563"/>
        <v>0.19594550866666668</v>
      </c>
      <c r="I1267" s="142">
        <f t="shared" si="563"/>
        <v>0.10170819999999998</v>
      </c>
      <c r="J1267" s="142">
        <f t="shared" si="563"/>
        <v>3.7803999999999997E-3</v>
      </c>
      <c r="K1267" s="142">
        <f t="shared" si="563"/>
        <v>7.3707599999999996E-3</v>
      </c>
      <c r="L1267" s="141">
        <f t="shared" si="562"/>
        <v>2.8750055812372546</v>
      </c>
    </row>
    <row r="1268" spans="1:12" ht="15" customHeight="1" x14ac:dyDescent="0.2">
      <c r="A1268" s="11"/>
      <c r="C1268" s="190">
        <v>2017</v>
      </c>
      <c r="D1268" s="186"/>
      <c r="E1268" s="142">
        <f t="shared" ref="E1268:K1268" si="564">AVERAGE(E1273,E1278,E1283)</f>
        <v>0.21161539033333332</v>
      </c>
      <c r="F1268" s="142">
        <f t="shared" si="564"/>
        <v>8.6168500000000023E-2</v>
      </c>
      <c r="G1268" s="142">
        <f t="shared" si="564"/>
        <v>0.32901434966666665</v>
      </c>
      <c r="H1268" s="142">
        <f t="shared" si="564"/>
        <v>0.18744653233333333</v>
      </c>
      <c r="I1268" s="142">
        <f t="shared" si="564"/>
        <v>0.13847410266666665</v>
      </c>
      <c r="J1268" s="142">
        <f t="shared" si="564"/>
        <v>1.2469286666666668E-2</v>
      </c>
      <c r="K1268" s="142">
        <f t="shared" si="564"/>
        <v>3.4811833333333334E-2</v>
      </c>
      <c r="L1268" s="141">
        <f t="shared" si="562"/>
        <v>2.9527619907813838</v>
      </c>
    </row>
    <row r="1269" spans="1:12" ht="15" customHeight="1" x14ac:dyDescent="0.2">
      <c r="A1269" s="11"/>
      <c r="C1269" s="190">
        <v>2014</v>
      </c>
      <c r="D1269" s="186"/>
      <c r="E1269" s="142">
        <f t="shared" ref="E1269:K1269" si="565">AVERAGE(E1274,E1279,E1284)</f>
        <v>0.18625565074874637</v>
      </c>
      <c r="F1269" s="142">
        <f t="shared" si="565"/>
        <v>9.1041852730920955E-2</v>
      </c>
      <c r="G1269" s="142">
        <f t="shared" si="565"/>
        <v>0.27806054204336389</v>
      </c>
      <c r="H1269" s="142">
        <f t="shared" si="565"/>
        <v>0.29541986979484713</v>
      </c>
      <c r="I1269" s="142">
        <f t="shared" si="565"/>
        <v>8.5617211209557301E-2</v>
      </c>
      <c r="J1269" s="142">
        <f t="shared" si="565"/>
        <v>4.6888229889562602E-3</v>
      </c>
      <c r="K1269" s="142">
        <f t="shared" si="565"/>
        <v>5.8916050483608061E-2</v>
      </c>
      <c r="L1269" s="141">
        <f t="shared" si="562"/>
        <v>3.0033117835598397</v>
      </c>
    </row>
    <row r="1270" spans="1:12" ht="15" customHeight="1" x14ac:dyDescent="0.2">
      <c r="A1270" s="11"/>
      <c r="C1270" s="170" t="s">
        <v>95</v>
      </c>
      <c r="D1270" s="171"/>
      <c r="E1270" s="172"/>
      <c r="F1270" s="172"/>
      <c r="G1270" s="173"/>
      <c r="H1270" s="173"/>
      <c r="I1270" s="173"/>
      <c r="J1270" s="173"/>
      <c r="K1270" s="173"/>
      <c r="L1270" s="174"/>
    </row>
    <row r="1271" spans="1:12" ht="15" customHeight="1" x14ac:dyDescent="0.2">
      <c r="A1271" s="11"/>
      <c r="C1271" s="189">
        <v>2024</v>
      </c>
      <c r="D1271" s="184"/>
      <c r="E1271" s="185">
        <v>0.13521692446758779</v>
      </c>
      <c r="F1271" s="185">
        <v>0.10383745161766851</v>
      </c>
      <c r="G1271" s="185">
        <v>0.47447895943390489</v>
      </c>
      <c r="H1271" s="185">
        <v>0.18913591945444866</v>
      </c>
      <c r="I1271" s="185">
        <v>7.6991468033000887E-2</v>
      </c>
      <c r="J1271" s="185">
        <v>1.4521994459517061E-2</v>
      </c>
      <c r="K1271" s="185">
        <v>5.8172825338721696E-3</v>
      </c>
      <c r="L1271" s="180">
        <f t="shared" ref="L1271:L1274" si="566">(1*E1271+2*F1271+3*G1271+4*H1271+5*I1271)/SUM(E1271:I1271)</f>
        <v>2.9682007818617184</v>
      </c>
    </row>
    <row r="1272" spans="1:12" ht="15" customHeight="1" x14ac:dyDescent="0.2">
      <c r="A1272" s="11"/>
      <c r="C1272" s="190">
        <v>2021</v>
      </c>
      <c r="D1272" s="186"/>
      <c r="E1272" s="142">
        <v>0.144359037</v>
      </c>
      <c r="F1272" s="142">
        <v>0.209114519</v>
      </c>
      <c r="G1272" s="142">
        <v>0.31490739400000001</v>
      </c>
      <c r="H1272" s="142">
        <v>0.18036617199999999</v>
      </c>
      <c r="I1272" s="142">
        <v>0.14479713699999999</v>
      </c>
      <c r="J1272" s="142">
        <v>2.4426000000000001E-3</v>
      </c>
      <c r="K1272" s="142">
        <v>4.0131400000000001E-3</v>
      </c>
      <c r="L1272" s="141">
        <f t="shared" si="566"/>
        <v>2.9719467484739392</v>
      </c>
    </row>
    <row r="1273" spans="1:12" ht="15" customHeight="1" x14ac:dyDescent="0.2">
      <c r="A1273" s="11"/>
      <c r="C1273" s="190">
        <v>2017</v>
      </c>
      <c r="D1273" s="186"/>
      <c r="E1273" s="142">
        <v>0.17796232000000001</v>
      </c>
      <c r="F1273" s="142">
        <v>5.3289799999999998E-2</v>
      </c>
      <c r="G1273" s="142">
        <v>0.397956274</v>
      </c>
      <c r="H1273" s="142">
        <v>0.171364777</v>
      </c>
      <c r="I1273" s="142">
        <v>0.16758416900000001</v>
      </c>
      <c r="J1273" s="142">
        <v>9.8918000000000009E-4</v>
      </c>
      <c r="K1273" s="142">
        <v>3.0853499999999999E-2</v>
      </c>
      <c r="L1273" s="141">
        <f t="shared" si="566"/>
        <v>3.1005194827113534</v>
      </c>
    </row>
    <row r="1274" spans="1:12" ht="15" customHeight="1" x14ac:dyDescent="0.2">
      <c r="A1274" s="11"/>
      <c r="C1274" s="190">
        <v>2014</v>
      </c>
      <c r="D1274" s="186"/>
      <c r="E1274" s="142">
        <v>0.15190649136809706</v>
      </c>
      <c r="F1274" s="142">
        <v>4.4993727009409477E-2</v>
      </c>
      <c r="G1274" s="142">
        <v>0.31347708689214643</v>
      </c>
      <c r="H1274" s="142">
        <v>0.36157344238208772</v>
      </c>
      <c r="I1274" s="142">
        <v>7.0264990939367666E-2</v>
      </c>
      <c r="J1274" s="142">
        <v>1.2601525593589188E-3</v>
      </c>
      <c r="K1274" s="142">
        <v>5.6524108849532677E-2</v>
      </c>
      <c r="L1274" s="141">
        <f t="shared" si="566"/>
        <v>3.1626981043051177</v>
      </c>
    </row>
    <row r="1275" spans="1:12" ht="15" customHeight="1" x14ac:dyDescent="0.2">
      <c r="A1275" s="11"/>
      <c r="C1275" s="170" t="s">
        <v>96</v>
      </c>
      <c r="D1275" s="171"/>
      <c r="E1275" s="172"/>
      <c r="F1275" s="172"/>
      <c r="G1275" s="173"/>
      <c r="H1275" s="173"/>
      <c r="I1275" s="173"/>
      <c r="J1275" s="173"/>
      <c r="K1275" s="173"/>
      <c r="L1275" s="174"/>
    </row>
    <row r="1276" spans="1:12" ht="15" customHeight="1" x14ac:dyDescent="0.2">
      <c r="A1276" s="11"/>
      <c r="C1276" s="189">
        <v>2024</v>
      </c>
      <c r="D1276" s="184"/>
      <c r="E1276" s="185">
        <v>0.10237285210831067</v>
      </c>
      <c r="F1276" s="185">
        <v>0.18175169357666043</v>
      </c>
      <c r="G1276" s="185">
        <v>0.45094010310164545</v>
      </c>
      <c r="H1276" s="185">
        <v>0.19262302871398329</v>
      </c>
      <c r="I1276" s="185">
        <v>5.2039003513054835E-2</v>
      </c>
      <c r="J1276" s="185">
        <v>1.4456036452473125E-2</v>
      </c>
      <c r="K1276" s="185">
        <v>5.8172825338721696E-3</v>
      </c>
      <c r="L1276" s="180">
        <f t="shared" ref="L1276:L1279" si="567">(1*E1276+2*F1276+3*G1276+4*H1276+5*I1276)/SUM(E1276:I1276)</f>
        <v>2.9083454969703562</v>
      </c>
    </row>
    <row r="1277" spans="1:12" ht="15" customHeight="1" x14ac:dyDescent="0.2">
      <c r="A1277" s="11"/>
      <c r="C1277" s="190">
        <v>2021</v>
      </c>
      <c r="D1277" s="186"/>
      <c r="E1277" s="142">
        <v>0.113287235</v>
      </c>
      <c r="F1277" s="142">
        <v>0.28137756800000002</v>
      </c>
      <c r="G1277" s="142">
        <v>0.29017335100000002</v>
      </c>
      <c r="H1277" s="142">
        <v>0.20803724300000001</v>
      </c>
      <c r="I1277" s="142">
        <v>0.100668863</v>
      </c>
      <c r="J1277" s="142">
        <v>2.4426000000000001E-3</v>
      </c>
      <c r="K1277" s="142">
        <v>4.0131400000000001E-3</v>
      </c>
      <c r="L1277" s="141">
        <f t="shared" si="567"/>
        <v>2.9007824080227693</v>
      </c>
    </row>
    <row r="1278" spans="1:12" ht="15" customHeight="1" x14ac:dyDescent="0.2">
      <c r="A1278" s="11"/>
      <c r="C1278" s="190">
        <v>2017</v>
      </c>
      <c r="D1278" s="186"/>
      <c r="E1278" s="142">
        <v>0.14731105799999999</v>
      </c>
      <c r="F1278" s="142">
        <v>7.8816702000000002E-2</v>
      </c>
      <c r="G1278" s="142">
        <v>0.32995627500000002</v>
      </c>
      <c r="H1278" s="142">
        <v>0.23482180699999999</v>
      </c>
      <c r="I1278" s="142">
        <v>0.176666815</v>
      </c>
      <c r="J1278" s="142">
        <v>9.8918000000000009E-4</v>
      </c>
      <c r="K1278" s="142">
        <v>3.1438199999999999E-2</v>
      </c>
      <c r="L1278" s="141">
        <f t="shared" si="567"/>
        <v>3.2219126568393714</v>
      </c>
    </row>
    <row r="1279" spans="1:12" ht="15" customHeight="1" x14ac:dyDescent="0.2">
      <c r="A1279" s="11"/>
      <c r="C1279" s="190">
        <v>2014</v>
      </c>
      <c r="D1279" s="186"/>
      <c r="E1279" s="142">
        <v>0.15437456980790465</v>
      </c>
      <c r="F1279" s="142">
        <v>6.976172302805636E-2</v>
      </c>
      <c r="G1279" s="142">
        <v>0.26374679179124527</v>
      </c>
      <c r="H1279" s="142">
        <v>0.40180180868086723</v>
      </c>
      <c r="I1279" s="142">
        <v>5.2189675130128892E-2</v>
      </c>
      <c r="J1279" s="142">
        <v>1.4307376358119106E-3</v>
      </c>
      <c r="K1279" s="142">
        <v>5.6694693925985667E-2</v>
      </c>
      <c r="L1279" s="141">
        <f t="shared" si="567"/>
        <v>3.1355491490856999</v>
      </c>
    </row>
    <row r="1280" spans="1:12" ht="15" customHeight="1" x14ac:dyDescent="0.2">
      <c r="A1280" s="11"/>
      <c r="C1280" s="170" t="s">
        <v>181</v>
      </c>
      <c r="D1280" s="171"/>
      <c r="E1280" s="172"/>
      <c r="F1280" s="172"/>
      <c r="G1280" s="173"/>
      <c r="H1280" s="173"/>
      <c r="I1280" s="173"/>
      <c r="J1280" s="173"/>
      <c r="K1280" s="173"/>
      <c r="L1280" s="174"/>
    </row>
    <row r="1281" spans="1:12" ht="15" customHeight="1" x14ac:dyDescent="0.2">
      <c r="A1281" s="11"/>
      <c r="C1281" s="189">
        <v>2024</v>
      </c>
      <c r="D1281" s="184"/>
      <c r="E1281" s="185">
        <v>0.2189461558587957</v>
      </c>
      <c r="F1281" s="185">
        <v>0.10018054723015166</v>
      </c>
      <c r="G1281" s="185">
        <v>0.44764279219668351</v>
      </c>
      <c r="H1281" s="185">
        <v>0.11959294878636258</v>
      </c>
      <c r="I1281" s="185">
        <v>7.9175596538323748E-2</v>
      </c>
      <c r="J1281" s="185">
        <v>1.8187245279448084E-2</v>
      </c>
      <c r="K1281" s="185">
        <v>1.6274714110234782E-2</v>
      </c>
      <c r="L1281" s="180">
        <f t="shared" ref="L1281:L1284" si="568">(1*E1281+2*F1281+3*G1281+4*H1281+5*I1281)/SUM(E1281:I1281)</f>
        <v>2.7305867753068482</v>
      </c>
    </row>
    <row r="1282" spans="1:12" ht="15" customHeight="1" x14ac:dyDescent="0.2">
      <c r="A1282" s="11"/>
      <c r="C1282" s="190">
        <v>2021</v>
      </c>
      <c r="D1282" s="186"/>
      <c r="E1282" s="142">
        <v>0.17041403899999999</v>
      </c>
      <c r="F1282" s="142">
        <v>0.22227477600000001</v>
      </c>
      <c r="G1282" s="142">
        <v>0.32767748299999999</v>
      </c>
      <c r="H1282" s="142">
        <v>0.199433111</v>
      </c>
      <c r="I1282" s="142">
        <v>5.9658599999999999E-2</v>
      </c>
      <c r="J1282" s="142">
        <v>6.4559999999999999E-3</v>
      </c>
      <c r="K1282" s="142">
        <v>1.4086E-2</v>
      </c>
      <c r="L1282" s="141">
        <f t="shared" si="568"/>
        <v>2.7505226964763128</v>
      </c>
    </row>
    <row r="1283" spans="1:12" ht="15" customHeight="1" x14ac:dyDescent="0.2">
      <c r="A1283" s="11"/>
      <c r="C1283" s="190">
        <v>2017</v>
      </c>
      <c r="D1283" s="186"/>
      <c r="E1283" s="142">
        <v>0.30957279300000001</v>
      </c>
      <c r="F1283" s="142">
        <v>0.12639899800000001</v>
      </c>
      <c r="G1283" s="142">
        <v>0.25913049999999999</v>
      </c>
      <c r="H1283" s="142">
        <v>0.15615301300000001</v>
      </c>
      <c r="I1283" s="142">
        <v>7.1171323999999994E-2</v>
      </c>
      <c r="J1283" s="142">
        <v>3.5429500000000003E-2</v>
      </c>
      <c r="K1283" s="142">
        <v>4.2143800000000002E-2</v>
      </c>
      <c r="L1283" s="141">
        <f t="shared" si="568"/>
        <v>2.51535557470919</v>
      </c>
    </row>
    <row r="1284" spans="1:12" ht="15" customHeight="1" x14ac:dyDescent="0.2">
      <c r="A1284" s="11"/>
      <c r="C1284" s="190">
        <v>2014</v>
      </c>
      <c r="D1284" s="186"/>
      <c r="E1284" s="142">
        <v>0.25248589107023733</v>
      </c>
      <c r="F1284" s="142">
        <v>0.15837010815529701</v>
      </c>
      <c r="G1284" s="142">
        <v>0.25695774744670008</v>
      </c>
      <c r="H1284" s="142">
        <v>0.12288435832158638</v>
      </c>
      <c r="I1284" s="142">
        <v>0.13439696755917535</v>
      </c>
      <c r="J1284" s="142">
        <v>1.1375578771697953E-2</v>
      </c>
      <c r="K1284" s="142">
        <v>6.3529348675305811E-2</v>
      </c>
      <c r="L1284" s="141">
        <f t="shared" si="568"/>
        <v>2.7063398077495737</v>
      </c>
    </row>
    <row r="1285" spans="1:12" ht="15" customHeight="1" x14ac:dyDescent="0.2">
      <c r="A1285" s="11"/>
      <c r="C1285" s="162" t="s">
        <v>71</v>
      </c>
      <c r="D1285" s="162"/>
      <c r="E1285" s="162"/>
      <c r="F1285" s="162"/>
      <c r="G1285" s="162"/>
      <c r="H1285" s="162"/>
      <c r="I1285" s="162"/>
      <c r="J1285" s="162"/>
      <c r="K1285" s="162"/>
      <c r="L1285" s="162"/>
    </row>
    <row r="1286" spans="1:12" ht="15" customHeight="1" x14ac:dyDescent="0.2">
      <c r="A1286" s="11"/>
      <c r="B1286" s="3"/>
      <c r="C1286" s="189">
        <v>2024</v>
      </c>
      <c r="D1286" s="184"/>
      <c r="E1286" s="185">
        <f>AVERAGE(E1291,E1296,E1301)</f>
        <v>0.16667349501025694</v>
      </c>
      <c r="F1286" s="185">
        <f t="shared" ref="F1286:K1286" si="569">AVERAGE(F1291,F1296,F1301)</f>
        <v>0.146461380039066</v>
      </c>
      <c r="G1286" s="185">
        <f t="shared" si="569"/>
        <v>0.37510586332148166</v>
      </c>
      <c r="H1286" s="185">
        <f t="shared" si="569"/>
        <v>0.11246642186639998</v>
      </c>
      <c r="I1286" s="185">
        <f t="shared" si="569"/>
        <v>2.6228336778352668E-2</v>
      </c>
      <c r="J1286" s="185">
        <f t="shared" si="569"/>
        <v>7.4977389143196377E-2</v>
      </c>
      <c r="K1286" s="185">
        <f t="shared" si="569"/>
        <v>9.8087113841246396E-2</v>
      </c>
      <c r="L1286" s="180">
        <f t="shared" ref="L1286:L1289" si="570">(1*E1286+2*F1286+3*G1286+4*H1286+5*I1286)/SUM(E1286:I1286)</f>
        <v>2.619214224358601</v>
      </c>
    </row>
    <row r="1287" spans="1:12" ht="15" customHeight="1" x14ac:dyDescent="0.2">
      <c r="A1287" s="11"/>
      <c r="B1287" s="3"/>
      <c r="C1287" s="190">
        <v>2021</v>
      </c>
      <c r="D1287" s="186"/>
      <c r="E1287" s="142">
        <f t="shared" ref="E1287:K1287" si="571">AVERAGE(E1292,E1297,E1302)</f>
        <v>0.17199662566666665</v>
      </c>
      <c r="F1287" s="142">
        <f t="shared" si="571"/>
        <v>0.21889594433333334</v>
      </c>
      <c r="G1287" s="142">
        <f t="shared" si="571"/>
        <v>0.29463195766666667</v>
      </c>
      <c r="H1287" s="142">
        <f t="shared" si="571"/>
        <v>0.12376698233333332</v>
      </c>
      <c r="I1287" s="142">
        <f t="shared" si="571"/>
        <v>4.7298599999999996E-2</v>
      </c>
      <c r="J1287" s="142">
        <f t="shared" si="571"/>
        <v>8.0417614999999998E-2</v>
      </c>
      <c r="K1287" s="142">
        <f t="shared" si="571"/>
        <v>6.2992262000000007E-2</v>
      </c>
      <c r="L1287" s="141">
        <f t="shared" si="570"/>
        <v>2.5977947803607808</v>
      </c>
    </row>
    <row r="1288" spans="1:12" ht="15" customHeight="1" x14ac:dyDescent="0.2">
      <c r="A1288" s="11"/>
      <c r="B1288" s="3"/>
      <c r="C1288" s="190">
        <v>2017</v>
      </c>
      <c r="D1288" s="186"/>
      <c r="E1288" s="142">
        <f t="shared" ref="E1288:K1288" si="572">AVERAGE(E1293,E1298,E1303)</f>
        <v>0.17351436799999997</v>
      </c>
      <c r="F1288" s="142">
        <f t="shared" si="572"/>
        <v>0.10623321133333334</v>
      </c>
      <c r="G1288" s="142">
        <f t="shared" si="572"/>
        <v>0.29449622899999994</v>
      </c>
      <c r="H1288" s="142">
        <f t="shared" si="572"/>
        <v>8.4292669333333334E-2</v>
      </c>
      <c r="I1288" s="142">
        <f t="shared" si="572"/>
        <v>6.6924349000000008E-2</v>
      </c>
      <c r="J1288" s="142">
        <f t="shared" si="572"/>
        <v>6.4901805999999992E-2</v>
      </c>
      <c r="K1288" s="142">
        <f t="shared" si="572"/>
        <v>0.20963736666666666</v>
      </c>
      <c r="L1288" s="141">
        <f t="shared" si="570"/>
        <v>2.6759017560185474</v>
      </c>
    </row>
    <row r="1289" spans="1:12" ht="15" customHeight="1" x14ac:dyDescent="0.2">
      <c r="A1289" s="11"/>
      <c r="B1289" s="3"/>
      <c r="C1289" s="190">
        <v>2014</v>
      </c>
      <c r="D1289" s="186"/>
      <c r="E1289" s="142">
        <f t="shared" ref="E1289:K1289" si="573">AVERAGE(E1294,E1299,E1304)</f>
        <v>0.15309469749348489</v>
      </c>
      <c r="F1289" s="142">
        <f t="shared" si="573"/>
        <v>0.13545172590626905</v>
      </c>
      <c r="G1289" s="142">
        <f t="shared" si="573"/>
        <v>0.29137562222785435</v>
      </c>
      <c r="H1289" s="142">
        <f t="shared" si="573"/>
        <v>0.13380578116796571</v>
      </c>
      <c r="I1289" s="142">
        <f t="shared" si="573"/>
        <v>4.7974575409888059E-2</v>
      </c>
      <c r="J1289" s="142">
        <f t="shared" si="573"/>
        <v>3.1439965948878691E-2</v>
      </c>
      <c r="K1289" s="142">
        <f t="shared" si="573"/>
        <v>0.20685763184565931</v>
      </c>
      <c r="L1289" s="141">
        <f t="shared" si="570"/>
        <v>2.7218254947181557</v>
      </c>
    </row>
    <row r="1290" spans="1:12" ht="15" customHeight="1" x14ac:dyDescent="0.2">
      <c r="A1290" s="11"/>
      <c r="B1290" s="3"/>
      <c r="C1290" s="170" t="s">
        <v>95</v>
      </c>
      <c r="D1290" s="171"/>
      <c r="E1290" s="172"/>
      <c r="F1290" s="172"/>
      <c r="G1290" s="173"/>
      <c r="H1290" s="173"/>
      <c r="I1290" s="173"/>
      <c r="J1290" s="173"/>
      <c r="K1290" s="173"/>
      <c r="L1290" s="174"/>
    </row>
    <row r="1291" spans="1:12" ht="15" customHeight="1" x14ac:dyDescent="0.2">
      <c r="A1291" s="11"/>
      <c r="C1291" s="189">
        <v>2024</v>
      </c>
      <c r="D1291" s="184"/>
      <c r="E1291" s="185">
        <v>0.1747731558605716</v>
      </c>
      <c r="F1291" s="185">
        <v>0.12082789245617055</v>
      </c>
      <c r="G1291" s="185">
        <v>0.3902479126807456</v>
      </c>
      <c r="H1291" s="185">
        <v>0.12259746836929528</v>
      </c>
      <c r="I1291" s="185">
        <v>9.6365110515485037E-3</v>
      </c>
      <c r="J1291" s="185">
        <v>8.2434390768527807E-2</v>
      </c>
      <c r="K1291" s="185">
        <v>9.9482668813140676E-2</v>
      </c>
      <c r="L1291" s="180">
        <f t="shared" ref="L1291:L1294" si="574">(1*E1291+2*F1291+3*G1291+4*H1291+5*I1291)/SUM(E1291:I1291)</f>
        <v>2.5984469330983244</v>
      </c>
    </row>
    <row r="1292" spans="1:12" ht="15" customHeight="1" x14ac:dyDescent="0.2">
      <c r="A1292" s="11"/>
      <c r="C1292" s="190">
        <v>2021</v>
      </c>
      <c r="D1292" s="186"/>
      <c r="E1292" s="142">
        <v>0.17453556200000001</v>
      </c>
      <c r="F1292" s="142">
        <v>0.201302015</v>
      </c>
      <c r="G1292" s="142">
        <v>0.30124811699999998</v>
      </c>
      <c r="H1292" s="142">
        <v>0.12735790599999999</v>
      </c>
      <c r="I1292" s="142">
        <v>4.60005E-2</v>
      </c>
      <c r="J1292" s="142">
        <v>8.8161198999999996E-2</v>
      </c>
      <c r="K1292" s="142">
        <v>6.1394700000000003E-2</v>
      </c>
      <c r="L1292" s="141">
        <f t="shared" si="574"/>
        <v>2.6107748492816869</v>
      </c>
    </row>
    <row r="1293" spans="1:12" ht="15" customHeight="1" x14ac:dyDescent="0.2">
      <c r="A1293" s="11"/>
      <c r="C1293" s="190">
        <v>2017</v>
      </c>
      <c r="D1293" s="186"/>
      <c r="E1293" s="142">
        <v>0.181125705</v>
      </c>
      <c r="F1293" s="142">
        <v>0.109539386</v>
      </c>
      <c r="G1293" s="142">
        <v>0.26881986699999999</v>
      </c>
      <c r="H1293" s="142">
        <v>6.6193952E-2</v>
      </c>
      <c r="I1293" s="142">
        <v>0.10309661000000001</v>
      </c>
      <c r="J1293" s="142">
        <v>6.3299786999999996E-2</v>
      </c>
      <c r="K1293" s="142">
        <v>0.20792469299999999</v>
      </c>
      <c r="L1293" s="141">
        <f t="shared" si="574"/>
        <v>2.7263853977971158</v>
      </c>
    </row>
    <row r="1294" spans="1:12" ht="15" customHeight="1" x14ac:dyDescent="0.2">
      <c r="A1294" s="11"/>
      <c r="C1294" s="190">
        <v>2014</v>
      </c>
      <c r="D1294" s="186"/>
      <c r="E1294" s="142">
        <v>0.170732136236497</v>
      </c>
      <c r="F1294" s="142">
        <v>0.10340665223982717</v>
      </c>
      <c r="G1294" s="142">
        <v>0.34609827373746394</v>
      </c>
      <c r="H1294" s="142">
        <v>0.1391913864414113</v>
      </c>
      <c r="I1294" s="142">
        <v>9.4179017032216122E-3</v>
      </c>
      <c r="J1294" s="142">
        <v>2.7801270092721531E-2</v>
      </c>
      <c r="K1294" s="142">
        <v>0.20335237954885757</v>
      </c>
      <c r="L1294" s="141">
        <f t="shared" si="574"/>
        <v>2.6269166983347905</v>
      </c>
    </row>
    <row r="1295" spans="1:12" ht="15" customHeight="1" x14ac:dyDescent="0.2">
      <c r="A1295" s="11"/>
      <c r="C1295" s="170" t="s">
        <v>96</v>
      </c>
      <c r="D1295" s="171"/>
      <c r="E1295" s="172"/>
      <c r="F1295" s="172"/>
      <c r="G1295" s="173"/>
      <c r="H1295" s="173"/>
      <c r="I1295" s="173"/>
      <c r="J1295" s="173"/>
      <c r="K1295" s="173"/>
      <c r="L1295" s="174"/>
    </row>
    <row r="1296" spans="1:12" ht="15" customHeight="1" x14ac:dyDescent="0.2">
      <c r="A1296" s="11"/>
      <c r="C1296" s="189">
        <v>2024</v>
      </c>
      <c r="D1296" s="184"/>
      <c r="E1296" s="185">
        <v>0.14112975769307057</v>
      </c>
      <c r="F1296" s="185">
        <v>0.18777088468268305</v>
      </c>
      <c r="G1296" s="185">
        <v>0.36392242200834779</v>
      </c>
      <c r="H1296" s="185">
        <v>0.122514454559213</v>
      </c>
      <c r="I1296" s="185">
        <v>1.9959919618434928E-3</v>
      </c>
      <c r="J1296" s="185">
        <v>8.3183820281701404E-2</v>
      </c>
      <c r="K1296" s="185">
        <v>9.9482668813140676E-2</v>
      </c>
      <c r="L1296" s="180">
        <f t="shared" ref="L1296:L1299" si="575">(1*E1296+2*F1296+3*G1296+4*H1296+5*I1296)/SUM(E1296:I1296)</f>
        <v>2.5797016065015033</v>
      </c>
    </row>
    <row r="1297" spans="1:12" ht="15" customHeight="1" x14ac:dyDescent="0.2">
      <c r="A1297" s="11"/>
      <c r="C1297" s="190">
        <v>2021</v>
      </c>
      <c r="D1297" s="186"/>
      <c r="E1297" s="142">
        <v>0.14724364500000001</v>
      </c>
      <c r="F1297" s="142">
        <v>0.238189493</v>
      </c>
      <c r="G1297" s="142">
        <v>0.32066270600000002</v>
      </c>
      <c r="H1297" s="142">
        <v>0.108177179</v>
      </c>
      <c r="I1297" s="142">
        <v>3.6063999999999999E-2</v>
      </c>
      <c r="J1297" s="142">
        <v>8.8268244999999995E-2</v>
      </c>
      <c r="K1297" s="142">
        <v>6.1394700000000003E-2</v>
      </c>
      <c r="L1297" s="141">
        <f t="shared" si="575"/>
        <v>2.5856094766321851</v>
      </c>
    </row>
    <row r="1298" spans="1:12" ht="15" customHeight="1" x14ac:dyDescent="0.2">
      <c r="A1298" s="11"/>
      <c r="C1298" s="190">
        <v>2017</v>
      </c>
      <c r="D1298" s="186"/>
      <c r="E1298" s="142">
        <v>0.12251830499999999</v>
      </c>
      <c r="F1298" s="142">
        <v>0.13183408999999999</v>
      </c>
      <c r="G1298" s="142">
        <v>0.30805778299999997</v>
      </c>
      <c r="H1298" s="142">
        <v>0.102544643</v>
      </c>
      <c r="I1298" s="142">
        <v>6.5792637000000001E-2</v>
      </c>
      <c r="J1298" s="142">
        <v>6.3502058E-2</v>
      </c>
      <c r="K1298" s="142">
        <v>0.20575048400000001</v>
      </c>
      <c r="L1298" s="141">
        <f t="shared" si="575"/>
        <v>2.8046646875917016</v>
      </c>
    </row>
    <row r="1299" spans="1:12" ht="15" customHeight="1" x14ac:dyDescent="0.2">
      <c r="A1299" s="11"/>
      <c r="C1299" s="190">
        <v>2014</v>
      </c>
      <c r="D1299" s="186"/>
      <c r="E1299" s="142">
        <v>0.10728804831967789</v>
      </c>
      <c r="F1299" s="142">
        <v>0.16869444376341541</v>
      </c>
      <c r="G1299" s="142">
        <v>0.26631586713060518</v>
      </c>
      <c r="H1299" s="142">
        <v>0.21942758280485536</v>
      </c>
      <c r="I1299" s="142">
        <v>4.7089415148052422E-3</v>
      </c>
      <c r="J1299" s="142">
        <v>2.7971855169174518E-2</v>
      </c>
      <c r="K1299" s="142">
        <v>0.2055932612974663</v>
      </c>
      <c r="L1299" s="141">
        <f t="shared" si="575"/>
        <v>2.7985150755973076</v>
      </c>
    </row>
    <row r="1300" spans="1:12" ht="15" customHeight="1" x14ac:dyDescent="0.2">
      <c r="A1300" s="11"/>
      <c r="C1300" s="170" t="s">
        <v>181</v>
      </c>
      <c r="D1300" s="171"/>
      <c r="E1300" s="172"/>
      <c r="F1300" s="172"/>
      <c r="G1300" s="173"/>
      <c r="H1300" s="173"/>
      <c r="I1300" s="173"/>
      <c r="J1300" s="173"/>
      <c r="K1300" s="173"/>
      <c r="L1300" s="174"/>
    </row>
    <row r="1301" spans="1:12" ht="15" customHeight="1" x14ac:dyDescent="0.2">
      <c r="A1301" s="11"/>
      <c r="C1301" s="189">
        <v>2024</v>
      </c>
      <c r="D1301" s="184"/>
      <c r="E1301" s="185">
        <v>0.18411757147712854</v>
      </c>
      <c r="F1301" s="185">
        <v>0.13078536297834442</v>
      </c>
      <c r="G1301" s="185">
        <v>0.37114725527535164</v>
      </c>
      <c r="H1301" s="185">
        <v>9.2287342670691622E-2</v>
      </c>
      <c r="I1301" s="185">
        <v>6.7052507321666011E-2</v>
      </c>
      <c r="J1301" s="185">
        <v>5.9313956379359913E-2</v>
      </c>
      <c r="K1301" s="185">
        <v>9.5296003897457834E-2</v>
      </c>
      <c r="L1301" s="180">
        <f t="shared" ref="L1301:L1304" si="576">(1*E1301+2*F1301+3*G1301+4*H1301+5*I1301)/SUM(E1301:I1301)</f>
        <v>2.6775119935079337</v>
      </c>
    </row>
    <row r="1302" spans="1:12" ht="15" customHeight="1" x14ac:dyDescent="0.2">
      <c r="A1302" s="11"/>
      <c r="C1302" s="190">
        <v>2021</v>
      </c>
      <c r="D1302" s="186"/>
      <c r="E1302" s="142">
        <v>0.19421067</v>
      </c>
      <c r="F1302" s="142">
        <v>0.217196325</v>
      </c>
      <c r="G1302" s="142">
        <v>0.26198505</v>
      </c>
      <c r="H1302" s="142">
        <v>0.13576586199999999</v>
      </c>
      <c r="I1302" s="142">
        <v>5.9831299999999997E-2</v>
      </c>
      <c r="J1302" s="142">
        <v>6.4823401000000003E-2</v>
      </c>
      <c r="K1302" s="142">
        <v>6.6187386000000001E-2</v>
      </c>
      <c r="L1302" s="141">
        <f t="shared" si="576"/>
        <v>2.5970154747848322</v>
      </c>
    </row>
    <row r="1303" spans="1:12" ht="15" customHeight="1" x14ac:dyDescent="0.2">
      <c r="A1303" s="11"/>
      <c r="C1303" s="190">
        <v>2017</v>
      </c>
      <c r="D1303" s="186"/>
      <c r="E1303" s="142">
        <v>0.21689909399999999</v>
      </c>
      <c r="F1303" s="142">
        <v>7.7326158000000006E-2</v>
      </c>
      <c r="G1303" s="142">
        <v>0.30661103699999998</v>
      </c>
      <c r="H1303" s="142">
        <v>8.4139412999999996E-2</v>
      </c>
      <c r="I1303" s="142">
        <v>3.1883799999999997E-2</v>
      </c>
      <c r="J1303" s="142">
        <v>6.7903572999999995E-2</v>
      </c>
      <c r="K1303" s="142">
        <v>0.215236923</v>
      </c>
      <c r="L1303" s="141">
        <f t="shared" si="576"/>
        <v>2.4933214500377785</v>
      </c>
    </row>
    <row r="1304" spans="1:12" ht="15" customHeight="1" x14ac:dyDescent="0.2">
      <c r="A1304" s="11"/>
      <c r="C1304" s="190">
        <v>2014</v>
      </c>
      <c r="D1304" s="186"/>
      <c r="E1304" s="142">
        <v>0.18126390792427979</v>
      </c>
      <c r="F1304" s="142">
        <v>0.13425408171556452</v>
      </c>
      <c r="G1304" s="142">
        <v>0.26171272581549393</v>
      </c>
      <c r="H1304" s="142">
        <v>4.2798374257630445E-2</v>
      </c>
      <c r="I1304" s="142">
        <v>0.12979688301163733</v>
      </c>
      <c r="J1304" s="142">
        <v>3.854677258474002E-2</v>
      </c>
      <c r="K1304" s="142">
        <v>0.21162725469065402</v>
      </c>
      <c r="L1304" s="141">
        <f t="shared" si="576"/>
        <v>2.7407535023401843</v>
      </c>
    </row>
    <row r="1305" spans="1:12" ht="15" customHeight="1" x14ac:dyDescent="0.2">
      <c r="A1305" s="11"/>
      <c r="C1305" s="162" t="s">
        <v>72</v>
      </c>
      <c r="D1305" s="162"/>
      <c r="E1305" s="162"/>
      <c r="F1305" s="162"/>
      <c r="G1305" s="162"/>
      <c r="H1305" s="162"/>
      <c r="I1305" s="162"/>
      <c r="J1305" s="162"/>
      <c r="K1305" s="162"/>
      <c r="L1305" s="162"/>
    </row>
    <row r="1306" spans="1:12" ht="15" customHeight="1" x14ac:dyDescent="0.2">
      <c r="A1306" s="11"/>
      <c r="C1306" s="189">
        <v>2024</v>
      </c>
      <c r="D1306" s="184"/>
      <c r="E1306" s="185">
        <f>AVERAGE(E1311,E1316,E1321)</f>
        <v>0.10235753363687931</v>
      </c>
      <c r="F1306" s="185">
        <f t="shared" ref="F1306:K1306" si="577">AVERAGE(F1311,F1316,F1321)</f>
        <v>8.8988086101513833E-2</v>
      </c>
      <c r="G1306" s="185">
        <f t="shared" si="577"/>
        <v>0.15879514000083861</v>
      </c>
      <c r="H1306" s="185">
        <f t="shared" si="577"/>
        <v>0.30948183876655239</v>
      </c>
      <c r="I1306" s="185">
        <f t="shared" si="577"/>
        <v>0.20635698329093699</v>
      </c>
      <c r="J1306" s="185">
        <f t="shared" si="577"/>
        <v>7.0260000944260645E-2</v>
      </c>
      <c r="K1306" s="185">
        <f t="shared" si="577"/>
        <v>6.3760417259018168E-2</v>
      </c>
      <c r="L1306" s="180">
        <f t="shared" ref="L1306:L1309" si="578">(1*E1306+2*F1306+3*G1306+4*H1306+5*I1306)/SUM(E1306:I1306)</f>
        <v>3.4948068764902329</v>
      </c>
    </row>
    <row r="1307" spans="1:12" ht="15" customHeight="1" x14ac:dyDescent="0.2">
      <c r="A1307" s="11"/>
      <c r="C1307" s="190">
        <v>2021</v>
      </c>
      <c r="D1307" s="186"/>
      <c r="E1307" s="142">
        <f t="shared" ref="E1307:K1307" si="579">AVERAGE(E1312,E1317,E1322)</f>
        <v>0.14940420433333332</v>
      </c>
      <c r="F1307" s="142">
        <f t="shared" si="579"/>
        <v>0.12380786233333334</v>
      </c>
      <c r="G1307" s="142">
        <f t="shared" si="579"/>
        <v>0.21242301066666669</v>
      </c>
      <c r="H1307" s="142">
        <f t="shared" si="579"/>
        <v>0.20207329266666665</v>
      </c>
      <c r="I1307" s="142">
        <f t="shared" si="579"/>
        <v>0.19719657533333335</v>
      </c>
      <c r="J1307" s="142">
        <f t="shared" si="579"/>
        <v>3.1708466666666664E-2</v>
      </c>
      <c r="K1307" s="142">
        <f t="shared" si="579"/>
        <v>8.3386580333333335E-2</v>
      </c>
      <c r="L1307" s="141">
        <f t="shared" si="578"/>
        <v>3.1964619739669846</v>
      </c>
    </row>
    <row r="1308" spans="1:12" ht="15" customHeight="1" x14ac:dyDescent="0.2">
      <c r="A1308" s="11"/>
      <c r="C1308" s="190">
        <v>2017</v>
      </c>
      <c r="D1308" s="186"/>
      <c r="E1308" s="142">
        <f t="shared" ref="E1308:K1308" si="580">AVERAGE(E1313,E1318,E1323)</f>
        <v>0.16880198733333332</v>
      </c>
      <c r="F1308" s="142">
        <f t="shared" si="580"/>
        <v>3.3707000000000008E-2</v>
      </c>
      <c r="G1308" s="142">
        <f t="shared" si="580"/>
        <v>0.21223176866666668</v>
      </c>
      <c r="H1308" s="142">
        <f t="shared" si="580"/>
        <v>0.19039559699999997</v>
      </c>
      <c r="I1308" s="142">
        <f t="shared" si="580"/>
        <v>0.28565649433333334</v>
      </c>
      <c r="J1308" s="142">
        <f t="shared" si="580"/>
        <v>2.5628066666666668E-2</v>
      </c>
      <c r="K1308" s="142">
        <f t="shared" si="580"/>
        <v>8.357912499999999E-2</v>
      </c>
      <c r="L1308" s="141">
        <f t="shared" si="578"/>
        <v>3.4382585829788477</v>
      </c>
    </row>
    <row r="1309" spans="1:12" ht="15" customHeight="1" x14ac:dyDescent="0.2">
      <c r="A1309" s="11"/>
      <c r="C1309" s="190">
        <v>2014</v>
      </c>
      <c r="D1309" s="186"/>
      <c r="E1309" s="142">
        <f t="shared" ref="E1309:K1309" si="581">AVERAGE(E1314,E1319,E1324)</f>
        <v>0.14563905390204196</v>
      </c>
      <c r="F1309" s="142">
        <f t="shared" si="581"/>
        <v>5.3545734565960769E-2</v>
      </c>
      <c r="G1309" s="142">
        <f t="shared" si="581"/>
        <v>0.19864037174198204</v>
      </c>
      <c r="H1309" s="142">
        <f t="shared" si="581"/>
        <v>0.32013531612685264</v>
      </c>
      <c r="I1309" s="142">
        <f t="shared" si="581"/>
        <v>0.18768267063903818</v>
      </c>
      <c r="J1309" s="142">
        <f t="shared" si="581"/>
        <v>5.0774507987386489E-3</v>
      </c>
      <c r="K1309" s="142">
        <f t="shared" si="581"/>
        <v>8.9279402225385759E-2</v>
      </c>
      <c r="L1309" s="141">
        <f t="shared" si="578"/>
        <v>3.3872130167449117</v>
      </c>
    </row>
    <row r="1310" spans="1:12" ht="15" customHeight="1" x14ac:dyDescent="0.2">
      <c r="A1310" s="11"/>
      <c r="C1310" s="170" t="s">
        <v>95</v>
      </c>
      <c r="D1310" s="171"/>
      <c r="E1310" s="172"/>
      <c r="F1310" s="172"/>
      <c r="G1310" s="173"/>
      <c r="H1310" s="173"/>
      <c r="I1310" s="173"/>
      <c r="J1310" s="173"/>
      <c r="K1310" s="173"/>
      <c r="L1310" s="174"/>
    </row>
    <row r="1311" spans="1:12" ht="15" customHeight="1" x14ac:dyDescent="0.2">
      <c r="A1311" s="11"/>
      <c r="C1311" s="189">
        <v>2024</v>
      </c>
      <c r="D1311" s="184"/>
      <c r="E1311" s="185">
        <v>0.10798053597200959</v>
      </c>
      <c r="F1311" s="185">
        <v>8.097991698599577E-2</v>
      </c>
      <c r="G1311" s="185">
        <v>0.18151201843454545</v>
      </c>
      <c r="H1311" s="185">
        <v>0.32569528841404483</v>
      </c>
      <c r="I1311" s="185">
        <v>0.18304459971959322</v>
      </c>
      <c r="J1311" s="185">
        <v>5.9068515732568168E-2</v>
      </c>
      <c r="K1311" s="185">
        <v>6.1719124741242769E-2</v>
      </c>
      <c r="L1311" s="180">
        <f t="shared" ref="L1311:L1314" si="582">(1*E1311+2*F1311+3*G1311+4*H1311+5*I1311)/SUM(E1311:I1311)</f>
        <v>3.4490877484206424</v>
      </c>
    </row>
    <row r="1312" spans="1:12" ht="15" customHeight="1" x14ac:dyDescent="0.2">
      <c r="A1312" s="11"/>
      <c r="C1312" s="190">
        <v>2021</v>
      </c>
      <c r="D1312" s="186"/>
      <c r="E1312" s="142">
        <v>0.15897767300000001</v>
      </c>
      <c r="F1312" s="142">
        <v>0.11423936</v>
      </c>
      <c r="G1312" s="142">
        <v>0.21563711399999999</v>
      </c>
      <c r="H1312" s="142">
        <v>0.17347424</v>
      </c>
      <c r="I1312" s="142">
        <v>0.225262043</v>
      </c>
      <c r="J1312" s="142">
        <v>3.0795800000000002E-2</v>
      </c>
      <c r="K1312" s="142">
        <v>8.1613755999999996E-2</v>
      </c>
      <c r="L1312" s="141">
        <f t="shared" si="582"/>
        <v>3.216094736397733</v>
      </c>
    </row>
    <row r="1313" spans="1:12" ht="15" customHeight="1" x14ac:dyDescent="0.2">
      <c r="A1313" s="11"/>
      <c r="C1313" s="190">
        <v>2017</v>
      </c>
      <c r="D1313" s="186"/>
      <c r="E1313" s="142">
        <v>0.19294940699999999</v>
      </c>
      <c r="F1313" s="142">
        <v>5.7261800000000002E-2</v>
      </c>
      <c r="G1313" s="142">
        <v>0.12987612800000001</v>
      </c>
      <c r="H1313" s="142">
        <v>0.230055128</v>
      </c>
      <c r="I1313" s="142">
        <v>0.29501663900000002</v>
      </c>
      <c r="J1313" s="142">
        <v>1.24648E-2</v>
      </c>
      <c r="K1313" s="142">
        <v>8.2376117999999998E-2</v>
      </c>
      <c r="L1313" s="141">
        <f t="shared" si="582"/>
        <v>3.4164215894942194</v>
      </c>
    </row>
    <row r="1314" spans="1:12" ht="15" customHeight="1" x14ac:dyDescent="0.2">
      <c r="A1314" s="11"/>
      <c r="C1314" s="190">
        <v>2014</v>
      </c>
      <c r="D1314" s="186"/>
      <c r="E1314" s="142">
        <v>0.17583244494371186</v>
      </c>
      <c r="F1314" s="142">
        <v>5.3029874390324985E-2</v>
      </c>
      <c r="G1314" s="142">
        <v>0.18228341878559329</v>
      </c>
      <c r="H1314" s="142">
        <v>0.31966183224699757</v>
      </c>
      <c r="I1314" s="142">
        <v>0.18039731886097946</v>
      </c>
      <c r="J1314" s="142">
        <v>1.6013227122649027E-3</v>
      </c>
      <c r="K1314" s="142">
        <v>8.7193788060128022E-2</v>
      </c>
      <c r="L1314" s="141">
        <f t="shared" si="582"/>
        <v>3.302634137449548</v>
      </c>
    </row>
    <row r="1315" spans="1:12" ht="15" customHeight="1" x14ac:dyDescent="0.2">
      <c r="A1315" s="11"/>
      <c r="C1315" s="170" t="s">
        <v>96</v>
      </c>
      <c r="D1315" s="171"/>
      <c r="E1315" s="172"/>
      <c r="F1315" s="172"/>
      <c r="G1315" s="173"/>
      <c r="H1315" s="173"/>
      <c r="I1315" s="173"/>
      <c r="J1315" s="173"/>
      <c r="K1315" s="173"/>
      <c r="L1315" s="174"/>
    </row>
    <row r="1316" spans="1:12" ht="15" customHeight="1" x14ac:dyDescent="0.2">
      <c r="A1316" s="11"/>
      <c r="C1316" s="189">
        <v>2024</v>
      </c>
      <c r="D1316" s="184"/>
      <c r="E1316" s="185">
        <v>9.5656127317498577E-2</v>
      </c>
      <c r="F1316" s="185">
        <v>0.10362819247126953</v>
      </c>
      <c r="G1316" s="185">
        <v>0.12571890744272315</v>
      </c>
      <c r="H1316" s="185">
        <v>0.36351515006808904</v>
      </c>
      <c r="I1316" s="185">
        <v>0.1909863270810935</v>
      </c>
      <c r="J1316" s="185">
        <v>5.8776170878083497E-2</v>
      </c>
      <c r="K1316" s="185">
        <v>6.1719124741242783E-2</v>
      </c>
      <c r="L1316" s="180">
        <f t="shared" ref="L1316:L1319" si="583">(1*E1316+2*F1316+3*G1316+4*H1316+5*I1316)/SUM(E1316:I1316)</f>
        <v>3.5122739592862948</v>
      </c>
    </row>
    <row r="1317" spans="1:12" ht="15" customHeight="1" x14ac:dyDescent="0.2">
      <c r="A1317" s="11"/>
      <c r="C1317" s="190">
        <v>2021</v>
      </c>
      <c r="D1317" s="186"/>
      <c r="E1317" s="142">
        <v>0.14763800199999999</v>
      </c>
      <c r="F1317" s="142">
        <v>0.13623471100000001</v>
      </c>
      <c r="G1317" s="142">
        <v>0.19011582399999999</v>
      </c>
      <c r="H1317" s="142">
        <v>0.22536218999999999</v>
      </c>
      <c r="I1317" s="142">
        <v>0.18845510500000001</v>
      </c>
      <c r="J1317" s="142">
        <v>3.0580400000000001E-2</v>
      </c>
      <c r="K1317" s="142">
        <v>8.1613755999999996E-2</v>
      </c>
      <c r="L1317" s="141">
        <f t="shared" si="583"/>
        <v>3.192341251707389</v>
      </c>
    </row>
    <row r="1318" spans="1:12" ht="15" customHeight="1" x14ac:dyDescent="0.2">
      <c r="A1318" s="11"/>
      <c r="C1318" s="190">
        <v>2017</v>
      </c>
      <c r="D1318" s="186"/>
      <c r="E1318" s="142">
        <v>0.16070857099999999</v>
      </c>
      <c r="F1318" s="142">
        <v>1.9739E-2</v>
      </c>
      <c r="G1318" s="142">
        <v>0.19535488100000001</v>
      </c>
      <c r="H1318" s="142">
        <v>0.23360065199999999</v>
      </c>
      <c r="I1318" s="142">
        <v>0.29358182700000002</v>
      </c>
      <c r="J1318" s="142">
        <v>1.24648E-2</v>
      </c>
      <c r="K1318" s="142">
        <v>8.4550326999999995E-2</v>
      </c>
      <c r="L1318" s="141">
        <f t="shared" si="583"/>
        <v>3.531136398332654</v>
      </c>
    </row>
    <row r="1319" spans="1:12" ht="15" customHeight="1" x14ac:dyDescent="0.2">
      <c r="A1319" s="11"/>
      <c r="C1319" s="190">
        <v>2014</v>
      </c>
      <c r="D1319" s="186"/>
      <c r="E1319" s="142">
        <v>0.14443744534088923</v>
      </c>
      <c r="F1319" s="142">
        <v>5.6884714144089694E-2</v>
      </c>
      <c r="G1319" s="142">
        <v>0.16510881174517636</v>
      </c>
      <c r="H1319" s="142">
        <v>0.37104443144575178</v>
      </c>
      <c r="I1319" s="142">
        <v>0.17338831639879407</v>
      </c>
      <c r="J1319" s="142">
        <v>1.6013227122649027E-3</v>
      </c>
      <c r="K1319" s="142">
        <v>8.7534958213034003E-2</v>
      </c>
      <c r="L1319" s="141">
        <f t="shared" si="583"/>
        <v>3.4084710496488206</v>
      </c>
    </row>
    <row r="1320" spans="1:12" ht="15" customHeight="1" x14ac:dyDescent="0.2">
      <c r="A1320" s="11"/>
      <c r="C1320" s="170" t="s">
        <v>181</v>
      </c>
      <c r="D1320" s="171"/>
      <c r="E1320" s="172"/>
      <c r="F1320" s="172"/>
      <c r="G1320" s="173"/>
      <c r="H1320" s="173"/>
      <c r="I1320" s="173"/>
      <c r="J1320" s="173"/>
      <c r="K1320" s="173"/>
      <c r="L1320" s="174"/>
    </row>
    <row r="1321" spans="1:12" ht="15" customHeight="1" x14ac:dyDescent="0.2">
      <c r="A1321" s="11"/>
      <c r="C1321" s="189">
        <v>2024</v>
      </c>
      <c r="D1321" s="184"/>
      <c r="E1321" s="185">
        <v>0.10343593762112975</v>
      </c>
      <c r="F1321" s="185">
        <v>8.2356148847276212E-2</v>
      </c>
      <c r="G1321" s="185">
        <v>0.16915449412524719</v>
      </c>
      <c r="H1321" s="185">
        <v>0.23923507781752337</v>
      </c>
      <c r="I1321" s="185">
        <v>0.24504002307212422</v>
      </c>
      <c r="J1321" s="185">
        <v>9.2935316222130276E-2</v>
      </c>
      <c r="K1321" s="185">
        <v>6.784300229456898E-2</v>
      </c>
      <c r="L1321" s="180">
        <f t="shared" ref="L1321:L1324" si="584">(1*E1321+2*F1321+3*G1321+4*H1321+5*I1321)/SUM(E1321:I1321)</f>
        <v>3.524399106436805</v>
      </c>
    </row>
    <row r="1322" spans="1:12" ht="15" customHeight="1" x14ac:dyDescent="0.2">
      <c r="A1322" s="11"/>
      <c r="C1322" s="190">
        <v>2021</v>
      </c>
      <c r="D1322" s="186"/>
      <c r="E1322" s="142">
        <v>0.14159693800000001</v>
      </c>
      <c r="F1322" s="142">
        <v>0.12094951600000001</v>
      </c>
      <c r="G1322" s="142">
        <v>0.23151609400000001</v>
      </c>
      <c r="H1322" s="142">
        <v>0.207383448</v>
      </c>
      <c r="I1322" s="142">
        <v>0.177872578</v>
      </c>
      <c r="J1322" s="142">
        <v>3.37492E-2</v>
      </c>
      <c r="K1322" s="142">
        <v>8.6932229E-2</v>
      </c>
      <c r="L1322" s="141">
        <f t="shared" si="584"/>
        <v>3.1808050195923645</v>
      </c>
    </row>
    <row r="1323" spans="1:12" ht="15" customHeight="1" x14ac:dyDescent="0.2">
      <c r="A1323" s="11"/>
      <c r="C1323" s="190">
        <v>2017</v>
      </c>
      <c r="D1323" s="186"/>
      <c r="E1323" s="142">
        <v>0.152747984</v>
      </c>
      <c r="F1323" s="142">
        <v>2.4120200000000001E-2</v>
      </c>
      <c r="G1323" s="142">
        <v>0.311464297</v>
      </c>
      <c r="H1323" s="142">
        <v>0.107531011</v>
      </c>
      <c r="I1323" s="142">
        <v>0.26837101699999999</v>
      </c>
      <c r="J1323" s="142">
        <v>5.1954599999999997E-2</v>
      </c>
      <c r="K1323" s="142">
        <v>8.3810930000000006E-2</v>
      </c>
      <c r="L1323" s="141">
        <f t="shared" si="584"/>
        <v>3.3640873787417811</v>
      </c>
    </row>
    <row r="1324" spans="1:12" ht="15" customHeight="1" x14ac:dyDescent="0.2">
      <c r="A1324" s="11"/>
      <c r="C1324" s="190">
        <v>2014</v>
      </c>
      <c r="D1324" s="186"/>
      <c r="E1324" s="142">
        <v>0.11664727142152481</v>
      </c>
      <c r="F1324" s="142">
        <v>5.072261516346762E-2</v>
      </c>
      <c r="G1324" s="142">
        <v>0.24852888469517651</v>
      </c>
      <c r="H1324" s="142">
        <v>0.26969968468780858</v>
      </c>
      <c r="I1324" s="142">
        <v>0.20926237665734099</v>
      </c>
      <c r="J1324" s="142">
        <v>1.2029706971686141E-2</v>
      </c>
      <c r="K1324" s="142">
        <v>9.3109460402995226E-2</v>
      </c>
      <c r="L1324" s="141">
        <f t="shared" si="584"/>
        <v>3.4516984823328576</v>
      </c>
    </row>
    <row r="1325" spans="1:12" ht="15" customHeight="1" x14ac:dyDescent="0.2">
      <c r="A1325" s="11"/>
      <c r="C1325" s="162" t="s">
        <v>73</v>
      </c>
      <c r="D1325" s="162"/>
      <c r="E1325" s="162"/>
      <c r="F1325" s="162"/>
      <c r="G1325" s="162"/>
      <c r="H1325" s="162"/>
      <c r="I1325" s="162"/>
      <c r="J1325" s="162"/>
      <c r="K1325" s="162"/>
      <c r="L1325" s="162"/>
    </row>
    <row r="1326" spans="1:12" ht="15" customHeight="1" x14ac:dyDescent="0.2">
      <c r="A1326" s="11"/>
      <c r="C1326" s="189">
        <v>2024</v>
      </c>
      <c r="D1326" s="184"/>
      <c r="E1326" s="185">
        <f>AVERAGE(E1331,E1336,E1341)</f>
        <v>0.19341234047108191</v>
      </c>
      <c r="F1326" s="185">
        <f t="shared" ref="F1326:K1326" si="585">AVERAGE(F1331,F1336,F1341)</f>
        <v>0.1403834514969948</v>
      </c>
      <c r="G1326" s="185">
        <f t="shared" si="585"/>
        <v>0.31494266027748691</v>
      </c>
      <c r="H1326" s="185">
        <f t="shared" si="585"/>
        <v>7.6190181019837225E-2</v>
      </c>
      <c r="I1326" s="185">
        <f t="shared" si="585"/>
        <v>2.4503050395773356E-3</v>
      </c>
      <c r="J1326" s="185">
        <f t="shared" si="585"/>
        <v>9.5047080730120484E-2</v>
      </c>
      <c r="K1326" s="185">
        <f t="shared" si="585"/>
        <v>0.17757398096490137</v>
      </c>
      <c r="L1326" s="180">
        <f t="shared" ref="L1326:L1329" si="586">(1*E1326+2*F1326+3*G1326+4*H1326+5*I1326)/SUM(E1326:I1326)</f>
        <v>2.3866782252731147</v>
      </c>
    </row>
    <row r="1327" spans="1:12" ht="15" customHeight="1" x14ac:dyDescent="0.2">
      <c r="A1327" s="11"/>
      <c r="C1327" s="190">
        <v>2021</v>
      </c>
      <c r="D1327" s="186"/>
      <c r="E1327" s="142">
        <f t="shared" ref="E1327:K1327" si="587">AVERAGE(E1332,E1337,E1342)</f>
        <v>0.20397507233333334</v>
      </c>
      <c r="F1327" s="142">
        <f t="shared" si="587"/>
        <v>0.18383865066666663</v>
      </c>
      <c r="G1327" s="142">
        <f t="shared" si="587"/>
        <v>0.28897462700000004</v>
      </c>
      <c r="H1327" s="142">
        <f t="shared" si="587"/>
        <v>2.2616133333333333E-2</v>
      </c>
      <c r="I1327" s="142">
        <f t="shared" si="587"/>
        <v>5.9251E-3</v>
      </c>
      <c r="J1327" s="142">
        <f t="shared" si="587"/>
        <v>6.8151516000000009E-2</v>
      </c>
      <c r="K1327" s="142">
        <f t="shared" si="587"/>
        <v>0.22651892299999998</v>
      </c>
      <c r="L1327" s="141">
        <f t="shared" si="586"/>
        <v>2.2098410797316386</v>
      </c>
    </row>
    <row r="1328" spans="1:12" ht="15" customHeight="1" x14ac:dyDescent="0.2">
      <c r="A1328" s="11"/>
      <c r="C1328" s="190">
        <v>2017</v>
      </c>
      <c r="D1328" s="186"/>
      <c r="E1328" s="142">
        <f t="shared" ref="E1328:K1328" si="588">AVERAGE(E1333,E1338,E1343)</f>
        <v>0.19579412566666668</v>
      </c>
      <c r="F1328" s="142">
        <f t="shared" si="588"/>
        <v>0.121011403</v>
      </c>
      <c r="G1328" s="142">
        <f t="shared" si="588"/>
        <v>0.24670482733333335</v>
      </c>
      <c r="H1328" s="142">
        <f t="shared" si="588"/>
        <v>2.7170693333333329E-2</v>
      </c>
      <c r="I1328" s="142">
        <f t="shared" si="588"/>
        <v>3.2288233333333333E-2</v>
      </c>
      <c r="J1328" s="142">
        <f t="shared" si="588"/>
        <v>3.9551833333333335E-2</v>
      </c>
      <c r="K1328" s="142">
        <f t="shared" si="588"/>
        <v>0.33747887499999996</v>
      </c>
      <c r="L1328" s="141">
        <f t="shared" si="586"/>
        <v>2.3244410181319974</v>
      </c>
    </row>
    <row r="1329" spans="1:12" ht="15" customHeight="1" x14ac:dyDescent="0.2">
      <c r="A1329" s="11"/>
      <c r="C1329" s="190">
        <v>2014</v>
      </c>
      <c r="D1329" s="186"/>
      <c r="E1329" s="142">
        <f t="shared" ref="E1329:K1329" si="589">AVERAGE(E1334,E1339,E1344)</f>
        <v>0.1498835580707443</v>
      </c>
      <c r="F1329" s="142">
        <f t="shared" si="589"/>
        <v>0.1803743389652718</v>
      </c>
      <c r="G1329" s="142">
        <f t="shared" si="589"/>
        <v>0.22326501523472331</v>
      </c>
      <c r="H1329" s="142">
        <f t="shared" si="589"/>
        <v>2.7912108127845257E-2</v>
      </c>
      <c r="I1329" s="142">
        <f t="shared" si="589"/>
        <v>7.0665814688387061E-4</v>
      </c>
      <c r="J1329" s="142">
        <f t="shared" si="589"/>
        <v>3.8250952173355661E-2</v>
      </c>
      <c r="K1329" s="142">
        <f t="shared" si="589"/>
        <v>0.37960736928117572</v>
      </c>
      <c r="L1329" s="141">
        <f t="shared" si="586"/>
        <v>2.2255905266711875</v>
      </c>
    </row>
    <row r="1330" spans="1:12" ht="15" customHeight="1" x14ac:dyDescent="0.2">
      <c r="A1330" s="11"/>
      <c r="C1330" s="170" t="s">
        <v>95</v>
      </c>
      <c r="D1330" s="171"/>
      <c r="E1330" s="172"/>
      <c r="F1330" s="172"/>
      <c r="G1330" s="173"/>
      <c r="H1330" s="173"/>
      <c r="I1330" s="173"/>
      <c r="J1330" s="173"/>
      <c r="K1330" s="173"/>
      <c r="L1330" s="174"/>
    </row>
    <row r="1331" spans="1:12" ht="15" customHeight="1" x14ac:dyDescent="0.2">
      <c r="A1331" s="11"/>
      <c r="C1331" s="189">
        <v>2024</v>
      </c>
      <c r="D1331" s="184"/>
      <c r="E1331" s="185">
        <v>0.19501323182333663</v>
      </c>
      <c r="F1331" s="185">
        <v>0.13323625458949664</v>
      </c>
      <c r="G1331" s="185">
        <v>0.3586744548645045</v>
      </c>
      <c r="H1331" s="185">
        <v>4.9639975417546278E-2</v>
      </c>
      <c r="I1331" s="185">
        <v>1.8313503352035739E-3</v>
      </c>
      <c r="J1331" s="185">
        <v>8.278755858601311E-2</v>
      </c>
      <c r="K1331" s="185">
        <v>0.17881717438389938</v>
      </c>
      <c r="L1331" s="180">
        <f t="shared" ref="L1331:L1334" si="590">(1*E1331+2*F1331+3*G1331+4*H1331+5*I1331)/SUM(E1331:I1331)</f>
        <v>2.3635386585853251</v>
      </c>
    </row>
    <row r="1332" spans="1:12" ht="15" customHeight="1" x14ac:dyDescent="0.2">
      <c r="A1332" s="11"/>
      <c r="C1332" s="190">
        <v>2021</v>
      </c>
      <c r="D1332" s="186"/>
      <c r="E1332" s="142">
        <v>0.227808443</v>
      </c>
      <c r="F1332" s="142">
        <v>0.154979799</v>
      </c>
      <c r="G1332" s="142">
        <v>0.31495472600000002</v>
      </c>
      <c r="H1332" s="142">
        <v>9.9699000000000003E-3</v>
      </c>
      <c r="I1332" s="142">
        <v>5.9251E-3</v>
      </c>
      <c r="J1332" s="142">
        <v>5.8146999999999997E-2</v>
      </c>
      <c r="K1332" s="142">
        <v>0.22821502599999999</v>
      </c>
      <c r="L1332" s="141">
        <f t="shared" si="590"/>
        <v>2.1749646019394531</v>
      </c>
    </row>
    <row r="1333" spans="1:12" ht="15" customHeight="1" x14ac:dyDescent="0.2">
      <c r="A1333" s="11"/>
      <c r="C1333" s="190">
        <v>2017</v>
      </c>
      <c r="D1333" s="186"/>
      <c r="E1333" s="142">
        <v>0.212308885</v>
      </c>
      <c r="F1333" s="142">
        <v>0.124394474</v>
      </c>
      <c r="G1333" s="142">
        <v>0.23996646399999999</v>
      </c>
      <c r="H1333" s="142">
        <v>7.7615799999999997E-3</v>
      </c>
      <c r="I1333" s="142">
        <v>3.3005600000000003E-2</v>
      </c>
      <c r="J1333" s="142">
        <v>4.6857599999999999E-2</v>
      </c>
      <c r="K1333" s="142">
        <v>0.33570541199999998</v>
      </c>
      <c r="L1333" s="141">
        <f t="shared" si="590"/>
        <v>2.2303029107570347</v>
      </c>
    </row>
    <row r="1334" spans="1:12" ht="15" customHeight="1" x14ac:dyDescent="0.2">
      <c r="A1334" s="11"/>
      <c r="C1334" s="190">
        <v>2014</v>
      </c>
      <c r="D1334" s="186"/>
      <c r="E1334" s="142">
        <v>0.13670719298504638</v>
      </c>
      <c r="F1334" s="142">
        <v>0.17597302663716491</v>
      </c>
      <c r="G1334" s="142">
        <v>0.24980522910712932</v>
      </c>
      <c r="H1334" s="142">
        <v>8.8495348591168272E-3</v>
      </c>
      <c r="I1334" s="142">
        <v>6.3007627967945931E-4</v>
      </c>
      <c r="J1334" s="142">
        <v>3.4291602152909086E-2</v>
      </c>
      <c r="K1334" s="142">
        <v>0.39374333797895394</v>
      </c>
      <c r="L1334" s="141">
        <f t="shared" si="590"/>
        <v>2.2319850354319635</v>
      </c>
    </row>
    <row r="1335" spans="1:12" ht="15" customHeight="1" x14ac:dyDescent="0.2">
      <c r="A1335" s="11"/>
      <c r="C1335" s="170" t="s">
        <v>96</v>
      </c>
      <c r="D1335" s="171"/>
      <c r="E1335" s="172"/>
      <c r="F1335" s="172"/>
      <c r="G1335" s="173"/>
      <c r="H1335" s="173"/>
      <c r="I1335" s="173"/>
      <c r="J1335" s="173"/>
      <c r="K1335" s="173"/>
      <c r="L1335" s="174"/>
    </row>
    <row r="1336" spans="1:12" ht="15" customHeight="1" x14ac:dyDescent="0.2">
      <c r="A1336" s="11"/>
      <c r="C1336" s="189">
        <v>2024</v>
      </c>
      <c r="D1336" s="184"/>
      <c r="E1336" s="185">
        <v>0.22533148700272426</v>
      </c>
      <c r="F1336" s="185">
        <v>0.13142034452293652</v>
      </c>
      <c r="G1336" s="185">
        <v>0.29154845470986795</v>
      </c>
      <c r="H1336" s="185">
        <v>8.7514200946181758E-2</v>
      </c>
      <c r="I1336" s="185">
        <v>2.5807798483771659E-3</v>
      </c>
      <c r="J1336" s="185">
        <v>8.278755858601311E-2</v>
      </c>
      <c r="K1336" s="185">
        <v>0.17881717438389938</v>
      </c>
      <c r="L1336" s="180">
        <f t="shared" ref="L1336:L1339" si="591">(1*E1336+2*F1336+3*G1336+4*H1336+5*I1336)/SUM(E1336:I1336)</f>
        <v>2.3372011174260319</v>
      </c>
    </row>
    <row r="1337" spans="1:12" ht="15" customHeight="1" x14ac:dyDescent="0.2">
      <c r="A1337" s="11"/>
      <c r="C1337" s="190">
        <v>2021</v>
      </c>
      <c r="D1337" s="186"/>
      <c r="E1337" s="142">
        <v>0.19596767100000001</v>
      </c>
      <c r="F1337" s="142">
        <v>0.18876395600000001</v>
      </c>
      <c r="G1337" s="142">
        <v>0.312205026</v>
      </c>
      <c r="H1337" s="142">
        <v>1.06692E-2</v>
      </c>
      <c r="I1337" s="142">
        <v>6.2475500000000002E-3</v>
      </c>
      <c r="J1337" s="142">
        <v>5.79316E-2</v>
      </c>
      <c r="K1337" s="142">
        <v>0.22821502599999999</v>
      </c>
      <c r="L1337" s="141">
        <f t="shared" si="591"/>
        <v>2.2189783005068899</v>
      </c>
    </row>
    <row r="1338" spans="1:12" ht="15" customHeight="1" x14ac:dyDescent="0.2">
      <c r="A1338" s="11"/>
      <c r="C1338" s="190">
        <v>2017</v>
      </c>
      <c r="D1338" s="186"/>
      <c r="E1338" s="142">
        <v>0.178048603</v>
      </c>
      <c r="F1338" s="142">
        <v>8.5076481999999995E-2</v>
      </c>
      <c r="G1338" s="142">
        <v>0.28150617300000003</v>
      </c>
      <c r="H1338" s="142">
        <v>3.7625899999999997E-2</v>
      </c>
      <c r="I1338" s="142">
        <v>3.2803300000000001E-2</v>
      </c>
      <c r="J1338" s="142">
        <v>1.9045699999999999E-2</v>
      </c>
      <c r="K1338" s="142">
        <v>0.365893833</v>
      </c>
      <c r="L1338" s="141">
        <f t="shared" si="591"/>
        <v>2.45055614679102</v>
      </c>
    </row>
    <row r="1339" spans="1:12" ht="15" customHeight="1" x14ac:dyDescent="0.2">
      <c r="A1339" s="11"/>
      <c r="C1339" s="190">
        <v>2014</v>
      </c>
      <c r="D1339" s="186"/>
      <c r="E1339" s="142">
        <v>0.13162356531397312</v>
      </c>
      <c r="F1339" s="142">
        <v>0.23889107326781908</v>
      </c>
      <c r="G1339" s="142">
        <v>0.20992724702825893</v>
      </c>
      <c r="H1339" s="142">
        <v>1.4733842559933652E-2</v>
      </c>
      <c r="I1339" s="142">
        <v>8.5982188129269299E-4</v>
      </c>
      <c r="J1339" s="142">
        <v>3.28016853183258E-2</v>
      </c>
      <c r="K1339" s="142">
        <v>0.37116276463039666</v>
      </c>
      <c r="L1339" s="141">
        <f t="shared" si="591"/>
        <v>2.1851413602234588</v>
      </c>
    </row>
    <row r="1340" spans="1:12" ht="15" customHeight="1" x14ac:dyDescent="0.2">
      <c r="A1340" s="11"/>
      <c r="C1340" s="170" t="s">
        <v>181</v>
      </c>
      <c r="D1340" s="171"/>
      <c r="E1340" s="172"/>
      <c r="F1340" s="172"/>
      <c r="G1340" s="173"/>
      <c r="H1340" s="173"/>
      <c r="I1340" s="173"/>
      <c r="J1340" s="173"/>
      <c r="K1340" s="173"/>
      <c r="L1340" s="174"/>
    </row>
    <row r="1341" spans="1:12" ht="15" customHeight="1" x14ac:dyDescent="0.2">
      <c r="A1341" s="11"/>
      <c r="C1341" s="189">
        <v>2024</v>
      </c>
      <c r="D1341" s="184"/>
      <c r="E1341" s="185">
        <v>0.15989230258718479</v>
      </c>
      <c r="F1341" s="185">
        <v>0.15649375537855126</v>
      </c>
      <c r="G1341" s="185">
        <v>0.29460507125808832</v>
      </c>
      <c r="H1341" s="185">
        <v>9.1416366695783624E-2</v>
      </c>
      <c r="I1341" s="185">
        <v>2.9387849351512675E-3</v>
      </c>
      <c r="J1341" s="185">
        <v>0.11956612501833523</v>
      </c>
      <c r="K1341" s="185">
        <v>0.17508759412690539</v>
      </c>
      <c r="L1341" s="180">
        <f t="shared" ref="L1341:L1344" si="592">(1*E1341+2*F1341+3*G1341+4*H1341+5*I1341)/SUM(E1341:I1341)</f>
        <v>2.4626973526711295</v>
      </c>
    </row>
    <row r="1342" spans="1:12" ht="15" customHeight="1" x14ac:dyDescent="0.2">
      <c r="A1342" s="11"/>
      <c r="C1342" s="190">
        <v>2021</v>
      </c>
      <c r="D1342" s="186"/>
      <c r="E1342" s="142">
        <v>0.18814910300000001</v>
      </c>
      <c r="F1342" s="142">
        <v>0.20777219699999999</v>
      </c>
      <c r="G1342" s="142">
        <v>0.23976412899999999</v>
      </c>
      <c r="H1342" s="142">
        <v>4.7209300000000003E-2</v>
      </c>
      <c r="I1342" s="142">
        <v>5.6026499999999998E-3</v>
      </c>
      <c r="J1342" s="142">
        <v>8.8375947999999996E-2</v>
      </c>
      <c r="K1342" s="142">
        <v>0.223126717</v>
      </c>
      <c r="L1342" s="141">
        <f t="shared" si="592"/>
        <v>2.2365173506346783</v>
      </c>
    </row>
    <row r="1343" spans="1:12" ht="15" customHeight="1" x14ac:dyDescent="0.2">
      <c r="A1343" s="11"/>
      <c r="C1343" s="190">
        <v>2017</v>
      </c>
      <c r="D1343" s="186"/>
      <c r="E1343" s="142">
        <v>0.19702488900000001</v>
      </c>
      <c r="F1343" s="142">
        <v>0.15356325300000001</v>
      </c>
      <c r="G1343" s="142">
        <v>0.218641845</v>
      </c>
      <c r="H1343" s="142">
        <v>3.61246E-2</v>
      </c>
      <c r="I1343" s="142">
        <v>3.1055800000000001E-2</v>
      </c>
      <c r="J1343" s="142">
        <v>5.2752199999999999E-2</v>
      </c>
      <c r="K1343" s="142">
        <v>0.31083738</v>
      </c>
      <c r="L1343" s="141">
        <f t="shared" si="592"/>
        <v>2.2938882831275982</v>
      </c>
    </row>
    <row r="1344" spans="1:12" ht="15" customHeight="1" x14ac:dyDescent="0.2">
      <c r="A1344" s="11"/>
      <c r="C1344" s="190">
        <v>2014</v>
      </c>
      <c r="D1344" s="186"/>
      <c r="E1344" s="142">
        <v>0.18131991591321342</v>
      </c>
      <c r="F1344" s="142">
        <v>0.1262589169908315</v>
      </c>
      <c r="G1344" s="142">
        <v>0.21006256956878169</v>
      </c>
      <c r="H1344" s="142">
        <v>6.0152946964485296E-2</v>
      </c>
      <c r="I1344" s="142">
        <v>6.3007627967945942E-4</v>
      </c>
      <c r="J1344" s="142">
        <v>4.7659569048832104E-2</v>
      </c>
      <c r="K1344" s="142">
        <v>0.37391600523417667</v>
      </c>
      <c r="L1344" s="141">
        <f t="shared" si="592"/>
        <v>2.2609481372375995</v>
      </c>
    </row>
    <row r="1345" spans="1:12" ht="15" customHeight="1" x14ac:dyDescent="0.2">
      <c r="A1345" s="11"/>
      <c r="C1345" s="162" t="s">
        <v>74</v>
      </c>
      <c r="D1345" s="162"/>
      <c r="E1345" s="162"/>
      <c r="F1345" s="162"/>
      <c r="G1345" s="162"/>
      <c r="H1345" s="162"/>
      <c r="I1345" s="162"/>
      <c r="J1345" s="162"/>
      <c r="K1345" s="162"/>
      <c r="L1345" s="162"/>
    </row>
    <row r="1346" spans="1:12" ht="15" customHeight="1" x14ac:dyDescent="0.2">
      <c r="A1346" s="11"/>
      <c r="C1346" s="189">
        <v>2024</v>
      </c>
      <c r="D1346" s="184"/>
      <c r="E1346" s="185">
        <f>AVERAGE(E1351,E1356,E1361)</f>
        <v>0.22392996615027927</v>
      </c>
      <c r="F1346" s="185">
        <f t="shared" ref="F1346:K1346" si="593">AVERAGE(F1351,F1356,F1361)</f>
        <v>0.15128799388572514</v>
      </c>
      <c r="G1346" s="185">
        <f t="shared" si="593"/>
        <v>0.32156688315024617</v>
      </c>
      <c r="H1346" s="185">
        <f t="shared" si="593"/>
        <v>0.13166932782823082</v>
      </c>
      <c r="I1346" s="185">
        <f t="shared" si="593"/>
        <v>1.4832024887805294E-2</v>
      </c>
      <c r="J1346" s="185">
        <f t="shared" si="593"/>
        <v>4.8441300099674588E-2</v>
      </c>
      <c r="K1346" s="185">
        <f t="shared" si="593"/>
        <v>0.10827250399803867</v>
      </c>
      <c r="L1346" s="180">
        <f t="shared" ref="L1346:L1349" si="594">(1*E1346+2*F1346+3*G1346+4*H1346+5*I1346)/SUM(E1346:I1346)</f>
        <v>2.4808232949740203</v>
      </c>
    </row>
    <row r="1347" spans="1:12" ht="15" customHeight="1" x14ac:dyDescent="0.2">
      <c r="A1347" s="11"/>
      <c r="C1347" s="190">
        <v>2021</v>
      </c>
      <c r="D1347" s="186"/>
      <c r="E1347" s="142">
        <f t="shared" ref="E1347:K1347" si="595">AVERAGE(E1352,E1357,E1362)</f>
        <v>0.20088699133333335</v>
      </c>
      <c r="F1347" s="142">
        <f t="shared" si="595"/>
        <v>0.1843245103333333</v>
      </c>
      <c r="G1347" s="142">
        <f t="shared" si="595"/>
        <v>0.31489286166666669</v>
      </c>
      <c r="H1347" s="142">
        <f t="shared" si="595"/>
        <v>7.0412945666666671E-2</v>
      </c>
      <c r="I1347" s="142">
        <f t="shared" si="595"/>
        <v>1.9093133333333331E-2</v>
      </c>
      <c r="J1347" s="142">
        <f t="shared" si="595"/>
        <v>6.2200249666666672E-2</v>
      </c>
      <c r="K1347" s="142">
        <f t="shared" si="595"/>
        <v>0.14818933366666667</v>
      </c>
      <c r="L1347" s="141">
        <f t="shared" si="594"/>
        <v>2.3952723329549253</v>
      </c>
    </row>
    <row r="1348" spans="1:12" ht="15" customHeight="1" x14ac:dyDescent="0.2">
      <c r="A1348" s="11"/>
      <c r="C1348" s="190">
        <v>2017</v>
      </c>
      <c r="D1348" s="186"/>
      <c r="E1348" s="142">
        <f t="shared" ref="E1348:K1348" si="596">AVERAGE(E1353,E1358,E1363)</f>
        <v>0.22918097699999998</v>
      </c>
      <c r="F1348" s="142">
        <f t="shared" si="596"/>
        <v>7.9855879000000005E-2</v>
      </c>
      <c r="G1348" s="142">
        <f t="shared" si="596"/>
        <v>0.31278996333333331</v>
      </c>
      <c r="H1348" s="142">
        <f t="shared" si="596"/>
        <v>0.12650323566666666</v>
      </c>
      <c r="I1348" s="142">
        <f t="shared" si="596"/>
        <v>5.3844362E-2</v>
      </c>
      <c r="J1348" s="142">
        <f t="shared" si="596"/>
        <v>2.8081090000000003E-2</v>
      </c>
      <c r="K1348" s="142">
        <f t="shared" si="596"/>
        <v>0.169744494</v>
      </c>
      <c r="L1348" s="141">
        <f t="shared" si="594"/>
        <v>2.6209977943819998</v>
      </c>
    </row>
    <row r="1349" spans="1:12" ht="15" customHeight="1" x14ac:dyDescent="0.2">
      <c r="A1349" s="11"/>
      <c r="C1349" s="190">
        <v>2014</v>
      </c>
      <c r="D1349" s="186"/>
      <c r="E1349" s="142">
        <f t="shared" ref="E1349:K1349" si="597">AVERAGE(E1354,E1359,E1364)</f>
        <v>0.2156139581465735</v>
      </c>
      <c r="F1349" s="142">
        <f t="shared" si="597"/>
        <v>0.12521411971952559</v>
      </c>
      <c r="G1349" s="142">
        <f t="shared" si="597"/>
        <v>0.32399289507864315</v>
      </c>
      <c r="H1349" s="142">
        <f t="shared" si="597"/>
        <v>0.10891013306049073</v>
      </c>
      <c r="I1349" s="142">
        <f t="shared" si="597"/>
        <v>2.2872946480479883E-2</v>
      </c>
      <c r="J1349" s="142">
        <f t="shared" si="597"/>
        <v>3.5147081400029007E-2</v>
      </c>
      <c r="K1349" s="142">
        <f t="shared" si="597"/>
        <v>0.16824886611425818</v>
      </c>
      <c r="L1349" s="141">
        <f t="shared" si="594"/>
        <v>2.4956264549025398</v>
      </c>
    </row>
    <row r="1350" spans="1:12" ht="15" customHeight="1" x14ac:dyDescent="0.2">
      <c r="A1350" s="11"/>
      <c r="C1350" s="170" t="s">
        <v>95</v>
      </c>
      <c r="D1350" s="171"/>
      <c r="E1350" s="172"/>
      <c r="F1350" s="172"/>
      <c r="G1350" s="173"/>
      <c r="H1350" s="173"/>
      <c r="I1350" s="173"/>
      <c r="J1350" s="173"/>
      <c r="K1350" s="173"/>
      <c r="L1350" s="174"/>
    </row>
    <row r="1351" spans="1:12" ht="15" customHeight="1" x14ac:dyDescent="0.2">
      <c r="A1351" s="11"/>
      <c r="C1351" s="189">
        <v>2024</v>
      </c>
      <c r="D1351" s="184"/>
      <c r="E1351" s="185">
        <v>0.21609332655727453</v>
      </c>
      <c r="F1351" s="185">
        <v>0.16803960088442113</v>
      </c>
      <c r="G1351" s="185">
        <v>0.33461959563793686</v>
      </c>
      <c r="H1351" s="185">
        <v>0.1239626896929666</v>
      </c>
      <c r="I1351" s="185">
        <v>2.2883368163281676E-3</v>
      </c>
      <c r="J1351" s="185">
        <v>4.7634971278480591E-2</v>
      </c>
      <c r="K1351" s="185">
        <v>0.1073614791325922</v>
      </c>
      <c r="L1351" s="180">
        <f t="shared" ref="L1351:L1354" si="598">(1*E1351+2*F1351+3*G1351+4*H1351+5*I1351)/SUM(E1351:I1351)</f>
        <v>2.4417930067834499</v>
      </c>
    </row>
    <row r="1352" spans="1:12" ht="15" customHeight="1" x14ac:dyDescent="0.2">
      <c r="A1352" s="11"/>
      <c r="C1352" s="190">
        <v>2021</v>
      </c>
      <c r="D1352" s="186"/>
      <c r="E1352" s="142">
        <v>0.20628817399999999</v>
      </c>
      <c r="F1352" s="142">
        <v>0.18712599599999999</v>
      </c>
      <c r="G1352" s="142">
        <v>0.35090032500000001</v>
      </c>
      <c r="H1352" s="142">
        <v>3.4077299999999998E-2</v>
      </c>
      <c r="I1352" s="142">
        <v>9.2061999999999995E-3</v>
      </c>
      <c r="J1352" s="142">
        <v>6.4284457000000003E-2</v>
      </c>
      <c r="K1352" s="142">
        <v>0.148117533</v>
      </c>
      <c r="L1352" s="141">
        <f t="shared" si="598"/>
        <v>2.305213259208462</v>
      </c>
    </row>
    <row r="1353" spans="1:12" ht="15" customHeight="1" x14ac:dyDescent="0.2">
      <c r="A1353" s="11"/>
      <c r="C1353" s="190">
        <v>2017</v>
      </c>
      <c r="D1353" s="186"/>
      <c r="E1353" s="142">
        <v>0.22909052599999999</v>
      </c>
      <c r="F1353" s="142">
        <v>0.10848134800000001</v>
      </c>
      <c r="G1353" s="142">
        <v>0.26985536199999999</v>
      </c>
      <c r="H1353" s="142">
        <v>0.13326634000000001</v>
      </c>
      <c r="I1353" s="142">
        <v>3.5518099999999997E-2</v>
      </c>
      <c r="J1353" s="142">
        <v>3.6285299999999999E-2</v>
      </c>
      <c r="K1353" s="142">
        <v>0.187502959</v>
      </c>
      <c r="L1353" s="141">
        <f t="shared" si="598"/>
        <v>2.5331687589816676</v>
      </c>
    </row>
    <row r="1354" spans="1:12" ht="15" customHeight="1" x14ac:dyDescent="0.2">
      <c r="A1354" s="11"/>
      <c r="C1354" s="190">
        <v>2014</v>
      </c>
      <c r="D1354" s="186"/>
      <c r="E1354" s="142">
        <v>0.23559668393425801</v>
      </c>
      <c r="F1354" s="142">
        <v>0.19978970062477239</v>
      </c>
      <c r="G1354" s="142">
        <v>0.26758907120556907</v>
      </c>
      <c r="H1354" s="142">
        <v>0.10345846055443142</v>
      </c>
      <c r="I1354" s="142">
        <v>2.1199931142627405E-3</v>
      </c>
      <c r="J1354" s="142">
        <v>3.096113424778325E-2</v>
      </c>
      <c r="K1354" s="142">
        <v>0.16048495631892312</v>
      </c>
      <c r="L1354" s="141">
        <f t="shared" si="598"/>
        <v>2.3033431473912089</v>
      </c>
    </row>
    <row r="1355" spans="1:12" ht="15" customHeight="1" x14ac:dyDescent="0.2">
      <c r="A1355" s="11"/>
      <c r="C1355" s="170" t="s">
        <v>96</v>
      </c>
      <c r="D1355" s="171"/>
      <c r="E1355" s="172"/>
      <c r="F1355" s="172"/>
      <c r="G1355" s="173"/>
      <c r="H1355" s="173"/>
      <c r="I1355" s="173"/>
      <c r="J1355" s="173"/>
      <c r="K1355" s="173"/>
      <c r="L1355" s="174"/>
    </row>
    <row r="1356" spans="1:12" ht="15" customHeight="1" x14ac:dyDescent="0.2">
      <c r="A1356" s="11"/>
      <c r="C1356" s="189">
        <v>2024</v>
      </c>
      <c r="D1356" s="184"/>
      <c r="E1356" s="185">
        <v>0.21580370627156067</v>
      </c>
      <c r="F1356" s="185">
        <v>0.19306495705151824</v>
      </c>
      <c r="G1356" s="185">
        <v>0.32307250541136717</v>
      </c>
      <c r="H1356" s="185">
        <v>0.10730266645719649</v>
      </c>
      <c r="I1356" s="185">
        <v>2.7454214750170843E-3</v>
      </c>
      <c r="J1356" s="185">
        <v>5.0649264200748119E-2</v>
      </c>
      <c r="K1356" s="185">
        <v>0.10736147913259218</v>
      </c>
      <c r="L1356" s="180">
        <f t="shared" ref="L1356:L1359" si="599">(1*E1356+2*F1356+3*G1356+4*H1356+5*I1356)/SUM(E1356:I1356)</f>
        <v>2.3920601051207231</v>
      </c>
    </row>
    <row r="1357" spans="1:12" ht="15" customHeight="1" x14ac:dyDescent="0.2">
      <c r="A1357" s="11"/>
      <c r="C1357" s="190">
        <v>2021</v>
      </c>
      <c r="D1357" s="186"/>
      <c r="E1357" s="142">
        <v>0.17763321200000001</v>
      </c>
      <c r="F1357" s="142">
        <v>0.208954264</v>
      </c>
      <c r="G1357" s="142">
        <v>0.32270525300000003</v>
      </c>
      <c r="H1357" s="142">
        <v>7.3326114999999997E-2</v>
      </c>
      <c r="I1357" s="142">
        <v>9.7441000000000003E-3</v>
      </c>
      <c r="J1357" s="142">
        <v>5.9519599999999999E-2</v>
      </c>
      <c r="K1357" s="142">
        <v>0.148117533</v>
      </c>
      <c r="L1357" s="141">
        <f t="shared" si="599"/>
        <v>2.4050625706696351</v>
      </c>
    </row>
    <row r="1358" spans="1:12" ht="15" customHeight="1" x14ac:dyDescent="0.2">
      <c r="A1358" s="11"/>
      <c r="C1358" s="190">
        <v>2017</v>
      </c>
      <c r="D1358" s="186"/>
      <c r="E1358" s="142">
        <v>0.20169683899999999</v>
      </c>
      <c r="F1358" s="142">
        <v>9.4801089000000005E-2</v>
      </c>
      <c r="G1358" s="142">
        <v>0.37500958299999998</v>
      </c>
      <c r="H1358" s="142">
        <v>0.13254912399999999</v>
      </c>
      <c r="I1358" s="142">
        <v>3.2446299999999997E-2</v>
      </c>
      <c r="J1358" s="142">
        <v>6.2408699999999999E-3</v>
      </c>
      <c r="K1358" s="142">
        <v>0.15725624099999999</v>
      </c>
      <c r="L1358" s="141">
        <f t="shared" si="599"/>
        <v>2.6404638520485282</v>
      </c>
    </row>
    <row r="1359" spans="1:12" ht="15" customHeight="1" x14ac:dyDescent="0.2">
      <c r="A1359" s="11"/>
      <c r="C1359" s="190">
        <v>2014</v>
      </c>
      <c r="D1359" s="186"/>
      <c r="E1359" s="142">
        <v>0.21118502359821145</v>
      </c>
      <c r="F1359" s="142">
        <v>0.11991135545037593</v>
      </c>
      <c r="G1359" s="142">
        <v>0.3880494736822776</v>
      </c>
      <c r="H1359" s="142">
        <v>8.6717147833646743E-2</v>
      </c>
      <c r="I1359" s="142">
        <v>2.349738715875974E-3</v>
      </c>
      <c r="J1359" s="142">
        <v>3.096113424778325E-2</v>
      </c>
      <c r="K1359" s="142">
        <v>0.16082612647182909</v>
      </c>
      <c r="L1359" s="141">
        <f t="shared" si="599"/>
        <v>2.4421459159591588</v>
      </c>
    </row>
    <row r="1360" spans="1:12" ht="15" customHeight="1" x14ac:dyDescent="0.2">
      <c r="A1360" s="11"/>
      <c r="C1360" s="170" t="s">
        <v>181</v>
      </c>
      <c r="D1360" s="171"/>
      <c r="E1360" s="172"/>
      <c r="F1360" s="172"/>
      <c r="G1360" s="173"/>
      <c r="H1360" s="173"/>
      <c r="I1360" s="173"/>
      <c r="J1360" s="173"/>
      <c r="K1360" s="173"/>
      <c r="L1360" s="174"/>
    </row>
    <row r="1361" spans="1:12" ht="15" customHeight="1" x14ac:dyDescent="0.2">
      <c r="A1361" s="11"/>
      <c r="C1361" s="189">
        <v>2024</v>
      </c>
      <c r="D1361" s="184"/>
      <c r="E1361" s="185">
        <v>0.23989286562200265</v>
      </c>
      <c r="F1361" s="185">
        <v>9.2759423721236051E-2</v>
      </c>
      <c r="G1361" s="185">
        <v>0.30700854840143454</v>
      </c>
      <c r="H1361" s="185">
        <v>0.16374262733452941</v>
      </c>
      <c r="I1361" s="185">
        <v>3.9462316372070629E-2</v>
      </c>
      <c r="J1361" s="185">
        <v>4.703966481979506E-2</v>
      </c>
      <c r="K1361" s="185">
        <v>0.11009455372893162</v>
      </c>
      <c r="L1361" s="180">
        <f t="shared" ref="L1361:L1364" si="600">(1*E1361+2*F1361+3*G1361+4*H1361+5*I1361)/SUM(E1361:I1361)</f>
        <v>2.6086234580331684</v>
      </c>
    </row>
    <row r="1362" spans="1:12" ht="15" customHeight="1" x14ac:dyDescent="0.2">
      <c r="A1362" s="11"/>
      <c r="C1362" s="190">
        <v>2021</v>
      </c>
      <c r="D1362" s="186"/>
      <c r="E1362" s="142">
        <v>0.21873958800000001</v>
      </c>
      <c r="F1362" s="142">
        <v>0.156893271</v>
      </c>
      <c r="G1362" s="142">
        <v>0.27107300699999998</v>
      </c>
      <c r="H1362" s="142">
        <v>0.103835422</v>
      </c>
      <c r="I1362" s="142">
        <v>3.8329099999999998E-2</v>
      </c>
      <c r="J1362" s="142">
        <v>6.2796692000000001E-2</v>
      </c>
      <c r="K1362" s="142">
        <v>0.148332935</v>
      </c>
      <c r="L1362" s="141">
        <f t="shared" si="600"/>
        <v>2.4753525657753555</v>
      </c>
    </row>
    <row r="1363" spans="1:12" ht="15" customHeight="1" x14ac:dyDescent="0.2">
      <c r="A1363" s="11"/>
      <c r="C1363" s="190">
        <v>2017</v>
      </c>
      <c r="D1363" s="186"/>
      <c r="E1363" s="142">
        <v>0.25675556599999999</v>
      </c>
      <c r="F1363" s="142">
        <v>3.6285199999999997E-2</v>
      </c>
      <c r="G1363" s="142">
        <v>0.29350494500000002</v>
      </c>
      <c r="H1363" s="142">
        <v>0.113694243</v>
      </c>
      <c r="I1363" s="142">
        <v>9.3568685999999998E-2</v>
      </c>
      <c r="J1363" s="142">
        <v>4.17171E-2</v>
      </c>
      <c r="K1363" s="142">
        <v>0.164474282</v>
      </c>
      <c r="L1363" s="141">
        <f t="shared" si="600"/>
        <v>2.6863668339513151</v>
      </c>
    </row>
    <row r="1364" spans="1:12" ht="15" customHeight="1" x14ac:dyDescent="0.2">
      <c r="A1364" s="11"/>
      <c r="C1364" s="190">
        <v>2014</v>
      </c>
      <c r="D1364" s="186"/>
      <c r="E1364" s="142">
        <v>0.20006016690725104</v>
      </c>
      <c r="F1364" s="142">
        <v>5.5941303083428449E-2</v>
      </c>
      <c r="G1364" s="142">
        <v>0.31634014034808278</v>
      </c>
      <c r="H1364" s="142">
        <v>0.13655479079339397</v>
      </c>
      <c r="I1364" s="142">
        <v>6.4149107611300937E-2</v>
      </c>
      <c r="J1364" s="142">
        <v>4.3518975704520527E-2</v>
      </c>
      <c r="K1364" s="142">
        <v>0.18343551555202231</v>
      </c>
      <c r="L1364" s="141">
        <f t="shared" si="600"/>
        <v>2.7526554016299332</v>
      </c>
    </row>
    <row r="1365" spans="1:12" ht="15" customHeight="1" x14ac:dyDescent="0.2">
      <c r="A1365" s="11"/>
      <c r="C1365" s="162" t="s">
        <v>75</v>
      </c>
      <c r="D1365" s="162"/>
      <c r="E1365" s="162"/>
      <c r="F1365" s="162"/>
      <c r="G1365" s="162"/>
      <c r="H1365" s="162"/>
      <c r="I1365" s="162"/>
      <c r="J1365" s="162"/>
      <c r="K1365" s="162"/>
      <c r="L1365" s="162"/>
    </row>
    <row r="1366" spans="1:12" ht="15" customHeight="1" x14ac:dyDescent="0.2">
      <c r="A1366" s="11"/>
      <c r="C1366" s="189">
        <v>2024</v>
      </c>
      <c r="D1366" s="184"/>
      <c r="E1366" s="185">
        <f>AVERAGE(E1371,E1376,E1381)</f>
        <v>0.18366917700132979</v>
      </c>
      <c r="F1366" s="185">
        <f t="shared" ref="F1366:K1366" si="601">AVERAGE(F1371,F1376,F1381)</f>
        <v>0.16960237864660468</v>
      </c>
      <c r="G1366" s="185">
        <f t="shared" si="601"/>
        <v>0.25833326894848174</v>
      </c>
      <c r="H1366" s="185">
        <f t="shared" si="601"/>
        <v>0.10581409803751878</v>
      </c>
      <c r="I1366" s="185">
        <f t="shared" si="601"/>
        <v>2.0897573780391906E-2</v>
      </c>
      <c r="J1366" s="185">
        <f t="shared" si="601"/>
        <v>0.1202792496416399</v>
      </c>
      <c r="K1366" s="185">
        <f t="shared" si="601"/>
        <v>0.14140425394403311</v>
      </c>
      <c r="L1366" s="180">
        <f t="shared" ref="L1366:L1369" si="602">(1*E1366+2*F1366+3*G1366+4*H1366+5*I1366)/SUM(E1366:I1366)</f>
        <v>2.4726767058006014</v>
      </c>
    </row>
    <row r="1367" spans="1:12" ht="15" customHeight="1" x14ac:dyDescent="0.2">
      <c r="A1367" s="11"/>
      <c r="C1367" s="190">
        <v>2021</v>
      </c>
      <c r="D1367" s="186"/>
      <c r="E1367" s="142">
        <f t="shared" ref="E1367:K1367" si="603">AVERAGE(E1372,E1377,E1382)</f>
        <v>0.11309398633333334</v>
      </c>
      <c r="F1367" s="142">
        <f t="shared" si="603"/>
        <v>0.16225173833333331</v>
      </c>
      <c r="G1367" s="142">
        <f t="shared" si="603"/>
        <v>0.28712676466666665</v>
      </c>
      <c r="H1367" s="142">
        <f t="shared" si="603"/>
        <v>6.0456236999999996E-2</v>
      </c>
      <c r="I1367" s="142">
        <f t="shared" si="603"/>
        <v>4.828353333333333E-2</v>
      </c>
      <c r="J1367" s="142">
        <f t="shared" si="603"/>
        <v>6.4017422666666671E-2</v>
      </c>
      <c r="K1367" s="142">
        <f t="shared" si="603"/>
        <v>0.26477028066666669</v>
      </c>
      <c r="L1367" s="141">
        <f t="shared" si="602"/>
        <v>2.6552261911183535</v>
      </c>
    </row>
    <row r="1368" spans="1:12" ht="15" customHeight="1" x14ac:dyDescent="0.2">
      <c r="A1368" s="11"/>
      <c r="C1368" s="190">
        <v>2017</v>
      </c>
      <c r="D1368" s="186"/>
      <c r="E1368" s="142">
        <f t="shared" ref="E1368:K1368" si="604">AVERAGE(E1373,E1378,E1383)</f>
        <v>0.14356788533333331</v>
      </c>
      <c r="F1368" s="142">
        <f t="shared" si="604"/>
        <v>6.649851666666666E-2</v>
      </c>
      <c r="G1368" s="142">
        <f t="shared" si="604"/>
        <v>0.23114622266666665</v>
      </c>
      <c r="H1368" s="142">
        <f t="shared" si="604"/>
        <v>0.11471435466666667</v>
      </c>
      <c r="I1368" s="142">
        <f t="shared" si="604"/>
        <v>5.6738037666666664E-2</v>
      </c>
      <c r="J1368" s="142">
        <f t="shared" si="604"/>
        <v>3.6464533333333334E-2</v>
      </c>
      <c r="K1368" s="142">
        <f t="shared" si="604"/>
        <v>0.35087047166666663</v>
      </c>
      <c r="L1368" s="141">
        <f t="shared" si="602"/>
        <v>2.7952488654443064</v>
      </c>
    </row>
    <row r="1369" spans="1:12" ht="15" customHeight="1" x14ac:dyDescent="0.2">
      <c r="A1369" s="11"/>
      <c r="C1369" s="190">
        <v>2014</v>
      </c>
      <c r="D1369" s="186"/>
      <c r="E1369" s="142">
        <f t="shared" ref="E1369:K1369" si="605">AVERAGE(E1374,E1379,E1384)</f>
        <v>0.21061627256478685</v>
      </c>
      <c r="F1369" s="142">
        <f t="shared" si="605"/>
        <v>9.5627608812233089E-2</v>
      </c>
      <c r="G1369" s="142">
        <f t="shared" si="605"/>
        <v>0.26203207370493348</v>
      </c>
      <c r="H1369" s="142">
        <f t="shared" si="605"/>
        <v>0.12207712352091643</v>
      </c>
      <c r="I1369" s="142">
        <f t="shared" si="605"/>
        <v>5.1692948039106061E-3</v>
      </c>
      <c r="J1369" s="142">
        <f t="shared" si="605"/>
        <v>3.5203943092180008E-2</v>
      </c>
      <c r="K1369" s="142">
        <f t="shared" si="605"/>
        <v>0.26927368350103964</v>
      </c>
      <c r="L1369" s="141">
        <f t="shared" si="602"/>
        <v>2.4472579811775166</v>
      </c>
    </row>
    <row r="1370" spans="1:12" ht="15" customHeight="1" x14ac:dyDescent="0.2">
      <c r="A1370" s="11"/>
      <c r="C1370" s="170" t="s">
        <v>95</v>
      </c>
      <c r="D1370" s="171"/>
      <c r="E1370" s="172"/>
      <c r="F1370" s="172"/>
      <c r="G1370" s="173"/>
      <c r="H1370" s="173"/>
      <c r="I1370" s="173"/>
      <c r="J1370" s="173"/>
      <c r="K1370" s="173"/>
      <c r="L1370" s="174"/>
    </row>
    <row r="1371" spans="1:12" ht="15" customHeight="1" x14ac:dyDescent="0.2">
      <c r="A1371" s="11"/>
      <c r="C1371" s="189">
        <v>2024</v>
      </c>
      <c r="D1371" s="184"/>
      <c r="E1371" s="185">
        <v>0.15732304580066553</v>
      </c>
      <c r="F1371" s="185">
        <v>0.19318632451602363</v>
      </c>
      <c r="G1371" s="185">
        <v>0.29274987761679944</v>
      </c>
      <c r="H1371" s="185">
        <v>9.6409936010242919E-2</v>
      </c>
      <c r="I1371" s="185">
        <v>6.9319165615585069E-3</v>
      </c>
      <c r="J1371" s="185">
        <v>0.10892212935326905</v>
      </c>
      <c r="K1371" s="185">
        <v>0.14447677014144086</v>
      </c>
      <c r="L1371" s="180">
        <f t="shared" ref="L1371:L1374" si="606">(1*E1371+2*F1371+3*G1371+4*H1371+5*I1371)/SUM(E1371:I1371)</f>
        <v>2.4675086244650153</v>
      </c>
    </row>
    <row r="1372" spans="1:12" ht="15" customHeight="1" x14ac:dyDescent="0.2">
      <c r="A1372" s="11"/>
      <c r="C1372" s="190">
        <v>2021</v>
      </c>
      <c r="D1372" s="186"/>
      <c r="E1372" s="142">
        <v>0.10636999799999999</v>
      </c>
      <c r="F1372" s="142">
        <v>0.17285128</v>
      </c>
      <c r="G1372" s="142">
        <v>0.30124853899999998</v>
      </c>
      <c r="H1372" s="142">
        <v>4.1196999999999998E-2</v>
      </c>
      <c r="I1372" s="142">
        <v>4.8975100000000001E-2</v>
      </c>
      <c r="J1372" s="142">
        <v>6.0456799999999998E-2</v>
      </c>
      <c r="K1372" s="142">
        <v>0.26890122</v>
      </c>
      <c r="L1372" s="141">
        <f t="shared" si="606"/>
        <v>2.6325250931191047</v>
      </c>
    </row>
    <row r="1373" spans="1:12" ht="15" customHeight="1" x14ac:dyDescent="0.2">
      <c r="A1373" s="11"/>
      <c r="C1373" s="190">
        <v>2017</v>
      </c>
      <c r="D1373" s="186"/>
      <c r="E1373" s="142">
        <v>0.13342659100000001</v>
      </c>
      <c r="F1373" s="142">
        <v>0.100922261</v>
      </c>
      <c r="G1373" s="142">
        <v>0.21879351999999999</v>
      </c>
      <c r="H1373" s="142">
        <v>7.7652858000000005E-2</v>
      </c>
      <c r="I1373" s="142">
        <v>6.4554507999999997E-2</v>
      </c>
      <c r="J1373" s="142">
        <v>4.6118199999999998E-2</v>
      </c>
      <c r="K1373" s="142">
        <v>0.35853203700000003</v>
      </c>
      <c r="L1373" s="141">
        <f t="shared" si="606"/>
        <v>2.7295479300269725</v>
      </c>
    </row>
    <row r="1374" spans="1:12" ht="15" customHeight="1" x14ac:dyDescent="0.2">
      <c r="A1374" s="11"/>
      <c r="C1374" s="190">
        <v>2014</v>
      </c>
      <c r="D1374" s="186"/>
      <c r="E1374" s="142">
        <v>0.25345589068603691</v>
      </c>
      <c r="F1374" s="142">
        <v>0.14327702707626858</v>
      </c>
      <c r="G1374" s="142">
        <v>0.2185625222695175</v>
      </c>
      <c r="H1374" s="142">
        <v>9.7607186933191051E-2</v>
      </c>
      <c r="I1374" s="142">
        <v>6.5494925853478011E-3</v>
      </c>
      <c r="J1374" s="142">
        <v>3.3261176521552277E-2</v>
      </c>
      <c r="K1374" s="142">
        <v>0.24728670392808605</v>
      </c>
      <c r="L1374" s="141">
        <f t="shared" si="606"/>
        <v>2.2501479644237929</v>
      </c>
    </row>
    <row r="1375" spans="1:12" ht="15" customHeight="1" x14ac:dyDescent="0.2">
      <c r="A1375" s="11"/>
      <c r="C1375" s="170" t="s">
        <v>96</v>
      </c>
      <c r="D1375" s="171"/>
      <c r="E1375" s="172"/>
      <c r="F1375" s="172"/>
      <c r="G1375" s="173"/>
      <c r="H1375" s="173"/>
      <c r="I1375" s="173"/>
      <c r="J1375" s="173"/>
      <c r="K1375" s="173"/>
      <c r="L1375" s="174"/>
    </row>
    <row r="1376" spans="1:12" ht="15" customHeight="1" x14ac:dyDescent="0.2">
      <c r="A1376" s="11"/>
      <c r="C1376" s="189">
        <v>2024</v>
      </c>
      <c r="D1376" s="184"/>
      <c r="E1376" s="185">
        <v>0.19425730110232842</v>
      </c>
      <c r="F1376" s="185">
        <v>0.16188348185332052</v>
      </c>
      <c r="G1376" s="185">
        <v>0.25268130502257202</v>
      </c>
      <c r="H1376" s="185">
        <v>9.7971632522544344E-2</v>
      </c>
      <c r="I1376" s="185">
        <v>8.7396953119635336E-3</v>
      </c>
      <c r="J1376" s="185">
        <v>0.13998981404583027</v>
      </c>
      <c r="K1376" s="185">
        <v>0.14447677014144086</v>
      </c>
      <c r="L1376" s="180">
        <f t="shared" ref="L1376:L1379" si="607">(1*E1376+2*F1376+3*G1376+4*H1376+5*I1376)/SUM(E1376:I1376)</f>
        <v>2.3921359208395918</v>
      </c>
    </row>
    <row r="1377" spans="1:13" ht="15" customHeight="1" x14ac:dyDescent="0.2">
      <c r="A1377" s="11"/>
      <c r="C1377" s="190">
        <v>2021</v>
      </c>
      <c r="D1377" s="186"/>
      <c r="E1377" s="142">
        <v>0.10466813899999999</v>
      </c>
      <c r="F1377" s="142">
        <v>0.17371473400000001</v>
      </c>
      <c r="G1377" s="142">
        <v>0.30278424599999998</v>
      </c>
      <c r="H1377" s="142">
        <v>3.7960099999999997E-2</v>
      </c>
      <c r="I1377" s="142">
        <v>4.9297599999999997E-2</v>
      </c>
      <c r="J1377" s="142">
        <v>6.2673960000000001E-2</v>
      </c>
      <c r="K1377" s="142">
        <v>0.26890122</v>
      </c>
      <c r="L1377" s="141">
        <f t="shared" si="607"/>
        <v>2.631228965482205</v>
      </c>
    </row>
    <row r="1378" spans="1:13" ht="15" customHeight="1" x14ac:dyDescent="0.2">
      <c r="A1378" s="11"/>
      <c r="C1378" s="190">
        <v>2017</v>
      </c>
      <c r="D1378" s="186"/>
      <c r="E1378" s="142">
        <v>0.12999766099999999</v>
      </c>
      <c r="F1378" s="142">
        <v>6.5127388999999994E-2</v>
      </c>
      <c r="G1378" s="142">
        <v>0.254051266</v>
      </c>
      <c r="H1378" s="142">
        <v>0.10792175699999999</v>
      </c>
      <c r="I1378" s="142">
        <v>6.5382504999999994E-2</v>
      </c>
      <c r="J1378" s="142">
        <v>1.38996E-2</v>
      </c>
      <c r="K1378" s="142">
        <v>0.36361985099999999</v>
      </c>
      <c r="L1378" s="141">
        <f t="shared" si="607"/>
        <v>2.8611427455653082</v>
      </c>
    </row>
    <row r="1379" spans="1:13" ht="15" customHeight="1" x14ac:dyDescent="0.2">
      <c r="A1379" s="11"/>
      <c r="C1379" s="190">
        <v>2014</v>
      </c>
      <c r="D1379" s="186"/>
      <c r="E1379" s="142">
        <v>0.22823410491080454</v>
      </c>
      <c r="F1379" s="142">
        <v>8.444545292316917E-2</v>
      </c>
      <c r="G1379" s="142">
        <v>0.28953532459586356</v>
      </c>
      <c r="H1379" s="142">
        <v>0.11045799893356352</v>
      </c>
      <c r="I1379" s="142">
        <v>4.479195913192009E-3</v>
      </c>
      <c r="J1379" s="142">
        <v>3.096113424778325E-2</v>
      </c>
      <c r="K1379" s="142">
        <v>0.25188678847562407</v>
      </c>
      <c r="L1379" s="141">
        <f t="shared" si="607"/>
        <v>2.4122623564230898</v>
      </c>
    </row>
    <row r="1380" spans="1:13" ht="15" customHeight="1" x14ac:dyDescent="0.2">
      <c r="A1380" s="11"/>
      <c r="C1380" s="170" t="s">
        <v>181</v>
      </c>
      <c r="D1380" s="171"/>
      <c r="E1380" s="172"/>
      <c r="F1380" s="172"/>
      <c r="G1380" s="173"/>
      <c r="H1380" s="173"/>
      <c r="I1380" s="173"/>
      <c r="J1380" s="173"/>
      <c r="K1380" s="173"/>
      <c r="L1380" s="174"/>
    </row>
    <row r="1381" spans="1:13" ht="15" customHeight="1" x14ac:dyDescent="0.2">
      <c r="A1381" s="11"/>
      <c r="C1381" s="189">
        <v>2024</v>
      </c>
      <c r="D1381" s="184"/>
      <c r="E1381" s="185">
        <v>0.19942718410099539</v>
      </c>
      <c r="F1381" s="185">
        <v>0.15373732957046998</v>
      </c>
      <c r="G1381" s="185">
        <v>0.2295686242060738</v>
      </c>
      <c r="H1381" s="185">
        <v>0.12306072557976902</v>
      </c>
      <c r="I1381" s="185">
        <v>4.7021109467653678E-2</v>
      </c>
      <c r="J1381" s="185">
        <v>0.1119258055258204</v>
      </c>
      <c r="K1381" s="185">
        <v>0.13525922154921763</v>
      </c>
      <c r="L1381" s="180">
        <f t="shared" ref="L1381:L1384" si="608">(1*E1381+2*F1381+3*G1381+4*H1381+5*I1381)/SUM(E1381:I1381)</f>
        <v>2.5543543030847435</v>
      </c>
    </row>
    <row r="1382" spans="1:13" ht="15" customHeight="1" x14ac:dyDescent="0.2">
      <c r="A1382" s="11"/>
      <c r="C1382" s="190">
        <v>2021</v>
      </c>
      <c r="D1382" s="186"/>
      <c r="E1382" s="142">
        <v>0.12824382200000001</v>
      </c>
      <c r="F1382" s="142">
        <v>0.14018920100000001</v>
      </c>
      <c r="G1382" s="142">
        <v>0.25734750899999997</v>
      </c>
      <c r="H1382" s="142">
        <v>0.10221161099999999</v>
      </c>
      <c r="I1382" s="142">
        <v>4.6577899999999998E-2</v>
      </c>
      <c r="J1382" s="142">
        <v>6.8921508000000006E-2</v>
      </c>
      <c r="K1382" s="142">
        <v>0.25650840200000002</v>
      </c>
      <c r="L1382" s="141">
        <f t="shared" si="608"/>
        <v>2.7015737118939929</v>
      </c>
    </row>
    <row r="1383" spans="1:13" ht="15" customHeight="1" x14ac:dyDescent="0.2">
      <c r="A1383" s="11"/>
      <c r="C1383" s="190">
        <v>2017</v>
      </c>
      <c r="D1383" s="186"/>
      <c r="E1383" s="142">
        <v>0.16727940399999999</v>
      </c>
      <c r="F1383" s="142">
        <v>3.3445900000000001E-2</v>
      </c>
      <c r="G1383" s="142">
        <v>0.22059388199999999</v>
      </c>
      <c r="H1383" s="142">
        <v>0.158568449</v>
      </c>
      <c r="I1383" s="142">
        <v>4.0277100000000003E-2</v>
      </c>
      <c r="J1383" s="142">
        <v>4.9375799999999997E-2</v>
      </c>
      <c r="K1383" s="142">
        <v>0.33045952699999998</v>
      </c>
      <c r="L1383" s="141">
        <f t="shared" si="608"/>
        <v>2.7921809291526394</v>
      </c>
    </row>
    <row r="1384" spans="1:13" ht="15" customHeight="1" x14ac:dyDescent="0.2">
      <c r="A1384" s="11"/>
      <c r="C1384" s="190">
        <v>2014</v>
      </c>
      <c r="D1384" s="186"/>
      <c r="E1384" s="142">
        <v>0.15015882209751907</v>
      </c>
      <c r="F1384" s="142">
        <v>5.9160346437261542E-2</v>
      </c>
      <c r="G1384" s="142">
        <v>0.27799837424941931</v>
      </c>
      <c r="H1384" s="142">
        <v>0.15816618469599472</v>
      </c>
      <c r="I1384" s="142">
        <v>4.4791959131920082E-3</v>
      </c>
      <c r="J1384" s="142">
        <v>4.1389518507204487E-2</v>
      </c>
      <c r="K1384" s="142">
        <v>0.3086475580994088</v>
      </c>
      <c r="L1384" s="141">
        <f t="shared" si="608"/>
        <v>2.7040547896091298</v>
      </c>
    </row>
    <row r="1385" spans="1:13" ht="15" customHeight="1" x14ac:dyDescent="0.2">
      <c r="A1385" s="11"/>
      <c r="C1385" s="162" t="s">
        <v>208</v>
      </c>
      <c r="D1385" s="162"/>
      <c r="E1385" s="162"/>
      <c r="F1385" s="162"/>
      <c r="G1385" s="162"/>
      <c r="H1385" s="162"/>
      <c r="I1385" s="162"/>
      <c r="J1385" s="162"/>
      <c r="K1385" s="162"/>
      <c r="L1385" s="162"/>
    </row>
    <row r="1386" spans="1:13" s="3" customFormat="1" ht="15" customHeight="1" x14ac:dyDescent="0.2">
      <c r="A1386" s="11"/>
      <c r="B1386" s="2"/>
      <c r="C1386" s="189">
        <v>2024</v>
      </c>
      <c r="D1386" s="184"/>
      <c r="E1386" s="185">
        <f>AVERAGE(E1391,E1396,E1401)</f>
        <v>0.42307204414139871</v>
      </c>
      <c r="F1386" s="185">
        <f t="shared" ref="F1386:K1386" si="609">AVERAGE(F1391,F1396,F1401)</f>
        <v>5.9741920900481083E-2</v>
      </c>
      <c r="G1386" s="185">
        <f t="shared" si="609"/>
        <v>0.46096307737941683</v>
      </c>
      <c r="H1386" s="185">
        <f t="shared" si="609"/>
        <v>3.3678033658479989E-2</v>
      </c>
      <c r="I1386" s="185">
        <f t="shared" si="609"/>
        <v>6.5989820100531421E-3</v>
      </c>
      <c r="J1386" s="185">
        <f t="shared" si="609"/>
        <v>6.8671702343064316E-3</v>
      </c>
      <c r="K1386" s="185">
        <f t="shared" si="609"/>
        <v>9.078771675863755E-3</v>
      </c>
      <c r="L1386" s="180">
        <f t="shared" ref="L1386:L1387" si="610">(1*E1386+2*F1386+3*G1386+4*H1386+5*I1386)/SUM(E1386:I1386)</f>
        <v>2.1270703022432156</v>
      </c>
      <c r="M1386" s="2"/>
    </row>
    <row r="1387" spans="1:13" s="3" customFormat="1" ht="15" customHeight="1" x14ac:dyDescent="0.2">
      <c r="A1387" s="11"/>
      <c r="B1387" s="2"/>
      <c r="C1387" s="190">
        <v>2021</v>
      </c>
      <c r="D1387" s="186"/>
      <c r="E1387" s="142">
        <f t="shared" ref="E1387:K1387" si="611">AVERAGE(E1392,E1397,E1402)</f>
        <v>0.39755331999999993</v>
      </c>
      <c r="F1387" s="142">
        <f t="shared" si="611"/>
        <v>5.8235448666666668E-2</v>
      </c>
      <c r="G1387" s="142">
        <f t="shared" si="611"/>
        <v>0.50956347066666663</v>
      </c>
      <c r="H1387" s="142">
        <f t="shared" si="611"/>
        <v>2.5783576666666669E-2</v>
      </c>
      <c r="I1387" s="142">
        <f t="shared" si="611"/>
        <v>9.3246533333333321E-4</v>
      </c>
      <c r="J1387" s="142">
        <f t="shared" si="611"/>
        <v>6.2615300000000004E-3</v>
      </c>
      <c r="K1387" s="142">
        <f t="shared" si="611"/>
        <v>1.6702100000000001E-3</v>
      </c>
      <c r="L1387" s="141">
        <f t="shared" si="610"/>
        <v>2.167704887990566</v>
      </c>
      <c r="M1387" s="2"/>
    </row>
    <row r="1388" spans="1:13" s="3" customFormat="1" ht="15" customHeight="1" x14ac:dyDescent="0.2">
      <c r="A1388" s="11"/>
      <c r="B1388" s="2"/>
      <c r="C1388" s="190">
        <v>2017</v>
      </c>
      <c r="D1388" s="186"/>
      <c r="E1388" s="142" t="s">
        <v>174</v>
      </c>
      <c r="F1388" s="142" t="s">
        <v>174</v>
      </c>
      <c r="G1388" s="142" t="s">
        <v>174</v>
      </c>
      <c r="H1388" s="142" t="s">
        <v>174</v>
      </c>
      <c r="I1388" s="142" t="s">
        <v>174</v>
      </c>
      <c r="J1388" s="142" t="s">
        <v>174</v>
      </c>
      <c r="K1388" s="142" t="s">
        <v>174</v>
      </c>
      <c r="L1388" s="141" t="s">
        <v>174</v>
      </c>
      <c r="M1388" s="2"/>
    </row>
    <row r="1389" spans="1:13" s="3" customFormat="1" ht="15" customHeight="1" x14ac:dyDescent="0.2">
      <c r="A1389" s="11"/>
      <c r="B1389" s="2"/>
      <c r="C1389" s="190">
        <v>2014</v>
      </c>
      <c r="D1389" s="186"/>
      <c r="E1389" s="142" t="s">
        <v>174</v>
      </c>
      <c r="F1389" s="142" t="s">
        <v>174</v>
      </c>
      <c r="G1389" s="142" t="s">
        <v>174</v>
      </c>
      <c r="H1389" s="142" t="s">
        <v>174</v>
      </c>
      <c r="I1389" s="142" t="s">
        <v>174</v>
      </c>
      <c r="J1389" s="142" t="s">
        <v>174</v>
      </c>
      <c r="K1389" s="142" t="s">
        <v>174</v>
      </c>
      <c r="L1389" s="141" t="s">
        <v>174</v>
      </c>
      <c r="M1389" s="2"/>
    </row>
    <row r="1390" spans="1:13" s="3" customFormat="1" ht="15" customHeight="1" x14ac:dyDescent="0.2">
      <c r="A1390" s="11"/>
      <c r="B1390" s="2"/>
      <c r="C1390" s="170" t="s">
        <v>95</v>
      </c>
      <c r="D1390" s="171"/>
      <c r="E1390" s="172"/>
      <c r="F1390" s="172"/>
      <c r="G1390" s="173"/>
      <c r="H1390" s="173"/>
      <c r="I1390" s="173"/>
      <c r="J1390" s="173"/>
      <c r="K1390" s="173"/>
      <c r="L1390" s="174"/>
      <c r="M1390" s="2"/>
    </row>
    <row r="1391" spans="1:13" ht="15" customHeight="1" x14ac:dyDescent="0.2">
      <c r="A1391" s="11"/>
      <c r="C1391" s="189">
        <v>2024</v>
      </c>
      <c r="D1391" s="184"/>
      <c r="E1391" s="185">
        <v>0.41904974162087999</v>
      </c>
      <c r="F1391" s="185">
        <v>7.1313394294449425E-2</v>
      </c>
      <c r="G1391" s="185">
        <v>0.47597597568346811</v>
      </c>
      <c r="H1391" s="185">
        <v>1.2553454577394693E-2</v>
      </c>
      <c r="I1391" s="185">
        <v>8.2146908619785269E-3</v>
      </c>
      <c r="J1391" s="185">
        <v>5.4903293214594757E-3</v>
      </c>
      <c r="K1391" s="185">
        <v>7.4024136403697477E-3</v>
      </c>
      <c r="L1391" s="180">
        <f t="shared" ref="L1391:L1392" si="612">(1*E1391+2*F1391+3*G1391+4*H1391+5*I1391)/SUM(E1391:I1391)</f>
        <v>2.1080705415168355</v>
      </c>
    </row>
    <row r="1392" spans="1:13" ht="15" customHeight="1" x14ac:dyDescent="0.2">
      <c r="A1392" s="11"/>
      <c r="C1392" s="190">
        <v>2021</v>
      </c>
      <c r="D1392" s="186"/>
      <c r="E1392" s="142">
        <v>0.39755331999999999</v>
      </c>
      <c r="F1392" s="142">
        <v>6.8608238000000002E-2</v>
      </c>
      <c r="G1392" s="142">
        <v>0.51411618199999998</v>
      </c>
      <c r="H1392" s="142">
        <v>1.1091200000000001E-2</v>
      </c>
      <c r="I1392" s="142">
        <v>6.9934800000000003E-4</v>
      </c>
      <c r="J1392" s="142">
        <v>6.2615300000000004E-3</v>
      </c>
      <c r="K1392" s="142">
        <v>1.6702100000000001E-3</v>
      </c>
      <c r="L1392" s="141">
        <f t="shared" si="612"/>
        <v>2.1419693661249255</v>
      </c>
    </row>
    <row r="1393" spans="1:12" ht="15" customHeight="1" x14ac:dyDescent="0.2">
      <c r="A1393" s="11"/>
      <c r="C1393" s="190">
        <v>2017</v>
      </c>
      <c r="D1393" s="186"/>
      <c r="E1393" s="142" t="s">
        <v>174</v>
      </c>
      <c r="F1393" s="142" t="s">
        <v>174</v>
      </c>
      <c r="G1393" s="142" t="s">
        <v>174</v>
      </c>
      <c r="H1393" s="142" t="s">
        <v>174</v>
      </c>
      <c r="I1393" s="142" t="s">
        <v>174</v>
      </c>
      <c r="J1393" s="142" t="s">
        <v>174</v>
      </c>
      <c r="K1393" s="142" t="s">
        <v>174</v>
      </c>
      <c r="L1393" s="141" t="s">
        <v>174</v>
      </c>
    </row>
    <row r="1394" spans="1:12" ht="15" customHeight="1" x14ac:dyDescent="0.2">
      <c r="A1394" s="11"/>
      <c r="C1394" s="190">
        <v>2014</v>
      </c>
      <c r="D1394" s="186"/>
      <c r="E1394" s="142" t="s">
        <v>174</v>
      </c>
      <c r="F1394" s="142" t="s">
        <v>174</v>
      </c>
      <c r="G1394" s="142" t="s">
        <v>174</v>
      </c>
      <c r="H1394" s="142" t="s">
        <v>174</v>
      </c>
      <c r="I1394" s="142" t="s">
        <v>174</v>
      </c>
      <c r="J1394" s="142" t="s">
        <v>174</v>
      </c>
      <c r="K1394" s="142" t="s">
        <v>174</v>
      </c>
      <c r="L1394" s="141" t="s">
        <v>174</v>
      </c>
    </row>
    <row r="1395" spans="1:12" ht="15" customHeight="1" x14ac:dyDescent="0.2">
      <c r="A1395" s="11"/>
      <c r="C1395" s="170" t="s">
        <v>96</v>
      </c>
      <c r="D1395" s="171"/>
      <c r="E1395" s="172"/>
      <c r="F1395" s="172"/>
      <c r="G1395" s="173"/>
      <c r="H1395" s="173"/>
      <c r="I1395" s="173"/>
      <c r="J1395" s="173"/>
      <c r="K1395" s="173"/>
      <c r="L1395" s="174"/>
    </row>
    <row r="1396" spans="1:12" ht="15" customHeight="1" x14ac:dyDescent="0.2">
      <c r="A1396" s="11"/>
      <c r="C1396" s="189">
        <v>2024</v>
      </c>
      <c r="D1396" s="184"/>
      <c r="E1396" s="185">
        <v>0.42558065032975734</v>
      </c>
      <c r="F1396" s="185">
        <v>8.634742699628295E-2</v>
      </c>
      <c r="G1396" s="185">
        <v>0.45007227055734106</v>
      </c>
      <c r="H1396" s="185">
        <v>1.5208436139709673E-2</v>
      </c>
      <c r="I1396" s="185">
        <v>9.8984730150797149E-3</v>
      </c>
      <c r="J1396" s="185">
        <v>5.4903293214594757E-3</v>
      </c>
      <c r="K1396" s="185">
        <v>7.4024136403697477E-3</v>
      </c>
      <c r="L1396" s="180">
        <f t="shared" ref="L1396:L1397" si="613">(1*E1396+2*F1396+3*G1396+4*H1396+5*I1396)/SUM(E1396:I1396)</f>
        <v>2.0857089348183879</v>
      </c>
    </row>
    <row r="1397" spans="1:12" ht="15" customHeight="1" x14ac:dyDescent="0.2">
      <c r="A1397" s="11"/>
      <c r="C1397" s="190">
        <v>2021</v>
      </c>
      <c r="D1397" s="186"/>
      <c r="E1397" s="142">
        <v>0.39755331999999999</v>
      </c>
      <c r="F1397" s="142">
        <v>8.4268607999999995E-2</v>
      </c>
      <c r="G1397" s="142">
        <v>0.50337335699999997</v>
      </c>
      <c r="H1397" s="142">
        <v>6.1736300000000003E-3</v>
      </c>
      <c r="I1397" s="142">
        <v>6.9934800000000003E-4</v>
      </c>
      <c r="J1397" s="142">
        <v>6.2615300000000004E-3</v>
      </c>
      <c r="K1397" s="142">
        <v>1.6702100000000001E-3</v>
      </c>
      <c r="L1397" s="141">
        <f t="shared" si="613"/>
        <v>2.121226880735323</v>
      </c>
    </row>
    <row r="1398" spans="1:12" ht="15" customHeight="1" x14ac:dyDescent="0.2">
      <c r="A1398" s="11"/>
      <c r="C1398" s="190">
        <v>2017</v>
      </c>
      <c r="D1398" s="186"/>
      <c r="E1398" s="142" t="s">
        <v>174</v>
      </c>
      <c r="F1398" s="142" t="s">
        <v>174</v>
      </c>
      <c r="G1398" s="142" t="s">
        <v>174</v>
      </c>
      <c r="H1398" s="142" t="s">
        <v>174</v>
      </c>
      <c r="I1398" s="142" t="s">
        <v>174</v>
      </c>
      <c r="J1398" s="142" t="s">
        <v>174</v>
      </c>
      <c r="K1398" s="142" t="s">
        <v>174</v>
      </c>
      <c r="L1398" s="141" t="s">
        <v>174</v>
      </c>
    </row>
    <row r="1399" spans="1:12" ht="15" customHeight="1" x14ac:dyDescent="0.2">
      <c r="A1399" s="11"/>
      <c r="C1399" s="190">
        <v>2014</v>
      </c>
      <c r="D1399" s="186"/>
      <c r="E1399" s="142" t="s">
        <v>174</v>
      </c>
      <c r="F1399" s="142" t="s">
        <v>174</v>
      </c>
      <c r="G1399" s="142" t="s">
        <v>174</v>
      </c>
      <c r="H1399" s="142" t="s">
        <v>174</v>
      </c>
      <c r="I1399" s="142" t="s">
        <v>174</v>
      </c>
      <c r="J1399" s="142" t="s">
        <v>174</v>
      </c>
      <c r="K1399" s="142" t="s">
        <v>174</v>
      </c>
      <c r="L1399" s="141" t="s">
        <v>174</v>
      </c>
    </row>
    <row r="1400" spans="1:12" ht="15" customHeight="1" x14ac:dyDescent="0.2">
      <c r="A1400" s="11"/>
      <c r="C1400" s="170" t="s">
        <v>181</v>
      </c>
      <c r="D1400" s="171"/>
      <c r="E1400" s="172"/>
      <c r="F1400" s="172"/>
      <c r="G1400" s="173"/>
      <c r="H1400" s="173"/>
      <c r="I1400" s="173"/>
      <c r="J1400" s="173"/>
      <c r="K1400" s="173"/>
      <c r="L1400" s="174"/>
    </row>
    <row r="1401" spans="1:12" ht="15" customHeight="1" x14ac:dyDescent="0.2">
      <c r="A1401" s="11"/>
      <c r="C1401" s="189">
        <v>2024</v>
      </c>
      <c r="D1401" s="184"/>
      <c r="E1401" s="185">
        <v>0.42458574047355896</v>
      </c>
      <c r="F1401" s="185">
        <v>2.1564941410710858E-2</v>
      </c>
      <c r="G1401" s="185">
        <v>0.45684098589744127</v>
      </c>
      <c r="H1401" s="185">
        <v>7.3272210258335593E-2</v>
      </c>
      <c r="I1401" s="185">
        <v>1.6837821531011869E-3</v>
      </c>
      <c r="J1401" s="185">
        <v>9.6208520600003459E-3</v>
      </c>
      <c r="K1401" s="185">
        <v>1.2431487746851769E-2</v>
      </c>
      <c r="L1401" s="180">
        <f t="shared" ref="L1401:L1402" si="614">(1*E1401+2*F1401+3*G1401+4*H1401+5*I1401)/SUM(E1401:I1401)</f>
        <v>2.1879967813037622</v>
      </c>
    </row>
    <row r="1402" spans="1:12" ht="15" customHeight="1" x14ac:dyDescent="0.2">
      <c r="A1402" s="11"/>
      <c r="C1402" s="190">
        <v>2021</v>
      </c>
      <c r="D1402" s="186"/>
      <c r="E1402" s="142">
        <v>0.39755331999999999</v>
      </c>
      <c r="F1402" s="142">
        <v>2.1829500000000002E-2</v>
      </c>
      <c r="G1402" s="142">
        <v>0.51120087299999994</v>
      </c>
      <c r="H1402" s="142">
        <v>6.0085899999999998E-2</v>
      </c>
      <c r="I1402" s="142">
        <v>1.3986999999999999E-3</v>
      </c>
      <c r="J1402" s="142">
        <v>6.2615300000000004E-3</v>
      </c>
      <c r="K1402" s="142">
        <v>1.6702100000000001E-3</v>
      </c>
      <c r="L1402" s="141">
        <f t="shared" si="614"/>
        <v>2.239918415576255</v>
      </c>
    </row>
    <row r="1403" spans="1:12" ht="15" customHeight="1" x14ac:dyDescent="0.2">
      <c r="A1403" s="11"/>
      <c r="C1403" s="190">
        <v>2017</v>
      </c>
      <c r="D1403" s="186"/>
      <c r="E1403" s="142" t="s">
        <v>174</v>
      </c>
      <c r="F1403" s="142" t="s">
        <v>174</v>
      </c>
      <c r="G1403" s="142" t="s">
        <v>174</v>
      </c>
      <c r="H1403" s="142" t="s">
        <v>174</v>
      </c>
      <c r="I1403" s="142" t="s">
        <v>174</v>
      </c>
      <c r="J1403" s="142" t="s">
        <v>174</v>
      </c>
      <c r="K1403" s="142" t="s">
        <v>174</v>
      </c>
      <c r="L1403" s="141" t="s">
        <v>174</v>
      </c>
    </row>
    <row r="1404" spans="1:12" ht="15" customHeight="1" x14ac:dyDescent="0.2">
      <c r="A1404" s="11"/>
      <c r="C1404" s="190">
        <v>2014</v>
      </c>
      <c r="D1404" s="186"/>
      <c r="E1404" s="142" t="s">
        <v>174</v>
      </c>
      <c r="F1404" s="142" t="s">
        <v>174</v>
      </c>
      <c r="G1404" s="142" t="s">
        <v>174</v>
      </c>
      <c r="H1404" s="142" t="s">
        <v>174</v>
      </c>
      <c r="I1404" s="142" t="s">
        <v>174</v>
      </c>
      <c r="J1404" s="142" t="s">
        <v>174</v>
      </c>
      <c r="K1404" s="142" t="s">
        <v>174</v>
      </c>
      <c r="L1404" s="141" t="s">
        <v>174</v>
      </c>
    </row>
    <row r="1405" spans="1:12" ht="15" customHeight="1" x14ac:dyDescent="0.2">
      <c r="A1405" s="11"/>
      <c r="C1405" s="162" t="s">
        <v>186</v>
      </c>
      <c r="D1405" s="162"/>
      <c r="E1405" s="162"/>
      <c r="F1405" s="162"/>
      <c r="G1405" s="162"/>
      <c r="H1405" s="162"/>
      <c r="I1405" s="162"/>
      <c r="J1405" s="162"/>
      <c r="K1405" s="162"/>
      <c r="L1405" s="162"/>
    </row>
    <row r="1406" spans="1:12" ht="15" customHeight="1" x14ac:dyDescent="0.2">
      <c r="A1406" s="11"/>
      <c r="C1406" s="189">
        <v>2024</v>
      </c>
      <c r="D1406" s="184"/>
      <c r="E1406" s="185">
        <f>AVERAGE(E1231,E1251,E1271,E1291,E1311,E1331,E1351,E1371)</f>
        <v>0.15276111907054346</v>
      </c>
      <c r="F1406" s="185">
        <f t="shared" ref="F1406:K1406" si="615">AVERAGE(F1231,F1251,F1271,F1291,F1311,F1331,F1351,F1371)</f>
        <v>0.12766457378838089</v>
      </c>
      <c r="G1406" s="185">
        <f t="shared" si="615"/>
        <v>0.35628068840745175</v>
      </c>
      <c r="H1406" s="185">
        <f t="shared" si="615"/>
        <v>0.16140677575218271</v>
      </c>
      <c r="I1406" s="185">
        <f t="shared" si="615"/>
        <v>4.9057870671177985E-2</v>
      </c>
      <c r="J1406" s="185">
        <f t="shared" si="615"/>
        <v>6.0705684917691252E-2</v>
      </c>
      <c r="K1406" s="185">
        <f t="shared" si="615"/>
        <v>9.2123287392571918E-2</v>
      </c>
      <c r="L1406" s="180">
        <f t="shared" ref="L1406:L1409" si="616">(1*E1406+2*F1406+3*G1406+4*H1406+5*I1406)/SUM(E1406:I1406)</f>
        <v>2.7950068059946314</v>
      </c>
    </row>
    <row r="1407" spans="1:12" ht="15" customHeight="1" x14ac:dyDescent="0.2">
      <c r="A1407" s="11"/>
      <c r="C1407" s="190">
        <v>2021</v>
      </c>
      <c r="D1407" s="186"/>
      <c r="E1407" s="142">
        <f t="shared" ref="E1407:K1407" si="617">AVERAGE(E1232,E1252,E1272,E1292,E1312,E1332,E1352,E1372)</f>
        <v>0.15913656074999999</v>
      </c>
      <c r="F1407" s="142">
        <f t="shared" si="617"/>
        <v>0.166149963875</v>
      </c>
      <c r="G1407" s="142">
        <f t="shared" si="617"/>
        <v>0.31003973162499998</v>
      </c>
      <c r="H1407" s="142">
        <f t="shared" si="617"/>
        <v>0.12210298399999998</v>
      </c>
      <c r="I1407" s="142">
        <f t="shared" si="617"/>
        <v>7.6981228375000016E-2</v>
      </c>
      <c r="J1407" s="142">
        <f t="shared" si="617"/>
        <v>5.3210882500000001E-2</v>
      </c>
      <c r="K1407" s="142">
        <f t="shared" si="617"/>
        <v>0.11237863749999999</v>
      </c>
      <c r="L1407" s="141">
        <f t="shared" si="616"/>
        <v>2.7502935875572772</v>
      </c>
    </row>
    <row r="1408" spans="1:12" ht="15" customHeight="1" x14ac:dyDescent="0.2">
      <c r="A1408" s="11"/>
      <c r="C1408" s="190">
        <v>2017</v>
      </c>
      <c r="D1408" s="186"/>
      <c r="E1408" s="142">
        <f t="shared" ref="E1408:K1408" si="618">AVERAGE(E1233,E1253,E1273,E1293,E1313,E1333,E1353,E1373)</f>
        <v>0.17602658400000001</v>
      </c>
      <c r="F1408" s="142">
        <f t="shared" si="618"/>
        <v>8.9085020124999997E-2</v>
      </c>
      <c r="G1408" s="142">
        <f t="shared" si="618"/>
        <v>0.25150359437500003</v>
      </c>
      <c r="H1408" s="142">
        <f t="shared" si="618"/>
        <v>0.14695543024999999</v>
      </c>
      <c r="I1408" s="142">
        <f t="shared" si="618"/>
        <v>0.11326285212500001</v>
      </c>
      <c r="J1408" s="142">
        <f t="shared" si="618"/>
        <v>3.3560833375000002E-2</v>
      </c>
      <c r="K1408" s="142">
        <f t="shared" si="618"/>
        <v>0.18960568275</v>
      </c>
      <c r="L1408" s="141">
        <f t="shared" si="616"/>
        <v>2.9129066198990374</v>
      </c>
    </row>
    <row r="1409" spans="1:12" ht="15" customHeight="1" x14ac:dyDescent="0.2">
      <c r="A1409" s="11"/>
      <c r="C1409" s="190">
        <v>2014</v>
      </c>
      <c r="D1409" s="186"/>
      <c r="E1409" s="142">
        <f t="shared" ref="E1409:K1409" si="619">AVERAGE(E1234,E1254,E1274,E1294,E1314,E1334,E1354,E1374)</f>
        <v>0.17191959606684035</v>
      </c>
      <c r="F1409" s="142">
        <f t="shared" si="619"/>
        <v>0.11453810173717995</v>
      </c>
      <c r="G1409" s="142">
        <f t="shared" si="619"/>
        <v>0.27428310865036337</v>
      </c>
      <c r="H1409" s="142">
        <f t="shared" si="619"/>
        <v>0.17999775931082546</v>
      </c>
      <c r="I1409" s="142">
        <f t="shared" si="619"/>
        <v>6.5180979639946471E-2</v>
      </c>
      <c r="J1409" s="142">
        <f t="shared" si="619"/>
        <v>1.6390755956348577E-2</v>
      </c>
      <c r="K1409" s="142">
        <f t="shared" si="619"/>
        <v>0.17768969863849587</v>
      </c>
      <c r="L1409" s="141">
        <f t="shared" si="616"/>
        <v>2.8163370324940673</v>
      </c>
    </row>
    <row r="1410" spans="1:12" ht="15" customHeight="1" x14ac:dyDescent="0.2">
      <c r="A1410" s="11"/>
      <c r="C1410" s="162" t="s">
        <v>187</v>
      </c>
      <c r="D1410" s="162"/>
      <c r="E1410" s="162"/>
      <c r="F1410" s="162"/>
      <c r="G1410" s="162"/>
      <c r="H1410" s="162"/>
      <c r="I1410" s="162"/>
      <c r="J1410" s="162"/>
      <c r="K1410" s="162"/>
      <c r="L1410" s="162"/>
    </row>
    <row r="1411" spans="1:12" ht="15" customHeight="1" x14ac:dyDescent="0.2">
      <c r="A1411" s="11"/>
      <c r="C1411" s="189">
        <v>2024</v>
      </c>
      <c r="D1411" s="184"/>
      <c r="E1411" s="185">
        <f>AVERAGE(E1236,E1256,E1276,E1296,E1316,E1336,E1356,E1376)</f>
        <v>0.15308989493934344</v>
      </c>
      <c r="F1411" s="185">
        <f t="shared" ref="F1411:K1411" si="620">AVERAGE(F1236,F1256,F1276,F1296,F1316,F1336,F1356,F1376)</f>
        <v>0.15553312994017932</v>
      </c>
      <c r="G1411" s="185">
        <f t="shared" si="620"/>
        <v>0.31948759610945981</v>
      </c>
      <c r="H1411" s="185">
        <f t="shared" si="620"/>
        <v>0.16859226062700378</v>
      </c>
      <c r="I1411" s="185">
        <f t="shared" si="620"/>
        <v>4.5971650662147902E-2</v>
      </c>
      <c r="J1411" s="185">
        <f t="shared" si="620"/>
        <v>6.5202180329293868E-2</v>
      </c>
      <c r="K1411" s="185">
        <f t="shared" si="620"/>
        <v>9.2123287392571918E-2</v>
      </c>
      <c r="L1411" s="180">
        <f t="shared" ref="L1411:L1414" si="621">(1*E1411+2*F1411+3*G1411+4*H1411+5*I1411)/SUM(E1411:I1411)</f>
        <v>2.7612632752485204</v>
      </c>
    </row>
    <row r="1412" spans="1:12" ht="15" customHeight="1" x14ac:dyDescent="0.2">
      <c r="A1412" s="11"/>
      <c r="C1412" s="190">
        <v>2021</v>
      </c>
      <c r="D1412" s="186"/>
      <c r="E1412" s="142">
        <f t="shared" ref="E1412:K1412" si="622">AVERAGE(E1237,E1257,E1277,E1297,E1317,E1337,E1357,E1377)</f>
        <v>0.14055819212499998</v>
      </c>
      <c r="F1412" s="142">
        <f t="shared" si="622"/>
        <v>0.194496254625</v>
      </c>
      <c r="G1412" s="142">
        <f t="shared" si="622"/>
        <v>0.29622400425000001</v>
      </c>
      <c r="H1412" s="142">
        <f t="shared" si="622"/>
        <v>0.12926405237500002</v>
      </c>
      <c r="I1412" s="142">
        <f t="shared" si="622"/>
        <v>7.4146314125000001E-2</v>
      </c>
      <c r="J1412" s="142">
        <f t="shared" si="622"/>
        <v>5.2932557249999998E-2</v>
      </c>
      <c r="K1412" s="142">
        <f t="shared" si="622"/>
        <v>0.11237863749999999</v>
      </c>
      <c r="L1412" s="141">
        <f t="shared" si="621"/>
        <v>2.7627188071798985</v>
      </c>
    </row>
    <row r="1413" spans="1:12" ht="15" customHeight="1" x14ac:dyDescent="0.2">
      <c r="A1413" s="11"/>
      <c r="C1413" s="190">
        <v>2017</v>
      </c>
      <c r="D1413" s="186"/>
      <c r="E1413" s="142">
        <f t="shared" ref="E1413:K1413" si="623">AVERAGE(E1238,E1258,E1278,E1298,E1318,E1338,E1358,E1378)</f>
        <v>0.1480570205</v>
      </c>
      <c r="F1413" s="142">
        <f t="shared" si="623"/>
        <v>7.7045588124999995E-2</v>
      </c>
      <c r="G1413" s="142">
        <f t="shared" si="623"/>
        <v>0.29152136374999998</v>
      </c>
      <c r="H1413" s="142">
        <f t="shared" si="623"/>
        <v>0.160685201375</v>
      </c>
      <c r="I1413" s="142">
        <f t="shared" si="623"/>
        <v>0.11039075699999999</v>
      </c>
      <c r="J1413" s="142">
        <f t="shared" si="623"/>
        <v>2.2352038500000004E-2</v>
      </c>
      <c r="K1413" s="142">
        <f t="shared" si="623"/>
        <v>0.18994805825</v>
      </c>
      <c r="L1413" s="141">
        <f t="shared" si="621"/>
        <v>3.0105460035296572</v>
      </c>
    </row>
    <row r="1414" spans="1:12" ht="15" customHeight="1" x14ac:dyDescent="0.2">
      <c r="A1414" s="11"/>
      <c r="C1414" s="190">
        <v>2014</v>
      </c>
      <c r="D1414" s="186"/>
      <c r="E1414" s="142">
        <f t="shared" ref="E1414:K1414" si="624">AVERAGE(E1239,E1259,E1279,E1299,E1319,E1339,E1359,E1379)</f>
        <v>0.14996776189844846</v>
      </c>
      <c r="F1414" s="142">
        <f t="shared" si="624"/>
        <v>0.11959004169240131</v>
      </c>
      <c r="G1414" s="142">
        <f t="shared" si="624"/>
        <v>0.2752818632907052</v>
      </c>
      <c r="H1414" s="142">
        <f t="shared" si="624"/>
        <v>0.21404214024704871</v>
      </c>
      <c r="I1414" s="142">
        <f t="shared" si="624"/>
        <v>4.9265702701081007E-2</v>
      </c>
      <c r="J1414" s="142">
        <f t="shared" si="624"/>
        <v>1.5980980471474407E-2</v>
      </c>
      <c r="K1414" s="142">
        <f t="shared" si="624"/>
        <v>0.17587150969884091</v>
      </c>
      <c r="L1414" s="141">
        <f t="shared" si="621"/>
        <v>2.8676577994249746</v>
      </c>
    </row>
    <row r="1415" spans="1:12" ht="15" customHeight="1" x14ac:dyDescent="0.2">
      <c r="A1415" s="11"/>
      <c r="C1415" s="162" t="s">
        <v>188</v>
      </c>
      <c r="D1415" s="162"/>
      <c r="E1415" s="162"/>
      <c r="F1415" s="162"/>
      <c r="G1415" s="162"/>
      <c r="H1415" s="162"/>
      <c r="I1415" s="162"/>
      <c r="J1415" s="162"/>
      <c r="K1415" s="162"/>
      <c r="L1415" s="162"/>
    </row>
    <row r="1416" spans="1:12" ht="15" customHeight="1" x14ac:dyDescent="0.2">
      <c r="A1416" s="11"/>
      <c r="C1416" s="189">
        <v>2024</v>
      </c>
      <c r="D1416" s="184"/>
      <c r="E1416" s="185">
        <f>AVERAGE(E1241,E1261,E1281,E1301,E1321,E1341,E1361,E1381)</f>
        <v>0.17489466014733732</v>
      </c>
      <c r="F1416" s="185">
        <f t="shared" ref="F1416:K1416" si="625">AVERAGE(F1241,F1261,F1281,F1301,F1321,F1341,F1361,F1381)</f>
        <v>0.11557981519102131</v>
      </c>
      <c r="G1416" s="185">
        <f t="shared" si="625"/>
        <v>0.31733726717984118</v>
      </c>
      <c r="H1416" s="185">
        <f t="shared" si="625"/>
        <v>0.15144382297149128</v>
      </c>
      <c r="I1416" s="185">
        <f t="shared" si="625"/>
        <v>7.9766313024693239E-2</v>
      </c>
      <c r="J1416" s="185">
        <f t="shared" si="625"/>
        <v>6.850917413428155E-2</v>
      </c>
      <c r="K1416" s="185">
        <f t="shared" si="625"/>
        <v>9.2468947351334096E-2</v>
      </c>
      <c r="L1416" s="180">
        <f t="shared" ref="L1416:L1419" si="626">(1*E1416+2*F1416+3*G1416+4*H1416+5*I1416)/SUM(E1416:I1416)</f>
        <v>2.8159849100261916</v>
      </c>
    </row>
    <row r="1417" spans="1:12" ht="15" customHeight="1" x14ac:dyDescent="0.2">
      <c r="A1417" s="11"/>
      <c r="C1417" s="190">
        <v>2021</v>
      </c>
      <c r="D1417" s="186"/>
      <c r="E1417" s="142">
        <f t="shared" ref="E1417:K1417" si="627">AVERAGE(E1242,E1262,E1282,E1302,E1322,E1342,E1362,E1382)</f>
        <v>0.159222813125</v>
      </c>
      <c r="F1417" s="142">
        <f t="shared" si="627"/>
        <v>0.17420817225000002</v>
      </c>
      <c r="G1417" s="142">
        <f t="shared" si="627"/>
        <v>0.28781987425000005</v>
      </c>
      <c r="H1417" s="142">
        <f t="shared" si="627"/>
        <v>0.14678391299999999</v>
      </c>
      <c r="I1417" s="142">
        <f t="shared" si="627"/>
        <v>7.0774474999999989E-2</v>
      </c>
      <c r="J1417" s="142">
        <f t="shared" si="627"/>
        <v>4.9157568625000002E-2</v>
      </c>
      <c r="K1417" s="142">
        <f t="shared" si="627"/>
        <v>0.112033182375</v>
      </c>
      <c r="L1417" s="141">
        <f t="shared" si="626"/>
        <v>2.756415494847591</v>
      </c>
    </row>
    <row r="1418" spans="1:12" ht="15" customHeight="1" x14ac:dyDescent="0.2">
      <c r="A1418" s="11"/>
      <c r="C1418" s="190">
        <v>2017</v>
      </c>
      <c r="D1418" s="186"/>
      <c r="E1418" s="142">
        <f t="shared" ref="E1418:K1418" si="628">AVERAGE(E1243,E1263,E1283,E1303,E1323,E1343,E1363,E1383)</f>
        <v>0.20745929337499999</v>
      </c>
      <c r="F1418" s="142">
        <f t="shared" si="628"/>
        <v>7.3004927125000008E-2</v>
      </c>
      <c r="G1418" s="142">
        <f t="shared" si="628"/>
        <v>0.25493081112500005</v>
      </c>
      <c r="H1418" s="142">
        <f t="shared" si="628"/>
        <v>0.12323505262499998</v>
      </c>
      <c r="I1418" s="142">
        <f t="shared" si="628"/>
        <v>0.10629159012499999</v>
      </c>
      <c r="J1418" s="142">
        <f t="shared" si="628"/>
        <v>5.347724437500001E-2</v>
      </c>
      <c r="K1418" s="142">
        <f t="shared" si="628"/>
        <v>0.18160107962499999</v>
      </c>
      <c r="L1418" s="141">
        <f t="shared" si="626"/>
        <v>2.8011492076959619</v>
      </c>
    </row>
    <row r="1419" spans="1:12" ht="15" customHeight="1" x14ac:dyDescent="0.2">
      <c r="A1419" s="11"/>
      <c r="C1419" s="190">
        <v>2014</v>
      </c>
      <c r="D1419" s="186"/>
      <c r="E1419" s="142">
        <f t="shared" ref="E1419:K1419" si="629">AVERAGE(E1244,E1264,E1284,E1304,E1324,E1344,E1364,E1384)</f>
        <v>0.17490326928664129</v>
      </c>
      <c r="F1419" s="142">
        <f t="shared" si="629"/>
        <v>0.10081758318931658</v>
      </c>
      <c r="G1419" s="142">
        <f t="shared" si="629"/>
        <v>0.23823688104127211</v>
      </c>
      <c r="H1419" s="142">
        <f t="shared" si="629"/>
        <v>0.15301951872194119</v>
      </c>
      <c r="I1419" s="142">
        <f t="shared" si="629"/>
        <v>0.11751656309008474</v>
      </c>
      <c r="J1419" s="142">
        <f t="shared" si="629"/>
        <v>2.6612617523269041E-2</v>
      </c>
      <c r="K1419" s="142">
        <f t="shared" si="629"/>
        <v>0.18889356714747504</v>
      </c>
      <c r="L1419" s="141">
        <f t="shared" si="626"/>
        <v>2.9202396811321867</v>
      </c>
    </row>
    <row r="1420" spans="1:12" ht="15" customHeight="1" x14ac:dyDescent="0.2">
      <c r="A1420" s="11"/>
      <c r="C1420" s="100" t="s">
        <v>21</v>
      </c>
      <c r="D1420" s="100"/>
      <c r="E1420" s="100"/>
      <c r="F1420" s="100"/>
      <c r="G1420" s="100"/>
      <c r="H1420" s="100"/>
      <c r="I1420" s="100"/>
      <c r="J1420" s="100"/>
      <c r="K1420" s="100"/>
      <c r="L1420" s="100"/>
    </row>
    <row r="1421" spans="1:12" ht="15" customHeight="1" x14ac:dyDescent="0.2">
      <c r="A1421" s="11"/>
      <c r="C1421" s="160" t="s">
        <v>185</v>
      </c>
      <c r="D1421" s="160"/>
      <c r="E1421" s="160"/>
      <c r="F1421" s="161"/>
      <c r="G1421" s="161"/>
      <c r="H1421" s="161"/>
      <c r="I1421" s="161"/>
      <c r="J1421" s="161"/>
      <c r="K1421" s="161"/>
      <c r="L1421" s="161"/>
    </row>
    <row r="1422" spans="1:12" ht="15" customHeight="1" x14ac:dyDescent="0.2">
      <c r="A1422" s="11"/>
      <c r="C1422" s="189">
        <v>2024</v>
      </c>
      <c r="D1422" s="184"/>
      <c r="E1422" s="185">
        <f>AVERAGE(E1432,E1437,E1442,E1452,E1457,E1462,E1472,E1477,E1482,E1492,E1497,E1502,E1512,E1517,E1522,E1532,E1537,E1542,E1552,E1557,E1562,E1572,E1577,E1582)</f>
        <v>0.13452516014319169</v>
      </c>
      <c r="F1422" s="185">
        <f t="shared" ref="F1422:K1422" si="630">AVERAGE(F1432,F1437,F1442,F1452,F1457,F1462,F1472,F1477,F1482,F1492,F1497,F1502,F1512,F1517,F1522,F1532,F1537,F1542,F1552,F1557,F1562,F1572,F1577,F1582)</f>
        <v>0.12155891112949606</v>
      </c>
      <c r="G1422" s="185">
        <f t="shared" si="630"/>
        <v>0.29608509512545805</v>
      </c>
      <c r="H1422" s="185">
        <f t="shared" si="630"/>
        <v>0.15032473861906429</v>
      </c>
      <c r="I1422" s="185">
        <f t="shared" si="630"/>
        <v>8.6890457189939263E-2</v>
      </c>
      <c r="J1422" s="185">
        <f t="shared" si="630"/>
        <v>7.7650085929448415E-2</v>
      </c>
      <c r="K1422" s="185">
        <f t="shared" si="630"/>
        <v>0.13296555186340236</v>
      </c>
      <c r="L1422" s="180">
        <f t="shared" ref="L1422:L1425" si="631">(1*E1422+2*F1422+3*G1422+4*H1422+5*I1422)/SUM(E1422:I1422)</f>
        <v>2.9157526021531637</v>
      </c>
    </row>
    <row r="1423" spans="1:12" ht="15" customHeight="1" x14ac:dyDescent="0.2">
      <c r="A1423" s="11"/>
      <c r="C1423" s="190">
        <v>2021</v>
      </c>
      <c r="D1423" s="186"/>
      <c r="E1423" s="142">
        <f t="shared" ref="E1423:K1423" si="632">AVERAGE(E1433,E1438,E1443,E1453,E1458,E1463,E1473,E1478,E1483,E1493,E1498,E1503,E1513,E1518,E1523,E1533,E1538,E1543,E1553,E1558,E1563,E1573,E1578,E1583)</f>
        <v>0.14306416466666669</v>
      </c>
      <c r="F1423" s="142">
        <f t="shared" si="632"/>
        <v>0.11434847887499999</v>
      </c>
      <c r="G1423" s="142">
        <f t="shared" si="632"/>
        <v>0.27633827783333331</v>
      </c>
      <c r="H1423" s="142">
        <f t="shared" si="632"/>
        <v>0.16759902145833336</v>
      </c>
      <c r="I1423" s="142">
        <f t="shared" si="632"/>
        <v>6.7273310583333343E-2</v>
      </c>
      <c r="J1423" s="142">
        <f t="shared" si="632"/>
        <v>8.2503305375000016E-2</v>
      </c>
      <c r="K1423" s="142">
        <f t="shared" si="632"/>
        <v>0.14887344795833332</v>
      </c>
      <c r="L1423" s="141">
        <f t="shared" si="631"/>
        <v>2.8720684481685481</v>
      </c>
    </row>
    <row r="1424" spans="1:12" ht="15" customHeight="1" x14ac:dyDescent="0.2">
      <c r="A1424" s="11"/>
      <c r="C1424" s="190">
        <v>2017</v>
      </c>
      <c r="D1424" s="186"/>
      <c r="E1424" s="142">
        <f t="shared" ref="E1424:K1424" si="633">AVERAGE(E1434,E1439,E1444,E1454,E1459,E1464,E1474,E1479,E1484,E1494,E1499,E1504,E1514,E1519,E1524,E1534,E1539,E1544,E1554,E1559,E1564,E1574,E1579,E1584)</f>
        <v>0.144066501125</v>
      </c>
      <c r="F1424" s="142">
        <f t="shared" si="633"/>
        <v>8.9869864000000022E-2</v>
      </c>
      <c r="G1424" s="142">
        <f t="shared" si="633"/>
        <v>0.29958283312499995</v>
      </c>
      <c r="H1424" s="142">
        <f t="shared" si="633"/>
        <v>0.16456089670833335</v>
      </c>
      <c r="I1424" s="142">
        <f t="shared" si="633"/>
        <v>6.6568405666666663E-2</v>
      </c>
      <c r="J1424" s="142">
        <f t="shared" si="633"/>
        <v>7.7423069791666674E-2</v>
      </c>
      <c r="K1424" s="142">
        <f t="shared" si="633"/>
        <v>0.157928426875</v>
      </c>
      <c r="L1424" s="141">
        <f t="shared" si="631"/>
        <v>2.8949776817155932</v>
      </c>
    </row>
    <row r="1425" spans="1:12" ht="15" customHeight="1" x14ac:dyDescent="0.2">
      <c r="A1425" s="11"/>
      <c r="C1425" s="190">
        <v>2014</v>
      </c>
      <c r="D1425" s="186"/>
      <c r="E1425" s="142">
        <f t="shared" ref="E1425:K1425" si="634">AVERAGE(E1435,E1440,E1445,E1455,E1460,E1465,E1475,E1480,E1485,E1495,E1500,E1505,E1515,E1520,E1525,E1535,E1540,E1545,E1555,E1560,E1565,E1575,E1580,E1585)</f>
        <v>0.14317435265420483</v>
      </c>
      <c r="F1425" s="142">
        <f t="shared" si="634"/>
        <v>0.11730974974479068</v>
      </c>
      <c r="G1425" s="142">
        <f t="shared" si="634"/>
        <v>0.2765378808250824</v>
      </c>
      <c r="H1425" s="142">
        <f t="shared" si="634"/>
        <v>0.14647929780614433</v>
      </c>
      <c r="I1425" s="142">
        <f t="shared" si="634"/>
        <v>5.5328424614622486E-2</v>
      </c>
      <c r="J1425" s="142">
        <f t="shared" si="634"/>
        <v>9.0096260038710171E-2</v>
      </c>
      <c r="K1425" s="142">
        <f t="shared" si="634"/>
        <v>0.17107403431644516</v>
      </c>
      <c r="L1425" s="141">
        <f t="shared" si="631"/>
        <v>2.801683247305375</v>
      </c>
    </row>
    <row r="1426" spans="1:12" ht="15" customHeight="1" x14ac:dyDescent="0.2">
      <c r="A1426" s="11"/>
      <c r="C1426" s="162" t="s">
        <v>68</v>
      </c>
      <c r="D1426" s="162"/>
      <c r="E1426" s="162"/>
      <c r="F1426" s="162"/>
      <c r="G1426" s="162"/>
      <c r="H1426" s="162"/>
      <c r="I1426" s="162"/>
      <c r="J1426" s="162"/>
      <c r="K1426" s="162"/>
      <c r="L1426" s="162"/>
    </row>
    <row r="1427" spans="1:12" ht="15" customHeight="1" x14ac:dyDescent="0.2">
      <c r="A1427" s="11"/>
      <c r="C1427" s="189">
        <v>2024</v>
      </c>
      <c r="D1427" s="184"/>
      <c r="E1427" s="185">
        <f>AVERAGE(E1432,E1437,E1442)</f>
        <v>0.13589019580020817</v>
      </c>
      <c r="F1427" s="185">
        <f t="shared" ref="F1427:K1427" si="635">AVERAGE(F1432,F1437,F1442)</f>
        <v>0.10628327044160402</v>
      </c>
      <c r="G1427" s="185">
        <f t="shared" si="635"/>
        <v>0.29859014918699539</v>
      </c>
      <c r="H1427" s="185">
        <f t="shared" si="635"/>
        <v>0.25885091225903212</v>
      </c>
      <c r="I1427" s="185">
        <f t="shared" si="635"/>
        <v>0.14183505059562565</v>
      </c>
      <c r="J1427" s="185">
        <f t="shared" si="635"/>
        <v>3.4201596717632489E-2</v>
      </c>
      <c r="K1427" s="185">
        <f t="shared" si="635"/>
        <v>2.4348824998902136E-2</v>
      </c>
      <c r="L1427" s="180">
        <f t="shared" ref="L1427:L1430" si="636">(1*E1427+2*F1427+3*G1427+4*H1427+5*I1427)/SUM(E1427:I1427)</f>
        <v>3.1746852462434756</v>
      </c>
    </row>
    <row r="1428" spans="1:12" ht="15" customHeight="1" x14ac:dyDescent="0.2">
      <c r="A1428" s="11"/>
      <c r="C1428" s="190">
        <v>2021</v>
      </c>
      <c r="D1428" s="186"/>
      <c r="E1428" s="142">
        <f t="shared" ref="E1428:K1428" si="637">AVERAGE(E1433,E1438,E1443)</f>
        <v>0.13316531433333334</v>
      </c>
      <c r="F1428" s="142">
        <f t="shared" si="637"/>
        <v>9.8459579333333339E-2</v>
      </c>
      <c r="G1428" s="142">
        <f t="shared" si="637"/>
        <v>0.27769329133333331</v>
      </c>
      <c r="H1428" s="142">
        <f t="shared" si="637"/>
        <v>0.28457583266666669</v>
      </c>
      <c r="I1428" s="142">
        <f t="shared" si="637"/>
        <v>0.131070562</v>
      </c>
      <c r="J1428" s="142">
        <f t="shared" si="637"/>
        <v>4.3988066666666666E-2</v>
      </c>
      <c r="K1428" s="142">
        <f t="shared" si="637"/>
        <v>3.104736666666667E-2</v>
      </c>
      <c r="L1428" s="141">
        <f t="shared" si="636"/>
        <v>3.1966850976414993</v>
      </c>
    </row>
    <row r="1429" spans="1:12" ht="15" customHeight="1" x14ac:dyDescent="0.2">
      <c r="A1429" s="11"/>
      <c r="C1429" s="190">
        <v>2017</v>
      </c>
      <c r="D1429" s="186"/>
      <c r="E1429" s="142">
        <f t="shared" ref="E1429:K1429" si="638">AVERAGE(E1434,E1439,E1444)</f>
        <v>0.12604517266666668</v>
      </c>
      <c r="F1429" s="142">
        <f t="shared" si="638"/>
        <v>6.9837963666666669E-2</v>
      </c>
      <c r="G1429" s="142">
        <f t="shared" si="638"/>
        <v>0.29795031899999996</v>
      </c>
      <c r="H1429" s="142">
        <f t="shared" si="638"/>
        <v>0.31097324900000001</v>
      </c>
      <c r="I1429" s="142">
        <f t="shared" si="638"/>
        <v>0.11896621433333333</v>
      </c>
      <c r="J1429" s="142">
        <f t="shared" si="638"/>
        <v>3.5477166666666664E-2</v>
      </c>
      <c r="K1429" s="142">
        <f t="shared" si="638"/>
        <v>4.0749899999999999E-2</v>
      </c>
      <c r="L1429" s="141">
        <f t="shared" si="636"/>
        <v>3.2457068875695949</v>
      </c>
    </row>
    <row r="1430" spans="1:12" ht="15" customHeight="1" x14ac:dyDescent="0.2">
      <c r="A1430" s="11"/>
      <c r="C1430" s="190">
        <v>2014</v>
      </c>
      <c r="D1430" s="186"/>
      <c r="E1430" s="142">
        <f t="shared" ref="E1430:K1430" si="639">AVERAGE(E1435,E1440,E1445)</f>
        <v>0.11805827429883198</v>
      </c>
      <c r="F1430" s="142">
        <f t="shared" si="639"/>
        <v>9.6492226185295613E-2</v>
      </c>
      <c r="G1430" s="142">
        <f t="shared" si="639"/>
        <v>0.27925450928773621</v>
      </c>
      <c r="H1430" s="142">
        <f t="shared" si="639"/>
        <v>0.29450726113899695</v>
      </c>
      <c r="I1430" s="142">
        <f t="shared" si="639"/>
        <v>0.126355017985819</v>
      </c>
      <c r="J1430" s="142">
        <f t="shared" si="639"/>
        <v>5.6102162738355311E-2</v>
      </c>
      <c r="K1430" s="142">
        <f t="shared" si="639"/>
        <v>2.9230548364965067E-2</v>
      </c>
      <c r="L1430" s="141">
        <f t="shared" si="636"/>
        <v>3.2346301490529386</v>
      </c>
    </row>
    <row r="1431" spans="1:12" ht="15" customHeight="1" x14ac:dyDescent="0.2">
      <c r="A1431" s="11"/>
      <c r="C1431" s="170" t="s">
        <v>95</v>
      </c>
      <c r="D1431" s="171"/>
      <c r="E1431" s="172"/>
      <c r="F1431" s="172"/>
      <c r="G1431" s="173"/>
      <c r="H1431" s="173"/>
      <c r="I1431" s="173"/>
      <c r="J1431" s="173"/>
      <c r="K1431" s="173"/>
      <c r="L1431" s="174"/>
    </row>
    <row r="1432" spans="1:12" ht="15" customHeight="1" x14ac:dyDescent="0.2">
      <c r="A1432" s="11"/>
      <c r="C1432" s="189">
        <v>2024</v>
      </c>
      <c r="D1432" s="184"/>
      <c r="E1432" s="185">
        <v>0.14855060731930378</v>
      </c>
      <c r="F1432" s="185">
        <v>0.10946998782230402</v>
      </c>
      <c r="G1432" s="185">
        <v>0.27873601287034722</v>
      </c>
      <c r="H1432" s="185">
        <v>0.26753539320925984</v>
      </c>
      <c r="I1432" s="185">
        <v>0.14297237360211004</v>
      </c>
      <c r="J1432" s="185">
        <v>3.1459438209263925E-2</v>
      </c>
      <c r="K1432" s="185">
        <v>2.1276186967411202E-2</v>
      </c>
      <c r="L1432" s="180">
        <f t="shared" ref="L1432:L1435" si="640">(1*E1432+2*F1432+3*G1432+4*H1432+5*I1432)/SUM(E1432:I1432)</f>
        <v>3.1550875783542143</v>
      </c>
    </row>
    <row r="1433" spans="1:12" ht="15" customHeight="1" x14ac:dyDescent="0.2">
      <c r="A1433" s="11"/>
      <c r="C1433" s="190">
        <v>2021</v>
      </c>
      <c r="D1433" s="186"/>
      <c r="E1433" s="142">
        <v>0.14224677199999999</v>
      </c>
      <c r="F1433" s="142">
        <v>7.7374295999999995E-2</v>
      </c>
      <c r="G1433" s="142">
        <v>0.31059659099999998</v>
      </c>
      <c r="H1433" s="142">
        <v>0.27185432300000001</v>
      </c>
      <c r="I1433" s="142">
        <v>0.129291461</v>
      </c>
      <c r="J1433" s="142">
        <v>4.3022699999999997E-2</v>
      </c>
      <c r="K1433" s="142">
        <v>2.5613899999999998E-2</v>
      </c>
      <c r="L1433" s="141">
        <f t="shared" si="640"/>
        <v>3.1809920780839578</v>
      </c>
    </row>
    <row r="1434" spans="1:12" ht="15" customHeight="1" x14ac:dyDescent="0.2">
      <c r="A1434" s="11"/>
      <c r="C1434" s="190">
        <v>2017</v>
      </c>
      <c r="D1434" s="186"/>
      <c r="E1434" s="142">
        <v>0.13372476799999999</v>
      </c>
      <c r="F1434" s="142">
        <v>7.7103870000000005E-2</v>
      </c>
      <c r="G1434" s="142">
        <v>0.29796059899999999</v>
      </c>
      <c r="H1434" s="142">
        <v>0.31120497699999999</v>
      </c>
      <c r="I1434" s="142">
        <v>0.11626495000000001</v>
      </c>
      <c r="J1434" s="142">
        <v>2.62651E-2</v>
      </c>
      <c r="K1434" s="142">
        <v>3.7475700000000001E-2</v>
      </c>
      <c r="L1434" s="141">
        <f t="shared" si="640"/>
        <v>3.2127418119455649</v>
      </c>
    </row>
    <row r="1435" spans="1:12" ht="15" customHeight="1" x14ac:dyDescent="0.2">
      <c r="A1435" s="11"/>
      <c r="C1435" s="190">
        <v>2014</v>
      </c>
      <c r="D1435" s="186"/>
      <c r="E1435" s="142">
        <v>0.11383360988323658</v>
      </c>
      <c r="F1435" s="142">
        <v>9.9598355372945577E-2</v>
      </c>
      <c r="G1435" s="142">
        <v>0.27548532240902274</v>
      </c>
      <c r="H1435" s="142">
        <v>0.30704771719006446</v>
      </c>
      <c r="I1435" s="142">
        <v>0.13336037958034427</v>
      </c>
      <c r="J1435" s="142">
        <v>4.6195374274164536E-2</v>
      </c>
      <c r="K1435" s="142">
        <v>2.4479241290221818E-2</v>
      </c>
      <c r="L1435" s="141">
        <f t="shared" si="640"/>
        <v>3.2652492930245711</v>
      </c>
    </row>
    <row r="1436" spans="1:12" ht="15" customHeight="1" x14ac:dyDescent="0.2">
      <c r="A1436" s="11"/>
      <c r="C1436" s="170" t="s">
        <v>96</v>
      </c>
      <c r="D1436" s="171"/>
      <c r="E1436" s="172"/>
      <c r="F1436" s="172"/>
      <c r="G1436" s="173"/>
      <c r="H1436" s="173"/>
      <c r="I1436" s="173"/>
      <c r="J1436" s="173"/>
      <c r="K1436" s="173"/>
      <c r="L1436" s="174"/>
    </row>
    <row r="1437" spans="1:12" ht="15" customHeight="1" x14ac:dyDescent="0.2">
      <c r="A1437" s="11"/>
      <c r="C1437" s="189">
        <v>2024</v>
      </c>
      <c r="D1437" s="184"/>
      <c r="E1437" s="185">
        <v>0.14337739144461087</v>
      </c>
      <c r="F1437" s="185">
        <v>0.10481535960612033</v>
      </c>
      <c r="G1437" s="185">
        <v>0.28981662457415064</v>
      </c>
      <c r="H1437" s="185">
        <v>0.27283873776562162</v>
      </c>
      <c r="I1437" s="185">
        <v>0.13390591729130011</v>
      </c>
      <c r="J1437" s="185">
        <v>3.3969782350785037E-2</v>
      </c>
      <c r="K1437" s="185">
        <v>2.1276186967411195E-2</v>
      </c>
      <c r="L1437" s="180">
        <f t="shared" ref="L1437:L1440" si="641">(1*E1437+2*F1437+3*G1437+4*H1437+5*I1437)/SUM(E1437:I1437)</f>
        <v>3.1577981411154101</v>
      </c>
    </row>
    <row r="1438" spans="1:12" ht="15" customHeight="1" x14ac:dyDescent="0.2">
      <c r="A1438" s="11"/>
      <c r="C1438" s="190">
        <v>2021</v>
      </c>
      <c r="D1438" s="186"/>
      <c r="E1438" s="142">
        <v>0.13536906400000001</v>
      </c>
      <c r="F1438" s="142">
        <v>9.9578106E-2</v>
      </c>
      <c r="G1438" s="142">
        <v>0.28940886300000002</v>
      </c>
      <c r="H1438" s="142">
        <v>0.29565838799999999</v>
      </c>
      <c r="I1438" s="142">
        <v>0.111475401</v>
      </c>
      <c r="J1438" s="142">
        <v>4.2896299999999998E-2</v>
      </c>
      <c r="K1438" s="142">
        <v>2.5613899999999998E-2</v>
      </c>
      <c r="L1438" s="141">
        <f t="shared" si="641"/>
        <v>3.1591997598874468</v>
      </c>
    </row>
    <row r="1439" spans="1:12" ht="15" customHeight="1" x14ac:dyDescent="0.2">
      <c r="A1439" s="11"/>
      <c r="C1439" s="190">
        <v>2017</v>
      </c>
      <c r="D1439" s="186"/>
      <c r="E1439" s="142">
        <v>0.137383852</v>
      </c>
      <c r="F1439" s="142">
        <v>6.5247120000000006E-2</v>
      </c>
      <c r="G1439" s="142">
        <v>0.28668070400000001</v>
      </c>
      <c r="H1439" s="142">
        <v>0.33774985600000001</v>
      </c>
      <c r="I1439" s="142">
        <v>0.107665131</v>
      </c>
      <c r="J1439" s="142">
        <v>3.0060199999999999E-2</v>
      </c>
      <c r="K1439" s="142">
        <v>3.5213099999999997E-2</v>
      </c>
      <c r="L1439" s="141">
        <f t="shared" si="641"/>
        <v>3.2279439567029873</v>
      </c>
    </row>
    <row r="1440" spans="1:12" ht="15" customHeight="1" x14ac:dyDescent="0.2">
      <c r="A1440" s="11"/>
      <c r="C1440" s="190">
        <v>2014</v>
      </c>
      <c r="D1440" s="186"/>
      <c r="E1440" s="142">
        <v>0.11373113859948586</v>
      </c>
      <c r="F1440" s="142">
        <v>9.5492926500182346E-2</v>
      </c>
      <c r="G1440" s="142">
        <v>0.27305796621373579</v>
      </c>
      <c r="H1440" s="142">
        <v>0.30228002783188912</v>
      </c>
      <c r="I1440" s="142">
        <v>0.13857201538658989</v>
      </c>
      <c r="J1440" s="142">
        <v>5.2647312288144378E-2</v>
      </c>
      <c r="K1440" s="142">
        <v>2.4218613179972787E-2</v>
      </c>
      <c r="L1440" s="141">
        <f t="shared" si="641"/>
        <v>3.2778240582614924</v>
      </c>
    </row>
    <row r="1441" spans="1:12" ht="15" customHeight="1" x14ac:dyDescent="0.2">
      <c r="A1441" s="11"/>
      <c r="C1441" s="170" t="s">
        <v>181</v>
      </c>
      <c r="D1441" s="171"/>
      <c r="E1441" s="172"/>
      <c r="F1441" s="172"/>
      <c r="G1441" s="173"/>
      <c r="H1441" s="173"/>
      <c r="I1441" s="173"/>
      <c r="J1441" s="173"/>
      <c r="K1441" s="173"/>
      <c r="L1441" s="174"/>
    </row>
    <row r="1442" spans="1:12" ht="15" customHeight="1" x14ac:dyDescent="0.2">
      <c r="A1442" s="11"/>
      <c r="C1442" s="189">
        <v>2024</v>
      </c>
      <c r="D1442" s="184"/>
      <c r="E1442" s="185">
        <v>0.11574258863670989</v>
      </c>
      <c r="F1442" s="185">
        <v>0.10456446389638765</v>
      </c>
      <c r="G1442" s="185">
        <v>0.32721781011648832</v>
      </c>
      <c r="H1442" s="185">
        <v>0.23617860580221489</v>
      </c>
      <c r="I1442" s="185">
        <v>0.1486268608934668</v>
      </c>
      <c r="J1442" s="185">
        <v>3.7175569592848498E-2</v>
      </c>
      <c r="K1442" s="185">
        <v>3.0494101061884011E-2</v>
      </c>
      <c r="L1442" s="180">
        <f t="shared" ref="L1442:L1445" si="642">(1*E1442+2*F1442+3*G1442+4*H1442+5*I1442)/SUM(E1442:I1442)</f>
        <v>3.2117089621636077</v>
      </c>
    </row>
    <row r="1443" spans="1:12" ht="15" customHeight="1" x14ac:dyDescent="0.2">
      <c r="A1443" s="11"/>
      <c r="C1443" s="190">
        <v>2021</v>
      </c>
      <c r="D1443" s="186"/>
      <c r="E1443" s="142">
        <v>0.121880107</v>
      </c>
      <c r="F1443" s="142">
        <v>0.11842633599999999</v>
      </c>
      <c r="G1443" s="142">
        <v>0.23307442</v>
      </c>
      <c r="H1443" s="142">
        <v>0.28621478700000003</v>
      </c>
      <c r="I1443" s="142">
        <v>0.15244482400000001</v>
      </c>
      <c r="J1443" s="142">
        <v>4.6045200000000001E-2</v>
      </c>
      <c r="K1443" s="142">
        <v>4.1914300000000002E-2</v>
      </c>
      <c r="L1443" s="141">
        <f t="shared" si="642"/>
        <v>3.250995313832969</v>
      </c>
    </row>
    <row r="1444" spans="1:12" ht="15" customHeight="1" x14ac:dyDescent="0.2">
      <c r="A1444" s="11"/>
      <c r="C1444" s="190">
        <v>2017</v>
      </c>
      <c r="D1444" s="186"/>
      <c r="E1444" s="142">
        <v>0.107026898</v>
      </c>
      <c r="F1444" s="142">
        <v>6.7162900999999997E-2</v>
      </c>
      <c r="G1444" s="142">
        <v>0.309209654</v>
      </c>
      <c r="H1444" s="142">
        <v>0.28396491400000001</v>
      </c>
      <c r="I1444" s="142">
        <v>0.13296856200000001</v>
      </c>
      <c r="J1444" s="142">
        <v>5.0106199999999997E-2</v>
      </c>
      <c r="K1444" s="142">
        <v>4.9560899999999998E-2</v>
      </c>
      <c r="L1444" s="141">
        <f t="shared" si="642"/>
        <v>3.2984288726376247</v>
      </c>
    </row>
    <row r="1445" spans="1:12" ht="15" customHeight="1" x14ac:dyDescent="0.2">
      <c r="A1445" s="11"/>
      <c r="C1445" s="190">
        <v>2014</v>
      </c>
      <c r="D1445" s="186"/>
      <c r="E1445" s="142">
        <v>0.12661007441377345</v>
      </c>
      <c r="F1445" s="142">
        <v>9.4385396682758915E-2</v>
      </c>
      <c r="G1445" s="142">
        <v>0.28922023924045004</v>
      </c>
      <c r="H1445" s="142">
        <v>0.27419403839503725</v>
      </c>
      <c r="I1445" s="142">
        <v>0.10713265899052282</v>
      </c>
      <c r="J1445" s="142">
        <v>6.9463801652757021E-2</v>
      </c>
      <c r="K1445" s="142">
        <v>3.8993790624700597E-2</v>
      </c>
      <c r="L1445" s="141">
        <f t="shared" si="642"/>
        <v>3.1579889073651475</v>
      </c>
    </row>
    <row r="1446" spans="1:12" ht="15" customHeight="1" x14ac:dyDescent="0.2">
      <c r="A1446" s="11"/>
      <c r="C1446" s="162" t="s">
        <v>69</v>
      </c>
      <c r="D1446" s="162"/>
      <c r="E1446" s="162"/>
      <c r="F1446" s="162"/>
      <c r="G1446" s="162"/>
      <c r="H1446" s="162"/>
      <c r="I1446" s="162"/>
      <c r="J1446" s="162"/>
      <c r="K1446" s="162"/>
      <c r="L1446" s="162"/>
    </row>
    <row r="1447" spans="1:12" ht="15" customHeight="1" x14ac:dyDescent="0.2">
      <c r="A1447" s="11"/>
      <c r="C1447" s="189">
        <v>2024</v>
      </c>
      <c r="D1447" s="184"/>
      <c r="E1447" s="185">
        <f>AVERAGE(E1452,E1457,E1462)</f>
        <v>0.11737564055071027</v>
      </c>
      <c r="F1447" s="185">
        <f t="shared" ref="F1447:K1447" si="643">AVERAGE(F1452,F1457,F1462)</f>
        <v>0.10758658573438451</v>
      </c>
      <c r="G1447" s="185">
        <f t="shared" si="643"/>
        <v>0.32830761677992659</v>
      </c>
      <c r="H1447" s="185">
        <f t="shared" si="643"/>
        <v>0.22206830001045538</v>
      </c>
      <c r="I1447" s="185">
        <f t="shared" si="643"/>
        <v>0.1121060094253525</v>
      </c>
      <c r="J1447" s="185">
        <f t="shared" si="643"/>
        <v>4.4465903898353858E-2</v>
      </c>
      <c r="K1447" s="185">
        <f t="shared" si="643"/>
        <v>6.8089943600816896E-2</v>
      </c>
      <c r="L1447" s="180">
        <f t="shared" ref="L1447:L1450" si="644">(1*E1447+2*F1447+3*G1447+4*H1447+5*I1447)/SUM(E1447:I1447)</f>
        <v>3.1171256261393392</v>
      </c>
    </row>
    <row r="1448" spans="1:12" ht="15" customHeight="1" x14ac:dyDescent="0.2">
      <c r="A1448" s="11"/>
      <c r="C1448" s="190">
        <v>2021</v>
      </c>
      <c r="D1448" s="186"/>
      <c r="E1448" s="142">
        <f t="shared" ref="E1448:K1448" si="645">AVERAGE(E1453,E1458,E1463)</f>
        <v>0.13345644266666667</v>
      </c>
      <c r="F1448" s="142">
        <f t="shared" si="645"/>
        <v>8.8943495666666664E-2</v>
      </c>
      <c r="G1448" s="142">
        <f t="shared" si="645"/>
        <v>0.30071904200000005</v>
      </c>
      <c r="H1448" s="142">
        <f t="shared" si="645"/>
        <v>0.25274358766666666</v>
      </c>
      <c r="I1448" s="142">
        <f t="shared" si="645"/>
        <v>9.5707310000000004E-2</v>
      </c>
      <c r="J1448" s="142">
        <f t="shared" si="645"/>
        <v>4.1670199999999998E-2</v>
      </c>
      <c r="K1448" s="142">
        <f t="shared" si="645"/>
        <v>8.6759951333333321E-2</v>
      </c>
      <c r="L1448" s="141">
        <f t="shared" si="644"/>
        <v>3.1013135365225026</v>
      </c>
    </row>
    <row r="1449" spans="1:12" ht="15" customHeight="1" x14ac:dyDescent="0.2">
      <c r="A1449" s="11"/>
      <c r="C1449" s="190">
        <v>2017</v>
      </c>
      <c r="D1449" s="186"/>
      <c r="E1449" s="142">
        <f t="shared" ref="E1449:K1449" si="646">AVERAGE(E1454,E1459,E1464)</f>
        <v>0.11620226966666668</v>
      </c>
      <c r="F1449" s="142">
        <f t="shared" si="646"/>
        <v>7.2243662333333333E-2</v>
      </c>
      <c r="G1449" s="142">
        <f t="shared" si="646"/>
        <v>0.32183321766666667</v>
      </c>
      <c r="H1449" s="142">
        <f t="shared" si="646"/>
        <v>0.25861998400000002</v>
      </c>
      <c r="I1449" s="142">
        <f t="shared" si="646"/>
        <v>0.10361684733333333</v>
      </c>
      <c r="J1449" s="142">
        <f t="shared" si="646"/>
        <v>3.8267700000000002E-2</v>
      </c>
      <c r="K1449" s="142">
        <f t="shared" si="646"/>
        <v>8.921629533333332E-2</v>
      </c>
      <c r="L1449" s="141">
        <f t="shared" si="644"/>
        <v>3.1847593402418153</v>
      </c>
    </row>
    <row r="1450" spans="1:12" ht="15" customHeight="1" x14ac:dyDescent="0.2">
      <c r="A1450" s="11"/>
      <c r="C1450" s="190">
        <v>2014</v>
      </c>
      <c r="D1450" s="186"/>
      <c r="E1450" s="142">
        <f t="shared" ref="E1450:K1450" si="647">AVERAGE(E1455,E1460,E1465)</f>
        <v>0.11584170078008536</v>
      </c>
      <c r="F1450" s="142">
        <f t="shared" si="647"/>
        <v>0.11039750967886501</v>
      </c>
      <c r="G1450" s="142">
        <f t="shared" si="647"/>
        <v>0.3126170619816479</v>
      </c>
      <c r="H1450" s="142">
        <f t="shared" si="647"/>
        <v>0.24009437614495499</v>
      </c>
      <c r="I1450" s="142">
        <f t="shared" si="647"/>
        <v>8.7409624787098752E-2</v>
      </c>
      <c r="J1450" s="142">
        <f t="shared" si="647"/>
        <v>6.4420618561512905E-2</v>
      </c>
      <c r="K1450" s="142">
        <f t="shared" si="647"/>
        <v>6.921910806583513E-2</v>
      </c>
      <c r="L1450" s="141">
        <f t="shared" si="644"/>
        <v>3.0840674679098408</v>
      </c>
    </row>
    <row r="1451" spans="1:12" ht="15" customHeight="1" x14ac:dyDescent="0.2">
      <c r="A1451" s="11"/>
      <c r="C1451" s="170" t="s">
        <v>95</v>
      </c>
      <c r="D1451" s="171"/>
      <c r="E1451" s="172"/>
      <c r="F1451" s="172"/>
      <c r="G1451" s="173"/>
      <c r="H1451" s="173"/>
      <c r="I1451" s="173"/>
      <c r="J1451" s="173"/>
      <c r="K1451" s="173"/>
      <c r="L1451" s="174"/>
    </row>
    <row r="1452" spans="1:12" ht="15" customHeight="1" x14ac:dyDescent="0.2">
      <c r="A1452" s="11"/>
      <c r="C1452" s="189">
        <v>2024</v>
      </c>
      <c r="D1452" s="184"/>
      <c r="E1452" s="185">
        <v>0.12716141258202515</v>
      </c>
      <c r="F1452" s="185">
        <v>0.11126938174586494</v>
      </c>
      <c r="G1452" s="185">
        <v>0.30770989839445156</v>
      </c>
      <c r="H1452" s="185">
        <v>0.23247531433151555</v>
      </c>
      <c r="I1452" s="185">
        <v>0.10825332417858749</v>
      </c>
      <c r="J1452" s="185">
        <v>4.8639665233953404E-2</v>
      </c>
      <c r="K1452" s="185">
        <v>6.4491003533601945E-2</v>
      </c>
      <c r="L1452" s="180">
        <f t="shared" ref="L1452:L1455" si="648">(1*E1452+2*F1452+3*G1452+4*H1452+5*I1452)/SUM(E1452:I1452)</f>
        <v>3.0940271050560426</v>
      </c>
    </row>
    <row r="1453" spans="1:12" ht="15" customHeight="1" x14ac:dyDescent="0.2">
      <c r="A1453" s="11"/>
      <c r="C1453" s="190">
        <v>2021</v>
      </c>
      <c r="D1453" s="186"/>
      <c r="E1453" s="142">
        <v>0.13969851</v>
      </c>
      <c r="F1453" s="142">
        <v>8.3640918999999994E-2</v>
      </c>
      <c r="G1453" s="142">
        <v>0.32910829400000002</v>
      </c>
      <c r="H1453" s="142">
        <v>0.247467881</v>
      </c>
      <c r="I1453" s="142">
        <v>7.8357910000000003E-2</v>
      </c>
      <c r="J1453" s="142">
        <v>3.9743199999999999E-2</v>
      </c>
      <c r="K1453" s="142">
        <v>8.1983334000000005E-2</v>
      </c>
      <c r="L1453" s="141">
        <f t="shared" si="648"/>
        <v>3.0468484604671793</v>
      </c>
    </row>
    <row r="1454" spans="1:12" ht="15" customHeight="1" x14ac:dyDescent="0.2">
      <c r="A1454" s="11"/>
      <c r="C1454" s="190">
        <v>2017</v>
      </c>
      <c r="D1454" s="186"/>
      <c r="E1454" s="142">
        <v>0.123109052</v>
      </c>
      <c r="F1454" s="142">
        <v>7.8681345E-2</v>
      </c>
      <c r="G1454" s="142">
        <v>0.33562502799999999</v>
      </c>
      <c r="H1454" s="142">
        <v>0.24973382899999999</v>
      </c>
      <c r="I1454" s="142">
        <v>9.8048908000000004E-2</v>
      </c>
      <c r="J1454" s="142">
        <v>2.7396400000000001E-2</v>
      </c>
      <c r="K1454" s="142">
        <v>8.7405446999999997E-2</v>
      </c>
      <c r="L1454" s="141">
        <f t="shared" si="648"/>
        <v>3.136615959218406</v>
      </c>
    </row>
    <row r="1455" spans="1:12" ht="15" customHeight="1" x14ac:dyDescent="0.2">
      <c r="A1455" s="11"/>
      <c r="C1455" s="190">
        <v>2014</v>
      </c>
      <c r="D1455" s="186"/>
      <c r="E1455" s="142">
        <v>0.11601881356706525</v>
      </c>
      <c r="F1455" s="142">
        <v>0.1083368954037318</v>
      </c>
      <c r="G1455" s="142">
        <v>0.33011121185142106</v>
      </c>
      <c r="H1455" s="142">
        <v>0.24177304670495603</v>
      </c>
      <c r="I1455" s="142">
        <v>8.5537283519555279E-2</v>
      </c>
      <c r="J1455" s="142">
        <v>5.1080722242484639E-2</v>
      </c>
      <c r="K1455" s="142">
        <v>6.7142026710785993E-2</v>
      </c>
      <c r="L1455" s="141">
        <f t="shared" si="648"/>
        <v>3.0821897946677277</v>
      </c>
    </row>
    <row r="1456" spans="1:12" ht="15" customHeight="1" x14ac:dyDescent="0.2">
      <c r="A1456" s="11"/>
      <c r="C1456" s="170" t="s">
        <v>96</v>
      </c>
      <c r="D1456" s="171"/>
      <c r="E1456" s="172"/>
      <c r="F1456" s="172"/>
      <c r="G1456" s="173"/>
      <c r="H1456" s="173"/>
      <c r="I1456" s="173"/>
      <c r="J1456" s="173"/>
      <c r="K1456" s="173"/>
      <c r="L1456" s="174"/>
    </row>
    <row r="1457" spans="1:12" ht="15" customHeight="1" x14ac:dyDescent="0.2">
      <c r="A1457" s="11"/>
      <c r="C1457" s="189">
        <v>2024</v>
      </c>
      <c r="D1457" s="184"/>
      <c r="E1457" s="185">
        <v>0.12502830474343171</v>
      </c>
      <c r="F1457" s="185">
        <v>0.11179609615394866</v>
      </c>
      <c r="G1457" s="185">
        <v>0.33920018534626384</v>
      </c>
      <c r="H1457" s="185">
        <v>0.22646239283671257</v>
      </c>
      <c r="I1457" s="185">
        <v>9.5360087805636221E-2</v>
      </c>
      <c r="J1457" s="185">
        <v>3.7661929580404915E-2</v>
      </c>
      <c r="K1457" s="185">
        <v>6.4491003533601932E-2</v>
      </c>
      <c r="L1457" s="180">
        <f t="shared" ref="L1457:L1460" si="649">(1*E1457+2*F1457+3*G1457+4*H1457+5*I1457)/SUM(E1457:I1457)</f>
        <v>3.0616250415553221</v>
      </c>
    </row>
    <row r="1458" spans="1:12" ht="15" customHeight="1" x14ac:dyDescent="0.2">
      <c r="A1458" s="11"/>
      <c r="C1458" s="190">
        <v>2021</v>
      </c>
      <c r="D1458" s="186"/>
      <c r="E1458" s="142">
        <v>0.139811876</v>
      </c>
      <c r="F1458" s="142">
        <v>0.10094276100000001</v>
      </c>
      <c r="G1458" s="142">
        <v>0.31295009000000001</v>
      </c>
      <c r="H1458" s="142">
        <v>0.26479608599999999</v>
      </c>
      <c r="I1458" s="142">
        <v>5.9945600000000002E-2</v>
      </c>
      <c r="J1458" s="142">
        <v>3.9570300000000003E-2</v>
      </c>
      <c r="K1458" s="142">
        <v>8.1983334000000005E-2</v>
      </c>
      <c r="L1458" s="141">
        <f t="shared" si="649"/>
        <v>3.0046909782304496</v>
      </c>
    </row>
    <row r="1459" spans="1:12" ht="15" customHeight="1" x14ac:dyDescent="0.2">
      <c r="A1459" s="11"/>
      <c r="C1459" s="190">
        <v>2017</v>
      </c>
      <c r="D1459" s="186"/>
      <c r="E1459" s="142">
        <v>0.12903072900000001</v>
      </c>
      <c r="F1459" s="142">
        <v>7.7997542000000003E-2</v>
      </c>
      <c r="G1459" s="142">
        <v>0.31780217100000002</v>
      </c>
      <c r="H1459" s="142">
        <v>0.26652533099999998</v>
      </c>
      <c r="I1459" s="142">
        <v>8.6053067999999996E-2</v>
      </c>
      <c r="J1459" s="142">
        <v>3.6317000000000002E-2</v>
      </c>
      <c r="K1459" s="142">
        <v>8.6274149999999994E-2</v>
      </c>
      <c r="L1459" s="141">
        <f t="shared" si="649"/>
        <v>3.1169038448291628</v>
      </c>
    </row>
    <row r="1460" spans="1:12" ht="15" customHeight="1" x14ac:dyDescent="0.2">
      <c r="A1460" s="11"/>
      <c r="C1460" s="190">
        <v>2014</v>
      </c>
      <c r="D1460" s="186"/>
      <c r="E1460" s="142">
        <v>0.11293238697928806</v>
      </c>
      <c r="F1460" s="142">
        <v>0.10048520224875605</v>
      </c>
      <c r="G1460" s="142">
        <v>0.34553960088376329</v>
      </c>
      <c r="H1460" s="142">
        <v>0.23706969311035103</v>
      </c>
      <c r="I1460" s="142">
        <v>7.6091942083443734E-2</v>
      </c>
      <c r="J1460" s="142">
        <v>6.0999776093860883E-2</v>
      </c>
      <c r="K1460" s="142">
        <v>6.6881398600536962E-2</v>
      </c>
      <c r="L1460" s="141">
        <f t="shared" si="649"/>
        <v>3.0721273285757409</v>
      </c>
    </row>
    <row r="1461" spans="1:12" ht="15" customHeight="1" x14ac:dyDescent="0.2">
      <c r="A1461" s="11"/>
      <c r="C1461" s="170" t="s">
        <v>181</v>
      </c>
      <c r="D1461" s="171"/>
      <c r="E1461" s="172"/>
      <c r="F1461" s="172"/>
      <c r="G1461" s="173"/>
      <c r="H1461" s="173"/>
      <c r="I1461" s="173"/>
      <c r="J1461" s="173"/>
      <c r="K1461" s="173"/>
      <c r="L1461" s="174"/>
    </row>
    <row r="1462" spans="1:12" ht="15" customHeight="1" x14ac:dyDescent="0.2">
      <c r="A1462" s="11"/>
      <c r="C1462" s="189">
        <v>2024</v>
      </c>
      <c r="D1462" s="184"/>
      <c r="E1462" s="185">
        <v>9.9937204326673953E-2</v>
      </c>
      <c r="F1462" s="185">
        <v>9.9694279303339961E-2</v>
      </c>
      <c r="G1462" s="185">
        <v>0.33801276659906437</v>
      </c>
      <c r="H1462" s="185">
        <v>0.20726719286313805</v>
      </c>
      <c r="I1462" s="185">
        <v>0.1327046162918338</v>
      </c>
      <c r="J1462" s="185">
        <v>4.7096116880703254E-2</v>
      </c>
      <c r="K1462" s="185">
        <v>7.5287823735246812E-2</v>
      </c>
      <c r="L1462" s="180">
        <f t="shared" ref="L1462:L1465" si="650">(1*E1462+2*F1462+3*G1462+4*H1462+5*I1462)/SUM(E1462:I1462)</f>
        <v>3.1972476866610804</v>
      </c>
    </row>
    <row r="1463" spans="1:12" ht="15" customHeight="1" x14ac:dyDescent="0.2">
      <c r="A1463" s="11"/>
      <c r="C1463" s="190">
        <v>2021</v>
      </c>
      <c r="D1463" s="186"/>
      <c r="E1463" s="142">
        <v>0.120858942</v>
      </c>
      <c r="F1463" s="142">
        <v>8.2246807000000005E-2</v>
      </c>
      <c r="G1463" s="142">
        <v>0.26009874199999999</v>
      </c>
      <c r="H1463" s="142">
        <v>0.24596679599999999</v>
      </c>
      <c r="I1463" s="142">
        <v>0.14881842000000001</v>
      </c>
      <c r="J1463" s="142">
        <v>4.5697099999999997E-2</v>
      </c>
      <c r="K1463" s="142">
        <v>9.6313185999999995E-2</v>
      </c>
      <c r="L1463" s="141">
        <f t="shared" si="650"/>
        <v>3.2559925174020758</v>
      </c>
    </row>
    <row r="1464" spans="1:12" ht="15" customHeight="1" x14ac:dyDescent="0.2">
      <c r="A1464" s="11"/>
      <c r="C1464" s="190">
        <v>2017</v>
      </c>
      <c r="D1464" s="186"/>
      <c r="E1464" s="142">
        <v>9.6467027999999996E-2</v>
      </c>
      <c r="F1464" s="142">
        <v>6.0052099999999997E-2</v>
      </c>
      <c r="G1464" s="142">
        <v>0.312072454</v>
      </c>
      <c r="H1464" s="142">
        <v>0.25960079200000002</v>
      </c>
      <c r="I1464" s="142">
        <v>0.12674856600000001</v>
      </c>
      <c r="J1464" s="142">
        <v>5.1089700000000002E-2</v>
      </c>
      <c r="K1464" s="142">
        <v>9.3969288999999998E-2</v>
      </c>
      <c r="L1464" s="141">
        <f t="shared" si="650"/>
        <v>3.3042453061143617</v>
      </c>
    </row>
    <row r="1465" spans="1:12" ht="15" customHeight="1" x14ac:dyDescent="0.2">
      <c r="A1465" s="11"/>
      <c r="C1465" s="190">
        <v>2014</v>
      </c>
      <c r="D1465" s="186"/>
      <c r="E1465" s="142">
        <v>0.11857390179390276</v>
      </c>
      <c r="F1465" s="142">
        <v>0.12237043138410716</v>
      </c>
      <c r="G1465" s="142">
        <v>0.26220037320975931</v>
      </c>
      <c r="H1465" s="142">
        <v>0.24144038861955797</v>
      </c>
      <c r="I1465" s="142">
        <v>0.10059964875829724</v>
      </c>
      <c r="J1465" s="142">
        <v>8.1181357348193192E-2</v>
      </c>
      <c r="K1465" s="142">
        <v>7.3633898886182436E-2</v>
      </c>
      <c r="L1465" s="141">
        <f t="shared" si="650"/>
        <v>3.0983470794727102</v>
      </c>
    </row>
    <row r="1466" spans="1:12" ht="15" customHeight="1" x14ac:dyDescent="0.2">
      <c r="A1466" s="11"/>
      <c r="C1466" s="162" t="s">
        <v>70</v>
      </c>
      <c r="D1466" s="162"/>
      <c r="E1466" s="162"/>
      <c r="F1466" s="162"/>
      <c r="G1466" s="162"/>
      <c r="H1466" s="162"/>
      <c r="I1466" s="162"/>
      <c r="J1466" s="162"/>
      <c r="K1466" s="162"/>
      <c r="L1466" s="162"/>
    </row>
    <row r="1467" spans="1:12" ht="15" customHeight="1" x14ac:dyDescent="0.2">
      <c r="A1467" s="11"/>
      <c r="B1467" s="3"/>
      <c r="C1467" s="189">
        <v>2024</v>
      </c>
      <c r="D1467" s="184"/>
      <c r="E1467" s="185">
        <f>AVERAGE(E1472,E1477,E1482)</f>
        <v>0.14841396825706457</v>
      </c>
      <c r="F1467" s="185">
        <f t="shared" ref="F1467:K1467" si="651">AVERAGE(F1472,F1477,F1482)</f>
        <v>0.12229792915884451</v>
      </c>
      <c r="G1467" s="185">
        <f t="shared" si="651"/>
        <v>0.32831945787012368</v>
      </c>
      <c r="H1467" s="185">
        <f t="shared" si="651"/>
        <v>0.16979013100601673</v>
      </c>
      <c r="I1467" s="185">
        <f t="shared" si="651"/>
        <v>0.13275777386308446</v>
      </c>
      <c r="J1467" s="185">
        <f t="shared" si="651"/>
        <v>4.9775964788194023E-2</v>
      </c>
      <c r="K1467" s="185">
        <f t="shared" si="651"/>
        <v>4.864477505667214E-2</v>
      </c>
      <c r="L1467" s="180">
        <f t="shared" ref="L1467:L1470" si="652">(1*E1467+2*F1467+3*G1467+4*H1467+5*I1467)/SUM(E1467:I1467)</f>
        <v>3.0179460794788335</v>
      </c>
    </row>
    <row r="1468" spans="1:12" ht="15" customHeight="1" x14ac:dyDescent="0.2">
      <c r="A1468" s="11"/>
      <c r="B1468" s="3"/>
      <c r="C1468" s="190">
        <v>2021</v>
      </c>
      <c r="D1468" s="186"/>
      <c r="E1468" s="142">
        <f t="shared" ref="E1468:K1468" si="653">AVERAGE(E1473,E1478,E1483)</f>
        <v>0.15608962366666668</v>
      </c>
      <c r="F1468" s="142">
        <f t="shared" si="653"/>
        <v>0.12812654533333334</v>
      </c>
      <c r="G1468" s="142">
        <f t="shared" si="653"/>
        <v>0.32761436733333338</v>
      </c>
      <c r="H1468" s="142">
        <f t="shared" si="653"/>
        <v>0.18725228633333332</v>
      </c>
      <c r="I1468" s="142">
        <f t="shared" si="653"/>
        <v>0.10676667766666666</v>
      </c>
      <c r="J1468" s="142">
        <f t="shared" si="653"/>
        <v>4.7013073999999995E-2</v>
      </c>
      <c r="K1468" s="142">
        <f t="shared" si="653"/>
        <v>4.7137416666666661E-2</v>
      </c>
      <c r="L1468" s="141">
        <f t="shared" si="652"/>
        <v>2.9563722770885694</v>
      </c>
    </row>
    <row r="1469" spans="1:12" ht="15" customHeight="1" x14ac:dyDescent="0.2">
      <c r="A1469" s="11"/>
      <c r="B1469" s="3"/>
      <c r="C1469" s="190">
        <v>2017</v>
      </c>
      <c r="D1469" s="186"/>
      <c r="E1469" s="142">
        <f t="shared" ref="E1469:K1469" si="654">AVERAGE(E1474,E1479,E1484)</f>
        <v>0.14697527433333335</v>
      </c>
      <c r="F1469" s="142">
        <f t="shared" si="654"/>
        <v>9.4517821999999987E-2</v>
      </c>
      <c r="G1469" s="142">
        <f t="shared" si="654"/>
        <v>0.33218885166666667</v>
      </c>
      <c r="H1469" s="142">
        <f t="shared" si="654"/>
        <v>0.19025911333333334</v>
      </c>
      <c r="I1469" s="142">
        <f t="shared" si="654"/>
        <v>0.11408057033333334</v>
      </c>
      <c r="J1469" s="142">
        <f t="shared" si="654"/>
        <v>5.3534000000000005E-2</v>
      </c>
      <c r="K1469" s="142">
        <f t="shared" si="654"/>
        <v>6.844439233333334E-2</v>
      </c>
      <c r="L1469" s="141">
        <f t="shared" si="652"/>
        <v>3.0341129218838021</v>
      </c>
    </row>
    <row r="1470" spans="1:12" ht="15" customHeight="1" x14ac:dyDescent="0.2">
      <c r="A1470" s="11"/>
      <c r="B1470" s="3"/>
      <c r="C1470" s="190">
        <v>2014</v>
      </c>
      <c r="D1470" s="186"/>
      <c r="E1470" s="142">
        <f t="shared" ref="E1470:K1470" si="655">AVERAGE(E1475,E1480,E1485)</f>
        <v>0.14817933857265589</v>
      </c>
      <c r="F1470" s="142">
        <f t="shared" si="655"/>
        <v>0.1128642954581366</v>
      </c>
      <c r="G1470" s="142">
        <f t="shared" si="655"/>
        <v>0.30052998695294869</v>
      </c>
      <c r="H1470" s="142">
        <f t="shared" si="655"/>
        <v>0.20660037125084343</v>
      </c>
      <c r="I1470" s="142">
        <f t="shared" si="655"/>
        <v>9.585188107252024E-2</v>
      </c>
      <c r="J1470" s="142">
        <f t="shared" si="655"/>
        <v>6.1374594562078499E-2</v>
      </c>
      <c r="K1470" s="142">
        <f t="shared" si="655"/>
        <v>7.4599532130816618E-2</v>
      </c>
      <c r="L1470" s="141">
        <f t="shared" si="652"/>
        <v>2.987362833052936</v>
      </c>
    </row>
    <row r="1471" spans="1:12" ht="15" customHeight="1" x14ac:dyDescent="0.2">
      <c r="A1471" s="11"/>
      <c r="B1471" s="3"/>
      <c r="C1471" s="170" t="s">
        <v>95</v>
      </c>
      <c r="D1471" s="171"/>
      <c r="E1471" s="172"/>
      <c r="F1471" s="172"/>
      <c r="G1471" s="173"/>
      <c r="H1471" s="173"/>
      <c r="I1471" s="173"/>
      <c r="J1471" s="173"/>
      <c r="K1471" s="173"/>
      <c r="L1471" s="174"/>
    </row>
    <row r="1472" spans="1:12" ht="15" customHeight="1" x14ac:dyDescent="0.2">
      <c r="A1472" s="11"/>
      <c r="C1472" s="189">
        <v>2024</v>
      </c>
      <c r="D1472" s="184"/>
      <c r="E1472" s="185">
        <v>0.14305018990814877</v>
      </c>
      <c r="F1472" s="185">
        <v>0.11523441900137957</v>
      </c>
      <c r="G1472" s="185">
        <v>0.30092034642167492</v>
      </c>
      <c r="H1472" s="185">
        <v>0.20947122239437502</v>
      </c>
      <c r="I1472" s="185">
        <v>0.15664017606320599</v>
      </c>
      <c r="J1472" s="185">
        <v>4.0995127868697336E-2</v>
      </c>
      <c r="K1472" s="185">
        <v>3.3688518342518486E-2</v>
      </c>
      <c r="L1472" s="180">
        <f t="shared" ref="L1472:L1475" si="656">(1*E1472+2*F1472+3*G1472+4*H1472+5*I1472)/SUM(E1472:I1472)</f>
        <v>3.1312165025571614</v>
      </c>
    </row>
    <row r="1473" spans="1:12" ht="15" customHeight="1" x14ac:dyDescent="0.2">
      <c r="A1473" s="11"/>
      <c r="C1473" s="190">
        <v>2021</v>
      </c>
      <c r="D1473" s="186"/>
      <c r="E1473" s="142">
        <v>0.14679367500000001</v>
      </c>
      <c r="F1473" s="142">
        <v>0.113843677</v>
      </c>
      <c r="G1473" s="142">
        <v>0.312616383</v>
      </c>
      <c r="H1473" s="142">
        <v>0.22465935200000001</v>
      </c>
      <c r="I1473" s="142">
        <v>0.13702999699999999</v>
      </c>
      <c r="J1473" s="142">
        <v>3.5127899999999997E-2</v>
      </c>
      <c r="K1473" s="142">
        <v>2.9929000000000001E-2</v>
      </c>
      <c r="L1473" s="141">
        <f t="shared" si="656"/>
        <v>3.0976405094195019</v>
      </c>
    </row>
    <row r="1474" spans="1:12" ht="15" customHeight="1" x14ac:dyDescent="0.2">
      <c r="A1474" s="11"/>
      <c r="C1474" s="190">
        <v>2017</v>
      </c>
      <c r="D1474" s="186"/>
      <c r="E1474" s="142">
        <v>0.13516341400000001</v>
      </c>
      <c r="F1474" s="142">
        <v>8.5683031000000007E-2</v>
      </c>
      <c r="G1474" s="142">
        <v>0.31902822400000003</v>
      </c>
      <c r="H1474" s="142">
        <v>0.21561913099999999</v>
      </c>
      <c r="I1474" s="142">
        <v>0.15188732899999999</v>
      </c>
      <c r="J1474" s="142">
        <v>3.7667399999999997E-2</v>
      </c>
      <c r="K1474" s="142">
        <v>5.49515E-2</v>
      </c>
      <c r="L1474" s="141">
        <f t="shared" si="656"/>
        <v>3.1800609741355994</v>
      </c>
    </row>
    <row r="1475" spans="1:12" ht="15" customHeight="1" x14ac:dyDescent="0.2">
      <c r="A1475" s="11"/>
      <c r="C1475" s="190">
        <v>2014</v>
      </c>
      <c r="D1475" s="186"/>
      <c r="E1475" s="142">
        <v>0.13183895166947357</v>
      </c>
      <c r="F1475" s="142">
        <v>0.11179295722420546</v>
      </c>
      <c r="G1475" s="142">
        <v>0.29379017010920261</v>
      </c>
      <c r="H1475" s="142">
        <v>0.2185883871788237</v>
      </c>
      <c r="I1475" s="142">
        <v>0.15320485004588319</v>
      </c>
      <c r="J1475" s="142">
        <v>4.5777593473877214E-2</v>
      </c>
      <c r="K1475" s="142">
        <v>4.5007090298534155E-2</v>
      </c>
      <c r="L1475" s="141">
        <f t="shared" si="656"/>
        <v>3.1644574437305333</v>
      </c>
    </row>
    <row r="1476" spans="1:12" ht="15" customHeight="1" x14ac:dyDescent="0.2">
      <c r="A1476" s="11"/>
      <c r="C1476" s="170" t="s">
        <v>96</v>
      </c>
      <c r="D1476" s="171"/>
      <c r="E1476" s="172"/>
      <c r="F1476" s="172"/>
      <c r="G1476" s="173"/>
      <c r="H1476" s="173"/>
      <c r="I1476" s="173"/>
      <c r="J1476" s="173"/>
      <c r="K1476" s="173"/>
      <c r="L1476" s="174"/>
    </row>
    <row r="1477" spans="1:12" ht="15" customHeight="1" x14ac:dyDescent="0.2">
      <c r="A1477" s="11"/>
      <c r="C1477" s="189">
        <v>2024</v>
      </c>
      <c r="D1477" s="184"/>
      <c r="E1477" s="185">
        <v>0.14630243668413087</v>
      </c>
      <c r="F1477" s="185">
        <v>0.11583144973253885</v>
      </c>
      <c r="G1477" s="185">
        <v>0.33822240810560217</v>
      </c>
      <c r="H1477" s="185">
        <v>0.19902092927081835</v>
      </c>
      <c r="I1477" s="185">
        <v>0.1233433790471235</v>
      </c>
      <c r="J1477" s="185">
        <v>4.3590878817267927E-2</v>
      </c>
      <c r="K1477" s="185">
        <v>3.3688518342518493E-2</v>
      </c>
      <c r="L1477" s="180">
        <f t="shared" ref="L1477:L1480" si="657">(1*E1477+2*F1477+3*G1477+4*H1477+5*I1477)/SUM(E1477:I1477)</f>
        <v>3.0403929034959662</v>
      </c>
    </row>
    <row r="1478" spans="1:12" ht="15" customHeight="1" x14ac:dyDescent="0.2">
      <c r="A1478" s="11"/>
      <c r="C1478" s="190">
        <v>2021</v>
      </c>
      <c r="D1478" s="186"/>
      <c r="E1478" s="142">
        <v>0.14266862199999999</v>
      </c>
      <c r="F1478" s="142">
        <v>0.13677986</v>
      </c>
      <c r="G1478" s="142">
        <v>0.336055828</v>
      </c>
      <c r="H1478" s="142">
        <v>0.21673308999999999</v>
      </c>
      <c r="I1478" s="142">
        <v>9.8231389000000002E-2</v>
      </c>
      <c r="J1478" s="142">
        <v>3.9602199999999997E-2</v>
      </c>
      <c r="K1478" s="142">
        <v>2.9929000000000001E-2</v>
      </c>
      <c r="L1478" s="141">
        <f t="shared" si="657"/>
        <v>2.9904121061281512</v>
      </c>
    </row>
    <row r="1479" spans="1:12" ht="15" customHeight="1" x14ac:dyDescent="0.2">
      <c r="A1479" s="11"/>
      <c r="C1479" s="190">
        <v>2017</v>
      </c>
      <c r="D1479" s="186"/>
      <c r="E1479" s="142">
        <v>0.13810631300000001</v>
      </c>
      <c r="F1479" s="142">
        <v>8.5495953E-2</v>
      </c>
      <c r="G1479" s="142">
        <v>0.330815635</v>
      </c>
      <c r="H1479" s="142">
        <v>0.23615287099999999</v>
      </c>
      <c r="I1479" s="142">
        <v>0.11273497</v>
      </c>
      <c r="J1479" s="142">
        <v>4.2418200000000003E-2</v>
      </c>
      <c r="K1479" s="142">
        <v>5.4276100000000001E-2</v>
      </c>
      <c r="L1479" s="141">
        <f t="shared" si="657"/>
        <v>3.1106095393335824</v>
      </c>
    </row>
    <row r="1480" spans="1:12" ht="15" customHeight="1" x14ac:dyDescent="0.2">
      <c r="A1480" s="11"/>
      <c r="C1480" s="190">
        <v>2014</v>
      </c>
      <c r="D1480" s="186"/>
      <c r="E1480" s="142">
        <v>0.1198848925958587</v>
      </c>
      <c r="F1480" s="142">
        <v>0.11961580083681282</v>
      </c>
      <c r="G1480" s="142">
        <v>0.32228782294529268</v>
      </c>
      <c r="H1480" s="142">
        <v>0.25410412814414063</v>
      </c>
      <c r="I1480" s="142">
        <v>8.624842689325396E-2</v>
      </c>
      <c r="J1480" s="142">
        <v>5.3211543460178735E-2</v>
      </c>
      <c r="K1480" s="142">
        <v>4.4647385124462327E-2</v>
      </c>
      <c r="L1480" s="141">
        <f t="shared" si="657"/>
        <v>3.0745065245690064</v>
      </c>
    </row>
    <row r="1481" spans="1:12" ht="15" customHeight="1" x14ac:dyDescent="0.2">
      <c r="A1481" s="11"/>
      <c r="C1481" s="170" t="s">
        <v>181</v>
      </c>
      <c r="D1481" s="171"/>
      <c r="E1481" s="172"/>
      <c r="F1481" s="172"/>
      <c r="G1481" s="173"/>
      <c r="H1481" s="173"/>
      <c r="I1481" s="173"/>
      <c r="J1481" s="173"/>
      <c r="K1481" s="173"/>
      <c r="L1481" s="174"/>
    </row>
    <row r="1482" spans="1:12" ht="15" customHeight="1" x14ac:dyDescent="0.2">
      <c r="A1482" s="11"/>
      <c r="C1482" s="189">
        <v>2024</v>
      </c>
      <c r="D1482" s="184"/>
      <c r="E1482" s="185">
        <v>0.15588927817891401</v>
      </c>
      <c r="F1482" s="185">
        <v>0.13582791874261507</v>
      </c>
      <c r="G1482" s="185">
        <v>0.34581561908309399</v>
      </c>
      <c r="H1482" s="185">
        <v>0.10087824135285681</v>
      </c>
      <c r="I1482" s="185">
        <v>0.11828976647892391</v>
      </c>
      <c r="J1482" s="185">
        <v>6.4741887678616813E-2</v>
      </c>
      <c r="K1482" s="185">
        <v>7.8557288484979435E-2</v>
      </c>
      <c r="L1482" s="180">
        <f t="shared" ref="L1482:L1485" si="658">(1*E1482+2*F1482+3*G1482+4*H1482+5*I1482)/SUM(E1482:I1482)</f>
        <v>2.8714268765419413</v>
      </c>
    </row>
    <row r="1483" spans="1:12" ht="15" customHeight="1" x14ac:dyDescent="0.2">
      <c r="A1483" s="11"/>
      <c r="C1483" s="190">
        <v>2021</v>
      </c>
      <c r="D1483" s="186"/>
      <c r="E1483" s="142">
        <v>0.178806574</v>
      </c>
      <c r="F1483" s="142">
        <v>0.13375609899999999</v>
      </c>
      <c r="G1483" s="142">
        <v>0.33417089100000003</v>
      </c>
      <c r="H1483" s="142">
        <v>0.120364417</v>
      </c>
      <c r="I1483" s="142">
        <v>8.5038646999999995E-2</v>
      </c>
      <c r="J1483" s="142">
        <v>6.6309121999999998E-2</v>
      </c>
      <c r="K1483" s="142">
        <v>8.1554249999999995E-2</v>
      </c>
      <c r="L1483" s="141">
        <f t="shared" si="658"/>
        <v>2.7642073707457153</v>
      </c>
    </row>
    <row r="1484" spans="1:12" ht="15" customHeight="1" x14ac:dyDescent="0.2">
      <c r="A1484" s="11"/>
      <c r="C1484" s="190">
        <v>2017</v>
      </c>
      <c r="D1484" s="186"/>
      <c r="E1484" s="142">
        <v>0.167656096</v>
      </c>
      <c r="F1484" s="142">
        <v>0.112374482</v>
      </c>
      <c r="G1484" s="142">
        <v>0.346722696</v>
      </c>
      <c r="H1484" s="142">
        <v>0.119005338</v>
      </c>
      <c r="I1484" s="142">
        <v>7.7619411999999999E-2</v>
      </c>
      <c r="J1484" s="142">
        <v>8.0516400000000002E-2</v>
      </c>
      <c r="K1484" s="142">
        <v>9.6105576999999998E-2</v>
      </c>
      <c r="L1484" s="141">
        <f t="shared" si="658"/>
        <v>2.7893525125222438</v>
      </c>
    </row>
    <row r="1485" spans="1:12" ht="15" customHeight="1" x14ac:dyDescent="0.2">
      <c r="A1485" s="11"/>
      <c r="C1485" s="190">
        <v>2014</v>
      </c>
      <c r="D1485" s="186"/>
      <c r="E1485" s="142">
        <v>0.19281417145263535</v>
      </c>
      <c r="F1485" s="142">
        <v>0.10718412831339154</v>
      </c>
      <c r="G1485" s="142">
        <v>0.28551196780435067</v>
      </c>
      <c r="H1485" s="142">
        <v>0.14710859842956606</v>
      </c>
      <c r="I1485" s="142">
        <v>4.8102366278423563E-2</v>
      </c>
      <c r="J1485" s="142">
        <v>8.5134646752179549E-2</v>
      </c>
      <c r="K1485" s="142">
        <v>0.13414412096945338</v>
      </c>
      <c r="L1485" s="141">
        <f t="shared" si="658"/>
        <v>2.6804248047614387</v>
      </c>
    </row>
    <row r="1486" spans="1:12" ht="15" customHeight="1" x14ac:dyDescent="0.2">
      <c r="A1486" s="11"/>
      <c r="C1486" s="162" t="s">
        <v>71</v>
      </c>
      <c r="D1486" s="162"/>
      <c r="E1486" s="162"/>
      <c r="F1486" s="162"/>
      <c r="G1486" s="162"/>
      <c r="H1486" s="162"/>
      <c r="I1486" s="162"/>
      <c r="J1486" s="162"/>
      <c r="K1486" s="162"/>
      <c r="L1486" s="162"/>
    </row>
    <row r="1487" spans="1:12" ht="15" customHeight="1" x14ac:dyDescent="0.2">
      <c r="A1487" s="11"/>
      <c r="C1487" s="189">
        <v>2024</v>
      </c>
      <c r="D1487" s="184"/>
      <c r="E1487" s="185">
        <f>AVERAGE(E1492,E1497,E1502)</f>
        <v>0.15175072191553077</v>
      </c>
      <c r="F1487" s="185">
        <f t="shared" ref="F1487:K1487" si="659">AVERAGE(F1492,F1497,F1502)</f>
        <v>0.12895658448440289</v>
      </c>
      <c r="G1487" s="185">
        <f t="shared" si="659"/>
        <v>0.32413164188989052</v>
      </c>
      <c r="H1487" s="185">
        <f t="shared" si="659"/>
        <v>0.12008202747220516</v>
      </c>
      <c r="I1487" s="185">
        <f t="shared" si="659"/>
        <v>6.3026047173729463E-2</v>
      </c>
      <c r="J1487" s="185">
        <f t="shared" si="659"/>
        <v>8.1197773620095504E-2</v>
      </c>
      <c r="K1487" s="185">
        <f t="shared" si="659"/>
        <v>0.13085520344414572</v>
      </c>
      <c r="L1487" s="180">
        <f t="shared" ref="L1487:L1490" si="660">(1*E1487+2*F1487+3*G1487+4*H1487+5*I1487)/SUM(E1487:I1487)</f>
        <v>2.7635324443493818</v>
      </c>
    </row>
    <row r="1488" spans="1:12" ht="15" customHeight="1" x14ac:dyDescent="0.2">
      <c r="A1488" s="11"/>
      <c r="C1488" s="190">
        <v>2021</v>
      </c>
      <c r="D1488" s="186"/>
      <c r="E1488" s="142">
        <f t="shared" ref="E1488:K1488" si="661">AVERAGE(E1493,E1498,E1503)</f>
        <v>0.15302946800000003</v>
      </c>
      <c r="F1488" s="142">
        <f t="shared" si="661"/>
        <v>0.13402977666666668</v>
      </c>
      <c r="G1488" s="142">
        <f t="shared" si="661"/>
        <v>0.28898898499999998</v>
      </c>
      <c r="H1488" s="142">
        <f t="shared" si="661"/>
        <v>0.13898983666666667</v>
      </c>
      <c r="I1488" s="142">
        <f t="shared" si="661"/>
        <v>5.1478116333333331E-2</v>
      </c>
      <c r="J1488" s="142">
        <f t="shared" si="661"/>
        <v>8.0193327333333328E-2</v>
      </c>
      <c r="K1488" s="142">
        <f t="shared" si="661"/>
        <v>0.15329048733333331</v>
      </c>
      <c r="L1488" s="141">
        <f t="shared" si="660"/>
        <v>2.7415023350922532</v>
      </c>
    </row>
    <row r="1489" spans="1:12" ht="15" customHeight="1" x14ac:dyDescent="0.2">
      <c r="A1489" s="11"/>
      <c r="C1489" s="190">
        <v>2017</v>
      </c>
      <c r="D1489" s="186"/>
      <c r="E1489" s="142">
        <f t="shared" ref="E1489:K1489" si="662">AVERAGE(E1494,E1499,E1504)</f>
        <v>0.15904397233333334</v>
      </c>
      <c r="F1489" s="142">
        <f t="shared" si="662"/>
        <v>9.8449989333333335E-2</v>
      </c>
      <c r="G1489" s="142">
        <f t="shared" si="662"/>
        <v>0.30881117866666669</v>
      </c>
      <c r="H1489" s="142">
        <f t="shared" si="662"/>
        <v>0.14877730200000003</v>
      </c>
      <c r="I1489" s="142">
        <f t="shared" si="662"/>
        <v>5.0890666666666667E-2</v>
      </c>
      <c r="J1489" s="142">
        <f t="shared" si="662"/>
        <v>6.9198854666666657E-2</v>
      </c>
      <c r="K1489" s="142">
        <f t="shared" si="662"/>
        <v>0.16482805433333336</v>
      </c>
      <c r="L1489" s="141">
        <f t="shared" si="660"/>
        <v>2.7833092353811772</v>
      </c>
    </row>
    <row r="1490" spans="1:12" ht="15" customHeight="1" x14ac:dyDescent="0.2">
      <c r="A1490" s="11"/>
      <c r="C1490" s="190">
        <v>2014</v>
      </c>
      <c r="D1490" s="186"/>
      <c r="E1490" s="142">
        <f t="shared" ref="E1490:K1490" si="663">AVERAGE(E1495,E1500,E1505)</f>
        <v>0.16255710609250945</v>
      </c>
      <c r="F1490" s="142">
        <f t="shared" si="663"/>
        <v>0.11174361600129985</v>
      </c>
      <c r="G1490" s="142">
        <f t="shared" si="663"/>
        <v>0.26545221152792209</v>
      </c>
      <c r="H1490" s="142">
        <f t="shared" si="663"/>
        <v>0.15889007641692671</v>
      </c>
      <c r="I1490" s="142">
        <f t="shared" si="663"/>
        <v>4.6211574730314793E-2</v>
      </c>
      <c r="J1490" s="142">
        <f t="shared" si="663"/>
        <v>8.4524275334437959E-2</v>
      </c>
      <c r="K1490" s="142">
        <f t="shared" si="663"/>
        <v>0.17062113989658914</v>
      </c>
      <c r="L1490" s="141">
        <f t="shared" si="660"/>
        <v>2.750898220803311</v>
      </c>
    </row>
    <row r="1491" spans="1:12" ht="15" customHeight="1" x14ac:dyDescent="0.2">
      <c r="A1491" s="11"/>
      <c r="C1491" s="170" t="s">
        <v>95</v>
      </c>
      <c r="D1491" s="171"/>
      <c r="E1491" s="172"/>
      <c r="F1491" s="172"/>
      <c r="G1491" s="173"/>
      <c r="H1491" s="173"/>
      <c r="I1491" s="173"/>
      <c r="J1491" s="173"/>
      <c r="K1491" s="173"/>
      <c r="L1491" s="174"/>
    </row>
    <row r="1492" spans="1:12" ht="15" customHeight="1" x14ac:dyDescent="0.2">
      <c r="A1492" s="11"/>
      <c r="C1492" s="189">
        <v>2024</v>
      </c>
      <c r="D1492" s="184"/>
      <c r="E1492" s="185">
        <v>0.14625719669129589</v>
      </c>
      <c r="F1492" s="185">
        <v>0.13358018091193674</v>
      </c>
      <c r="G1492" s="185">
        <v>0.32074877724131212</v>
      </c>
      <c r="H1492" s="185">
        <v>0.13649407986768308</v>
      </c>
      <c r="I1492" s="185">
        <v>6.1696772326088181E-2</v>
      </c>
      <c r="J1492" s="185">
        <v>7.7615005949394592E-2</v>
      </c>
      <c r="K1492" s="185">
        <v>0.12360798701228945</v>
      </c>
      <c r="L1492" s="180">
        <f t="shared" ref="L1492:L1495" si="664">(1*E1492+2*F1492+3*G1492+4*H1492+5*I1492)/SUM(E1492:I1492)</f>
        <v>2.791923217230643</v>
      </c>
    </row>
    <row r="1493" spans="1:12" ht="15" customHeight="1" x14ac:dyDescent="0.2">
      <c r="A1493" s="11"/>
      <c r="C1493" s="190">
        <v>2021</v>
      </c>
      <c r="D1493" s="186"/>
      <c r="E1493" s="142">
        <v>0.15126858600000001</v>
      </c>
      <c r="F1493" s="142">
        <v>0.13118948999999999</v>
      </c>
      <c r="G1493" s="142">
        <v>0.29747429199999997</v>
      </c>
      <c r="H1493" s="142">
        <v>0.14289813400000001</v>
      </c>
      <c r="I1493" s="142">
        <v>6.5767949000000006E-2</v>
      </c>
      <c r="J1493" s="142">
        <v>7.1899969999999994E-2</v>
      </c>
      <c r="K1493" s="142">
        <v>0.13950157899999999</v>
      </c>
      <c r="L1493" s="141">
        <f t="shared" si="664"/>
        <v>2.7980053983139261</v>
      </c>
    </row>
    <row r="1494" spans="1:12" ht="15" customHeight="1" x14ac:dyDescent="0.2">
      <c r="A1494" s="11"/>
      <c r="C1494" s="190">
        <v>2017</v>
      </c>
      <c r="D1494" s="186"/>
      <c r="E1494" s="142">
        <v>0.16729317099999999</v>
      </c>
      <c r="F1494" s="142">
        <v>8.1869079999999997E-2</v>
      </c>
      <c r="G1494" s="142">
        <v>0.3083862</v>
      </c>
      <c r="H1494" s="142">
        <v>0.17309782000000001</v>
      </c>
      <c r="I1494" s="142">
        <v>6.1597600000000002E-2</v>
      </c>
      <c r="J1494" s="142">
        <v>5.1870600000000003E-2</v>
      </c>
      <c r="K1494" s="142">
        <v>0.15588555200000001</v>
      </c>
      <c r="L1494" s="141">
        <f t="shared" si="664"/>
        <v>2.8483264984450729</v>
      </c>
    </row>
    <row r="1495" spans="1:12" ht="15" customHeight="1" x14ac:dyDescent="0.2">
      <c r="A1495" s="11"/>
      <c r="C1495" s="190">
        <v>2014</v>
      </c>
      <c r="D1495" s="186"/>
      <c r="E1495" s="142">
        <v>0.16373988467081946</v>
      </c>
      <c r="F1495" s="142">
        <v>0.11021101089718484</v>
      </c>
      <c r="G1495" s="142">
        <v>0.24608453950070688</v>
      </c>
      <c r="H1495" s="142">
        <v>0.19099268462521923</v>
      </c>
      <c r="I1495" s="142">
        <v>6.6517864024038934E-2</v>
      </c>
      <c r="J1495" s="142">
        <v>6.7990184704793746E-2</v>
      </c>
      <c r="K1495" s="142">
        <v>0.154463831577237</v>
      </c>
      <c r="L1495" s="141">
        <f t="shared" si="664"/>
        <v>2.853819105306119</v>
      </c>
    </row>
    <row r="1496" spans="1:12" ht="15" customHeight="1" x14ac:dyDescent="0.2">
      <c r="A1496" s="11"/>
      <c r="C1496" s="170" t="s">
        <v>96</v>
      </c>
      <c r="D1496" s="171"/>
      <c r="E1496" s="172"/>
      <c r="F1496" s="172"/>
      <c r="G1496" s="173"/>
      <c r="H1496" s="173"/>
      <c r="I1496" s="173"/>
      <c r="J1496" s="173"/>
      <c r="K1496" s="173"/>
      <c r="L1496" s="174"/>
    </row>
    <row r="1497" spans="1:12" ht="15" customHeight="1" x14ac:dyDescent="0.2">
      <c r="A1497" s="11"/>
      <c r="C1497" s="189">
        <v>2024</v>
      </c>
      <c r="D1497" s="184"/>
      <c r="E1497" s="185">
        <v>0.15741144001880125</v>
      </c>
      <c r="F1497" s="185">
        <v>0.12348660095984169</v>
      </c>
      <c r="G1497" s="185">
        <v>0.33175456740764564</v>
      </c>
      <c r="H1497" s="185">
        <v>0.12898666208459056</v>
      </c>
      <c r="I1497" s="185">
        <v>6.0860649411857072E-2</v>
      </c>
      <c r="J1497" s="185">
        <v>7.3892093104974368E-2</v>
      </c>
      <c r="K1497" s="185">
        <v>0.12360798701228945</v>
      </c>
      <c r="L1497" s="180">
        <f t="shared" ref="L1497:L1500" si="665">(1*E1497+2*F1497+3*G1497+4*H1497+5*I1497)/SUM(E1497:I1497)</f>
        <v>2.7662286120644692</v>
      </c>
    </row>
    <row r="1498" spans="1:12" ht="15" customHeight="1" x14ac:dyDescent="0.2">
      <c r="A1498" s="11"/>
      <c r="C1498" s="190">
        <v>2021</v>
      </c>
      <c r="D1498" s="186"/>
      <c r="E1498" s="142">
        <v>0.14813067899999999</v>
      </c>
      <c r="F1498" s="142">
        <v>0.13154195199999999</v>
      </c>
      <c r="G1498" s="142">
        <v>0.30751476</v>
      </c>
      <c r="H1498" s="142">
        <v>0.15431262500000001</v>
      </c>
      <c r="I1498" s="142">
        <v>4.1048500000000002E-2</v>
      </c>
      <c r="J1498" s="142">
        <v>7.7949897000000004E-2</v>
      </c>
      <c r="K1498" s="142">
        <v>0.13950157899999999</v>
      </c>
      <c r="L1498" s="141">
        <f t="shared" si="665"/>
        <v>2.7554225954215465</v>
      </c>
    </row>
    <row r="1499" spans="1:12" ht="15" customHeight="1" x14ac:dyDescent="0.2">
      <c r="A1499" s="11"/>
      <c r="C1499" s="190">
        <v>2017</v>
      </c>
      <c r="D1499" s="186"/>
      <c r="E1499" s="142">
        <v>0.16101504899999999</v>
      </c>
      <c r="F1499" s="142">
        <v>0.100132628</v>
      </c>
      <c r="G1499" s="142">
        <v>0.31168043600000001</v>
      </c>
      <c r="H1499" s="142">
        <v>0.178932797</v>
      </c>
      <c r="I1499" s="142">
        <v>3.9551799999999998E-2</v>
      </c>
      <c r="J1499" s="142">
        <v>6.22541E-2</v>
      </c>
      <c r="K1499" s="142">
        <v>0.14643319900000001</v>
      </c>
      <c r="L1499" s="141">
        <f t="shared" si="665"/>
        <v>2.7925897980331946</v>
      </c>
    </row>
    <row r="1500" spans="1:12" ht="15" customHeight="1" x14ac:dyDescent="0.2">
      <c r="A1500" s="11"/>
      <c r="C1500" s="190">
        <v>2014</v>
      </c>
      <c r="D1500" s="186"/>
      <c r="E1500" s="142">
        <v>0.1485219519127666</v>
      </c>
      <c r="F1500" s="142">
        <v>0.12705240897996539</v>
      </c>
      <c r="G1500" s="142">
        <v>0.24250872673865578</v>
      </c>
      <c r="H1500" s="142">
        <v>0.20036289280613526</v>
      </c>
      <c r="I1500" s="142">
        <v>4.9164745769962333E-2</v>
      </c>
      <c r="J1500" s="142">
        <v>7.5864786131979139E-2</v>
      </c>
      <c r="K1500" s="142">
        <v>0.15652448766053545</v>
      </c>
      <c r="L1500" s="141">
        <f t="shared" si="665"/>
        <v>2.8366308283900379</v>
      </c>
    </row>
    <row r="1501" spans="1:12" ht="15" customHeight="1" x14ac:dyDescent="0.2">
      <c r="A1501" s="11"/>
      <c r="C1501" s="170" t="s">
        <v>181</v>
      </c>
      <c r="D1501" s="171"/>
      <c r="E1501" s="172"/>
      <c r="F1501" s="172"/>
      <c r="G1501" s="173"/>
      <c r="H1501" s="173"/>
      <c r="I1501" s="173"/>
      <c r="J1501" s="173"/>
      <c r="K1501" s="173"/>
      <c r="L1501" s="174"/>
    </row>
    <row r="1502" spans="1:12" ht="15" customHeight="1" x14ac:dyDescent="0.2">
      <c r="A1502" s="11"/>
      <c r="C1502" s="189">
        <v>2024</v>
      </c>
      <c r="D1502" s="184"/>
      <c r="E1502" s="185">
        <v>0.15158352903649519</v>
      </c>
      <c r="F1502" s="185">
        <v>0.12980297158143023</v>
      </c>
      <c r="G1502" s="185">
        <v>0.31989158102071386</v>
      </c>
      <c r="H1502" s="185">
        <v>9.4765340464341805E-2</v>
      </c>
      <c r="I1502" s="185">
        <v>6.6520719783243115E-2</v>
      </c>
      <c r="J1502" s="185">
        <v>9.2086221805917565E-2</v>
      </c>
      <c r="K1502" s="185">
        <v>0.14534963630785827</v>
      </c>
      <c r="L1502" s="180">
        <f t="shared" ref="L1502:L1505" si="666">(1*E1502+2*F1502+3*G1502+4*H1502+5*I1502)/SUM(E1502:I1502)</f>
        <v>2.7309560752278284</v>
      </c>
    </row>
    <row r="1503" spans="1:12" ht="15" customHeight="1" x14ac:dyDescent="0.2">
      <c r="A1503" s="11"/>
      <c r="C1503" s="190">
        <v>2021</v>
      </c>
      <c r="D1503" s="186"/>
      <c r="E1503" s="142">
        <v>0.15968913900000001</v>
      </c>
      <c r="F1503" s="142">
        <v>0.13935788800000001</v>
      </c>
      <c r="G1503" s="142">
        <v>0.26197790300000001</v>
      </c>
      <c r="H1503" s="142">
        <v>0.119758751</v>
      </c>
      <c r="I1503" s="142">
        <v>4.7617899999999998E-2</v>
      </c>
      <c r="J1503" s="142">
        <v>9.0730115E-2</v>
      </c>
      <c r="K1503" s="142">
        <v>0.18086830400000001</v>
      </c>
      <c r="L1503" s="141">
        <f t="shared" si="666"/>
        <v>2.6653746760607318</v>
      </c>
    </row>
    <row r="1504" spans="1:12" ht="15" customHeight="1" x14ac:dyDescent="0.2">
      <c r="A1504" s="11"/>
      <c r="C1504" s="190">
        <v>2017</v>
      </c>
      <c r="D1504" s="186"/>
      <c r="E1504" s="142">
        <v>0.148823697</v>
      </c>
      <c r="F1504" s="142">
        <v>0.11334826000000001</v>
      </c>
      <c r="G1504" s="142">
        <v>0.3063669</v>
      </c>
      <c r="H1504" s="142">
        <v>9.4301288999999996E-2</v>
      </c>
      <c r="I1504" s="142">
        <v>5.1522600000000002E-2</v>
      </c>
      <c r="J1504" s="142">
        <v>9.3471864000000002E-2</v>
      </c>
      <c r="K1504" s="142">
        <v>0.19216541200000001</v>
      </c>
      <c r="L1504" s="141">
        <f t="shared" si="666"/>
        <v>2.7009234227340295</v>
      </c>
    </row>
    <row r="1505" spans="1:12" ht="15" customHeight="1" x14ac:dyDescent="0.2">
      <c r="A1505" s="11"/>
      <c r="C1505" s="190">
        <v>2014</v>
      </c>
      <c r="D1505" s="186"/>
      <c r="E1505" s="142">
        <v>0.17540948169394227</v>
      </c>
      <c r="F1505" s="142">
        <v>9.796742812674937E-2</v>
      </c>
      <c r="G1505" s="142">
        <v>0.30776336834440354</v>
      </c>
      <c r="H1505" s="142">
        <v>8.5314651819425616E-2</v>
      </c>
      <c r="I1505" s="142">
        <v>2.2952114396943106E-2</v>
      </c>
      <c r="J1505" s="142">
        <v>0.10971785516654101</v>
      </c>
      <c r="K1505" s="142">
        <v>0.20087510045199497</v>
      </c>
      <c r="L1505" s="141">
        <f t="shared" si="666"/>
        <v>2.5393613780285</v>
      </c>
    </row>
    <row r="1506" spans="1:12" ht="15" customHeight="1" x14ac:dyDescent="0.2">
      <c r="A1506" s="11"/>
      <c r="C1506" s="162" t="s">
        <v>72</v>
      </c>
      <c r="D1506" s="162"/>
      <c r="E1506" s="162"/>
      <c r="F1506" s="162"/>
      <c r="G1506" s="162"/>
      <c r="H1506" s="162"/>
      <c r="I1506" s="162"/>
      <c r="J1506" s="162"/>
      <c r="K1506" s="162"/>
      <c r="L1506" s="162"/>
    </row>
    <row r="1507" spans="1:12" ht="15" customHeight="1" x14ac:dyDescent="0.2">
      <c r="A1507" s="11"/>
      <c r="C1507" s="189">
        <v>2024</v>
      </c>
      <c r="D1507" s="184"/>
      <c r="E1507" s="185">
        <f>AVERAGE(E1512,E1517,E1522)</f>
        <v>0.11075933036069087</v>
      </c>
      <c r="F1507" s="185">
        <f t="shared" ref="F1507:K1507" si="667">AVERAGE(F1512,F1517,F1522)</f>
        <v>0.13289141012143915</v>
      </c>
      <c r="G1507" s="185">
        <f t="shared" si="667"/>
        <v>0.29242416509295727</v>
      </c>
      <c r="H1507" s="185">
        <f t="shared" si="667"/>
        <v>0.13804394679161475</v>
      </c>
      <c r="I1507" s="185">
        <f t="shared" si="667"/>
        <v>7.2024553652824896E-2</v>
      </c>
      <c r="J1507" s="185">
        <f t="shared" si="667"/>
        <v>0.10384580486387235</v>
      </c>
      <c r="K1507" s="185">
        <f t="shared" si="667"/>
        <v>0.15001078911660068</v>
      </c>
      <c r="L1507" s="180">
        <f t="shared" ref="L1507:L1510" si="668">(1*E1507+2*F1507+3*G1507+4*H1507+5*I1507)/SUM(E1507:I1507)</f>
        <v>2.9030789307227836</v>
      </c>
    </row>
    <row r="1508" spans="1:12" ht="15" customHeight="1" x14ac:dyDescent="0.2">
      <c r="A1508" s="11"/>
      <c r="C1508" s="190">
        <v>2021</v>
      </c>
      <c r="D1508" s="186"/>
      <c r="E1508" s="142">
        <f t="shared" ref="E1508:K1508" si="669">AVERAGE(E1513,E1518,E1523)</f>
        <v>0.13494410733333331</v>
      </c>
      <c r="F1508" s="142">
        <f t="shared" si="669"/>
        <v>0.10914889766666665</v>
      </c>
      <c r="G1508" s="142">
        <f t="shared" si="669"/>
        <v>0.27935812866666671</v>
      </c>
      <c r="H1508" s="142">
        <f t="shared" si="669"/>
        <v>0.15076160833333332</v>
      </c>
      <c r="I1508" s="142">
        <f t="shared" si="669"/>
        <v>5.7340727333333334E-2</v>
      </c>
      <c r="J1508" s="142">
        <f t="shared" si="669"/>
        <v>9.9334304999999998E-2</v>
      </c>
      <c r="K1508" s="142">
        <f t="shared" si="669"/>
        <v>0.169112226</v>
      </c>
      <c r="L1508" s="141">
        <f t="shared" si="668"/>
        <v>2.8447221507446998</v>
      </c>
    </row>
    <row r="1509" spans="1:12" ht="15" customHeight="1" x14ac:dyDescent="0.2">
      <c r="A1509" s="11"/>
      <c r="C1509" s="190">
        <v>2017</v>
      </c>
      <c r="D1509" s="186"/>
      <c r="E1509" s="142">
        <f t="shared" ref="E1509:K1509" si="670">AVERAGE(E1514,E1519,E1524)</f>
        <v>0.14316220566666668</v>
      </c>
      <c r="F1509" s="142">
        <f t="shared" si="670"/>
        <v>8.8439985333333346E-2</v>
      </c>
      <c r="G1509" s="142">
        <f t="shared" si="670"/>
        <v>0.30314368333333336</v>
      </c>
      <c r="H1509" s="142">
        <f t="shared" si="670"/>
        <v>0.13308390266666667</v>
      </c>
      <c r="I1509" s="142">
        <f t="shared" si="670"/>
        <v>3.6452699999999998E-2</v>
      </c>
      <c r="J1509" s="142">
        <f t="shared" si="670"/>
        <v>0.10245930833333333</v>
      </c>
      <c r="K1509" s="142">
        <f t="shared" si="670"/>
        <v>0.19325822366666667</v>
      </c>
      <c r="L1509" s="141">
        <f t="shared" si="668"/>
        <v>2.7603588055762462</v>
      </c>
    </row>
    <row r="1510" spans="1:12" ht="15" customHeight="1" x14ac:dyDescent="0.2">
      <c r="A1510" s="11"/>
      <c r="C1510" s="190">
        <v>2014</v>
      </c>
      <c r="D1510" s="186"/>
      <c r="E1510" s="142">
        <f t="shared" ref="E1510:K1510" si="671">AVERAGE(E1515,E1520,E1525)</f>
        <v>0.14018554494048815</v>
      </c>
      <c r="F1510" s="142">
        <f t="shared" si="671"/>
        <v>0.12637874906715613</v>
      </c>
      <c r="G1510" s="142">
        <f t="shared" si="671"/>
        <v>0.27242981545343492</v>
      </c>
      <c r="H1510" s="142">
        <f t="shared" si="671"/>
        <v>0.10270141619586144</v>
      </c>
      <c r="I1510" s="142">
        <f t="shared" si="671"/>
        <v>2.7880454251565184E-2</v>
      </c>
      <c r="J1510" s="142">
        <f t="shared" si="671"/>
        <v>0.10980712549743021</v>
      </c>
      <c r="K1510" s="142">
        <f t="shared" si="671"/>
        <v>0.22061689459406389</v>
      </c>
      <c r="L1510" s="141">
        <f t="shared" si="668"/>
        <v>2.6291869456203196</v>
      </c>
    </row>
    <row r="1511" spans="1:12" ht="15" customHeight="1" x14ac:dyDescent="0.2">
      <c r="A1511" s="11"/>
      <c r="C1511" s="170" t="s">
        <v>95</v>
      </c>
      <c r="D1511" s="171"/>
      <c r="E1511" s="172"/>
      <c r="F1511" s="172"/>
      <c r="G1511" s="173"/>
      <c r="H1511" s="173"/>
      <c r="I1511" s="173"/>
      <c r="J1511" s="173"/>
      <c r="K1511" s="173"/>
      <c r="L1511" s="174"/>
    </row>
    <row r="1512" spans="1:12" ht="15" customHeight="1" x14ac:dyDescent="0.2">
      <c r="A1512" s="11"/>
      <c r="C1512" s="189">
        <v>2024</v>
      </c>
      <c r="D1512" s="184"/>
      <c r="E1512" s="185">
        <v>0.10116009421056761</v>
      </c>
      <c r="F1512" s="185">
        <v>0.1409057518549286</v>
      </c>
      <c r="G1512" s="185">
        <v>0.29105099000213175</v>
      </c>
      <c r="H1512" s="185">
        <v>0.1605256751954304</v>
      </c>
      <c r="I1512" s="185">
        <v>6.3840834254272977E-2</v>
      </c>
      <c r="J1512" s="185">
        <v>9.8636426142216543E-2</v>
      </c>
      <c r="K1512" s="185">
        <v>0.14388022834045208</v>
      </c>
      <c r="L1512" s="180">
        <f t="shared" ref="L1512:L1515" si="672">(1*E1512+2*F1512+3*G1512+4*H1512+5*I1512)/SUM(E1512:I1512)</f>
        <v>2.9273665924172732</v>
      </c>
    </row>
    <row r="1513" spans="1:12" ht="15" customHeight="1" x14ac:dyDescent="0.2">
      <c r="A1513" s="11"/>
      <c r="C1513" s="190">
        <v>2021</v>
      </c>
      <c r="D1513" s="186"/>
      <c r="E1513" s="142">
        <v>0.134294948</v>
      </c>
      <c r="F1513" s="142">
        <v>0.109766642</v>
      </c>
      <c r="G1513" s="142">
        <v>0.295958885</v>
      </c>
      <c r="H1513" s="142">
        <v>0.162989315</v>
      </c>
      <c r="I1513" s="142">
        <v>4.7848099999999998E-2</v>
      </c>
      <c r="J1513" s="142">
        <v>8.8455108000000005E-2</v>
      </c>
      <c r="K1513" s="142">
        <v>0.16068703400000001</v>
      </c>
      <c r="L1513" s="141">
        <f t="shared" si="672"/>
        <v>2.8406209422664528</v>
      </c>
    </row>
    <row r="1514" spans="1:12" ht="15" customHeight="1" x14ac:dyDescent="0.2">
      <c r="A1514" s="11"/>
      <c r="C1514" s="190">
        <v>2017</v>
      </c>
      <c r="D1514" s="186"/>
      <c r="E1514" s="142">
        <v>0.14156275099999999</v>
      </c>
      <c r="F1514" s="142">
        <v>8.0064228000000001E-2</v>
      </c>
      <c r="G1514" s="142">
        <v>0.32453620599999999</v>
      </c>
      <c r="H1514" s="142">
        <v>0.14077040399999999</v>
      </c>
      <c r="I1514" s="142">
        <v>4.0469199999999997E-2</v>
      </c>
      <c r="J1514" s="142">
        <v>9.1456830000000003E-2</v>
      </c>
      <c r="K1514" s="142">
        <v>0.18114039200000001</v>
      </c>
      <c r="L1514" s="141">
        <f t="shared" si="672"/>
        <v>2.80549851039958</v>
      </c>
    </row>
    <row r="1515" spans="1:12" ht="15" customHeight="1" x14ac:dyDescent="0.2">
      <c r="A1515" s="11"/>
      <c r="C1515" s="190">
        <v>2014</v>
      </c>
      <c r="D1515" s="186"/>
      <c r="E1515" s="142">
        <v>0.14297758470507216</v>
      </c>
      <c r="F1515" s="142">
        <v>0.13745352614359063</v>
      </c>
      <c r="G1515" s="142">
        <v>0.27478457060370448</v>
      </c>
      <c r="H1515" s="142">
        <v>0.11206685889904629</v>
      </c>
      <c r="I1515" s="142">
        <v>3.1720860949847725E-2</v>
      </c>
      <c r="J1515" s="142">
        <v>8.9060464152579968E-2</v>
      </c>
      <c r="K1515" s="142">
        <v>0.21193613454615873</v>
      </c>
      <c r="L1515" s="141">
        <f t="shared" si="672"/>
        <v>2.6453520622453293</v>
      </c>
    </row>
    <row r="1516" spans="1:12" ht="15" customHeight="1" x14ac:dyDescent="0.2">
      <c r="A1516" s="11"/>
      <c r="C1516" s="170" t="s">
        <v>96</v>
      </c>
      <c r="D1516" s="171"/>
      <c r="E1516" s="172"/>
      <c r="F1516" s="172"/>
      <c r="G1516" s="173"/>
      <c r="H1516" s="173"/>
      <c r="I1516" s="173"/>
      <c r="J1516" s="173"/>
      <c r="K1516" s="173"/>
      <c r="L1516" s="174"/>
    </row>
    <row r="1517" spans="1:12" ht="15" customHeight="1" x14ac:dyDescent="0.2">
      <c r="A1517" s="11"/>
      <c r="C1517" s="189">
        <v>2024</v>
      </c>
      <c r="D1517" s="184"/>
      <c r="E1517" s="185">
        <v>0.12139484118117332</v>
      </c>
      <c r="F1517" s="185">
        <v>0.12858798103692931</v>
      </c>
      <c r="G1517" s="185">
        <v>0.29471488915738486</v>
      </c>
      <c r="H1517" s="185">
        <v>0.14478580099476251</v>
      </c>
      <c r="I1517" s="185">
        <v>6.9877769707270609E-2</v>
      </c>
      <c r="J1517" s="185">
        <v>9.6758489582027235E-2</v>
      </c>
      <c r="K1517" s="185">
        <v>0.14388022834045205</v>
      </c>
      <c r="L1517" s="180">
        <f t="shared" ref="L1517:L1520" si="673">(1*E1517+2*F1517+3*G1517+4*H1517+5*I1517)/SUM(E1517:I1517)</f>
        <v>2.885645574722485</v>
      </c>
    </row>
    <row r="1518" spans="1:12" ht="15" customHeight="1" x14ac:dyDescent="0.2">
      <c r="A1518" s="11"/>
      <c r="C1518" s="190">
        <v>2021</v>
      </c>
      <c r="D1518" s="186"/>
      <c r="E1518" s="142">
        <v>0.13370273299999999</v>
      </c>
      <c r="F1518" s="142">
        <v>0.116116284</v>
      </c>
      <c r="G1518" s="142">
        <v>0.29254276299999998</v>
      </c>
      <c r="H1518" s="142">
        <v>0.153620069</v>
      </c>
      <c r="I1518" s="142">
        <v>4.9891499999999998E-2</v>
      </c>
      <c r="J1518" s="142">
        <v>9.3439587000000005E-2</v>
      </c>
      <c r="K1518" s="142">
        <v>0.16068703400000001</v>
      </c>
      <c r="L1518" s="141">
        <f t="shared" si="673"/>
        <v>2.8255485583786424</v>
      </c>
    </row>
    <row r="1519" spans="1:12" ht="15" customHeight="1" x14ac:dyDescent="0.2">
      <c r="A1519" s="11"/>
      <c r="C1519" s="190">
        <v>2017</v>
      </c>
      <c r="D1519" s="186"/>
      <c r="E1519" s="142">
        <v>0.153488125</v>
      </c>
      <c r="F1519" s="142">
        <v>8.6190080000000002E-2</v>
      </c>
      <c r="G1519" s="142">
        <v>0.307106728</v>
      </c>
      <c r="H1519" s="142">
        <v>0.139914755</v>
      </c>
      <c r="I1519" s="142">
        <v>2.76449E-2</v>
      </c>
      <c r="J1519" s="142">
        <v>9.3711488999999995E-2</v>
      </c>
      <c r="K1519" s="142">
        <v>0.19194396499999999</v>
      </c>
      <c r="L1519" s="141">
        <f t="shared" si="673"/>
        <v>2.7228763564174998</v>
      </c>
    </row>
    <row r="1520" spans="1:12" ht="15" customHeight="1" x14ac:dyDescent="0.2">
      <c r="A1520" s="11"/>
      <c r="C1520" s="190">
        <v>2014</v>
      </c>
      <c r="D1520" s="186"/>
      <c r="E1520" s="142">
        <v>0.12493761180863279</v>
      </c>
      <c r="F1520" s="142">
        <v>0.14796443258188877</v>
      </c>
      <c r="G1520" s="142">
        <v>0.28155910232530224</v>
      </c>
      <c r="H1520" s="142">
        <v>9.6862410769839785E-2</v>
      </c>
      <c r="I1520" s="142">
        <v>2.5224510362348948E-2</v>
      </c>
      <c r="J1520" s="142">
        <v>0.1103022040427452</v>
      </c>
      <c r="K1520" s="142">
        <v>0.21314972810924226</v>
      </c>
      <c r="L1520" s="141">
        <f t="shared" si="673"/>
        <v>2.6296963414565568</v>
      </c>
    </row>
    <row r="1521" spans="1:12" ht="15" customHeight="1" x14ac:dyDescent="0.2">
      <c r="A1521" s="11"/>
      <c r="C1521" s="170" t="s">
        <v>181</v>
      </c>
      <c r="D1521" s="171"/>
      <c r="E1521" s="172"/>
      <c r="F1521" s="172"/>
      <c r="G1521" s="173"/>
      <c r="H1521" s="173"/>
      <c r="I1521" s="173"/>
      <c r="J1521" s="173"/>
      <c r="K1521" s="173"/>
      <c r="L1521" s="174"/>
    </row>
    <row r="1522" spans="1:12" ht="15" customHeight="1" x14ac:dyDescent="0.2">
      <c r="A1522" s="11"/>
      <c r="C1522" s="189">
        <v>2024</v>
      </c>
      <c r="D1522" s="184"/>
      <c r="E1522" s="185">
        <v>0.10972305569033169</v>
      </c>
      <c r="F1522" s="185">
        <v>0.12918049747245958</v>
      </c>
      <c r="G1522" s="185">
        <v>0.29150661611935524</v>
      </c>
      <c r="H1522" s="185">
        <v>0.1088203641846513</v>
      </c>
      <c r="I1522" s="185">
        <v>8.2355056996931103E-2</v>
      </c>
      <c r="J1522" s="185">
        <v>0.11614249886737328</v>
      </c>
      <c r="K1522" s="185">
        <v>0.1622719106688979</v>
      </c>
      <c r="L1522" s="180">
        <f t="shared" ref="L1522:L1525" si="674">(1*E1522+2*F1522+3*G1522+4*H1522+5*I1522)/SUM(E1522:I1522)</f>
        <v>2.8959290045878707</v>
      </c>
    </row>
    <row r="1523" spans="1:12" ht="15" customHeight="1" x14ac:dyDescent="0.2">
      <c r="A1523" s="11"/>
      <c r="C1523" s="190">
        <v>2021</v>
      </c>
      <c r="D1523" s="186"/>
      <c r="E1523" s="142">
        <v>0.13683464100000001</v>
      </c>
      <c r="F1523" s="142">
        <v>0.101563767</v>
      </c>
      <c r="G1523" s="142">
        <v>0.24957273799999999</v>
      </c>
      <c r="H1523" s="142">
        <v>0.13567544100000001</v>
      </c>
      <c r="I1523" s="142">
        <v>7.4282582E-2</v>
      </c>
      <c r="J1523" s="142">
        <v>0.11610822</v>
      </c>
      <c r="K1523" s="142">
        <v>0.18596261</v>
      </c>
      <c r="L1523" s="141">
        <f t="shared" si="674"/>
        <v>2.869625102314644</v>
      </c>
    </row>
    <row r="1524" spans="1:12" ht="15" customHeight="1" x14ac:dyDescent="0.2">
      <c r="A1524" s="11"/>
      <c r="C1524" s="190">
        <v>2017</v>
      </c>
      <c r="D1524" s="186"/>
      <c r="E1524" s="142">
        <v>0.134435741</v>
      </c>
      <c r="F1524" s="142">
        <v>9.9065648000000006E-2</v>
      </c>
      <c r="G1524" s="142">
        <v>0.27778811599999997</v>
      </c>
      <c r="H1524" s="142">
        <v>0.11856654899999999</v>
      </c>
      <c r="I1524" s="142">
        <v>4.1244000000000003E-2</v>
      </c>
      <c r="J1524" s="142">
        <v>0.122209606</v>
      </c>
      <c r="K1524" s="142">
        <v>0.20669031400000001</v>
      </c>
      <c r="L1524" s="141">
        <f t="shared" si="674"/>
        <v>2.7513298054361361</v>
      </c>
    </row>
    <row r="1525" spans="1:12" ht="15" customHeight="1" x14ac:dyDescent="0.2">
      <c r="A1525" s="11"/>
      <c r="C1525" s="190">
        <v>2014</v>
      </c>
      <c r="D1525" s="186"/>
      <c r="E1525" s="142">
        <v>0.15264143830775953</v>
      </c>
      <c r="F1525" s="142">
        <v>9.3718288475988995E-2</v>
      </c>
      <c r="G1525" s="142">
        <v>0.26094577343129799</v>
      </c>
      <c r="H1525" s="142">
        <v>9.9174978918698267E-2</v>
      </c>
      <c r="I1525" s="142">
        <v>2.6695991442498873E-2</v>
      </c>
      <c r="J1525" s="142">
        <v>0.13005870829696548</v>
      </c>
      <c r="K1525" s="142">
        <v>0.23676482112679073</v>
      </c>
      <c r="L1525" s="141">
        <f t="shared" si="674"/>
        <v>2.6107969661861619</v>
      </c>
    </row>
    <row r="1526" spans="1:12" ht="15" customHeight="1" x14ac:dyDescent="0.2">
      <c r="A1526" s="11"/>
      <c r="C1526" s="162" t="s">
        <v>73</v>
      </c>
      <c r="D1526" s="162"/>
      <c r="E1526" s="162"/>
      <c r="F1526" s="162"/>
      <c r="G1526" s="162"/>
      <c r="H1526" s="162"/>
      <c r="I1526" s="162"/>
      <c r="J1526" s="162"/>
      <c r="K1526" s="162"/>
      <c r="L1526" s="162"/>
    </row>
    <row r="1527" spans="1:12" ht="15" customHeight="1" x14ac:dyDescent="0.2">
      <c r="A1527" s="11"/>
      <c r="C1527" s="189">
        <v>2024</v>
      </c>
      <c r="D1527" s="184"/>
      <c r="E1527" s="185">
        <f>AVERAGE(E1532,E1537,E1542)</f>
        <v>0.1550149353541512</v>
      </c>
      <c r="F1527" s="185">
        <f t="shared" ref="F1527:K1527" si="675">AVERAGE(F1532,F1537,F1542)</f>
        <v>0.15076309397467416</v>
      </c>
      <c r="G1527" s="185">
        <f t="shared" si="675"/>
        <v>0.29714751914253962</v>
      </c>
      <c r="H1527" s="185">
        <f t="shared" si="675"/>
        <v>7.4045024493273548E-2</v>
      </c>
      <c r="I1527" s="185">
        <f t="shared" si="675"/>
        <v>4.0390722830757869E-2</v>
      </c>
      <c r="J1527" s="185">
        <f t="shared" si="675"/>
        <v>9.121344162789681E-2</v>
      </c>
      <c r="K1527" s="185">
        <f t="shared" si="675"/>
        <v>0.19142526257670678</v>
      </c>
      <c r="L1527" s="180">
        <f t="shared" ref="L1527:L1530" si="676">(1*E1527+2*F1527+3*G1527+4*H1527+5*I1527)/SUM(E1527:I1527)</f>
        <v>2.5734834088185128</v>
      </c>
    </row>
    <row r="1528" spans="1:12" ht="15" customHeight="1" x14ac:dyDescent="0.2">
      <c r="A1528" s="11"/>
      <c r="C1528" s="190">
        <v>2021</v>
      </c>
      <c r="D1528" s="186"/>
      <c r="E1528" s="142">
        <f t="shared" ref="E1528:K1528" si="677">AVERAGE(E1533,E1538,E1543)</f>
        <v>0.17231841866666664</v>
      </c>
      <c r="F1528" s="142">
        <f t="shared" si="677"/>
        <v>0.13733836733333335</v>
      </c>
      <c r="G1528" s="142">
        <f t="shared" si="677"/>
        <v>0.26690792966666671</v>
      </c>
      <c r="H1528" s="142">
        <f t="shared" si="677"/>
        <v>8.1777140333333331E-2</v>
      </c>
      <c r="I1528" s="142">
        <f t="shared" si="677"/>
        <v>1.6955899999999999E-2</v>
      </c>
      <c r="J1528" s="142">
        <f t="shared" si="677"/>
        <v>0.10358402500000001</v>
      </c>
      <c r="K1528" s="142">
        <f t="shared" si="677"/>
        <v>0.22111822766666667</v>
      </c>
      <c r="L1528" s="141">
        <f t="shared" si="676"/>
        <v>2.4575929490674429</v>
      </c>
    </row>
    <row r="1529" spans="1:12" ht="15" customHeight="1" x14ac:dyDescent="0.2">
      <c r="A1529" s="11"/>
      <c r="C1529" s="190">
        <v>2017</v>
      </c>
      <c r="D1529" s="186"/>
      <c r="E1529" s="142">
        <f t="shared" ref="E1529:K1529" si="678">AVERAGE(E1534,E1539,E1544)</f>
        <v>0.17866346266666666</v>
      </c>
      <c r="F1529" s="142">
        <f t="shared" si="678"/>
        <v>0.10974683066666667</v>
      </c>
      <c r="G1529" s="142">
        <f t="shared" si="678"/>
        <v>0.30997540833333331</v>
      </c>
      <c r="H1529" s="142">
        <f t="shared" si="678"/>
        <v>6.8895966333333336E-2</v>
      </c>
      <c r="I1529" s="142">
        <f t="shared" si="678"/>
        <v>2.7671066666666671E-2</v>
      </c>
      <c r="J1529" s="142">
        <f t="shared" si="678"/>
        <v>9.5403165666666664E-2</v>
      </c>
      <c r="K1529" s="142">
        <f t="shared" si="678"/>
        <v>0.20964406733333332</v>
      </c>
      <c r="L1529" s="141">
        <f t="shared" si="676"/>
        <v>2.506677736151691</v>
      </c>
    </row>
    <row r="1530" spans="1:12" ht="15" customHeight="1" x14ac:dyDescent="0.2">
      <c r="A1530" s="11"/>
      <c r="C1530" s="190">
        <v>2014</v>
      </c>
      <c r="D1530" s="186"/>
      <c r="E1530" s="142">
        <f t="shared" ref="E1530:K1530" si="679">AVERAGE(E1535,E1540,E1545)</f>
        <v>0.18413118384615509</v>
      </c>
      <c r="F1530" s="142">
        <f t="shared" si="679"/>
        <v>0.14134691370154134</v>
      </c>
      <c r="G1530" s="142">
        <f t="shared" si="679"/>
        <v>0.28481435829936935</v>
      </c>
      <c r="H1530" s="142">
        <f t="shared" si="679"/>
        <v>3.8023800146867251E-2</v>
      </c>
      <c r="I1530" s="142">
        <f t="shared" si="679"/>
        <v>6.604917474301932E-3</v>
      </c>
      <c r="J1530" s="142">
        <f t="shared" si="679"/>
        <v>0.11090138221225936</v>
      </c>
      <c r="K1530" s="142">
        <f t="shared" si="679"/>
        <v>0.23417744431950571</v>
      </c>
      <c r="L1530" s="141">
        <f t="shared" si="676"/>
        <v>2.3001056235959174</v>
      </c>
    </row>
    <row r="1531" spans="1:12" ht="15" customHeight="1" x14ac:dyDescent="0.2">
      <c r="A1531" s="11"/>
      <c r="C1531" s="170" t="s">
        <v>95</v>
      </c>
      <c r="D1531" s="171"/>
      <c r="E1531" s="172"/>
      <c r="F1531" s="172"/>
      <c r="G1531" s="173"/>
      <c r="H1531" s="173"/>
      <c r="I1531" s="173"/>
      <c r="J1531" s="173"/>
      <c r="K1531" s="173"/>
      <c r="L1531" s="174"/>
    </row>
    <row r="1532" spans="1:12" ht="15" customHeight="1" x14ac:dyDescent="0.2">
      <c r="A1532" s="11"/>
      <c r="C1532" s="189">
        <v>2024</v>
      </c>
      <c r="D1532" s="184"/>
      <c r="E1532" s="185">
        <v>0.14513426995987358</v>
      </c>
      <c r="F1532" s="185">
        <v>0.16745045331857886</v>
      </c>
      <c r="G1532" s="185">
        <v>0.29624393957465295</v>
      </c>
      <c r="H1532" s="185">
        <v>7.9510972250730769E-2</v>
      </c>
      <c r="I1532" s="185">
        <v>3.282580778485656E-2</v>
      </c>
      <c r="J1532" s="185">
        <v>9.0021572578762241E-2</v>
      </c>
      <c r="K1532" s="185">
        <v>0.18881298453254505</v>
      </c>
      <c r="L1532" s="180">
        <f t="shared" ref="L1532:L1535" si="680">(1*E1532+2*F1532+3*G1532+4*H1532+5*I1532)/SUM(E1532:I1532)</f>
        <v>2.5665954206486798</v>
      </c>
    </row>
    <row r="1533" spans="1:12" ht="15" customHeight="1" x14ac:dyDescent="0.2">
      <c r="A1533" s="11"/>
      <c r="C1533" s="190">
        <v>2021</v>
      </c>
      <c r="D1533" s="186"/>
      <c r="E1533" s="142">
        <v>0.16917015799999999</v>
      </c>
      <c r="F1533" s="142">
        <v>0.145193934</v>
      </c>
      <c r="G1533" s="142">
        <v>0.270101443</v>
      </c>
      <c r="H1533" s="142">
        <v>8.4495798999999996E-2</v>
      </c>
      <c r="I1533" s="142">
        <v>1.4512499999999999E-2</v>
      </c>
      <c r="J1533" s="142">
        <v>9.6816391000000002E-2</v>
      </c>
      <c r="K1533" s="142">
        <v>0.219709824</v>
      </c>
      <c r="L1533" s="141">
        <f t="shared" si="680"/>
        <v>2.458628212824896</v>
      </c>
    </row>
    <row r="1534" spans="1:12" ht="15" customHeight="1" x14ac:dyDescent="0.2">
      <c r="A1534" s="11"/>
      <c r="C1534" s="190">
        <v>2017</v>
      </c>
      <c r="D1534" s="186"/>
      <c r="E1534" s="142">
        <v>0.18543643600000001</v>
      </c>
      <c r="F1534" s="142">
        <v>0.11189833</v>
      </c>
      <c r="G1534" s="142">
        <v>0.32607070999999999</v>
      </c>
      <c r="H1534" s="142">
        <v>5.9932800000000001E-2</v>
      </c>
      <c r="I1534" s="142">
        <v>2.63328E-2</v>
      </c>
      <c r="J1534" s="142">
        <v>7.7824824000000001E-2</v>
      </c>
      <c r="K1534" s="142">
        <v>0.21250406099999999</v>
      </c>
      <c r="L1534" s="141">
        <f t="shared" si="680"/>
        <v>2.4783882075532127</v>
      </c>
    </row>
    <row r="1535" spans="1:12" ht="15" customHeight="1" x14ac:dyDescent="0.2">
      <c r="A1535" s="11"/>
      <c r="C1535" s="190">
        <v>2014</v>
      </c>
      <c r="D1535" s="186"/>
      <c r="E1535" s="142">
        <v>0.18823009378598407</v>
      </c>
      <c r="F1535" s="142">
        <v>0.15826247967738027</v>
      </c>
      <c r="G1535" s="142">
        <v>0.29178848945598168</v>
      </c>
      <c r="H1535" s="142">
        <v>3.7034570076249357E-2</v>
      </c>
      <c r="I1535" s="142">
        <v>3.2331898984904214E-3</v>
      </c>
      <c r="J1535" s="142">
        <v>0.10236290662395917</v>
      </c>
      <c r="K1535" s="142">
        <v>0.21908827048195498</v>
      </c>
      <c r="L1535" s="141">
        <f t="shared" si="680"/>
        <v>2.2760701945056758</v>
      </c>
    </row>
    <row r="1536" spans="1:12" ht="15" customHeight="1" x14ac:dyDescent="0.2">
      <c r="A1536" s="11"/>
      <c r="C1536" s="170" t="s">
        <v>96</v>
      </c>
      <c r="D1536" s="171"/>
      <c r="E1536" s="172"/>
      <c r="F1536" s="172"/>
      <c r="G1536" s="173"/>
      <c r="H1536" s="173"/>
      <c r="I1536" s="173"/>
      <c r="J1536" s="173"/>
      <c r="K1536" s="173"/>
      <c r="L1536" s="174"/>
    </row>
    <row r="1537" spans="1:12" ht="15" customHeight="1" x14ac:dyDescent="0.2">
      <c r="A1537" s="11"/>
      <c r="C1537" s="189">
        <v>2024</v>
      </c>
      <c r="D1537" s="184"/>
      <c r="E1537" s="185">
        <v>0.16135836595865052</v>
      </c>
      <c r="F1537" s="185">
        <v>0.15654805170498842</v>
      </c>
      <c r="G1537" s="185">
        <v>0.29324969852098481</v>
      </c>
      <c r="H1537" s="185">
        <v>8.4420864234071982E-2</v>
      </c>
      <c r="I1537" s="185">
        <v>3.4015845838922476E-2</v>
      </c>
      <c r="J1537" s="185">
        <v>8.1594189209836729E-2</v>
      </c>
      <c r="K1537" s="185">
        <v>0.18881298453254505</v>
      </c>
      <c r="L1537" s="180">
        <f t="shared" ref="L1537:L1540" si="681">(1*E1537+2*F1537+3*G1537+4*H1537+5*I1537)/SUM(E1537:I1537)</f>
        <v>2.5520621695436247</v>
      </c>
    </row>
    <row r="1538" spans="1:12" ht="15" customHeight="1" x14ac:dyDescent="0.2">
      <c r="A1538" s="11"/>
      <c r="C1538" s="190">
        <v>2021</v>
      </c>
      <c r="D1538" s="186"/>
      <c r="E1538" s="142">
        <v>0.164239046</v>
      </c>
      <c r="F1538" s="142">
        <v>0.14316127000000001</v>
      </c>
      <c r="G1538" s="142">
        <v>0.27356295400000002</v>
      </c>
      <c r="H1538" s="142">
        <v>8.5411181000000003E-2</v>
      </c>
      <c r="I1538" s="142">
        <v>1.5781300000000002E-2</v>
      </c>
      <c r="J1538" s="142">
        <v>9.8134407000000007E-2</v>
      </c>
      <c r="K1538" s="142">
        <v>0.219709824</v>
      </c>
      <c r="L1538" s="141">
        <f t="shared" si="681"/>
        <v>2.4800812270803534</v>
      </c>
    </row>
    <row r="1539" spans="1:12" ht="15" customHeight="1" x14ac:dyDescent="0.2">
      <c r="A1539" s="11"/>
      <c r="C1539" s="190">
        <v>2017</v>
      </c>
      <c r="D1539" s="186"/>
      <c r="E1539" s="142">
        <v>0.18983687699999999</v>
      </c>
      <c r="F1539" s="142">
        <v>0.114091133</v>
      </c>
      <c r="G1539" s="142">
        <v>0.31172037899999999</v>
      </c>
      <c r="H1539" s="142">
        <v>8.0594330000000006E-2</v>
      </c>
      <c r="I1539" s="142">
        <v>2.5084100000000002E-2</v>
      </c>
      <c r="J1539" s="142">
        <v>8.2138576000000005E-2</v>
      </c>
      <c r="K1539" s="142">
        <v>0.19653456999999999</v>
      </c>
      <c r="L1539" s="141">
        <f t="shared" si="681"/>
        <v>2.4967574372137684</v>
      </c>
    </row>
    <row r="1540" spans="1:12" ht="15" customHeight="1" x14ac:dyDescent="0.2">
      <c r="A1540" s="11"/>
      <c r="C1540" s="190">
        <v>2014</v>
      </c>
      <c r="D1540" s="186"/>
      <c r="E1540" s="142">
        <v>0.1744153807390442</v>
      </c>
      <c r="F1540" s="142">
        <v>0.15925629433103713</v>
      </c>
      <c r="G1540" s="142">
        <v>0.30711479708381295</v>
      </c>
      <c r="H1540" s="142">
        <v>2.6721383970830324E-2</v>
      </c>
      <c r="I1540" s="142">
        <v>7.4223701715640765E-3</v>
      </c>
      <c r="J1540" s="142">
        <v>0.10849917129420603</v>
      </c>
      <c r="K1540" s="142">
        <v>0.21657060240950526</v>
      </c>
      <c r="L1540" s="141">
        <f t="shared" si="681"/>
        <v>2.3087864295910667</v>
      </c>
    </row>
    <row r="1541" spans="1:12" ht="15" customHeight="1" x14ac:dyDescent="0.2">
      <c r="A1541" s="11"/>
      <c r="C1541" s="170" t="s">
        <v>181</v>
      </c>
      <c r="D1541" s="171"/>
      <c r="E1541" s="172"/>
      <c r="F1541" s="172"/>
      <c r="G1541" s="173"/>
      <c r="H1541" s="173"/>
      <c r="I1541" s="173"/>
      <c r="J1541" s="173"/>
      <c r="K1541" s="173"/>
      <c r="L1541" s="174"/>
    </row>
    <row r="1542" spans="1:12" ht="15" customHeight="1" x14ac:dyDescent="0.2">
      <c r="A1542" s="11"/>
      <c r="C1542" s="189">
        <v>2024</v>
      </c>
      <c r="D1542" s="184"/>
      <c r="E1542" s="185">
        <v>0.15855217014392953</v>
      </c>
      <c r="F1542" s="185">
        <v>0.12829077690045523</v>
      </c>
      <c r="G1542" s="185">
        <v>0.30194891933198104</v>
      </c>
      <c r="H1542" s="185">
        <v>5.8203236995017886E-2</v>
      </c>
      <c r="I1542" s="185">
        <v>5.4330514868494571E-2</v>
      </c>
      <c r="J1542" s="185">
        <v>0.10202456309509146</v>
      </c>
      <c r="K1542" s="185">
        <v>0.19664981866503028</v>
      </c>
      <c r="L1542" s="180">
        <f t="shared" ref="L1542:L1545" si="682">(1*E1542+2*F1542+3*G1542+4*H1542+5*I1542)/SUM(E1542:I1542)</f>
        <v>2.6028508823685379</v>
      </c>
    </row>
    <row r="1543" spans="1:12" ht="15" customHeight="1" x14ac:dyDescent="0.2">
      <c r="A1543" s="11"/>
      <c r="C1543" s="190">
        <v>2021</v>
      </c>
      <c r="D1543" s="186"/>
      <c r="E1543" s="142">
        <v>0.18354605199999999</v>
      </c>
      <c r="F1543" s="142">
        <v>0.123659898</v>
      </c>
      <c r="G1543" s="142">
        <v>0.257059392</v>
      </c>
      <c r="H1543" s="142">
        <v>7.5424440999999995E-2</v>
      </c>
      <c r="I1543" s="142">
        <v>2.0573899999999999E-2</v>
      </c>
      <c r="J1543" s="142">
        <v>0.11580127699999999</v>
      </c>
      <c r="K1543" s="142">
        <v>0.223935035</v>
      </c>
      <c r="L1543" s="141">
        <f t="shared" si="682"/>
        <v>2.4332873810356155</v>
      </c>
    </row>
    <row r="1544" spans="1:12" ht="15" customHeight="1" x14ac:dyDescent="0.2">
      <c r="A1544" s="11"/>
      <c r="C1544" s="190">
        <v>2017</v>
      </c>
      <c r="D1544" s="186"/>
      <c r="E1544" s="142">
        <v>0.16071707499999999</v>
      </c>
      <c r="F1544" s="142">
        <v>0.10325102899999999</v>
      </c>
      <c r="G1544" s="142">
        <v>0.29213513600000002</v>
      </c>
      <c r="H1544" s="142">
        <v>6.6160768999999994E-2</v>
      </c>
      <c r="I1544" s="142">
        <v>3.1596300000000001E-2</v>
      </c>
      <c r="J1544" s="142">
        <v>0.126246097</v>
      </c>
      <c r="K1544" s="142">
        <v>0.21989357100000001</v>
      </c>
      <c r="L1544" s="141">
        <f t="shared" si="682"/>
        <v>2.5483258336147148</v>
      </c>
    </row>
    <row r="1545" spans="1:12" ht="15" customHeight="1" x14ac:dyDescent="0.2">
      <c r="A1545" s="11"/>
      <c r="C1545" s="190">
        <v>2014</v>
      </c>
      <c r="D1545" s="186"/>
      <c r="E1545" s="142">
        <v>0.18974807701343696</v>
      </c>
      <c r="F1545" s="142">
        <v>0.10652196709620658</v>
      </c>
      <c r="G1545" s="142">
        <v>0.25553978835831337</v>
      </c>
      <c r="H1545" s="142">
        <v>5.0315446393522076E-2</v>
      </c>
      <c r="I1545" s="142">
        <v>9.1591923528512968E-3</v>
      </c>
      <c r="J1545" s="142">
        <v>0.12184206871861289</v>
      </c>
      <c r="K1545" s="142">
        <v>0.26687346006705687</v>
      </c>
      <c r="L1545" s="141">
        <f t="shared" si="682"/>
        <v>2.3172012218882112</v>
      </c>
    </row>
    <row r="1546" spans="1:12" ht="15" customHeight="1" x14ac:dyDescent="0.2">
      <c r="A1546" s="11"/>
      <c r="C1546" s="162" t="s">
        <v>74</v>
      </c>
      <c r="D1546" s="162"/>
      <c r="E1546" s="162"/>
      <c r="F1546" s="162"/>
      <c r="G1546" s="162"/>
      <c r="H1546" s="162"/>
      <c r="I1546" s="162"/>
      <c r="J1546" s="162"/>
      <c r="K1546" s="162"/>
      <c r="L1546" s="162"/>
    </row>
    <row r="1547" spans="1:12" ht="15" customHeight="1" x14ac:dyDescent="0.2">
      <c r="A1547" s="11"/>
      <c r="C1547" s="189">
        <v>2024</v>
      </c>
      <c r="D1547" s="184"/>
      <c r="E1547" s="185">
        <f>AVERAGE(E1552,E1557,E1562)</f>
        <v>0.12968306430225829</v>
      </c>
      <c r="F1547" s="185">
        <f t="shared" ref="F1547:K1547" si="683">AVERAGE(F1552,F1557,F1562)</f>
        <v>0.11776851780878983</v>
      </c>
      <c r="G1547" s="185">
        <f t="shared" si="683"/>
        <v>0.2681032294853149</v>
      </c>
      <c r="H1547" s="185">
        <f t="shared" si="683"/>
        <v>0.145146195111622</v>
      </c>
      <c r="I1547" s="185">
        <f t="shared" si="683"/>
        <v>7.8561567005194607E-2</v>
      </c>
      <c r="J1547" s="185">
        <f t="shared" si="683"/>
        <v>8.9104574642767345E-2</v>
      </c>
      <c r="K1547" s="185">
        <f t="shared" si="683"/>
        <v>0.17163285164405304</v>
      </c>
      <c r="L1547" s="180">
        <f t="shared" ref="L1547:L1550" si="684">(1*E1547+2*F1547+3*G1547+4*H1547+5*I1547)/SUM(E1547:I1547)</f>
        <v>2.8987297342603719</v>
      </c>
    </row>
    <row r="1548" spans="1:12" ht="15" customHeight="1" x14ac:dyDescent="0.2">
      <c r="A1548" s="11"/>
      <c r="C1548" s="190">
        <v>2021</v>
      </c>
      <c r="D1548" s="186"/>
      <c r="E1548" s="142">
        <f t="shared" ref="E1548:K1548" si="685">AVERAGE(E1553,E1558,E1563)</f>
        <v>0.13709416166666669</v>
      </c>
      <c r="F1548" s="142">
        <f t="shared" si="685"/>
        <v>0.10183956233333334</v>
      </c>
      <c r="G1548" s="142">
        <f t="shared" si="685"/>
        <v>0.26015841333333328</v>
      </c>
      <c r="H1548" s="142">
        <f t="shared" si="685"/>
        <v>0.15447488466666667</v>
      </c>
      <c r="I1548" s="142">
        <f t="shared" si="685"/>
        <v>4.7712357999999989E-2</v>
      </c>
      <c r="J1548" s="142">
        <f t="shared" si="685"/>
        <v>0.10125870833333334</v>
      </c>
      <c r="K1548" s="142">
        <f t="shared" si="685"/>
        <v>0.19746190366666669</v>
      </c>
      <c r="L1548" s="141">
        <f t="shared" si="684"/>
        <v>2.8201454532999395</v>
      </c>
    </row>
    <row r="1549" spans="1:12" ht="15" customHeight="1" x14ac:dyDescent="0.2">
      <c r="A1549" s="11"/>
      <c r="C1549" s="190">
        <v>2017</v>
      </c>
      <c r="D1549" s="186"/>
      <c r="E1549" s="142">
        <f t="shared" ref="E1549:K1549" si="686">AVERAGE(E1554,E1559,E1564)</f>
        <v>0.14619834100000001</v>
      </c>
      <c r="F1549" s="142">
        <f t="shared" si="686"/>
        <v>9.8630740333333342E-2</v>
      </c>
      <c r="G1549" s="142">
        <f t="shared" si="686"/>
        <v>0.2856975896666667</v>
      </c>
      <c r="H1549" s="142">
        <f t="shared" si="686"/>
        <v>0.12917973800000002</v>
      </c>
      <c r="I1549" s="142">
        <f t="shared" si="686"/>
        <v>4.9914513333333334E-2</v>
      </c>
      <c r="J1549" s="142">
        <f t="shared" si="686"/>
        <v>9.2717280999999999E-2</v>
      </c>
      <c r="K1549" s="142">
        <f t="shared" si="686"/>
        <v>0.19766178599999998</v>
      </c>
      <c r="L1549" s="141">
        <f t="shared" si="684"/>
        <v>2.7716828061749834</v>
      </c>
    </row>
    <row r="1550" spans="1:12" ht="15" customHeight="1" x14ac:dyDescent="0.2">
      <c r="A1550" s="11"/>
      <c r="C1550" s="190">
        <v>2014</v>
      </c>
      <c r="D1550" s="186"/>
      <c r="E1550" s="142">
        <f t="shared" ref="E1550:K1550" si="687">AVERAGE(E1555,E1560,E1565)</f>
        <v>0.13899769013004029</v>
      </c>
      <c r="F1550" s="142">
        <f t="shared" si="687"/>
        <v>0.13854828800461896</v>
      </c>
      <c r="G1550" s="142">
        <f t="shared" si="687"/>
        <v>0.28489764261506906</v>
      </c>
      <c r="H1550" s="142">
        <f t="shared" si="687"/>
        <v>8.1929445208362137E-2</v>
      </c>
      <c r="I1550" s="142">
        <f t="shared" si="687"/>
        <v>3.4300059670600153E-2</v>
      </c>
      <c r="J1550" s="142">
        <f t="shared" si="687"/>
        <v>0.10907067579318448</v>
      </c>
      <c r="K1550" s="142">
        <f t="shared" si="687"/>
        <v>0.21225619857812492</v>
      </c>
      <c r="L1550" s="141">
        <f t="shared" si="684"/>
        <v>2.6080379586730884</v>
      </c>
    </row>
    <row r="1551" spans="1:12" ht="15" customHeight="1" x14ac:dyDescent="0.2">
      <c r="A1551" s="11"/>
      <c r="C1551" s="170" t="s">
        <v>95</v>
      </c>
      <c r="D1551" s="171"/>
      <c r="E1551" s="172"/>
      <c r="F1551" s="172"/>
      <c r="G1551" s="173"/>
      <c r="H1551" s="173"/>
      <c r="I1551" s="173"/>
      <c r="J1551" s="173"/>
      <c r="K1551" s="173"/>
      <c r="L1551" s="174"/>
    </row>
    <row r="1552" spans="1:12" ht="15" customHeight="1" x14ac:dyDescent="0.2">
      <c r="A1552" s="11"/>
      <c r="C1552" s="189">
        <v>2024</v>
      </c>
      <c r="D1552" s="184"/>
      <c r="E1552" s="185">
        <v>0.1294121883025198</v>
      </c>
      <c r="F1552" s="185">
        <v>0.13199190246073328</v>
      </c>
      <c r="G1552" s="185">
        <v>0.26247359700631429</v>
      </c>
      <c r="H1552" s="185">
        <v>0.15131733468987768</v>
      </c>
      <c r="I1552" s="185">
        <v>7.1627454743709865E-2</v>
      </c>
      <c r="J1552" s="185">
        <v>8.4922980132966577E-2</v>
      </c>
      <c r="K1552" s="185">
        <v>0.16825454266387871</v>
      </c>
      <c r="L1552" s="180">
        <f t="shared" ref="L1552:L1555" si="688">(1*E1552+2*F1552+3*G1552+4*H1552+5*I1552)/SUM(E1552:I1552)</f>
        <v>2.8711286311990643</v>
      </c>
    </row>
    <row r="1553" spans="1:12" ht="15" customHeight="1" x14ac:dyDescent="0.2">
      <c r="A1553" s="11"/>
      <c r="C1553" s="190">
        <v>2021</v>
      </c>
      <c r="D1553" s="186"/>
      <c r="E1553" s="142">
        <v>0.142895204</v>
      </c>
      <c r="F1553" s="142">
        <v>9.6801852999999993E-2</v>
      </c>
      <c r="G1553" s="142">
        <v>0.268316581</v>
      </c>
      <c r="H1553" s="142">
        <v>0.16634004599999999</v>
      </c>
      <c r="I1553" s="142">
        <v>3.5771699999999997E-2</v>
      </c>
      <c r="J1553" s="142">
        <v>9.7795751E-2</v>
      </c>
      <c r="K1553" s="142">
        <v>0.19207887000000001</v>
      </c>
      <c r="L1553" s="141">
        <f t="shared" si="688"/>
        <v>2.7962207544463724</v>
      </c>
    </row>
    <row r="1554" spans="1:12" ht="15" customHeight="1" x14ac:dyDescent="0.2">
      <c r="A1554" s="11"/>
      <c r="C1554" s="190">
        <v>2017</v>
      </c>
      <c r="D1554" s="186"/>
      <c r="E1554" s="142">
        <v>0.15428292299999999</v>
      </c>
      <c r="F1554" s="142">
        <v>0.114996452</v>
      </c>
      <c r="G1554" s="142">
        <v>0.30618352100000001</v>
      </c>
      <c r="H1554" s="142">
        <v>0.11301702299999999</v>
      </c>
      <c r="I1554" s="142">
        <v>4.14823E-2</v>
      </c>
      <c r="J1554" s="142">
        <v>7.8096962000000006E-2</v>
      </c>
      <c r="K1554" s="142">
        <v>0.191940782</v>
      </c>
      <c r="L1554" s="141">
        <f t="shared" si="688"/>
        <v>2.6882295150675466</v>
      </c>
    </row>
    <row r="1555" spans="1:12" ht="15" customHeight="1" x14ac:dyDescent="0.2">
      <c r="A1555" s="11"/>
      <c r="C1555" s="190">
        <v>2014</v>
      </c>
      <c r="D1555" s="186"/>
      <c r="E1555" s="142">
        <v>0.15022374614279738</v>
      </c>
      <c r="F1555" s="142">
        <v>0.16679369087582907</v>
      </c>
      <c r="G1555" s="142">
        <v>0.29312138352875478</v>
      </c>
      <c r="H1555" s="142">
        <v>6.8045478830399825E-2</v>
      </c>
      <c r="I1555" s="142">
        <v>2.4378886694742127E-2</v>
      </c>
      <c r="J1555" s="142">
        <v>9.6105221083242515E-2</v>
      </c>
      <c r="K1555" s="142">
        <v>0.20133159284423441</v>
      </c>
      <c r="L1555" s="141">
        <f t="shared" si="688"/>
        <v>2.5012008344750289</v>
      </c>
    </row>
    <row r="1556" spans="1:12" ht="15" customHeight="1" x14ac:dyDescent="0.2">
      <c r="A1556" s="11"/>
      <c r="C1556" s="170" t="s">
        <v>96</v>
      </c>
      <c r="D1556" s="171"/>
      <c r="E1556" s="172"/>
      <c r="F1556" s="172"/>
      <c r="G1556" s="173"/>
      <c r="H1556" s="173"/>
      <c r="I1556" s="173"/>
      <c r="J1556" s="173"/>
      <c r="K1556" s="173"/>
      <c r="L1556" s="174"/>
    </row>
    <row r="1557" spans="1:12" ht="15" customHeight="1" x14ac:dyDescent="0.2">
      <c r="A1557" s="11"/>
      <c r="C1557" s="189">
        <v>2024</v>
      </c>
      <c r="D1557" s="184"/>
      <c r="E1557" s="185">
        <v>0.13512980663780927</v>
      </c>
      <c r="F1557" s="185">
        <v>0.11846979923995531</v>
      </c>
      <c r="G1557" s="185">
        <v>0.28186510165387968</v>
      </c>
      <c r="H1557" s="185">
        <v>0.14430517057253808</v>
      </c>
      <c r="I1557" s="185">
        <v>6.624429064482068E-2</v>
      </c>
      <c r="J1557" s="185">
        <v>8.5731288587118232E-2</v>
      </c>
      <c r="K1557" s="185">
        <v>0.16825454266387865</v>
      </c>
      <c r="L1557" s="180">
        <f t="shared" ref="L1557:L1560" si="689">(1*E1557+2*F1557+3*G1557+4*H1557+5*I1557)/SUM(E1557:I1557)</f>
        <v>2.8499550473135109</v>
      </c>
    </row>
    <row r="1558" spans="1:12" ht="15" customHeight="1" x14ac:dyDescent="0.2">
      <c r="A1558" s="11"/>
      <c r="C1558" s="190">
        <v>2021</v>
      </c>
      <c r="D1558" s="186"/>
      <c r="E1558" s="142">
        <v>0.128300689</v>
      </c>
      <c r="F1558" s="142">
        <v>0.118778935</v>
      </c>
      <c r="G1558" s="142">
        <v>0.27064974000000003</v>
      </c>
      <c r="H1558" s="142">
        <v>0.15287034899999999</v>
      </c>
      <c r="I1558" s="142">
        <v>3.3277000000000001E-2</v>
      </c>
      <c r="J1558" s="142">
        <v>0.104044388</v>
      </c>
      <c r="K1558" s="142">
        <v>0.19207887000000001</v>
      </c>
      <c r="L1558" s="141">
        <f t="shared" si="689"/>
        <v>2.7784328404113579</v>
      </c>
    </row>
    <row r="1559" spans="1:12" ht="15" customHeight="1" x14ac:dyDescent="0.2">
      <c r="A1559" s="11"/>
      <c r="C1559" s="190">
        <v>2017</v>
      </c>
      <c r="D1559" s="186"/>
      <c r="E1559" s="142">
        <v>0.162057911</v>
      </c>
      <c r="F1559" s="142">
        <v>9.5266319000000002E-2</v>
      </c>
      <c r="G1559" s="142">
        <v>0.28713789299999998</v>
      </c>
      <c r="H1559" s="142">
        <v>0.13551270500000001</v>
      </c>
      <c r="I1559" s="142">
        <v>3.8946799999999997E-2</v>
      </c>
      <c r="J1559" s="142">
        <v>8.5846452000000004E-2</v>
      </c>
      <c r="K1559" s="142">
        <v>0.195231924</v>
      </c>
      <c r="L1559" s="141">
        <f t="shared" si="689"/>
        <v>2.7134933378301427</v>
      </c>
    </row>
    <row r="1560" spans="1:12" ht="15" customHeight="1" x14ac:dyDescent="0.2">
      <c r="A1560" s="11"/>
      <c r="C1560" s="190">
        <v>2014</v>
      </c>
      <c r="D1560" s="186"/>
      <c r="E1560" s="142">
        <v>0.13149816868220998</v>
      </c>
      <c r="F1560" s="142">
        <v>0.14702095087520278</v>
      </c>
      <c r="G1560" s="142">
        <v>0.31410002795868891</v>
      </c>
      <c r="H1560" s="142">
        <v>6.1561459305141876E-2</v>
      </c>
      <c r="I1560" s="142">
        <v>3.1773098813014107E-2</v>
      </c>
      <c r="J1560" s="142">
        <v>0.1063638574839816</v>
      </c>
      <c r="K1560" s="142">
        <v>0.2076824368817608</v>
      </c>
      <c r="L1560" s="141">
        <f t="shared" si="689"/>
        <v>2.5846518081784904</v>
      </c>
    </row>
    <row r="1561" spans="1:12" ht="15" customHeight="1" x14ac:dyDescent="0.2">
      <c r="A1561" s="11"/>
      <c r="C1561" s="170" t="s">
        <v>181</v>
      </c>
      <c r="D1561" s="171"/>
      <c r="E1561" s="172"/>
      <c r="F1561" s="172"/>
      <c r="G1561" s="173"/>
      <c r="H1561" s="173"/>
      <c r="I1561" s="173"/>
      <c r="J1561" s="173"/>
      <c r="K1561" s="173"/>
      <c r="L1561" s="174"/>
    </row>
    <row r="1562" spans="1:12" ht="15" customHeight="1" x14ac:dyDescent="0.2">
      <c r="A1562" s="11"/>
      <c r="C1562" s="189">
        <v>2024</v>
      </c>
      <c r="D1562" s="184"/>
      <c r="E1562" s="185">
        <v>0.12450719796644584</v>
      </c>
      <c r="F1562" s="185">
        <v>0.10284385172568089</v>
      </c>
      <c r="G1562" s="185">
        <v>0.25997098979575078</v>
      </c>
      <c r="H1562" s="185">
        <v>0.13981608007245028</v>
      </c>
      <c r="I1562" s="185">
        <v>9.7812955627053277E-2</v>
      </c>
      <c r="J1562" s="185">
        <v>9.6659455208217226E-2</v>
      </c>
      <c r="K1562" s="185">
        <v>0.17838946960440169</v>
      </c>
      <c r="L1562" s="180">
        <f t="shared" ref="L1562:L1565" si="690">(1*E1562+2*F1562+3*G1562+4*H1562+5*I1562)/SUM(E1562:I1562)</f>
        <v>2.9773553597009661</v>
      </c>
    </row>
    <row r="1563" spans="1:12" ht="15" customHeight="1" x14ac:dyDescent="0.2">
      <c r="A1563" s="11"/>
      <c r="C1563" s="190">
        <v>2021</v>
      </c>
      <c r="D1563" s="186"/>
      <c r="E1563" s="142">
        <v>0.14008659200000001</v>
      </c>
      <c r="F1563" s="142">
        <v>8.9937899000000002E-2</v>
      </c>
      <c r="G1563" s="142">
        <v>0.24150891899999999</v>
      </c>
      <c r="H1563" s="142">
        <v>0.14421425900000001</v>
      </c>
      <c r="I1563" s="142">
        <v>7.4088373999999999E-2</v>
      </c>
      <c r="J1563" s="142">
        <v>0.10193598600000001</v>
      </c>
      <c r="K1563" s="142">
        <v>0.20822797100000001</v>
      </c>
      <c r="L1563" s="141">
        <f t="shared" si="690"/>
        <v>2.8873354374729305</v>
      </c>
    </row>
    <row r="1564" spans="1:12" ht="15" customHeight="1" x14ac:dyDescent="0.2">
      <c r="A1564" s="11"/>
      <c r="C1564" s="190">
        <v>2017</v>
      </c>
      <c r="D1564" s="186"/>
      <c r="E1564" s="142">
        <v>0.122254189</v>
      </c>
      <c r="F1564" s="142">
        <v>8.5629449999999996E-2</v>
      </c>
      <c r="G1564" s="142">
        <v>0.26377135499999999</v>
      </c>
      <c r="H1564" s="142">
        <v>0.13900948599999999</v>
      </c>
      <c r="I1564" s="142">
        <v>6.9314440000000005E-2</v>
      </c>
      <c r="J1564" s="142">
        <v>0.114208429</v>
      </c>
      <c r="K1564" s="142">
        <v>0.20581265200000001</v>
      </c>
      <c r="L1564" s="141">
        <f t="shared" si="690"/>
        <v>2.9227925153915066</v>
      </c>
    </row>
    <row r="1565" spans="1:12" ht="15" customHeight="1" x14ac:dyDescent="0.2">
      <c r="A1565" s="11"/>
      <c r="C1565" s="190">
        <v>2014</v>
      </c>
      <c r="D1565" s="186"/>
      <c r="E1565" s="142">
        <v>0.13527115556511352</v>
      </c>
      <c r="F1565" s="142">
        <v>0.10183022226282509</v>
      </c>
      <c r="G1565" s="142">
        <v>0.24747151635776357</v>
      </c>
      <c r="H1565" s="142">
        <v>0.11618139748954473</v>
      </c>
      <c r="I1565" s="142">
        <v>4.6748193504044223E-2</v>
      </c>
      <c r="J1565" s="142">
        <v>0.12474294881232936</v>
      </c>
      <c r="K1565" s="142">
        <v>0.22775456600837957</v>
      </c>
      <c r="L1565" s="141">
        <f t="shared" si="690"/>
        <v>2.7487349429240115</v>
      </c>
    </row>
    <row r="1566" spans="1:12" ht="15" customHeight="1" x14ac:dyDescent="0.2">
      <c r="A1566" s="11"/>
      <c r="C1566" s="162" t="s">
        <v>75</v>
      </c>
      <c r="D1566" s="162"/>
      <c r="E1566" s="162"/>
      <c r="F1566" s="162"/>
      <c r="G1566" s="162"/>
      <c r="H1566" s="162"/>
      <c r="I1566" s="162"/>
      <c r="J1566" s="162"/>
      <c r="K1566" s="162"/>
      <c r="L1566" s="162"/>
    </row>
    <row r="1567" spans="1:12" ht="15" customHeight="1" x14ac:dyDescent="0.2">
      <c r="A1567" s="11"/>
      <c r="C1567" s="189">
        <v>2024</v>
      </c>
      <c r="D1567" s="184"/>
      <c r="E1567" s="185">
        <f>AVERAGE(E1572,E1577,E1582)</f>
        <v>0.12731342460491932</v>
      </c>
      <c r="F1567" s="185">
        <f t="shared" ref="F1567:K1567" si="691">AVERAGE(F1572,F1577,F1582)</f>
        <v>0.10592389731182945</v>
      </c>
      <c r="G1567" s="185">
        <f t="shared" si="691"/>
        <v>0.2316569815559161</v>
      </c>
      <c r="H1567" s="185">
        <f t="shared" si="691"/>
        <v>7.4571371808294387E-2</v>
      </c>
      <c r="I1567" s="185">
        <f t="shared" si="691"/>
        <v>5.4421932972944488E-2</v>
      </c>
      <c r="J1567" s="185">
        <f t="shared" si="691"/>
        <v>0.12739562727677503</v>
      </c>
      <c r="K1567" s="185">
        <f t="shared" si="691"/>
        <v>0.27871676446932131</v>
      </c>
      <c r="L1567" s="180">
        <f t="shared" ref="L1567:L1570" si="692">(1*E1567+2*F1567+3*G1567+4*H1567+5*I1567)/SUM(E1567:I1567)</f>
        <v>2.7017356376768267</v>
      </c>
    </row>
    <row r="1568" spans="1:12" ht="15" customHeight="1" x14ac:dyDescent="0.2">
      <c r="A1568" s="11"/>
      <c r="C1568" s="190">
        <v>2021</v>
      </c>
      <c r="D1568" s="186"/>
      <c r="E1568" s="142">
        <f t="shared" ref="E1568:K1568" si="693">AVERAGE(E1573,E1578,E1583)</f>
        <v>0.124415781</v>
      </c>
      <c r="F1568" s="142">
        <f t="shared" si="693"/>
        <v>0.11690160666666667</v>
      </c>
      <c r="G1568" s="142">
        <f t="shared" si="693"/>
        <v>0.20926606533333333</v>
      </c>
      <c r="H1568" s="142">
        <f t="shared" si="693"/>
        <v>9.0216995000000008E-2</v>
      </c>
      <c r="I1568" s="142">
        <f t="shared" si="693"/>
        <v>3.1154833333333336E-2</v>
      </c>
      <c r="J1568" s="142">
        <f t="shared" si="693"/>
        <v>0.14298473666666667</v>
      </c>
      <c r="K1568" s="142">
        <f t="shared" si="693"/>
        <v>0.28506000433333334</v>
      </c>
      <c r="L1568" s="141">
        <f t="shared" si="692"/>
        <v>2.6272322086038327</v>
      </c>
    </row>
    <row r="1569" spans="1:13" ht="15" customHeight="1" x14ac:dyDescent="0.2">
      <c r="A1569" s="11"/>
      <c r="C1569" s="190">
        <v>2017</v>
      </c>
      <c r="D1569" s="186"/>
      <c r="E1569" s="142">
        <f t="shared" ref="E1569:K1569" si="694">AVERAGE(E1574,E1579,E1584)</f>
        <v>0.13624131066666667</v>
      </c>
      <c r="F1569" s="142">
        <f t="shared" si="694"/>
        <v>8.7091918333333337E-2</v>
      </c>
      <c r="G1569" s="142">
        <f t="shared" si="694"/>
        <v>0.23706241666666669</v>
      </c>
      <c r="H1569" s="142">
        <f t="shared" si="694"/>
        <v>7.6697918333333337E-2</v>
      </c>
      <c r="I1569" s="142">
        <f t="shared" si="694"/>
        <v>3.0954666666666669E-2</v>
      </c>
      <c r="J1569" s="142">
        <f t="shared" si="694"/>
        <v>0.13232708200000001</v>
      </c>
      <c r="K1569" s="142">
        <f t="shared" si="694"/>
        <v>0.29962469600000002</v>
      </c>
      <c r="L1569" s="141">
        <f t="shared" si="692"/>
        <v>2.6110061152013966</v>
      </c>
    </row>
    <row r="1570" spans="1:13" ht="15" customHeight="1" x14ac:dyDescent="0.2">
      <c r="A1570" s="11"/>
      <c r="C1570" s="190">
        <v>2014</v>
      </c>
      <c r="D1570" s="186"/>
      <c r="E1570" s="142">
        <f t="shared" ref="E1570:K1570" si="695">AVERAGE(E1575,E1580,E1585)</f>
        <v>0.13744398257287246</v>
      </c>
      <c r="F1570" s="142">
        <f t="shared" si="695"/>
        <v>0.10070639986141176</v>
      </c>
      <c r="G1570" s="142">
        <f t="shared" si="695"/>
        <v>0.21230746048253102</v>
      </c>
      <c r="H1570" s="142">
        <f t="shared" si="695"/>
        <v>4.9087635946341614E-2</v>
      </c>
      <c r="I1570" s="142">
        <f t="shared" si="695"/>
        <v>1.8013866944759795E-2</v>
      </c>
      <c r="J1570" s="142">
        <f t="shared" si="695"/>
        <v>0.12456924561042264</v>
      </c>
      <c r="K1570" s="142">
        <f t="shared" si="695"/>
        <v>0.35787140858166072</v>
      </c>
      <c r="L1570" s="141">
        <f t="shared" si="692"/>
        <v>2.4387522947385794</v>
      </c>
    </row>
    <row r="1571" spans="1:13" ht="15" customHeight="1" x14ac:dyDescent="0.2">
      <c r="A1571" s="11"/>
      <c r="C1571" s="170" t="s">
        <v>95</v>
      </c>
      <c r="D1571" s="171"/>
      <c r="E1571" s="172"/>
      <c r="F1571" s="172"/>
      <c r="G1571" s="173"/>
      <c r="H1571" s="173"/>
      <c r="I1571" s="173"/>
      <c r="J1571" s="173"/>
      <c r="K1571" s="173"/>
      <c r="L1571" s="174"/>
    </row>
    <row r="1572" spans="1:13" ht="15" customHeight="1" x14ac:dyDescent="0.2">
      <c r="A1572" s="11"/>
      <c r="C1572" s="189">
        <v>2024</v>
      </c>
      <c r="D1572" s="184"/>
      <c r="E1572" s="185">
        <v>0.12931350139266232</v>
      </c>
      <c r="F1572" s="185">
        <v>0.1171069280638101</v>
      </c>
      <c r="G1572" s="185">
        <v>0.22483428014001508</v>
      </c>
      <c r="H1572" s="185">
        <v>7.4398335333876062E-2</v>
      </c>
      <c r="I1572" s="185">
        <v>4.4204689792860637E-2</v>
      </c>
      <c r="J1572" s="185">
        <v>0.13300987926539717</v>
      </c>
      <c r="K1572" s="185">
        <v>0.27713238601137863</v>
      </c>
      <c r="L1572" s="180">
        <f t="shared" ref="L1572:L1575" si="696">(1*E1572+2*F1572+3*G1572+4*H1572+5*I1572)/SUM(E1572:I1572)</f>
        <v>2.6390210666145664</v>
      </c>
    </row>
    <row r="1573" spans="1:13" ht="15" customHeight="1" x14ac:dyDescent="0.2">
      <c r="A1573" s="11"/>
      <c r="C1573" s="190">
        <v>2021</v>
      </c>
      <c r="D1573" s="186"/>
      <c r="E1573" s="142">
        <v>0.12747257400000001</v>
      </c>
      <c r="F1573" s="142">
        <v>0.11837101899999999</v>
      </c>
      <c r="G1573" s="142">
        <v>0.21027115800000001</v>
      </c>
      <c r="H1573" s="142">
        <v>8.9262558000000006E-2</v>
      </c>
      <c r="I1573" s="142">
        <v>2.7274099999999999E-2</v>
      </c>
      <c r="J1573" s="142">
        <v>0.14640249299999999</v>
      </c>
      <c r="K1573" s="142">
        <v>0.28094608500000001</v>
      </c>
      <c r="L1573" s="141">
        <f t="shared" si="696"/>
        <v>2.5992231829119623</v>
      </c>
    </row>
    <row r="1574" spans="1:13" ht="15" customHeight="1" x14ac:dyDescent="0.2">
      <c r="A1574" s="11"/>
      <c r="C1574" s="190">
        <v>2017</v>
      </c>
      <c r="D1574" s="186"/>
      <c r="E1574" s="142">
        <v>0.14734625800000001</v>
      </c>
      <c r="F1574" s="142">
        <v>9.2545952000000001E-2</v>
      </c>
      <c r="G1574" s="142">
        <v>0.234594583</v>
      </c>
      <c r="H1574" s="142">
        <v>7.1241038000000007E-2</v>
      </c>
      <c r="I1574" s="142">
        <v>2.9537299999999999E-2</v>
      </c>
      <c r="J1574" s="142">
        <v>0.11686310900000001</v>
      </c>
      <c r="K1574" s="142">
        <v>0.30787171200000002</v>
      </c>
      <c r="L1574" s="141">
        <f t="shared" si="696"/>
        <v>2.5533836206039751</v>
      </c>
    </row>
    <row r="1575" spans="1:13" ht="15" customHeight="1" x14ac:dyDescent="0.2">
      <c r="A1575" s="11"/>
      <c r="C1575" s="190">
        <v>2014</v>
      </c>
      <c r="D1575" s="186"/>
      <c r="E1575" s="142">
        <v>0.1522662133708369</v>
      </c>
      <c r="F1575" s="142">
        <v>0.11486437828071153</v>
      </c>
      <c r="G1575" s="142">
        <v>0.2191632415897668</v>
      </c>
      <c r="H1575" s="142">
        <v>3.366070550157127E-2</v>
      </c>
      <c r="I1575" s="142">
        <v>1.7885940280328576E-2</v>
      </c>
      <c r="J1575" s="142">
        <v>0.11719253415326342</v>
      </c>
      <c r="K1575" s="142">
        <v>0.34496698682352156</v>
      </c>
      <c r="L1575" s="141">
        <f t="shared" si="696"/>
        <v>2.3493159540618156</v>
      </c>
    </row>
    <row r="1576" spans="1:13" ht="15" customHeight="1" x14ac:dyDescent="0.2">
      <c r="A1576" s="11"/>
      <c r="C1576" s="170" t="s">
        <v>96</v>
      </c>
      <c r="D1576" s="171"/>
      <c r="E1576" s="172"/>
      <c r="F1576" s="172"/>
      <c r="G1576" s="173"/>
      <c r="H1576" s="173"/>
      <c r="I1576" s="173"/>
      <c r="J1576" s="173"/>
      <c r="K1576" s="173"/>
      <c r="L1576" s="174"/>
    </row>
    <row r="1577" spans="1:13" ht="15" customHeight="1" x14ac:dyDescent="0.2">
      <c r="A1577" s="11"/>
      <c r="C1577" s="189">
        <v>2024</v>
      </c>
      <c r="D1577" s="184"/>
      <c r="E1577" s="185">
        <v>0.1250806322814999</v>
      </c>
      <c r="F1577" s="185">
        <v>0.11248774256624795</v>
      </c>
      <c r="G1577" s="185">
        <v>0.23596642014019523</v>
      </c>
      <c r="H1577" s="185">
        <v>7.7428455688130657E-2</v>
      </c>
      <c r="I1577" s="185">
        <v>5.266441449714071E-2</v>
      </c>
      <c r="J1577" s="185">
        <v>0.11923994881540703</v>
      </c>
      <c r="K1577" s="185">
        <v>0.27713238601137868</v>
      </c>
      <c r="L1577" s="180">
        <f t="shared" ref="L1577:L1580" si="697">(1*E1577+2*F1577+3*G1577+4*H1577+5*I1577)/SUM(E1577:I1577)</f>
        <v>2.7019823099141513</v>
      </c>
    </row>
    <row r="1578" spans="1:13" ht="15" customHeight="1" x14ac:dyDescent="0.2">
      <c r="A1578" s="11"/>
      <c r="C1578" s="190">
        <v>2021</v>
      </c>
      <c r="D1578" s="186"/>
      <c r="E1578" s="142">
        <v>0.117991734</v>
      </c>
      <c r="F1578" s="142">
        <v>0.127705228</v>
      </c>
      <c r="G1578" s="142">
        <v>0.21469528800000001</v>
      </c>
      <c r="H1578" s="142">
        <v>8.6684140000000007E-2</v>
      </c>
      <c r="I1578" s="142">
        <v>2.6808200000000001E-2</v>
      </c>
      <c r="J1578" s="142">
        <v>0.145169357</v>
      </c>
      <c r="K1578" s="142">
        <v>0.28094608500000001</v>
      </c>
      <c r="L1578" s="141">
        <f t="shared" si="697"/>
        <v>2.610743762957636</v>
      </c>
    </row>
    <row r="1579" spans="1:13" ht="15" customHeight="1" x14ac:dyDescent="0.2">
      <c r="A1579" s="11"/>
      <c r="C1579" s="190">
        <v>2017</v>
      </c>
      <c r="D1579" s="186"/>
      <c r="E1579" s="142">
        <v>0.147386558</v>
      </c>
      <c r="F1579" s="142">
        <v>8.3081334000000007E-2</v>
      </c>
      <c r="G1579" s="142">
        <v>0.24124945</v>
      </c>
      <c r="H1579" s="142">
        <v>8.1794776E-2</v>
      </c>
      <c r="I1579" s="142">
        <v>2.8446099999999998E-2</v>
      </c>
      <c r="J1579" s="142">
        <v>0.12463118199999999</v>
      </c>
      <c r="K1579" s="142">
        <v>0.293410632</v>
      </c>
      <c r="L1579" s="141">
        <f t="shared" si="697"/>
        <v>2.5890298193194341</v>
      </c>
    </row>
    <row r="1580" spans="1:13" ht="15" customHeight="1" x14ac:dyDescent="0.2">
      <c r="A1580" s="11"/>
      <c r="C1580" s="190">
        <v>2014</v>
      </c>
      <c r="D1580" s="186"/>
      <c r="E1580" s="142">
        <v>0.12902923076768305</v>
      </c>
      <c r="F1580" s="142">
        <v>0.11419512919485278</v>
      </c>
      <c r="G1580" s="142">
        <v>0.22329382195915853</v>
      </c>
      <c r="H1580" s="142">
        <v>4.7156425192705631E-2</v>
      </c>
      <c r="I1580" s="142">
        <v>1.5075795121223399E-2</v>
      </c>
      <c r="J1580" s="142">
        <v>0.12094041543764349</v>
      </c>
      <c r="K1580" s="142">
        <v>0.35030918232673314</v>
      </c>
      <c r="L1580" s="141">
        <f t="shared" si="697"/>
        <v>2.4421837334818104</v>
      </c>
    </row>
    <row r="1581" spans="1:13" ht="15" customHeight="1" x14ac:dyDescent="0.2">
      <c r="A1581" s="11"/>
      <c r="C1581" s="170" t="s">
        <v>181</v>
      </c>
      <c r="D1581" s="171"/>
      <c r="E1581" s="172"/>
      <c r="F1581" s="172"/>
      <c r="G1581" s="173"/>
      <c r="H1581" s="173"/>
      <c r="I1581" s="173"/>
      <c r="J1581" s="173"/>
      <c r="K1581" s="173"/>
      <c r="L1581" s="174"/>
    </row>
    <row r="1582" spans="1:13" s="3" customFormat="1" ht="15" customHeight="1" x14ac:dyDescent="0.2">
      <c r="A1582" s="11"/>
      <c r="B1582" s="2"/>
      <c r="C1582" s="189">
        <v>2024</v>
      </c>
      <c r="D1582" s="184"/>
      <c r="E1582" s="185">
        <v>0.1275461401405957</v>
      </c>
      <c r="F1582" s="185">
        <v>8.8177021305430314E-2</v>
      </c>
      <c r="G1582" s="185">
        <v>0.23417024438753803</v>
      </c>
      <c r="H1582" s="185">
        <v>7.1887324402876471E-2</v>
      </c>
      <c r="I1582" s="185">
        <v>6.6396694628832145E-2</v>
      </c>
      <c r="J1582" s="185">
        <v>0.12993705374952089</v>
      </c>
      <c r="K1582" s="185">
        <v>0.28188552138520645</v>
      </c>
      <c r="L1582" s="180">
        <f t="shared" ref="L1582:L1585" si="698">(1*E1582+2*F1582+3*G1582+4*H1582+5*I1582)/SUM(E1582:I1582)</f>
        <v>2.7643762203933178</v>
      </c>
      <c r="M1582" s="2"/>
    </row>
    <row r="1583" spans="1:13" s="3" customFormat="1" ht="15" customHeight="1" x14ac:dyDescent="0.2">
      <c r="A1583" s="11"/>
      <c r="B1583" s="2"/>
      <c r="C1583" s="190">
        <v>2021</v>
      </c>
      <c r="D1583" s="186"/>
      <c r="E1583" s="142">
        <v>0.12778303499999999</v>
      </c>
      <c r="F1583" s="142">
        <v>0.104628573</v>
      </c>
      <c r="G1583" s="142">
        <v>0.20283175000000001</v>
      </c>
      <c r="H1583" s="142">
        <v>9.4704286999999998E-2</v>
      </c>
      <c r="I1583" s="142">
        <v>3.9382199999999999E-2</v>
      </c>
      <c r="J1583" s="142">
        <v>0.13738236000000001</v>
      </c>
      <c r="K1583" s="142">
        <v>0.29328784299999999</v>
      </c>
      <c r="L1583" s="141">
        <f t="shared" si="698"/>
        <v>2.6720249998487255</v>
      </c>
      <c r="M1583" s="2"/>
    </row>
    <row r="1584" spans="1:13" s="3" customFormat="1" ht="15" customHeight="1" x14ac:dyDescent="0.2">
      <c r="A1584" s="11"/>
      <c r="B1584" s="2"/>
      <c r="C1584" s="190">
        <v>2017</v>
      </c>
      <c r="D1584" s="186"/>
      <c r="E1584" s="142">
        <v>0.113991116</v>
      </c>
      <c r="F1584" s="142">
        <v>8.5648469000000005E-2</v>
      </c>
      <c r="G1584" s="142">
        <v>0.23534321699999999</v>
      </c>
      <c r="H1584" s="142">
        <v>7.7057941000000005E-2</v>
      </c>
      <c r="I1584" s="142">
        <v>3.4880599999999998E-2</v>
      </c>
      <c r="J1584" s="142">
        <v>0.15548695500000001</v>
      </c>
      <c r="K1584" s="142">
        <v>0.29759174399999999</v>
      </c>
      <c r="L1584" s="141">
        <f t="shared" si="698"/>
        <v>2.6949989936669918</v>
      </c>
      <c r="M1584" s="2"/>
    </row>
    <row r="1585" spans="1:13" s="3" customFormat="1" ht="15" customHeight="1" x14ac:dyDescent="0.2">
      <c r="A1585" s="11"/>
      <c r="B1585" s="2"/>
      <c r="C1585" s="190">
        <v>2014</v>
      </c>
      <c r="D1585" s="186"/>
      <c r="E1585" s="142">
        <v>0.13103650358009747</v>
      </c>
      <c r="F1585" s="142">
        <v>7.3059692108670984E-2</v>
      </c>
      <c r="G1585" s="142">
        <v>0.19446531789866769</v>
      </c>
      <c r="H1585" s="142">
        <v>6.6445777144747961E-2</v>
      </c>
      <c r="I1585" s="142">
        <v>2.1079865432727406E-2</v>
      </c>
      <c r="J1585" s="142">
        <v>0.13557478724036101</v>
      </c>
      <c r="K1585" s="142">
        <v>0.37833805659472747</v>
      </c>
      <c r="L1585" s="141">
        <f t="shared" si="698"/>
        <v>2.5339782415855261</v>
      </c>
      <c r="M1585" s="2"/>
    </row>
    <row r="1586" spans="1:13" s="3" customFormat="1" ht="15" customHeight="1" x14ac:dyDescent="0.2">
      <c r="A1586" s="11"/>
      <c r="B1586" s="2"/>
      <c r="C1586" s="162" t="s">
        <v>208</v>
      </c>
      <c r="D1586" s="162"/>
      <c r="E1586" s="162"/>
      <c r="F1586" s="162"/>
      <c r="G1586" s="162"/>
      <c r="H1586" s="162"/>
      <c r="I1586" s="162"/>
      <c r="J1586" s="162"/>
      <c r="K1586" s="162"/>
      <c r="L1586" s="162"/>
      <c r="M1586" s="2"/>
    </row>
    <row r="1587" spans="1:13" ht="15" customHeight="1" x14ac:dyDescent="0.2">
      <c r="A1587" s="11"/>
      <c r="C1587" s="189">
        <v>2024</v>
      </c>
      <c r="D1587" s="184"/>
      <c r="E1587" s="185">
        <f>AVERAGE(E1592,E1597,E1602)</f>
        <v>0.17649245724047993</v>
      </c>
      <c r="F1587" s="185">
        <f t="shared" ref="F1587:K1587" si="699">AVERAGE(F1592,F1597,F1602)</f>
        <v>0.1041368626298232</v>
      </c>
      <c r="G1587" s="185">
        <f t="shared" si="699"/>
        <v>0.27152693711458809</v>
      </c>
      <c r="H1587" s="185">
        <f t="shared" si="699"/>
        <v>0.11474900695785352</v>
      </c>
      <c r="I1587" s="185">
        <f t="shared" si="699"/>
        <v>4.6396064817816891E-2</v>
      </c>
      <c r="J1587" s="185">
        <f t="shared" si="699"/>
        <v>0.18234627573646822</v>
      </c>
      <c r="K1587" s="185">
        <f t="shared" si="699"/>
        <v>0.10435239550297015</v>
      </c>
      <c r="L1587" s="180">
        <f t="shared" ref="L1587:L1588" si="700">(1*E1587+2*F1587+3*G1587+4*H1587+5*I1587)/SUM(E1587:I1587)</f>
        <v>2.6501048989338498</v>
      </c>
    </row>
    <row r="1588" spans="1:13" ht="15" customHeight="1" x14ac:dyDescent="0.2">
      <c r="A1588" s="11"/>
      <c r="C1588" s="190">
        <v>2021</v>
      </c>
      <c r="D1588" s="190"/>
      <c r="E1588" s="142">
        <f t="shared" ref="E1588:K1588" si="701">AVERAGE(E1593,E1598,E1603)</f>
        <v>0.15930880466666666</v>
      </c>
      <c r="F1588" s="142">
        <f t="shared" si="701"/>
        <v>0.16646018133333332</v>
      </c>
      <c r="G1588" s="142">
        <f t="shared" si="701"/>
        <v>0.243717665</v>
      </c>
      <c r="H1588" s="142">
        <f t="shared" si="701"/>
        <v>0.11852761199999999</v>
      </c>
      <c r="I1588" s="142">
        <f t="shared" si="701"/>
        <v>3.3249966666666665E-2</v>
      </c>
      <c r="J1588" s="142">
        <f t="shared" si="701"/>
        <v>0.12956681533333334</v>
      </c>
      <c r="K1588" s="142">
        <f t="shared" si="701"/>
        <v>0.14916893899999997</v>
      </c>
      <c r="L1588" s="141">
        <f t="shared" si="700"/>
        <v>2.5839940024864374</v>
      </c>
    </row>
    <row r="1589" spans="1:13" ht="15" customHeight="1" x14ac:dyDescent="0.2">
      <c r="A1589" s="11"/>
      <c r="C1589" s="190">
        <v>2017</v>
      </c>
      <c r="D1589" s="186"/>
      <c r="E1589" s="142" t="s">
        <v>174</v>
      </c>
      <c r="F1589" s="142" t="s">
        <v>174</v>
      </c>
      <c r="G1589" s="142" t="s">
        <v>174</v>
      </c>
      <c r="H1589" s="142" t="s">
        <v>174</v>
      </c>
      <c r="I1589" s="142" t="s">
        <v>174</v>
      </c>
      <c r="J1589" s="142" t="s">
        <v>174</v>
      </c>
      <c r="K1589" s="142" t="s">
        <v>174</v>
      </c>
      <c r="L1589" s="141" t="s">
        <v>174</v>
      </c>
    </row>
    <row r="1590" spans="1:13" ht="15" customHeight="1" x14ac:dyDescent="0.2">
      <c r="A1590" s="11"/>
      <c r="C1590" s="190">
        <v>2014</v>
      </c>
      <c r="D1590" s="186"/>
      <c r="E1590" s="142" t="s">
        <v>174</v>
      </c>
      <c r="F1590" s="142" t="s">
        <v>174</v>
      </c>
      <c r="G1590" s="142" t="s">
        <v>174</v>
      </c>
      <c r="H1590" s="142" t="s">
        <v>174</v>
      </c>
      <c r="I1590" s="142" t="s">
        <v>174</v>
      </c>
      <c r="J1590" s="142" t="s">
        <v>174</v>
      </c>
      <c r="K1590" s="142" t="s">
        <v>174</v>
      </c>
      <c r="L1590" s="141" t="s">
        <v>174</v>
      </c>
    </row>
    <row r="1591" spans="1:13" ht="15" customHeight="1" x14ac:dyDescent="0.2">
      <c r="A1591" s="11"/>
      <c r="C1591" s="170" t="s">
        <v>95</v>
      </c>
      <c r="D1591" s="171"/>
      <c r="E1591" s="172"/>
      <c r="F1591" s="172"/>
      <c r="G1591" s="173"/>
      <c r="H1591" s="173"/>
      <c r="I1591" s="173"/>
      <c r="J1591" s="173"/>
      <c r="K1591" s="173"/>
      <c r="L1591" s="174"/>
    </row>
    <row r="1592" spans="1:13" ht="15" customHeight="1" x14ac:dyDescent="0.2">
      <c r="A1592" s="11"/>
      <c r="C1592" s="189">
        <v>2024</v>
      </c>
      <c r="D1592" s="184"/>
      <c r="E1592" s="185">
        <v>0.18240079266444856</v>
      </c>
      <c r="F1592" s="185">
        <v>0.10558357965417448</v>
      </c>
      <c r="G1592" s="185">
        <v>0.27028544409721267</v>
      </c>
      <c r="H1592" s="185">
        <v>0.11788883147781537</v>
      </c>
      <c r="I1592" s="185">
        <v>3.6841384948000835E-2</v>
      </c>
      <c r="J1592" s="185">
        <v>0.17945237213841131</v>
      </c>
      <c r="K1592" s="185">
        <v>0.10754759501993674</v>
      </c>
      <c r="L1592" s="180">
        <f t="shared" ref="L1592:L1593" si="702">(1*E1592+2*F1592+3*G1592+4*H1592+5*I1592)/SUM(E1592:I1592)</f>
        <v>2.6089571517997734</v>
      </c>
    </row>
    <row r="1593" spans="1:13" ht="15" customHeight="1" x14ac:dyDescent="0.2">
      <c r="A1593" s="11"/>
      <c r="C1593" s="190">
        <v>2021</v>
      </c>
      <c r="D1593" s="190"/>
      <c r="E1593" s="142">
        <v>0.16998359399999999</v>
      </c>
      <c r="F1593" s="142">
        <v>0.171464274</v>
      </c>
      <c r="G1593" s="142">
        <v>0.222143442</v>
      </c>
      <c r="H1593" s="142">
        <v>0.13400540799999999</v>
      </c>
      <c r="I1593" s="142">
        <v>2.2267700000000001E-2</v>
      </c>
      <c r="J1593" s="142">
        <v>0.136178361</v>
      </c>
      <c r="K1593" s="142">
        <v>0.14395717599999999</v>
      </c>
      <c r="L1593" s="141">
        <f t="shared" si="702"/>
        <v>2.5375647890405939</v>
      </c>
    </row>
    <row r="1594" spans="1:13" ht="15" customHeight="1" x14ac:dyDescent="0.2">
      <c r="A1594" s="11"/>
      <c r="C1594" s="190">
        <v>2017</v>
      </c>
      <c r="D1594" s="186"/>
      <c r="E1594" s="142" t="s">
        <v>174</v>
      </c>
      <c r="F1594" s="142" t="s">
        <v>174</v>
      </c>
      <c r="G1594" s="142" t="s">
        <v>174</v>
      </c>
      <c r="H1594" s="142" t="s">
        <v>174</v>
      </c>
      <c r="I1594" s="142" t="s">
        <v>174</v>
      </c>
      <c r="J1594" s="142" t="s">
        <v>174</v>
      </c>
      <c r="K1594" s="142" t="s">
        <v>174</v>
      </c>
      <c r="L1594" s="141" t="s">
        <v>174</v>
      </c>
    </row>
    <row r="1595" spans="1:13" ht="15" customHeight="1" x14ac:dyDescent="0.2">
      <c r="A1595" s="11"/>
      <c r="C1595" s="190">
        <v>2014</v>
      </c>
      <c r="D1595" s="186"/>
      <c r="E1595" s="142" t="s">
        <v>174</v>
      </c>
      <c r="F1595" s="142" t="s">
        <v>174</v>
      </c>
      <c r="G1595" s="142" t="s">
        <v>174</v>
      </c>
      <c r="H1595" s="142" t="s">
        <v>174</v>
      </c>
      <c r="I1595" s="142" t="s">
        <v>174</v>
      </c>
      <c r="J1595" s="142" t="s">
        <v>174</v>
      </c>
      <c r="K1595" s="142" t="s">
        <v>174</v>
      </c>
      <c r="L1595" s="141" t="s">
        <v>174</v>
      </c>
    </row>
    <row r="1596" spans="1:13" ht="15" customHeight="1" x14ac:dyDescent="0.2">
      <c r="A1596" s="11"/>
      <c r="C1596" s="170" t="s">
        <v>96</v>
      </c>
      <c r="D1596" s="171"/>
      <c r="E1596" s="172"/>
      <c r="F1596" s="172"/>
      <c r="G1596" s="173"/>
      <c r="H1596" s="173"/>
      <c r="I1596" s="173"/>
      <c r="J1596" s="173"/>
      <c r="K1596" s="173"/>
      <c r="L1596" s="174"/>
    </row>
    <row r="1597" spans="1:13" ht="15" customHeight="1" x14ac:dyDescent="0.2">
      <c r="A1597" s="11"/>
      <c r="C1597" s="189">
        <v>2024</v>
      </c>
      <c r="D1597" s="184"/>
      <c r="E1597" s="185">
        <v>0.17749914971783118</v>
      </c>
      <c r="F1597" s="185">
        <v>0.11123292229185971</v>
      </c>
      <c r="G1597" s="185">
        <v>0.27301486100897387</v>
      </c>
      <c r="H1597" s="185">
        <v>0.10315431185746854</v>
      </c>
      <c r="I1597" s="185">
        <v>3.8924084040452056E-2</v>
      </c>
      <c r="J1597" s="185">
        <v>0.18862707606347787</v>
      </c>
      <c r="K1597" s="185">
        <v>0.10754759501993673</v>
      </c>
      <c r="L1597" s="180">
        <f t="shared" ref="L1597:L1598" si="703">(1*E1597+2*F1597+3*G1597+4*H1597+5*I1597)/SUM(E1597:I1597)</f>
        <v>2.5947449884643841</v>
      </c>
    </row>
    <row r="1598" spans="1:13" ht="15" customHeight="1" x14ac:dyDescent="0.2">
      <c r="A1598" s="11"/>
      <c r="C1598" s="190">
        <v>2021</v>
      </c>
      <c r="D1598" s="190"/>
      <c r="E1598" s="142">
        <v>0.157986608</v>
      </c>
      <c r="F1598" s="142">
        <v>0.16885604400000001</v>
      </c>
      <c r="G1598" s="142">
        <v>0.28232339000000001</v>
      </c>
      <c r="H1598" s="142">
        <v>8.7947788999999998E-2</v>
      </c>
      <c r="I1598" s="142">
        <v>3.4746800000000001E-2</v>
      </c>
      <c r="J1598" s="142">
        <v>0.12418222</v>
      </c>
      <c r="K1598" s="142">
        <v>0.14395717599999999</v>
      </c>
      <c r="L1598" s="141">
        <f t="shared" si="703"/>
        <v>2.5526636395885056</v>
      </c>
    </row>
    <row r="1599" spans="1:13" ht="15" customHeight="1" x14ac:dyDescent="0.2">
      <c r="A1599" s="11"/>
      <c r="C1599" s="190">
        <v>2017</v>
      </c>
      <c r="D1599" s="186"/>
      <c r="E1599" s="142" t="s">
        <v>174</v>
      </c>
      <c r="F1599" s="142" t="s">
        <v>174</v>
      </c>
      <c r="G1599" s="142" t="s">
        <v>174</v>
      </c>
      <c r="H1599" s="142" t="s">
        <v>174</v>
      </c>
      <c r="I1599" s="142" t="s">
        <v>174</v>
      </c>
      <c r="J1599" s="142" t="s">
        <v>174</v>
      </c>
      <c r="K1599" s="142" t="s">
        <v>174</v>
      </c>
      <c r="L1599" s="141" t="s">
        <v>174</v>
      </c>
    </row>
    <row r="1600" spans="1:13" ht="15" customHeight="1" x14ac:dyDescent="0.2">
      <c r="A1600" s="11"/>
      <c r="C1600" s="190">
        <v>2014</v>
      </c>
      <c r="D1600" s="186"/>
      <c r="E1600" s="142" t="s">
        <v>174</v>
      </c>
      <c r="F1600" s="142" t="s">
        <v>174</v>
      </c>
      <c r="G1600" s="142" t="s">
        <v>174</v>
      </c>
      <c r="H1600" s="142" t="s">
        <v>174</v>
      </c>
      <c r="I1600" s="142" t="s">
        <v>174</v>
      </c>
      <c r="J1600" s="142" t="s">
        <v>174</v>
      </c>
      <c r="K1600" s="142" t="s">
        <v>174</v>
      </c>
      <c r="L1600" s="141" t="s">
        <v>174</v>
      </c>
    </row>
    <row r="1601" spans="1:12" ht="15" customHeight="1" x14ac:dyDescent="0.2">
      <c r="A1601" s="11"/>
      <c r="C1601" s="170" t="s">
        <v>181</v>
      </c>
      <c r="D1601" s="171"/>
      <c r="E1601" s="172"/>
      <c r="F1601" s="172"/>
      <c r="G1601" s="173"/>
      <c r="H1601" s="173"/>
      <c r="I1601" s="173"/>
      <c r="J1601" s="173"/>
      <c r="K1601" s="173"/>
      <c r="L1601" s="174"/>
    </row>
    <row r="1602" spans="1:12" ht="15" customHeight="1" x14ac:dyDescent="0.2">
      <c r="A1602" s="11"/>
      <c r="C1602" s="189">
        <v>2024</v>
      </c>
      <c r="D1602" s="184"/>
      <c r="E1602" s="185">
        <v>0.16957742933916006</v>
      </c>
      <c r="F1602" s="185">
        <v>9.559408594343545E-2</v>
      </c>
      <c r="G1602" s="185">
        <v>0.27128050623757771</v>
      </c>
      <c r="H1602" s="185">
        <v>0.12320387753827668</v>
      </c>
      <c r="I1602" s="185">
        <v>6.342272546499779E-2</v>
      </c>
      <c r="J1602" s="185">
        <v>0.17895937900751552</v>
      </c>
      <c r="K1602" s="185">
        <v>9.7961996469036944E-2</v>
      </c>
      <c r="L1602" s="180">
        <f t="shared" ref="L1602:L1603" si="704">(1*E1602+2*F1602+3*G1602+4*H1602+5*I1602)/SUM(E1602:I1602)</f>
        <v>2.7445649616938801</v>
      </c>
    </row>
    <row r="1603" spans="1:12" ht="15" customHeight="1" x14ac:dyDescent="0.2">
      <c r="A1603" s="11"/>
      <c r="C1603" s="190">
        <v>2021</v>
      </c>
      <c r="D1603" s="190"/>
      <c r="E1603" s="142">
        <v>0.14995621200000001</v>
      </c>
      <c r="F1603" s="142">
        <v>0.159060226</v>
      </c>
      <c r="G1603" s="142">
        <v>0.226686163</v>
      </c>
      <c r="H1603" s="142">
        <v>0.13362963899999999</v>
      </c>
      <c r="I1603" s="142">
        <v>4.27354E-2</v>
      </c>
      <c r="J1603" s="142">
        <v>0.128339865</v>
      </c>
      <c r="K1603" s="142">
        <v>0.15959246499999999</v>
      </c>
      <c r="L1603" s="141">
        <f t="shared" si="704"/>
        <v>2.6631328296283767</v>
      </c>
    </row>
    <row r="1604" spans="1:12" ht="15" customHeight="1" x14ac:dyDescent="0.2">
      <c r="A1604" s="11"/>
      <c r="C1604" s="190">
        <v>2017</v>
      </c>
      <c r="D1604" s="186"/>
      <c r="E1604" s="142" t="s">
        <v>174</v>
      </c>
      <c r="F1604" s="142" t="s">
        <v>174</v>
      </c>
      <c r="G1604" s="142" t="s">
        <v>174</v>
      </c>
      <c r="H1604" s="142" t="s">
        <v>174</v>
      </c>
      <c r="I1604" s="142" t="s">
        <v>174</v>
      </c>
      <c r="J1604" s="142" t="s">
        <v>174</v>
      </c>
      <c r="K1604" s="142" t="s">
        <v>174</v>
      </c>
      <c r="L1604" s="141" t="s">
        <v>174</v>
      </c>
    </row>
    <row r="1605" spans="1:12" ht="15" customHeight="1" x14ac:dyDescent="0.2">
      <c r="A1605" s="11"/>
      <c r="C1605" s="190">
        <v>2014</v>
      </c>
      <c r="D1605" s="186"/>
      <c r="E1605" s="142" t="s">
        <v>174</v>
      </c>
      <c r="F1605" s="142" t="s">
        <v>174</v>
      </c>
      <c r="G1605" s="142" t="s">
        <v>174</v>
      </c>
      <c r="H1605" s="142" t="s">
        <v>174</v>
      </c>
      <c r="I1605" s="142" t="s">
        <v>174</v>
      </c>
      <c r="J1605" s="142" t="s">
        <v>174</v>
      </c>
      <c r="K1605" s="142" t="s">
        <v>174</v>
      </c>
      <c r="L1605" s="141" t="s">
        <v>174</v>
      </c>
    </row>
    <row r="1606" spans="1:12" ht="15" customHeight="1" x14ac:dyDescent="0.2">
      <c r="A1606" s="11"/>
      <c r="C1606" s="162" t="s">
        <v>186</v>
      </c>
      <c r="D1606" s="162"/>
      <c r="E1606" s="162"/>
      <c r="F1606" s="162"/>
      <c r="G1606" s="162"/>
      <c r="H1606" s="162"/>
      <c r="I1606" s="162"/>
      <c r="J1606" s="162"/>
      <c r="K1606" s="162"/>
      <c r="L1606" s="162"/>
    </row>
    <row r="1607" spans="1:12" ht="15" customHeight="1" x14ac:dyDescent="0.2">
      <c r="A1607" s="11"/>
      <c r="C1607" s="189">
        <v>2024</v>
      </c>
      <c r="D1607" s="184"/>
      <c r="E1607" s="185">
        <f>AVERAGE(E1432,E1452,E1472,E1492,E1512,E1532,E1552,E1572)</f>
        <v>0.13375493254579962</v>
      </c>
      <c r="F1607" s="185">
        <f t="shared" ref="F1607:K1607" si="705">AVERAGE(F1432,F1452,F1472,F1492,F1512,F1532,F1552,F1572)</f>
        <v>0.12837612564744202</v>
      </c>
      <c r="G1607" s="185">
        <f t="shared" si="705"/>
        <v>0.2853397302063625</v>
      </c>
      <c r="H1607" s="185">
        <f t="shared" si="705"/>
        <v>0.16396604090909356</v>
      </c>
      <c r="I1607" s="185">
        <f t="shared" si="705"/>
        <v>8.5257679093211469E-2</v>
      </c>
      <c r="J1607" s="185">
        <f t="shared" si="705"/>
        <v>7.5662511922581471E-2</v>
      </c>
      <c r="K1607" s="185">
        <f t="shared" si="705"/>
        <v>0.12764297967550944</v>
      </c>
      <c r="L1607" s="180">
        <f t="shared" ref="L1607:L1610" si="706">(1*E1607+2*F1607+3*G1607+4*H1607+5*I1607)/SUM(E1607:I1607)</f>
        <v>2.9229258002961558</v>
      </c>
    </row>
    <row r="1608" spans="1:12" ht="15" customHeight="1" x14ac:dyDescent="0.2">
      <c r="A1608" s="11"/>
      <c r="C1608" s="190">
        <v>2021</v>
      </c>
      <c r="D1608" s="186"/>
      <c r="E1608" s="142">
        <f t="shared" ref="E1608:K1608" si="707">AVERAGE(E1433,E1453,E1473,E1493,E1513,E1533,E1553,E1573)</f>
        <v>0.144230053375</v>
      </c>
      <c r="F1608" s="142">
        <f t="shared" si="707"/>
        <v>0.10952272875000001</v>
      </c>
      <c r="G1608" s="142">
        <f t="shared" si="707"/>
        <v>0.28680545337499996</v>
      </c>
      <c r="H1608" s="142">
        <f t="shared" si="707"/>
        <v>0.17374592599999997</v>
      </c>
      <c r="I1608" s="142">
        <f t="shared" si="707"/>
        <v>6.6981714624999994E-2</v>
      </c>
      <c r="J1608" s="142">
        <f t="shared" si="707"/>
        <v>7.7407939124999992E-2</v>
      </c>
      <c r="K1608" s="142">
        <f t="shared" si="707"/>
        <v>0.14130620325000001</v>
      </c>
      <c r="L1608" s="141">
        <f t="shared" si="706"/>
        <v>2.8844552512612456</v>
      </c>
    </row>
    <row r="1609" spans="1:12" ht="15" customHeight="1" x14ac:dyDescent="0.2">
      <c r="A1609" s="11"/>
      <c r="C1609" s="190">
        <v>2017</v>
      </c>
      <c r="D1609" s="186"/>
      <c r="E1609" s="142">
        <f t="shared" ref="E1609:K1609" si="708">AVERAGE(E1434,E1454,E1474,E1494,E1514,E1534,E1554,E1574)</f>
        <v>0.148489846625</v>
      </c>
      <c r="F1609" s="142">
        <f t="shared" si="708"/>
        <v>9.0355286000000007E-2</v>
      </c>
      <c r="G1609" s="142">
        <f t="shared" si="708"/>
        <v>0.30654813387499996</v>
      </c>
      <c r="H1609" s="142">
        <f t="shared" si="708"/>
        <v>0.16682712774999997</v>
      </c>
      <c r="I1609" s="142">
        <f t="shared" si="708"/>
        <v>7.0702548375000007E-2</v>
      </c>
      <c r="J1609" s="142">
        <f t="shared" si="708"/>
        <v>6.3430153124999999E-2</v>
      </c>
      <c r="K1609" s="142">
        <f t="shared" si="708"/>
        <v>0.15364689325</v>
      </c>
      <c r="L1609" s="141">
        <f t="shared" si="706"/>
        <v>2.8989648272602886</v>
      </c>
    </row>
    <row r="1610" spans="1:12" ht="15" customHeight="1" x14ac:dyDescent="0.2">
      <c r="A1610" s="11"/>
      <c r="C1610" s="190">
        <v>2014</v>
      </c>
      <c r="D1610" s="186"/>
      <c r="E1610" s="142">
        <f t="shared" ref="E1610:K1610" si="709">AVERAGE(E1435,E1455,E1475,E1495,E1515,E1535,E1555,E1575)</f>
        <v>0.14489111222441065</v>
      </c>
      <c r="F1610" s="142">
        <f t="shared" si="709"/>
        <v>0.12591416173444739</v>
      </c>
      <c r="G1610" s="142">
        <f t="shared" si="709"/>
        <v>0.27804111613107013</v>
      </c>
      <c r="H1610" s="142">
        <f t="shared" si="709"/>
        <v>0.15115118112579126</v>
      </c>
      <c r="I1610" s="142">
        <f t="shared" si="709"/>
        <v>6.4479906874153808E-2</v>
      </c>
      <c r="J1610" s="142">
        <f t="shared" si="709"/>
        <v>7.6970625088545658E-2</v>
      </c>
      <c r="K1610" s="142">
        <f t="shared" si="709"/>
        <v>0.15855189682158108</v>
      </c>
      <c r="L1610" s="141">
        <f t="shared" si="706"/>
        <v>2.8226430533337044</v>
      </c>
    </row>
    <row r="1611" spans="1:12" ht="15" customHeight="1" x14ac:dyDescent="0.2">
      <c r="A1611" s="11"/>
      <c r="C1611" s="162" t="s">
        <v>187</v>
      </c>
      <c r="D1611" s="162"/>
      <c r="E1611" s="162"/>
      <c r="F1611" s="162"/>
      <c r="G1611" s="162"/>
      <c r="H1611" s="162"/>
      <c r="I1611" s="162"/>
      <c r="J1611" s="162"/>
      <c r="K1611" s="162"/>
      <c r="L1611" s="162"/>
    </row>
    <row r="1612" spans="1:12" ht="15" customHeight="1" x14ac:dyDescent="0.2">
      <c r="A1612" s="11"/>
      <c r="C1612" s="189">
        <v>2024</v>
      </c>
      <c r="D1612" s="184"/>
      <c r="E1612" s="185">
        <f>AVERAGE(E1437,E1457,E1477,E1497,E1517,E1537,E1557,E1577)</f>
        <v>0.13938540236876346</v>
      </c>
      <c r="F1612" s="185">
        <f t="shared" ref="F1612:K1612" si="710">AVERAGE(F1437,F1457,F1477,F1497,F1517,F1537,F1557,F1577)</f>
        <v>0.12150288512507131</v>
      </c>
      <c r="G1612" s="185">
        <f t="shared" si="710"/>
        <v>0.30059873686326344</v>
      </c>
      <c r="H1612" s="185">
        <f t="shared" si="710"/>
        <v>0.15978112668090577</v>
      </c>
      <c r="I1612" s="185">
        <f t="shared" si="710"/>
        <v>7.953404428050892E-2</v>
      </c>
      <c r="J1612" s="185">
        <f t="shared" si="710"/>
        <v>7.1554825005977679E-2</v>
      </c>
      <c r="K1612" s="185">
        <f t="shared" si="710"/>
        <v>0.12764297967550942</v>
      </c>
      <c r="L1612" s="180">
        <f t="shared" ref="L1612:L1615" si="711">(1*E1612+2*F1612+3*G1612+4*H1612+5*I1612)/SUM(E1612:I1612)</f>
        <v>2.8983213643810153</v>
      </c>
    </row>
    <row r="1613" spans="1:12" ht="15" customHeight="1" x14ac:dyDescent="0.2">
      <c r="A1613" s="11"/>
      <c r="C1613" s="190">
        <v>2021</v>
      </c>
      <c r="D1613" s="186"/>
      <c r="E1613" s="142">
        <f t="shared" ref="E1613:K1613" si="712">AVERAGE(E1438,E1458,E1478,E1498,E1518,E1538,E1558,E1578)</f>
        <v>0.13877680537500001</v>
      </c>
      <c r="F1613" s="142">
        <f t="shared" si="712"/>
        <v>0.12182554949999999</v>
      </c>
      <c r="G1613" s="142">
        <f t="shared" si="712"/>
        <v>0.28717253575000001</v>
      </c>
      <c r="H1613" s="142">
        <f t="shared" si="712"/>
        <v>0.176260741</v>
      </c>
      <c r="I1613" s="142">
        <f t="shared" si="712"/>
        <v>5.4557361249999999E-2</v>
      </c>
      <c r="J1613" s="142">
        <f t="shared" si="712"/>
        <v>8.0100804500000011E-2</v>
      </c>
      <c r="K1613" s="142">
        <f t="shared" si="712"/>
        <v>0.14130620325000001</v>
      </c>
      <c r="L1613" s="141">
        <f t="shared" si="711"/>
        <v>2.8535772890415636</v>
      </c>
    </row>
    <row r="1614" spans="1:12" ht="15" customHeight="1" x14ac:dyDescent="0.2">
      <c r="A1614" s="11"/>
      <c r="C1614" s="190">
        <v>2017</v>
      </c>
      <c r="D1614" s="186"/>
      <c r="E1614" s="142">
        <f t="shared" ref="E1614:K1614" si="713">AVERAGE(E1439,E1459,E1479,E1499,E1519,E1539,E1559,E1579)</f>
        <v>0.15228817675</v>
      </c>
      <c r="F1614" s="142">
        <f t="shared" si="713"/>
        <v>8.8437763624999999E-2</v>
      </c>
      <c r="G1614" s="142">
        <f t="shared" si="713"/>
        <v>0.29927417450000005</v>
      </c>
      <c r="H1614" s="142">
        <f t="shared" si="713"/>
        <v>0.18214717762500002</v>
      </c>
      <c r="I1614" s="142">
        <f t="shared" si="713"/>
        <v>5.8265858624999993E-2</v>
      </c>
      <c r="J1614" s="142">
        <f t="shared" si="713"/>
        <v>6.9672149875000006E-2</v>
      </c>
      <c r="K1614" s="142">
        <f t="shared" si="713"/>
        <v>0.14991470499999998</v>
      </c>
      <c r="L1614" s="141">
        <f t="shared" si="711"/>
        <v>2.8791214344427547</v>
      </c>
    </row>
    <row r="1615" spans="1:12" ht="15" customHeight="1" x14ac:dyDescent="0.2">
      <c r="A1615" s="11"/>
      <c r="C1615" s="190">
        <v>2014</v>
      </c>
      <c r="D1615" s="186"/>
      <c r="E1615" s="142">
        <f t="shared" ref="E1615:K1615" si="714">AVERAGE(E1440,E1460,E1480,E1500,E1520,E1540,E1560,E1580)</f>
        <v>0.13186884526062115</v>
      </c>
      <c r="F1615" s="142">
        <f t="shared" si="714"/>
        <v>0.12638539319358727</v>
      </c>
      <c r="G1615" s="142">
        <f t="shared" si="714"/>
        <v>0.28868273326355126</v>
      </c>
      <c r="H1615" s="142">
        <f t="shared" si="714"/>
        <v>0.15326480264137921</v>
      </c>
      <c r="I1615" s="142">
        <f t="shared" si="714"/>
        <v>5.3696613075175058E-2</v>
      </c>
      <c r="J1615" s="142">
        <f t="shared" si="714"/>
        <v>8.6103633279092429E-2</v>
      </c>
      <c r="K1615" s="142">
        <f t="shared" si="714"/>
        <v>0.15999797928659362</v>
      </c>
      <c r="L1615" s="141">
        <f t="shared" si="711"/>
        <v>2.8282725403304028</v>
      </c>
    </row>
    <row r="1616" spans="1:12" ht="15" customHeight="1" x14ac:dyDescent="0.2">
      <c r="A1616" s="11"/>
      <c r="C1616" s="162" t="s">
        <v>188</v>
      </c>
      <c r="D1616" s="162"/>
      <c r="E1616" s="162"/>
      <c r="F1616" s="162"/>
      <c r="G1616" s="162"/>
      <c r="H1616" s="162"/>
      <c r="I1616" s="162"/>
      <c r="J1616" s="162"/>
      <c r="K1616" s="162"/>
      <c r="L1616" s="162"/>
    </row>
    <row r="1617" spans="1:12" ht="15" customHeight="1" x14ac:dyDescent="0.2">
      <c r="A1617" s="11"/>
      <c r="C1617" s="189">
        <v>2024</v>
      </c>
      <c r="D1617" s="184"/>
      <c r="E1617" s="185">
        <f>AVERAGE(E1442,E1462,E1482,E1502,E1522,E1542,E1562,E1582)</f>
        <v>0.13043514551501198</v>
      </c>
      <c r="F1617" s="185">
        <f t="shared" ref="F1617:K1617" si="715">AVERAGE(F1442,F1462,F1482,F1502,F1522,F1542,F1562,F1582)</f>
        <v>0.11479772261597487</v>
      </c>
      <c r="G1617" s="185">
        <f t="shared" si="715"/>
        <v>0.30231681830674817</v>
      </c>
      <c r="H1617" s="185">
        <f t="shared" si="715"/>
        <v>0.12722704826719344</v>
      </c>
      <c r="I1617" s="185">
        <f t="shared" si="715"/>
        <v>9.5879648196097345E-2</v>
      </c>
      <c r="J1617" s="185">
        <f t="shared" si="715"/>
        <v>8.5732920859786121E-2</v>
      </c>
      <c r="K1617" s="185">
        <f t="shared" si="715"/>
        <v>0.14361069623918812</v>
      </c>
      <c r="L1617" s="180">
        <f t="shared" ref="L1617:L1620" si="716">(1*E1617+2*F1617+3*G1617+4*H1617+5*I1617)/SUM(E1617:I1617)</f>
        <v>2.926450140108825</v>
      </c>
    </row>
    <row r="1618" spans="1:12" ht="15" customHeight="1" x14ac:dyDescent="0.2">
      <c r="A1618" s="11"/>
      <c r="C1618" s="190">
        <v>2021</v>
      </c>
      <c r="D1618" s="186"/>
      <c r="E1618" s="142">
        <f t="shared" ref="E1618:K1618" si="717">AVERAGE(E1443,E1463,E1483,E1503,E1523,E1543,E1563,E1583)</f>
        <v>0.14618563525</v>
      </c>
      <c r="F1618" s="142">
        <f t="shared" si="717"/>
        <v>0.11169715837500002</v>
      </c>
      <c r="G1618" s="142">
        <f t="shared" si="717"/>
        <v>0.25503684437499996</v>
      </c>
      <c r="H1618" s="142">
        <f t="shared" si="717"/>
        <v>0.152790397375</v>
      </c>
      <c r="I1618" s="142">
        <f t="shared" si="717"/>
        <v>8.0280855875000015E-2</v>
      </c>
      <c r="J1618" s="142">
        <f t="shared" si="717"/>
        <v>9.0001172500000004E-2</v>
      </c>
      <c r="K1618" s="142">
        <f t="shared" si="717"/>
        <v>0.16400793737500002</v>
      </c>
      <c r="L1618" s="141">
        <f t="shared" si="716"/>
        <v>2.8783948694092047</v>
      </c>
    </row>
    <row r="1619" spans="1:12" ht="15" customHeight="1" x14ac:dyDescent="0.2">
      <c r="A1619" s="11"/>
      <c r="C1619" s="190">
        <v>2017</v>
      </c>
      <c r="D1619" s="186"/>
      <c r="E1619" s="142">
        <f t="shared" ref="E1619:K1619" si="718">AVERAGE(E1444,E1464,E1484,E1504,E1524,E1544,E1564,E1584)</f>
        <v>0.13142147999999998</v>
      </c>
      <c r="F1619" s="142">
        <f t="shared" si="718"/>
        <v>9.0816542375000003E-2</v>
      </c>
      <c r="G1619" s="142">
        <f t="shared" si="718"/>
        <v>0.292926191</v>
      </c>
      <c r="H1619" s="142">
        <f t="shared" si="718"/>
        <v>0.14470838475000003</v>
      </c>
      <c r="I1619" s="142">
        <f t="shared" si="718"/>
        <v>7.0736810000000011E-2</v>
      </c>
      <c r="J1619" s="142">
        <f t="shared" si="718"/>
        <v>9.9166906375000002E-2</v>
      </c>
      <c r="K1619" s="142">
        <f t="shared" si="718"/>
        <v>0.17022368237500002</v>
      </c>
      <c r="L1619" s="141">
        <f t="shared" si="716"/>
        <v>2.907642172582789</v>
      </c>
    </row>
    <row r="1620" spans="1:12" ht="15" customHeight="1" x14ac:dyDescent="0.2">
      <c r="A1620" s="11"/>
      <c r="C1620" s="190">
        <v>2014</v>
      </c>
      <c r="D1620" s="186"/>
      <c r="E1620" s="142">
        <f t="shared" ref="E1620:K1620" si="719">AVERAGE(E1445,E1465,E1485,E1505,E1525,E1545,E1565,E1585)</f>
        <v>0.15276310047758268</v>
      </c>
      <c r="F1620" s="142">
        <f t="shared" si="719"/>
        <v>9.9629694306337335E-2</v>
      </c>
      <c r="G1620" s="142">
        <f t="shared" si="719"/>
        <v>0.26288979308062577</v>
      </c>
      <c r="H1620" s="142">
        <f t="shared" si="719"/>
        <v>0.13502190965126248</v>
      </c>
      <c r="I1620" s="142">
        <f t="shared" si="719"/>
        <v>4.7808753894538564E-2</v>
      </c>
      <c r="J1620" s="142">
        <f t="shared" si="719"/>
        <v>0.10721452174849244</v>
      </c>
      <c r="K1620" s="142">
        <f t="shared" si="719"/>
        <v>0.19467222684116073</v>
      </c>
      <c r="L1620" s="141">
        <f t="shared" si="716"/>
        <v>2.750016952881785</v>
      </c>
    </row>
    <row r="1621" spans="1:12" ht="15" customHeight="1" x14ac:dyDescent="0.2">
      <c r="A1621" s="11"/>
      <c r="C1621" s="100" t="s">
        <v>22</v>
      </c>
      <c r="D1621" s="100"/>
      <c r="E1621" s="100"/>
      <c r="F1621" s="100"/>
      <c r="G1621" s="99"/>
      <c r="H1621" s="99"/>
      <c r="I1621" s="99"/>
      <c r="J1621" s="99"/>
      <c r="K1621" s="99"/>
      <c r="L1621" s="99"/>
    </row>
    <row r="1622" spans="1:12" ht="15" customHeight="1" x14ac:dyDescent="0.2">
      <c r="A1622" s="11"/>
      <c r="C1622" s="160" t="s">
        <v>185</v>
      </c>
      <c r="D1622" s="160"/>
      <c r="E1622" s="160"/>
      <c r="F1622" s="161"/>
      <c r="G1622" s="161"/>
      <c r="H1622" s="161"/>
      <c r="I1622" s="161"/>
      <c r="J1622" s="161"/>
      <c r="K1622" s="161"/>
      <c r="L1622" s="161"/>
    </row>
    <row r="1623" spans="1:12" ht="15" customHeight="1" x14ac:dyDescent="0.2">
      <c r="A1623" s="11"/>
      <c r="C1623" s="189">
        <v>2024</v>
      </c>
      <c r="D1623" s="184"/>
      <c r="E1623" s="185">
        <f>AVERAGE(E1633,E1638,E1643,E1653,E1658,E1663,E1673,E1678,E1683,E1693,E1698,E1703,E1713,E1718,E1723,E1733,E1738,E1743,E1753,E1758,E1763,E1773,E1778,E1783)</f>
        <v>0.15693038026629649</v>
      </c>
      <c r="F1623" s="185">
        <f t="shared" ref="F1623:K1623" si="720">AVERAGE(F1633,F1638,F1643,F1653,F1658,F1663,F1673,F1678,F1683,F1693,F1698,F1703,F1713,F1718,F1723,F1733,F1738,F1743,F1753,F1758,F1763,F1773,F1778,F1783)</f>
        <v>0.10321424082041399</v>
      </c>
      <c r="G1623" s="185">
        <f t="shared" si="720"/>
        <v>0.2997913266409859</v>
      </c>
      <c r="H1623" s="185">
        <f t="shared" si="720"/>
        <v>0.17522944471891297</v>
      </c>
      <c r="I1623" s="185">
        <f t="shared" si="720"/>
        <v>8.4031732021871461E-2</v>
      </c>
      <c r="J1623" s="185">
        <f t="shared" si="720"/>
        <v>6.9223263508496363E-2</v>
      </c>
      <c r="K1623" s="185">
        <f t="shared" si="720"/>
        <v>0.11157961202302284</v>
      </c>
      <c r="L1623" s="180">
        <f t="shared" ref="L1623:L1626" si="721">(1*E1623+2*F1623+3*G1623+4*H1623+5*I1623)/SUM(E1623:I1623)</f>
        <v>2.9099336528577009</v>
      </c>
    </row>
    <row r="1624" spans="1:12" ht="15" customHeight="1" x14ac:dyDescent="0.2">
      <c r="A1624" s="11"/>
      <c r="C1624" s="190">
        <v>2021</v>
      </c>
      <c r="D1624" s="186"/>
      <c r="E1624" s="142">
        <f t="shared" ref="E1624:K1624" si="722">AVERAGE(E1634,E1639,E1644,E1654,E1659,E1664,E1674,E1679,E1684,E1694,E1699,E1704,E1714,E1719,E1724,E1734,E1739,E1744,E1754,E1759,E1764,E1774,E1779,E1784)</f>
        <v>0.15773820275</v>
      </c>
      <c r="F1624" s="142">
        <f t="shared" si="722"/>
        <v>9.8558387041666654E-2</v>
      </c>
      <c r="G1624" s="142">
        <f t="shared" si="722"/>
        <v>0.32092070587499999</v>
      </c>
      <c r="H1624" s="142">
        <f t="shared" si="722"/>
        <v>0.15070970316666668</v>
      </c>
      <c r="I1624" s="142">
        <f t="shared" si="722"/>
        <v>8.7264464291666677E-2</v>
      </c>
      <c r="J1624" s="142">
        <f t="shared" si="722"/>
        <v>6.2120841625000013E-2</v>
      </c>
      <c r="K1624" s="142">
        <f t="shared" si="722"/>
        <v>0.12268768708333333</v>
      </c>
      <c r="L1624" s="141">
        <f t="shared" si="721"/>
        <v>2.8910732449880299</v>
      </c>
    </row>
    <row r="1625" spans="1:12" ht="15" customHeight="1" x14ac:dyDescent="0.2">
      <c r="A1625" s="11"/>
      <c r="C1625" s="190">
        <v>2017</v>
      </c>
      <c r="D1625" s="186"/>
      <c r="E1625" s="142">
        <f t="shared" ref="E1625:K1625" si="723">AVERAGE(E1635,E1640,E1645,E1655,E1660,E1665,E1675,E1680,E1685,E1695,E1700,E1705,E1715,E1720,E1725,E1735,E1740,E1745,E1755,E1760,E1765,E1775,E1780,E1785)</f>
        <v>0.15439320058333331</v>
      </c>
      <c r="F1625" s="142">
        <f t="shared" si="723"/>
        <v>8.6095005875000005E-2</v>
      </c>
      <c r="G1625" s="142">
        <f t="shared" si="723"/>
        <v>0.28989269637499998</v>
      </c>
      <c r="H1625" s="142">
        <f t="shared" si="723"/>
        <v>0.15722596354166668</v>
      </c>
      <c r="I1625" s="142">
        <f t="shared" si="723"/>
        <v>7.3729989124999992E-2</v>
      </c>
      <c r="J1625" s="142">
        <f t="shared" si="723"/>
        <v>7.2112415375000002E-2</v>
      </c>
      <c r="K1625" s="142">
        <f t="shared" si="723"/>
        <v>0.16655072595833334</v>
      </c>
      <c r="L1625" s="141">
        <f t="shared" si="721"/>
        <v>2.8815301471373473</v>
      </c>
    </row>
    <row r="1626" spans="1:12" ht="15" customHeight="1" x14ac:dyDescent="0.2">
      <c r="A1626" s="11"/>
      <c r="C1626" s="190">
        <v>2014</v>
      </c>
      <c r="D1626" s="186"/>
      <c r="E1626" s="142">
        <f t="shared" ref="E1626:K1626" si="724">AVERAGE(E1636,E1641,E1646,E1656,E1661,E1666,E1676,E1681,E1686,E1696,E1701,E1706,E1716,E1721,E1726,E1736,E1741,E1746,E1756,E1761,E1766,E1776,E1781,E1786)</f>
        <v>0.16035478982674828</v>
      </c>
      <c r="F1626" s="142">
        <f t="shared" si="724"/>
        <v>0.11138613355315573</v>
      </c>
      <c r="G1626" s="142">
        <f t="shared" si="724"/>
        <v>0.24954075339002527</v>
      </c>
      <c r="H1626" s="142">
        <f t="shared" si="724"/>
        <v>0.14658238986072333</v>
      </c>
      <c r="I1626" s="142">
        <f t="shared" si="724"/>
        <v>7.5001430839299735E-2</v>
      </c>
      <c r="J1626" s="142">
        <f t="shared" si="724"/>
        <v>7.1953841716522096E-2</v>
      </c>
      <c r="K1626" s="142">
        <f t="shared" si="724"/>
        <v>0.1851806608135256</v>
      </c>
      <c r="L1626" s="141">
        <f t="shared" si="721"/>
        <v>2.8175841223897859</v>
      </c>
    </row>
    <row r="1627" spans="1:12" ht="15" customHeight="1" x14ac:dyDescent="0.2">
      <c r="A1627" s="11"/>
      <c r="C1627" s="162" t="s">
        <v>68</v>
      </c>
      <c r="D1627" s="162"/>
      <c r="E1627" s="162"/>
      <c r="F1627" s="162"/>
      <c r="G1627" s="162"/>
      <c r="H1627" s="162"/>
      <c r="I1627" s="162"/>
      <c r="J1627" s="162"/>
      <c r="K1627" s="162"/>
      <c r="L1627" s="162"/>
    </row>
    <row r="1628" spans="1:12" ht="15" customHeight="1" x14ac:dyDescent="0.2">
      <c r="A1628" s="11"/>
      <c r="C1628" s="189">
        <v>2024</v>
      </c>
      <c r="D1628" s="184"/>
      <c r="E1628" s="185">
        <f>AVERAGE(E1633,E1638,E1643)</f>
        <v>0.12305942696411391</v>
      </c>
      <c r="F1628" s="185">
        <f t="shared" ref="F1628:K1628" si="725">AVERAGE(F1633,F1638,F1643)</f>
        <v>8.6412197318579978E-2</v>
      </c>
      <c r="G1628" s="185">
        <f t="shared" si="725"/>
        <v>0.28230618117683964</v>
      </c>
      <c r="H1628" s="185">
        <f t="shared" si="725"/>
        <v>0.30635971497787945</v>
      </c>
      <c r="I1628" s="185">
        <f t="shared" si="725"/>
        <v>0.15973368265353807</v>
      </c>
      <c r="J1628" s="185">
        <f t="shared" si="725"/>
        <v>3.3059808616434892E-2</v>
      </c>
      <c r="K1628" s="185">
        <f t="shared" si="725"/>
        <v>9.0689882926140979E-3</v>
      </c>
      <c r="L1628" s="180">
        <f t="shared" ref="L1628:L1631" si="726">(1*E1628+2*F1628+3*G1628+4*H1628+5*I1628)/SUM(E1628:I1628)</f>
        <v>3.3061956848600436</v>
      </c>
    </row>
    <row r="1629" spans="1:12" ht="15" customHeight="1" x14ac:dyDescent="0.2">
      <c r="A1629" s="11"/>
      <c r="C1629" s="190">
        <v>2021</v>
      </c>
      <c r="D1629" s="186"/>
      <c r="E1629" s="142">
        <f t="shared" ref="E1629:K1629" si="727">AVERAGE(E1634,E1639,E1644)</f>
        <v>0.12716069333333332</v>
      </c>
      <c r="F1629" s="142">
        <f t="shared" si="727"/>
        <v>8.0817923000000014E-2</v>
      </c>
      <c r="G1629" s="142">
        <f t="shared" si="727"/>
        <v>0.3154058726666667</v>
      </c>
      <c r="H1629" s="142">
        <f t="shared" si="727"/>
        <v>0.27720925666666668</v>
      </c>
      <c r="I1629" s="142">
        <f t="shared" si="727"/>
        <v>0.15543606166666665</v>
      </c>
      <c r="J1629" s="142">
        <f t="shared" si="727"/>
        <v>3.2982966666666669E-2</v>
      </c>
      <c r="K1629" s="142">
        <f t="shared" si="727"/>
        <v>1.0987233333333332E-2</v>
      </c>
      <c r="L1629" s="141">
        <f t="shared" si="726"/>
        <v>3.2645755063211555</v>
      </c>
    </row>
    <row r="1630" spans="1:12" ht="15" customHeight="1" x14ac:dyDescent="0.2">
      <c r="A1630" s="11"/>
      <c r="C1630" s="190">
        <v>2017</v>
      </c>
      <c r="D1630" s="186"/>
      <c r="E1630" s="142">
        <f t="shared" ref="E1630:K1630" si="728">AVERAGE(E1635,E1640,E1645)</f>
        <v>0.12343209066666666</v>
      </c>
      <c r="F1630" s="142">
        <f t="shared" si="728"/>
        <v>7.1532638999999995E-2</v>
      </c>
      <c r="G1630" s="142">
        <f t="shared" si="728"/>
        <v>0.28184308299999999</v>
      </c>
      <c r="H1630" s="142">
        <f t="shared" si="728"/>
        <v>0.30896469700000001</v>
      </c>
      <c r="I1630" s="142">
        <f t="shared" si="728"/>
        <v>0.15149529233333334</v>
      </c>
      <c r="J1630" s="142">
        <f t="shared" si="728"/>
        <v>4.0350566666666671E-2</v>
      </c>
      <c r="K1630" s="142">
        <f t="shared" si="728"/>
        <v>2.2381600000000001E-2</v>
      </c>
      <c r="L1630" s="141">
        <f t="shared" si="726"/>
        <v>3.3132065997646771</v>
      </c>
    </row>
    <row r="1631" spans="1:12" ht="15" customHeight="1" x14ac:dyDescent="0.2">
      <c r="A1631" s="11"/>
      <c r="C1631" s="190">
        <v>2014</v>
      </c>
      <c r="D1631" s="186"/>
      <c r="E1631" s="142">
        <f t="shared" ref="E1631:K1631" si="729">AVERAGE(E1636,E1641,E1646)</f>
        <v>0.12100916136326241</v>
      </c>
      <c r="F1631" s="142">
        <f t="shared" si="729"/>
        <v>8.1312467691300933E-2</v>
      </c>
      <c r="G1631" s="142">
        <f t="shared" si="729"/>
        <v>0.23731106079358741</v>
      </c>
      <c r="H1631" s="142">
        <f t="shared" si="729"/>
        <v>0.30509717416117982</v>
      </c>
      <c r="I1631" s="142">
        <f t="shared" si="729"/>
        <v>0.1744066437464725</v>
      </c>
      <c r="J1631" s="142">
        <f t="shared" si="729"/>
        <v>4.9843851692528612E-2</v>
      </c>
      <c r="K1631" s="142">
        <f t="shared" si="729"/>
        <v>3.1019640551668407E-2</v>
      </c>
      <c r="L1631" s="141">
        <f t="shared" si="726"/>
        <v>3.3596633018564939</v>
      </c>
    </row>
    <row r="1632" spans="1:12" ht="15" customHeight="1" x14ac:dyDescent="0.2">
      <c r="A1632" s="11"/>
      <c r="C1632" s="170" t="s">
        <v>95</v>
      </c>
      <c r="D1632" s="171"/>
      <c r="E1632" s="172"/>
      <c r="F1632" s="172"/>
      <c r="G1632" s="173"/>
      <c r="H1632" s="173"/>
      <c r="I1632" s="173"/>
      <c r="J1632" s="173"/>
      <c r="K1632" s="173"/>
      <c r="L1632" s="174"/>
    </row>
    <row r="1633" spans="1:12" ht="15" customHeight="1" x14ac:dyDescent="0.2">
      <c r="A1633" s="11"/>
      <c r="C1633" s="189">
        <v>2024</v>
      </c>
      <c r="D1633" s="184"/>
      <c r="E1633" s="185">
        <v>0.11181554222947095</v>
      </c>
      <c r="F1633" s="185">
        <v>9.2987700231547787E-2</v>
      </c>
      <c r="G1633" s="185">
        <v>0.30471154243567622</v>
      </c>
      <c r="H1633" s="185">
        <v>0.30111329900177841</v>
      </c>
      <c r="I1633" s="185">
        <v>0.15487031571628851</v>
      </c>
      <c r="J1633" s="185">
        <v>2.740641179288679E-2</v>
      </c>
      <c r="K1633" s="185">
        <v>7.0951885923513343E-3</v>
      </c>
      <c r="L1633" s="180">
        <f t="shared" ref="L1633:L1636" si="730">(1*E1633+2*F1633+3*G1633+4*H1633+5*I1633)/SUM(E1633:I1633)</f>
        <v>3.304749490896377</v>
      </c>
    </row>
    <row r="1634" spans="1:12" ht="15" customHeight="1" x14ac:dyDescent="0.2">
      <c r="A1634" s="11"/>
      <c r="C1634" s="190">
        <v>2021</v>
      </c>
      <c r="D1634" s="186"/>
      <c r="E1634" s="142">
        <v>0.123627613</v>
      </c>
      <c r="F1634" s="142">
        <v>7.7044283000000005E-2</v>
      </c>
      <c r="G1634" s="142">
        <v>0.35773831900000003</v>
      </c>
      <c r="H1634" s="142">
        <v>0.24372637599999999</v>
      </c>
      <c r="I1634" s="142">
        <v>0.16070448800000001</v>
      </c>
      <c r="J1634" s="142">
        <v>2.72424E-2</v>
      </c>
      <c r="K1634" s="142">
        <v>9.9165E-3</v>
      </c>
      <c r="L1634" s="141">
        <f t="shared" si="730"/>
        <v>3.2501304194978156</v>
      </c>
    </row>
    <row r="1635" spans="1:12" ht="15" customHeight="1" x14ac:dyDescent="0.2">
      <c r="A1635" s="11"/>
      <c r="C1635" s="190">
        <v>2017</v>
      </c>
      <c r="D1635" s="186"/>
      <c r="E1635" s="142">
        <v>0.12309848900000001</v>
      </c>
      <c r="F1635" s="142">
        <v>6.7411829000000006E-2</v>
      </c>
      <c r="G1635" s="142">
        <v>0.306292393</v>
      </c>
      <c r="H1635" s="142">
        <v>0.31535343599999999</v>
      </c>
      <c r="I1635" s="142">
        <v>0.139701727</v>
      </c>
      <c r="J1635" s="142">
        <v>3.2904599999999999E-2</v>
      </c>
      <c r="K1635" s="142">
        <v>1.5237499999999999E-2</v>
      </c>
      <c r="L1635" s="141">
        <f t="shared" si="730"/>
        <v>3.2953677126381575</v>
      </c>
    </row>
    <row r="1636" spans="1:12" ht="15" customHeight="1" x14ac:dyDescent="0.2">
      <c r="A1636" s="11"/>
      <c r="C1636" s="190">
        <v>2014</v>
      </c>
      <c r="D1636" s="186"/>
      <c r="E1636" s="142">
        <v>0.10969928627269904</v>
      </c>
      <c r="F1636" s="142">
        <v>7.8040958683003064E-2</v>
      </c>
      <c r="G1636" s="142">
        <v>0.25010940240113633</v>
      </c>
      <c r="H1636" s="142">
        <v>0.31682281258065148</v>
      </c>
      <c r="I1636" s="142">
        <v>0.17924090001818996</v>
      </c>
      <c r="J1636" s="142">
        <v>4.3935860517493416E-2</v>
      </c>
      <c r="K1636" s="142">
        <v>2.2150779526826751E-2</v>
      </c>
      <c r="L1636" s="141">
        <f t="shared" si="730"/>
        <v>3.4046040003181477</v>
      </c>
    </row>
    <row r="1637" spans="1:12" ht="15" customHeight="1" x14ac:dyDescent="0.2">
      <c r="A1637" s="11"/>
      <c r="C1637" s="170" t="s">
        <v>96</v>
      </c>
      <c r="D1637" s="171"/>
      <c r="E1637" s="172"/>
      <c r="F1637" s="172"/>
      <c r="G1637" s="173"/>
      <c r="H1637" s="173"/>
      <c r="I1637" s="173"/>
      <c r="J1637" s="173"/>
      <c r="K1637" s="173"/>
      <c r="L1637" s="174"/>
    </row>
    <row r="1638" spans="1:12" ht="15" customHeight="1" x14ac:dyDescent="0.2">
      <c r="A1638" s="11"/>
      <c r="C1638" s="189">
        <v>2024</v>
      </c>
      <c r="D1638" s="184"/>
      <c r="E1638" s="185">
        <v>0.12725510305906335</v>
      </c>
      <c r="F1638" s="185">
        <v>9.4128748896472658E-2</v>
      </c>
      <c r="G1638" s="185">
        <v>0.24200921653179291</v>
      </c>
      <c r="H1638" s="185">
        <v>0.31419900967412373</v>
      </c>
      <c r="I1638" s="185">
        <v>0.1816301576051349</v>
      </c>
      <c r="J1638" s="185">
        <v>3.368257564106119E-2</v>
      </c>
      <c r="K1638" s="185">
        <v>7.0951885923513352E-3</v>
      </c>
      <c r="L1638" s="180">
        <f t="shared" ref="L1638:L1641" si="731">(1*E1638+2*F1638+3*G1638+4*H1638+5*I1638)/SUM(E1638:I1638)</f>
        <v>3.3427989444041697</v>
      </c>
    </row>
    <row r="1639" spans="1:12" ht="15" customHeight="1" x14ac:dyDescent="0.2">
      <c r="A1639" s="11"/>
      <c r="C1639" s="190">
        <v>2021</v>
      </c>
      <c r="D1639" s="186"/>
      <c r="E1639" s="142">
        <v>0.12798346099999999</v>
      </c>
      <c r="F1639" s="142">
        <v>9.0998086000000006E-2</v>
      </c>
      <c r="G1639" s="142">
        <v>0.27404599000000002</v>
      </c>
      <c r="H1639" s="142">
        <v>0.321393769</v>
      </c>
      <c r="I1639" s="142">
        <v>0.14266257099999999</v>
      </c>
      <c r="J1639" s="142">
        <v>3.29997E-2</v>
      </c>
      <c r="K1639" s="142">
        <v>9.9165E-3</v>
      </c>
      <c r="L1639" s="141">
        <f t="shared" si="731"/>
        <v>3.2714013988138677</v>
      </c>
    </row>
    <row r="1640" spans="1:12" ht="15" customHeight="1" x14ac:dyDescent="0.2">
      <c r="A1640" s="11"/>
      <c r="C1640" s="190">
        <v>2017</v>
      </c>
      <c r="D1640" s="186"/>
      <c r="E1640" s="142">
        <v>0.13355175799999999</v>
      </c>
      <c r="F1640" s="142">
        <v>7.6871150999999999E-2</v>
      </c>
      <c r="G1640" s="142">
        <v>0.26257892799999999</v>
      </c>
      <c r="H1640" s="142">
        <v>0.31082322200000001</v>
      </c>
      <c r="I1640" s="142">
        <v>0.15773690600000001</v>
      </c>
      <c r="J1640" s="142">
        <v>4.38587E-2</v>
      </c>
      <c r="K1640" s="142">
        <v>1.45793E-2</v>
      </c>
      <c r="L1640" s="141">
        <f t="shared" si="731"/>
        <v>3.2998447022018351</v>
      </c>
    </row>
    <row r="1641" spans="1:12" ht="15" customHeight="1" x14ac:dyDescent="0.2">
      <c r="A1641" s="11"/>
      <c r="C1641" s="190">
        <v>2014</v>
      </c>
      <c r="D1641" s="186"/>
      <c r="E1641" s="142">
        <v>0.10918402365238411</v>
      </c>
      <c r="F1641" s="142">
        <v>7.3168882141335156E-2</v>
      </c>
      <c r="G1641" s="142">
        <v>0.25488597893819936</v>
      </c>
      <c r="H1641" s="142">
        <v>0.31117314035824301</v>
      </c>
      <c r="I1641" s="142">
        <v>0.17652043297355269</v>
      </c>
      <c r="J1641" s="142">
        <v>4.535157373521688E-2</v>
      </c>
      <c r="K1641" s="142">
        <v>2.9715968201068726E-2</v>
      </c>
      <c r="L1641" s="141">
        <f t="shared" si="731"/>
        <v>3.4029235579421879</v>
      </c>
    </row>
    <row r="1642" spans="1:12" ht="15" customHeight="1" x14ac:dyDescent="0.2">
      <c r="A1642" s="11"/>
      <c r="C1642" s="170" t="s">
        <v>181</v>
      </c>
      <c r="D1642" s="171"/>
      <c r="E1642" s="172"/>
      <c r="F1642" s="172"/>
      <c r="G1642" s="173"/>
      <c r="H1642" s="173"/>
      <c r="I1642" s="173"/>
      <c r="J1642" s="173"/>
      <c r="K1642" s="173"/>
      <c r="L1642" s="174"/>
    </row>
    <row r="1643" spans="1:12" ht="15" customHeight="1" x14ac:dyDescent="0.2">
      <c r="A1643" s="11"/>
      <c r="C1643" s="189">
        <v>2024</v>
      </c>
      <c r="D1643" s="184"/>
      <c r="E1643" s="185">
        <v>0.13010763560380748</v>
      </c>
      <c r="F1643" s="185">
        <v>7.2120142827719516E-2</v>
      </c>
      <c r="G1643" s="185">
        <v>0.30019778456304974</v>
      </c>
      <c r="H1643" s="185">
        <v>0.30376683625773615</v>
      </c>
      <c r="I1643" s="185">
        <v>0.14270057463919078</v>
      </c>
      <c r="J1643" s="185">
        <v>3.8090438415356698E-2</v>
      </c>
      <c r="K1643" s="185">
        <v>1.3016587693139625E-2</v>
      </c>
      <c r="L1643" s="180">
        <f t="shared" ref="L1643:L1646" si="732">(1*E1643+2*F1643+3*G1643+4*H1643+5*I1643)/SUM(E1643:I1643)</f>
        <v>3.2706654792136227</v>
      </c>
    </row>
    <row r="1644" spans="1:12" ht="15" customHeight="1" x14ac:dyDescent="0.2">
      <c r="A1644" s="11"/>
      <c r="C1644" s="190">
        <v>2021</v>
      </c>
      <c r="D1644" s="186"/>
      <c r="E1644" s="142">
        <v>0.12987100600000001</v>
      </c>
      <c r="F1644" s="142">
        <v>7.4411400000000003E-2</v>
      </c>
      <c r="G1644" s="142">
        <v>0.31443330899999999</v>
      </c>
      <c r="H1644" s="142">
        <v>0.26650762500000003</v>
      </c>
      <c r="I1644" s="142">
        <v>0.16294112599999999</v>
      </c>
      <c r="J1644" s="142">
        <v>3.87068E-2</v>
      </c>
      <c r="K1644" s="142">
        <v>1.31287E-2</v>
      </c>
      <c r="L1644" s="141">
        <f t="shared" si="732"/>
        <v>3.2723540844020622</v>
      </c>
    </row>
    <row r="1645" spans="1:12" ht="15" customHeight="1" x14ac:dyDescent="0.2">
      <c r="A1645" s="11"/>
      <c r="C1645" s="190">
        <v>2017</v>
      </c>
      <c r="D1645" s="186"/>
      <c r="E1645" s="142">
        <v>0.113646025</v>
      </c>
      <c r="F1645" s="142">
        <v>7.0314936999999994E-2</v>
      </c>
      <c r="G1645" s="142">
        <v>0.276657928</v>
      </c>
      <c r="H1645" s="142">
        <v>0.30071743299999998</v>
      </c>
      <c r="I1645" s="142">
        <v>0.157047244</v>
      </c>
      <c r="J1645" s="142">
        <v>4.4288399999999999E-2</v>
      </c>
      <c r="K1645" s="142">
        <v>3.7328E-2</v>
      </c>
      <c r="L1645" s="141">
        <f t="shared" si="732"/>
        <v>3.3453948278236125</v>
      </c>
    </row>
    <row r="1646" spans="1:12" ht="15" customHeight="1" x14ac:dyDescent="0.2">
      <c r="A1646" s="11"/>
      <c r="C1646" s="190">
        <v>2014</v>
      </c>
      <c r="D1646" s="186"/>
      <c r="E1646" s="142">
        <v>0.14414417416470407</v>
      </c>
      <c r="F1646" s="142">
        <v>9.2727562249564577E-2</v>
      </c>
      <c r="G1646" s="142">
        <v>0.20693780104142651</v>
      </c>
      <c r="H1646" s="142">
        <v>0.28729556954464486</v>
      </c>
      <c r="I1646" s="142">
        <v>0.16745859824767489</v>
      </c>
      <c r="J1646" s="142">
        <v>6.0244120824875534E-2</v>
      </c>
      <c r="K1646" s="142">
        <v>4.1192173927109742E-2</v>
      </c>
      <c r="L1646" s="141">
        <f t="shared" si="732"/>
        <v>3.2684248807873328</v>
      </c>
    </row>
    <row r="1647" spans="1:12" ht="15" customHeight="1" x14ac:dyDescent="0.2">
      <c r="A1647" s="11"/>
      <c r="C1647" s="162" t="s">
        <v>69</v>
      </c>
      <c r="D1647" s="162"/>
      <c r="E1647" s="162"/>
      <c r="F1647" s="162"/>
      <c r="G1647" s="162"/>
      <c r="H1647" s="162"/>
      <c r="I1647" s="162"/>
      <c r="J1647" s="162"/>
      <c r="K1647" s="162"/>
      <c r="L1647" s="162"/>
    </row>
    <row r="1648" spans="1:12" ht="15" customHeight="1" x14ac:dyDescent="0.2">
      <c r="A1648" s="11"/>
      <c r="B1648" s="3"/>
      <c r="C1648" s="189">
        <v>2024</v>
      </c>
      <c r="D1648" s="184"/>
      <c r="E1648" s="185">
        <f>AVERAGE(E1653,E1658,E1663)</f>
        <v>0.14102225820830805</v>
      </c>
      <c r="F1648" s="185">
        <f t="shared" ref="F1648:K1648" si="733">AVERAGE(F1653,F1658,F1663)</f>
        <v>8.4356472947819686E-2</v>
      </c>
      <c r="G1648" s="185">
        <f t="shared" si="733"/>
        <v>0.33370503440463056</v>
      </c>
      <c r="H1648" s="185">
        <f t="shared" si="733"/>
        <v>0.27765986658356023</v>
      </c>
      <c r="I1648" s="185">
        <f t="shared" si="733"/>
        <v>0.11425507064954706</v>
      </c>
      <c r="J1648" s="185">
        <f t="shared" si="733"/>
        <v>3.6131829988139054E-2</v>
      </c>
      <c r="K1648" s="185">
        <f t="shared" si="733"/>
        <v>1.2869467217995379E-2</v>
      </c>
      <c r="L1648" s="180">
        <f t="shared" ref="L1648:L1651" si="734">(1*E1648+2*F1648+3*G1648+4*H1648+5*I1648)/SUM(E1648:I1648)</f>
        <v>3.1469707772551128</v>
      </c>
    </row>
    <row r="1649" spans="1:12" ht="15" customHeight="1" x14ac:dyDescent="0.2">
      <c r="A1649" s="11"/>
      <c r="B1649" s="3"/>
      <c r="C1649" s="190">
        <v>2021</v>
      </c>
      <c r="D1649" s="186"/>
      <c r="E1649" s="142">
        <f t="shared" ref="E1649:K1649" si="735">AVERAGE(E1654,E1659,E1664)</f>
        <v>0.13504086800000001</v>
      </c>
      <c r="F1649" s="142">
        <f t="shared" si="735"/>
        <v>8.5385755333333327E-2</v>
      </c>
      <c r="G1649" s="142">
        <f t="shared" si="735"/>
        <v>0.38082620866666667</v>
      </c>
      <c r="H1649" s="142">
        <f t="shared" si="735"/>
        <v>0.226686956</v>
      </c>
      <c r="I1649" s="142">
        <f t="shared" si="735"/>
        <v>0.127725475</v>
      </c>
      <c r="J1649" s="142">
        <f t="shared" si="735"/>
        <v>3.2753399999999995E-2</v>
      </c>
      <c r="K1649" s="142">
        <f t="shared" si="735"/>
        <v>1.1581333333333332E-2</v>
      </c>
      <c r="L1649" s="141">
        <f t="shared" si="734"/>
        <v>3.1325468441418765</v>
      </c>
    </row>
    <row r="1650" spans="1:12" ht="15" customHeight="1" x14ac:dyDescent="0.2">
      <c r="A1650" s="11"/>
      <c r="B1650" s="3"/>
      <c r="C1650" s="190">
        <v>2017</v>
      </c>
      <c r="D1650" s="186"/>
      <c r="E1650" s="142">
        <f t="shared" ref="E1650:K1650" si="736">AVERAGE(E1655,E1660,E1665)</f>
        <v>0.14550520233333333</v>
      </c>
      <c r="F1650" s="142">
        <f t="shared" si="736"/>
        <v>8.4180841999999992E-2</v>
      </c>
      <c r="G1650" s="142">
        <f t="shared" si="736"/>
        <v>0.3452419983333333</v>
      </c>
      <c r="H1650" s="142">
        <f t="shared" si="736"/>
        <v>0.24214640266666665</v>
      </c>
      <c r="I1650" s="142">
        <f t="shared" si="736"/>
        <v>0.10021654499999999</v>
      </c>
      <c r="J1650" s="142">
        <f t="shared" si="736"/>
        <v>4.7080733333333326E-2</v>
      </c>
      <c r="K1650" s="142">
        <f t="shared" si="736"/>
        <v>3.5628266666666665E-2</v>
      </c>
      <c r="L1650" s="141">
        <f t="shared" si="734"/>
        <v>3.0734644150113279</v>
      </c>
    </row>
    <row r="1651" spans="1:12" ht="15" customHeight="1" x14ac:dyDescent="0.2">
      <c r="A1651" s="11"/>
      <c r="B1651" s="3"/>
      <c r="C1651" s="190">
        <v>2014</v>
      </c>
      <c r="D1651" s="186"/>
      <c r="E1651" s="142">
        <f t="shared" ref="E1651:K1651" si="737">AVERAGE(E1656,E1661,E1666)</f>
        <v>0.14185977295928257</v>
      </c>
      <c r="F1651" s="142">
        <f t="shared" si="737"/>
        <v>0.10011526175557654</v>
      </c>
      <c r="G1651" s="142">
        <f t="shared" si="737"/>
        <v>0.30842559890586191</v>
      </c>
      <c r="H1651" s="142">
        <f t="shared" si="737"/>
        <v>0.2478847137336303</v>
      </c>
      <c r="I1651" s="142">
        <f t="shared" si="737"/>
        <v>0.10649459721955097</v>
      </c>
      <c r="J1651" s="142">
        <f t="shared" si="737"/>
        <v>4.9077841890509045E-2</v>
      </c>
      <c r="K1651" s="142">
        <f t="shared" si="737"/>
        <v>4.6142213535588582E-2</v>
      </c>
      <c r="L1651" s="141">
        <f t="shared" si="734"/>
        <v>3.0851467817789344</v>
      </c>
    </row>
    <row r="1652" spans="1:12" ht="15" customHeight="1" x14ac:dyDescent="0.2">
      <c r="A1652" s="11"/>
      <c r="B1652" s="3"/>
      <c r="C1652" s="170" t="s">
        <v>95</v>
      </c>
      <c r="D1652" s="171"/>
      <c r="E1652" s="172"/>
      <c r="F1652" s="172"/>
      <c r="G1652" s="173"/>
      <c r="H1652" s="173"/>
      <c r="I1652" s="173"/>
      <c r="J1652" s="173"/>
      <c r="K1652" s="173"/>
      <c r="L1652" s="174"/>
    </row>
    <row r="1653" spans="1:12" ht="15" customHeight="1" x14ac:dyDescent="0.2">
      <c r="A1653" s="11"/>
      <c r="C1653" s="189">
        <v>2024</v>
      </c>
      <c r="D1653" s="184"/>
      <c r="E1653" s="185">
        <v>0.13425135294555968</v>
      </c>
      <c r="F1653" s="185">
        <v>8.4233093621208191E-2</v>
      </c>
      <c r="G1653" s="185">
        <v>0.34244936018324412</v>
      </c>
      <c r="H1653" s="185">
        <v>0.29496532246363255</v>
      </c>
      <c r="I1653" s="185">
        <v>0.10694944611510562</v>
      </c>
      <c r="J1653" s="185">
        <v>2.5854892463781948E-2</v>
      </c>
      <c r="K1653" s="185">
        <v>1.1296532207467869E-2</v>
      </c>
      <c r="L1653" s="180">
        <f t="shared" ref="L1653:L1656" si="738">(1*E1653+2*F1653+3*G1653+4*H1653+5*I1653)/SUM(E1653:I1653)</f>
        <v>3.1621526158754594</v>
      </c>
    </row>
    <row r="1654" spans="1:12" ht="15" customHeight="1" x14ac:dyDescent="0.2">
      <c r="A1654" s="11"/>
      <c r="C1654" s="190">
        <v>2021</v>
      </c>
      <c r="D1654" s="186"/>
      <c r="E1654" s="142">
        <v>0.13323823300000001</v>
      </c>
      <c r="F1654" s="142">
        <v>8.6449712999999997E-2</v>
      </c>
      <c r="G1654" s="142">
        <v>0.40621368099999999</v>
      </c>
      <c r="H1654" s="142">
        <v>0.20972154500000001</v>
      </c>
      <c r="I1654" s="142">
        <v>0.126319232</v>
      </c>
      <c r="J1654" s="142">
        <v>2.73428E-2</v>
      </c>
      <c r="K1654" s="142">
        <v>1.07148E-2</v>
      </c>
      <c r="L1654" s="141">
        <f t="shared" si="738"/>
        <v>3.1137633911811626</v>
      </c>
    </row>
    <row r="1655" spans="1:12" ht="15" customHeight="1" x14ac:dyDescent="0.2">
      <c r="A1655" s="11"/>
      <c r="C1655" s="190">
        <v>2017</v>
      </c>
      <c r="D1655" s="186"/>
      <c r="E1655" s="142">
        <v>0.15983109100000001</v>
      </c>
      <c r="F1655" s="142">
        <v>8.3592380999999993E-2</v>
      </c>
      <c r="G1655" s="142">
        <v>0.37920875599999998</v>
      </c>
      <c r="H1655" s="142">
        <v>0.228929621</v>
      </c>
      <c r="I1655" s="142">
        <v>8.4242232E-2</v>
      </c>
      <c r="J1655" s="142">
        <v>3.9834399999999999E-2</v>
      </c>
      <c r="K1655" s="142">
        <v>2.4361500000000001E-2</v>
      </c>
      <c r="L1655" s="141">
        <f t="shared" si="738"/>
        <v>2.9937588667130419</v>
      </c>
    </row>
    <row r="1656" spans="1:12" ht="15" customHeight="1" x14ac:dyDescent="0.2">
      <c r="A1656" s="11"/>
      <c r="C1656" s="190">
        <v>2014</v>
      </c>
      <c r="D1656" s="186"/>
      <c r="E1656" s="142">
        <v>0.13486854998605183</v>
      </c>
      <c r="F1656" s="142">
        <v>0.10399011692793465</v>
      </c>
      <c r="G1656" s="142">
        <v>0.34258260581680444</v>
      </c>
      <c r="H1656" s="142">
        <v>0.23964453253861842</v>
      </c>
      <c r="I1656" s="142">
        <v>9.8478537145327782E-2</v>
      </c>
      <c r="J1656" s="142">
        <v>4.3501044696688786E-2</v>
      </c>
      <c r="K1656" s="142">
        <v>3.6934612888574171E-2</v>
      </c>
      <c r="L1656" s="141">
        <f t="shared" si="738"/>
        <v>3.0683741061165226</v>
      </c>
    </row>
    <row r="1657" spans="1:12" ht="15" customHeight="1" x14ac:dyDescent="0.2">
      <c r="A1657" s="11"/>
      <c r="C1657" s="170" t="s">
        <v>96</v>
      </c>
      <c r="D1657" s="171"/>
      <c r="E1657" s="172"/>
      <c r="F1657" s="172"/>
      <c r="G1657" s="173"/>
      <c r="H1657" s="173"/>
      <c r="I1657" s="173"/>
      <c r="J1657" s="173"/>
      <c r="K1657" s="173"/>
      <c r="L1657" s="174"/>
    </row>
    <row r="1658" spans="1:12" ht="15" customHeight="1" x14ac:dyDescent="0.2">
      <c r="A1658" s="11"/>
      <c r="C1658" s="189">
        <v>2024</v>
      </c>
      <c r="D1658" s="184"/>
      <c r="E1658" s="185">
        <v>0.1523010906978729</v>
      </c>
      <c r="F1658" s="185">
        <v>8.7573374155081748E-2</v>
      </c>
      <c r="G1658" s="185">
        <v>0.3390072778187086</v>
      </c>
      <c r="H1658" s="185">
        <v>0.26347788102704328</v>
      </c>
      <c r="I1658" s="185">
        <v>0.10849226216471337</v>
      </c>
      <c r="J1658" s="185">
        <v>3.7851581929112255E-2</v>
      </c>
      <c r="K1658" s="185">
        <v>1.1296532207467867E-2</v>
      </c>
      <c r="L1658" s="180">
        <f t="shared" ref="L1658:L1661" si="739">(1*E1658+2*F1658+3*G1658+4*H1658+5*I1658)/SUM(E1658:I1658)</f>
        <v>3.0928502652392318</v>
      </c>
    </row>
    <row r="1659" spans="1:12" ht="15" customHeight="1" x14ac:dyDescent="0.2">
      <c r="A1659" s="11"/>
      <c r="C1659" s="190">
        <v>2021</v>
      </c>
      <c r="D1659" s="186"/>
      <c r="E1659" s="142">
        <v>0.14360382899999999</v>
      </c>
      <c r="F1659" s="142">
        <v>9.2034149999999995E-2</v>
      </c>
      <c r="G1659" s="142">
        <v>0.396669881</v>
      </c>
      <c r="H1659" s="142">
        <v>0.23276517899999999</v>
      </c>
      <c r="I1659" s="142">
        <v>9.1112162999999996E-2</v>
      </c>
      <c r="J1659" s="142">
        <v>3.3099999999999997E-2</v>
      </c>
      <c r="K1659" s="142">
        <v>1.07148E-2</v>
      </c>
      <c r="L1659" s="141">
        <f t="shared" si="739"/>
        <v>3.0373857459049023</v>
      </c>
    </row>
    <row r="1660" spans="1:12" ht="15" customHeight="1" x14ac:dyDescent="0.2">
      <c r="A1660" s="11"/>
      <c r="C1660" s="190">
        <v>2017</v>
      </c>
      <c r="D1660" s="186"/>
      <c r="E1660" s="142">
        <v>0.15280311199999999</v>
      </c>
      <c r="F1660" s="142">
        <v>0.101569969</v>
      </c>
      <c r="G1660" s="142">
        <v>0.346286592</v>
      </c>
      <c r="H1660" s="142">
        <v>0.23423556500000001</v>
      </c>
      <c r="I1660" s="142">
        <v>9.0009818000000005E-2</v>
      </c>
      <c r="J1660" s="142">
        <v>4.9628899999999997E-2</v>
      </c>
      <c r="K1660" s="142">
        <v>2.5466099999999998E-2</v>
      </c>
      <c r="L1660" s="141">
        <f t="shared" si="739"/>
        <v>3.0076537672208379</v>
      </c>
    </row>
    <row r="1661" spans="1:12" ht="15" customHeight="1" x14ac:dyDescent="0.2">
      <c r="A1661" s="11"/>
      <c r="C1661" s="190">
        <v>2014</v>
      </c>
      <c r="D1661" s="186"/>
      <c r="E1661" s="142">
        <v>0.13757736631938092</v>
      </c>
      <c r="F1661" s="142">
        <v>9.3373942112152358E-2</v>
      </c>
      <c r="G1661" s="142">
        <v>0.34305647842522136</v>
      </c>
      <c r="H1661" s="142">
        <v>0.26401404323205424</v>
      </c>
      <c r="I1661" s="142">
        <v>7.3856943676711348E-2</v>
      </c>
      <c r="J1661" s="142">
        <v>4.3621424671663613E-2</v>
      </c>
      <c r="K1661" s="142">
        <v>4.4499801562816146E-2</v>
      </c>
      <c r="L1661" s="141">
        <f t="shared" si="739"/>
        <v>3.0473739021867736</v>
      </c>
    </row>
    <row r="1662" spans="1:12" ht="15" customHeight="1" x14ac:dyDescent="0.2">
      <c r="A1662" s="11"/>
      <c r="C1662" s="170" t="s">
        <v>181</v>
      </c>
      <c r="D1662" s="171"/>
      <c r="E1662" s="172"/>
      <c r="F1662" s="172"/>
      <c r="G1662" s="173"/>
      <c r="H1662" s="173"/>
      <c r="I1662" s="173"/>
      <c r="J1662" s="173"/>
      <c r="K1662" s="173"/>
      <c r="L1662" s="174"/>
    </row>
    <row r="1663" spans="1:12" ht="15" customHeight="1" x14ac:dyDescent="0.2">
      <c r="A1663" s="11"/>
      <c r="C1663" s="189">
        <v>2024</v>
      </c>
      <c r="D1663" s="184"/>
      <c r="E1663" s="185">
        <v>0.13651433098149157</v>
      </c>
      <c r="F1663" s="185">
        <v>8.1262951067169145E-2</v>
      </c>
      <c r="G1663" s="185">
        <v>0.31965846521193902</v>
      </c>
      <c r="H1663" s="185">
        <v>0.27453639626000481</v>
      </c>
      <c r="I1663" s="185">
        <v>0.12732350366882214</v>
      </c>
      <c r="J1663" s="185">
        <v>4.468901557152296E-2</v>
      </c>
      <c r="K1663" s="185">
        <v>1.6015337239050402E-2</v>
      </c>
      <c r="L1663" s="180">
        <f t="shared" ref="L1663:L1666" si="740">(1*E1663+2*F1663+3*G1663+4*H1663+5*I1663)/SUM(E1663:I1663)</f>
        <v>3.1861946141141084</v>
      </c>
    </row>
    <row r="1664" spans="1:12" ht="15" customHeight="1" x14ac:dyDescent="0.2">
      <c r="A1664" s="11"/>
      <c r="C1664" s="190">
        <v>2021</v>
      </c>
      <c r="D1664" s="186"/>
      <c r="E1664" s="142">
        <v>0.128280542</v>
      </c>
      <c r="F1664" s="142">
        <v>7.7673403000000002E-2</v>
      </c>
      <c r="G1664" s="142">
        <v>0.339595064</v>
      </c>
      <c r="H1664" s="142">
        <v>0.23757414399999999</v>
      </c>
      <c r="I1664" s="142">
        <v>0.16574502999999999</v>
      </c>
      <c r="J1664" s="142">
        <v>3.7817400000000001E-2</v>
      </c>
      <c r="K1664" s="142">
        <v>1.3314400000000001E-2</v>
      </c>
      <c r="L1664" s="141">
        <f t="shared" si="740"/>
        <v>3.2474840248700807</v>
      </c>
    </row>
    <row r="1665" spans="1:12" ht="15" customHeight="1" x14ac:dyDescent="0.2">
      <c r="A1665" s="11"/>
      <c r="C1665" s="190">
        <v>2017</v>
      </c>
      <c r="D1665" s="186"/>
      <c r="E1665" s="142">
        <v>0.123881404</v>
      </c>
      <c r="F1665" s="142">
        <v>6.7380176E-2</v>
      </c>
      <c r="G1665" s="142">
        <v>0.31023064700000003</v>
      </c>
      <c r="H1665" s="142">
        <v>0.263274022</v>
      </c>
      <c r="I1665" s="142">
        <v>0.12639758500000001</v>
      </c>
      <c r="J1665" s="142">
        <v>5.1778900000000003E-2</v>
      </c>
      <c r="K1665" s="142">
        <v>5.7057200000000002E-2</v>
      </c>
      <c r="L1665" s="141">
        <f t="shared" si="740"/>
        <v>3.2254649485697153</v>
      </c>
    </row>
    <row r="1666" spans="1:12" ht="15" customHeight="1" x14ac:dyDescent="0.2">
      <c r="A1666" s="11"/>
      <c r="C1666" s="190">
        <v>2014</v>
      </c>
      <c r="D1666" s="186"/>
      <c r="E1666" s="142">
        <v>0.15313340257241498</v>
      </c>
      <c r="F1666" s="142">
        <v>0.10298172622664262</v>
      </c>
      <c r="G1666" s="142">
        <v>0.23963771247556001</v>
      </c>
      <c r="H1666" s="142">
        <v>0.2399955654302183</v>
      </c>
      <c r="I1666" s="142">
        <v>0.14714831083661381</v>
      </c>
      <c r="J1666" s="142">
        <v>6.0111056303174745E-2</v>
      </c>
      <c r="K1666" s="142">
        <v>5.6992226155375428E-2</v>
      </c>
      <c r="L1666" s="141">
        <f t="shared" si="740"/>
        <v>3.1416288601459241</v>
      </c>
    </row>
    <row r="1667" spans="1:12" ht="15" customHeight="1" x14ac:dyDescent="0.2">
      <c r="A1667" s="11"/>
      <c r="C1667" s="162" t="s">
        <v>70</v>
      </c>
      <c r="D1667" s="162"/>
      <c r="E1667" s="162"/>
      <c r="F1667" s="162"/>
      <c r="G1667" s="162"/>
      <c r="H1667" s="162"/>
      <c r="I1667" s="162"/>
      <c r="J1667" s="162"/>
      <c r="K1667" s="162"/>
      <c r="L1667" s="162"/>
    </row>
    <row r="1668" spans="1:12" ht="15" customHeight="1" x14ac:dyDescent="0.2">
      <c r="A1668" s="11"/>
      <c r="C1668" s="189">
        <v>2024</v>
      </c>
      <c r="D1668" s="184"/>
      <c r="E1668" s="185">
        <f>AVERAGE(E1673,E1678,E1683)</f>
        <v>0.15301838867019146</v>
      </c>
      <c r="F1668" s="185">
        <f t="shared" ref="F1668:K1668" si="741">AVERAGE(F1673,F1678,F1683)</f>
        <v>9.8768267559609282E-2</v>
      </c>
      <c r="G1668" s="185">
        <f t="shared" si="741"/>
        <v>0.30664959770070466</v>
      </c>
      <c r="H1668" s="185">
        <f t="shared" si="741"/>
        <v>0.23432344008775516</v>
      </c>
      <c r="I1668" s="185">
        <f t="shared" si="741"/>
        <v>0.13404399404653039</v>
      </c>
      <c r="J1668" s="185">
        <f t="shared" si="741"/>
        <v>4.3232151204075385E-2</v>
      </c>
      <c r="K1668" s="185">
        <f t="shared" si="741"/>
        <v>2.9964160731133723E-2</v>
      </c>
      <c r="L1668" s="180">
        <f t="shared" ref="L1668:L1671" si="742">(1*E1668+2*F1668+3*G1668+4*H1668+5*I1668)/SUM(E1668:I1668)</f>
        <v>3.1053150570479824</v>
      </c>
    </row>
    <row r="1669" spans="1:12" ht="15" customHeight="1" x14ac:dyDescent="0.2">
      <c r="A1669" s="11"/>
      <c r="C1669" s="190">
        <v>2021</v>
      </c>
      <c r="D1669" s="186"/>
      <c r="E1669" s="142">
        <f t="shared" ref="E1669:K1669" si="743">AVERAGE(E1674,E1679,E1684)</f>
        <v>0.15301486133333331</v>
      </c>
      <c r="F1669" s="142">
        <f t="shared" si="743"/>
        <v>8.5495202333333339E-2</v>
      </c>
      <c r="G1669" s="142">
        <f t="shared" si="743"/>
        <v>0.34258423266666665</v>
      </c>
      <c r="H1669" s="142">
        <f t="shared" si="743"/>
        <v>0.22248127033333334</v>
      </c>
      <c r="I1669" s="142">
        <f t="shared" si="743"/>
        <v>0.12548793766666666</v>
      </c>
      <c r="J1669" s="142">
        <f t="shared" si="743"/>
        <v>4.4895666666666667E-2</v>
      </c>
      <c r="K1669" s="142">
        <f t="shared" si="743"/>
        <v>2.6040799999999999E-2</v>
      </c>
      <c r="L1669" s="141">
        <f t="shared" si="742"/>
        <v>3.08818796592969</v>
      </c>
    </row>
    <row r="1670" spans="1:12" ht="15" customHeight="1" x14ac:dyDescent="0.2">
      <c r="A1670" s="11"/>
      <c r="C1670" s="190">
        <v>2017</v>
      </c>
      <c r="D1670" s="186"/>
      <c r="E1670" s="142">
        <f t="shared" ref="E1670:K1670" si="744">AVERAGE(E1675,E1680,E1685)</f>
        <v>0.151240122</v>
      </c>
      <c r="F1670" s="142">
        <f t="shared" si="744"/>
        <v>8.2231256000000003E-2</v>
      </c>
      <c r="G1670" s="142">
        <f t="shared" si="744"/>
        <v>0.291569258</v>
      </c>
      <c r="H1670" s="142">
        <f t="shared" si="744"/>
        <v>0.21629064533333334</v>
      </c>
      <c r="I1670" s="142">
        <f t="shared" si="744"/>
        <v>0.14505365266666667</v>
      </c>
      <c r="J1670" s="142">
        <f t="shared" si="744"/>
        <v>5.4927662666666661E-2</v>
      </c>
      <c r="K1670" s="142">
        <f t="shared" si="744"/>
        <v>5.8687413666666667E-2</v>
      </c>
      <c r="L1670" s="141">
        <f t="shared" si="742"/>
        <v>3.137283979001686</v>
      </c>
    </row>
    <row r="1671" spans="1:12" ht="15" customHeight="1" x14ac:dyDescent="0.2">
      <c r="A1671" s="11"/>
      <c r="C1671" s="190">
        <v>2014</v>
      </c>
      <c r="D1671" s="186"/>
      <c r="E1671" s="142">
        <f t="shared" ref="E1671:K1671" si="745">AVERAGE(E1676,E1681,E1686)</f>
        <v>0.1549669748034378</v>
      </c>
      <c r="F1671" s="142">
        <f t="shared" si="745"/>
        <v>9.8419956766285108E-2</v>
      </c>
      <c r="G1671" s="142">
        <f t="shared" si="745"/>
        <v>0.25590297025644643</v>
      </c>
      <c r="H1671" s="142">
        <f t="shared" si="745"/>
        <v>0.21211424037649926</v>
      </c>
      <c r="I1671" s="142">
        <f t="shared" si="745"/>
        <v>0.1437575618653808</v>
      </c>
      <c r="J1671" s="142">
        <f t="shared" si="745"/>
        <v>5.9759123392660186E-2</v>
      </c>
      <c r="K1671" s="142">
        <f t="shared" si="745"/>
        <v>7.5079172539290528E-2</v>
      </c>
      <c r="L1671" s="141">
        <f t="shared" si="742"/>
        <v>3.1055010379041477</v>
      </c>
    </row>
    <row r="1672" spans="1:12" ht="15" customHeight="1" x14ac:dyDescent="0.2">
      <c r="A1672" s="11"/>
      <c r="C1672" s="170" t="s">
        <v>95</v>
      </c>
      <c r="D1672" s="171"/>
      <c r="E1672" s="172"/>
      <c r="F1672" s="172"/>
      <c r="G1672" s="173"/>
      <c r="H1672" s="173"/>
      <c r="I1672" s="173"/>
      <c r="J1672" s="173"/>
      <c r="K1672" s="173"/>
      <c r="L1672" s="174"/>
    </row>
    <row r="1673" spans="1:12" ht="15" customHeight="1" x14ac:dyDescent="0.2">
      <c r="A1673" s="11"/>
      <c r="C1673" s="189">
        <v>2024</v>
      </c>
      <c r="D1673" s="184"/>
      <c r="E1673" s="185">
        <v>0.13099867789870992</v>
      </c>
      <c r="F1673" s="185">
        <v>9.5565569726135266E-2</v>
      </c>
      <c r="G1673" s="185">
        <v>0.26837364625906601</v>
      </c>
      <c r="H1673" s="185">
        <v>0.28388463526018665</v>
      </c>
      <c r="I1673" s="185">
        <v>0.17553687878831176</v>
      </c>
      <c r="J1673" s="185">
        <v>2.7848736957528316E-2</v>
      </c>
      <c r="K1673" s="185">
        <v>1.7791855110062153E-2</v>
      </c>
      <c r="L1673" s="180">
        <f t="shared" ref="L1673:L1676" si="746">(1*E1673+2*F1673+3*G1673+4*H1673+5*I1673)/SUM(E1673:I1673)</f>
        <v>3.2906614269295291</v>
      </c>
    </row>
    <row r="1674" spans="1:12" ht="15" customHeight="1" x14ac:dyDescent="0.2">
      <c r="A1674" s="11"/>
      <c r="C1674" s="190">
        <v>2021</v>
      </c>
      <c r="D1674" s="186"/>
      <c r="E1674" s="142">
        <v>0.13154543399999999</v>
      </c>
      <c r="F1674" s="142">
        <v>7.3584210999999997E-2</v>
      </c>
      <c r="G1674" s="142">
        <v>0.32077674499999997</v>
      </c>
      <c r="H1674" s="142">
        <v>0.25369426699999997</v>
      </c>
      <c r="I1674" s="142">
        <v>0.16589929</v>
      </c>
      <c r="J1674" s="142">
        <v>3.5899500000000001E-2</v>
      </c>
      <c r="K1674" s="142">
        <v>1.8600499999999999E-2</v>
      </c>
      <c r="L1674" s="141">
        <f t="shared" si="746"/>
        <v>3.263160002059736</v>
      </c>
    </row>
    <row r="1675" spans="1:12" ht="15" customHeight="1" x14ac:dyDescent="0.2">
      <c r="A1675" s="11"/>
      <c r="C1675" s="190">
        <v>2017</v>
      </c>
      <c r="D1675" s="186"/>
      <c r="E1675" s="142">
        <v>0.13195754400000001</v>
      </c>
      <c r="F1675" s="142">
        <v>7.0986491999999998E-2</v>
      </c>
      <c r="G1675" s="142">
        <v>0.28270413300000002</v>
      </c>
      <c r="H1675" s="142">
        <v>0.26573793800000001</v>
      </c>
      <c r="I1675" s="142">
        <v>0.17688652599999999</v>
      </c>
      <c r="J1675" s="142">
        <v>4.0113700000000002E-2</v>
      </c>
      <c r="K1675" s="142">
        <v>3.1613700000000002E-2</v>
      </c>
      <c r="L1675" s="141">
        <f t="shared" si="746"/>
        <v>3.3066010995931188</v>
      </c>
    </row>
    <row r="1676" spans="1:12" ht="15" customHeight="1" x14ac:dyDescent="0.2">
      <c r="A1676" s="11"/>
      <c r="C1676" s="190">
        <v>2014</v>
      </c>
      <c r="D1676" s="186"/>
      <c r="E1676" s="142">
        <v>0.11780010372256468</v>
      </c>
      <c r="F1676" s="142">
        <v>9.2761974260229876E-2</v>
      </c>
      <c r="G1676" s="142">
        <v>0.2485263980876512</v>
      </c>
      <c r="H1676" s="142">
        <v>0.22995370405029159</v>
      </c>
      <c r="I1676" s="142">
        <v>0.22500415223076076</v>
      </c>
      <c r="J1676" s="142">
        <v>4.5461073457659568E-2</v>
      </c>
      <c r="K1676" s="142">
        <v>4.0492594190842356E-2</v>
      </c>
      <c r="L1676" s="141">
        <f t="shared" si="746"/>
        <v>3.3846630245776703</v>
      </c>
    </row>
    <row r="1677" spans="1:12" ht="15" customHeight="1" x14ac:dyDescent="0.2">
      <c r="A1677" s="11"/>
      <c r="C1677" s="170" t="s">
        <v>96</v>
      </c>
      <c r="D1677" s="171"/>
      <c r="E1677" s="172"/>
      <c r="F1677" s="172"/>
      <c r="G1677" s="173"/>
      <c r="H1677" s="173"/>
      <c r="I1677" s="173"/>
      <c r="J1677" s="173"/>
      <c r="K1677" s="173"/>
      <c r="L1677" s="174"/>
    </row>
    <row r="1678" spans="1:12" ht="15" customHeight="1" x14ac:dyDescent="0.2">
      <c r="A1678" s="11"/>
      <c r="C1678" s="189">
        <v>2024</v>
      </c>
      <c r="D1678" s="184"/>
      <c r="E1678" s="185">
        <v>0.14875465229161727</v>
      </c>
      <c r="F1678" s="185">
        <v>0.11171502195392143</v>
      </c>
      <c r="G1678" s="185">
        <v>0.30058214536906008</v>
      </c>
      <c r="H1678" s="185">
        <v>0.24345981550615139</v>
      </c>
      <c r="I1678" s="185">
        <v>0.14464838131725194</v>
      </c>
      <c r="J1678" s="185">
        <v>3.3048128451935735E-2</v>
      </c>
      <c r="K1678" s="185">
        <v>1.7791855110062153E-2</v>
      </c>
      <c r="L1678" s="180">
        <f t="shared" ref="L1678:L1681" si="747">(1*E1678+2*F1678+3*G1678+4*H1678+5*I1678)/SUM(E1678:I1678)</f>
        <v>3.1301490259430542</v>
      </c>
    </row>
    <row r="1679" spans="1:12" ht="15" customHeight="1" x14ac:dyDescent="0.2">
      <c r="A1679" s="11"/>
      <c r="C1679" s="190">
        <v>2021</v>
      </c>
      <c r="D1679" s="186"/>
      <c r="E1679" s="142">
        <v>0.13673168099999999</v>
      </c>
      <c r="F1679" s="142">
        <v>9.2886302000000004E-2</v>
      </c>
      <c r="G1679" s="142">
        <v>0.34404308300000003</v>
      </c>
      <c r="H1679" s="142">
        <v>0.24313959199999999</v>
      </c>
      <c r="I1679" s="142">
        <v>0.12393190599999999</v>
      </c>
      <c r="J1679" s="142">
        <v>4.0666899999999999E-2</v>
      </c>
      <c r="K1679" s="142">
        <v>1.8600499999999999E-2</v>
      </c>
      <c r="L1679" s="141">
        <f t="shared" si="747"/>
        <v>3.1325070958211239</v>
      </c>
    </row>
    <row r="1680" spans="1:12" ht="15" customHeight="1" x14ac:dyDescent="0.2">
      <c r="A1680" s="11"/>
      <c r="C1680" s="190">
        <v>2017</v>
      </c>
      <c r="D1680" s="186"/>
      <c r="E1680" s="142">
        <v>0.14333226700000001</v>
      </c>
      <c r="F1680" s="142">
        <v>8.6070879000000003E-2</v>
      </c>
      <c r="G1680" s="142">
        <v>0.28919418099999999</v>
      </c>
      <c r="H1680" s="142">
        <v>0.231174561</v>
      </c>
      <c r="I1680" s="142">
        <v>0.16331941</v>
      </c>
      <c r="J1680" s="142">
        <v>5.3527100000000001E-2</v>
      </c>
      <c r="K1680" s="142">
        <v>3.3381599999999997E-2</v>
      </c>
      <c r="L1680" s="141">
        <f t="shared" si="747"/>
        <v>3.2026938252564534</v>
      </c>
    </row>
    <row r="1681" spans="1:12" ht="15" customHeight="1" x14ac:dyDescent="0.2">
      <c r="A1681" s="11"/>
      <c r="C1681" s="190">
        <v>2014</v>
      </c>
      <c r="D1681" s="186"/>
      <c r="E1681" s="142">
        <v>0.13096634415253633</v>
      </c>
      <c r="F1681" s="142">
        <v>9.1037188834052013E-2</v>
      </c>
      <c r="G1681" s="142">
        <v>0.29567953460636387</v>
      </c>
      <c r="H1681" s="142">
        <v>0.24412600475722085</v>
      </c>
      <c r="I1681" s="142">
        <v>0.14501825684488859</v>
      </c>
      <c r="J1681" s="142">
        <v>4.9811962979671186E-2</v>
      </c>
      <c r="K1681" s="142">
        <v>4.3360707825267297E-2</v>
      </c>
      <c r="L1681" s="141">
        <f t="shared" si="747"/>
        <v>3.1998094184795991</v>
      </c>
    </row>
    <row r="1682" spans="1:12" ht="15" customHeight="1" x14ac:dyDescent="0.2">
      <c r="A1682" s="11"/>
      <c r="C1682" s="170" t="s">
        <v>181</v>
      </c>
      <c r="D1682" s="171"/>
      <c r="E1682" s="172"/>
      <c r="F1682" s="172"/>
      <c r="G1682" s="173"/>
      <c r="H1682" s="173"/>
      <c r="I1682" s="173"/>
      <c r="J1682" s="173"/>
      <c r="K1682" s="173"/>
      <c r="L1682" s="174"/>
    </row>
    <row r="1683" spans="1:12" ht="15" customHeight="1" x14ac:dyDescent="0.2">
      <c r="A1683" s="11"/>
      <c r="C1683" s="189">
        <v>2024</v>
      </c>
      <c r="D1683" s="184"/>
      <c r="E1683" s="185">
        <v>0.17930183582024717</v>
      </c>
      <c r="F1683" s="185">
        <v>8.9024210998771197E-2</v>
      </c>
      <c r="G1683" s="185">
        <v>0.35099300147398788</v>
      </c>
      <c r="H1683" s="185">
        <v>0.17562586949692738</v>
      </c>
      <c r="I1683" s="185">
        <v>8.1946722034027461E-2</v>
      </c>
      <c r="J1683" s="185">
        <v>6.879958820276208E-2</v>
      </c>
      <c r="K1683" s="185">
        <v>5.4308771973276861E-2</v>
      </c>
      <c r="L1683" s="180">
        <f t="shared" ref="L1683:L1686" si="748">(1*E1683+2*F1683+3*G1683+4*H1683+5*I1683)/SUM(E1683:I1683)</f>
        <v>2.8767138787000106</v>
      </c>
    </row>
    <row r="1684" spans="1:12" ht="15" customHeight="1" x14ac:dyDescent="0.2">
      <c r="A1684" s="11"/>
      <c r="C1684" s="190">
        <v>2021</v>
      </c>
      <c r="D1684" s="186"/>
      <c r="E1684" s="142">
        <v>0.190767469</v>
      </c>
      <c r="F1684" s="142">
        <v>9.0015094000000004E-2</v>
      </c>
      <c r="G1684" s="142">
        <v>0.36293287000000002</v>
      </c>
      <c r="H1684" s="142">
        <v>0.17060995200000001</v>
      </c>
      <c r="I1684" s="142">
        <v>8.6632616999999995E-2</v>
      </c>
      <c r="J1684" s="142">
        <v>5.8120600000000001E-2</v>
      </c>
      <c r="K1684" s="142">
        <v>4.0921399999999997E-2</v>
      </c>
      <c r="L1684" s="141">
        <f t="shared" si="748"/>
        <v>2.858289902840554</v>
      </c>
    </row>
    <row r="1685" spans="1:12" ht="15" customHeight="1" x14ac:dyDescent="0.2">
      <c r="A1685" s="11"/>
      <c r="C1685" s="190">
        <v>2017</v>
      </c>
      <c r="D1685" s="186"/>
      <c r="E1685" s="142">
        <v>0.17843055499999999</v>
      </c>
      <c r="F1685" s="142">
        <v>8.9636397000000007E-2</v>
      </c>
      <c r="G1685" s="142">
        <v>0.30280945999999997</v>
      </c>
      <c r="H1685" s="142">
        <v>0.151959437</v>
      </c>
      <c r="I1685" s="142">
        <v>9.4955022E-2</v>
      </c>
      <c r="J1685" s="142">
        <v>7.1142187999999995E-2</v>
      </c>
      <c r="K1685" s="142">
        <v>0.111066941</v>
      </c>
      <c r="L1685" s="141">
        <f t="shared" si="748"/>
        <v>2.8720601687910019</v>
      </c>
    </row>
    <row r="1686" spans="1:12" ht="15" customHeight="1" x14ac:dyDescent="0.2">
      <c r="A1686" s="11"/>
      <c r="C1686" s="190">
        <v>2014</v>
      </c>
      <c r="D1686" s="186"/>
      <c r="E1686" s="142">
        <v>0.21613447653521237</v>
      </c>
      <c r="F1686" s="142">
        <v>0.11146070720457339</v>
      </c>
      <c r="G1686" s="142">
        <v>0.22350297807532415</v>
      </c>
      <c r="H1686" s="142">
        <v>0.16226301232198534</v>
      </c>
      <c r="I1686" s="142">
        <v>6.1250276520493079E-2</v>
      </c>
      <c r="J1686" s="142">
        <v>8.4004333740649792E-2</v>
      </c>
      <c r="K1686" s="142">
        <v>0.14138421560176193</v>
      </c>
      <c r="L1686" s="141">
        <f t="shared" si="748"/>
        <v>2.6656825887453852</v>
      </c>
    </row>
    <row r="1687" spans="1:12" ht="15" customHeight="1" x14ac:dyDescent="0.2">
      <c r="A1687" s="11"/>
      <c r="C1687" s="162" t="s">
        <v>71</v>
      </c>
      <c r="D1687" s="162"/>
      <c r="E1687" s="162"/>
      <c r="F1687" s="162"/>
      <c r="G1687" s="162"/>
      <c r="H1687" s="162"/>
      <c r="I1687" s="162"/>
      <c r="J1687" s="162"/>
      <c r="K1687" s="162"/>
      <c r="L1687" s="162"/>
    </row>
    <row r="1688" spans="1:12" ht="15" customHeight="1" x14ac:dyDescent="0.2">
      <c r="A1688" s="11"/>
      <c r="C1688" s="189">
        <v>2024</v>
      </c>
      <c r="D1688" s="184"/>
      <c r="E1688" s="185">
        <f>AVERAGE(E1693,E1698,E1703)</f>
        <v>0.16448510594566687</v>
      </c>
      <c r="F1688" s="185">
        <f t="shared" ref="F1688:K1688" si="749">AVERAGE(F1693,F1698,F1703)</f>
        <v>0.10895480802348996</v>
      </c>
      <c r="G1688" s="185">
        <f t="shared" si="749"/>
        <v>0.36292109977930381</v>
      </c>
      <c r="H1688" s="185">
        <f t="shared" si="749"/>
        <v>0.16590899194791339</v>
      </c>
      <c r="I1688" s="185">
        <f t="shared" si="749"/>
        <v>7.9337801877196593E-2</v>
      </c>
      <c r="J1688" s="185">
        <f t="shared" si="749"/>
        <v>5.6718702198693204E-2</v>
      </c>
      <c r="K1688" s="185">
        <f t="shared" si="749"/>
        <v>6.1673490227736071E-2</v>
      </c>
      <c r="L1688" s="180">
        <f t="shared" ref="L1688:L1691" si="750">(1*E1688+2*F1688+3*G1688+4*H1688+5*I1688)/SUM(E1688:I1688)</f>
        <v>2.8714389513808167</v>
      </c>
    </row>
    <row r="1689" spans="1:12" ht="15" customHeight="1" x14ac:dyDescent="0.2">
      <c r="A1689" s="11"/>
      <c r="C1689" s="190">
        <v>2021</v>
      </c>
      <c r="D1689" s="186"/>
      <c r="E1689" s="142">
        <f t="shared" ref="E1689:K1689" si="751">AVERAGE(E1694,E1699,E1704)</f>
        <v>0.16027896133333333</v>
      </c>
      <c r="F1689" s="142">
        <f t="shared" si="751"/>
        <v>9.2009894333333328E-2</v>
      </c>
      <c r="G1689" s="142">
        <f t="shared" si="751"/>
        <v>0.36824187999999997</v>
      </c>
      <c r="H1689" s="142">
        <f t="shared" si="751"/>
        <v>0.16871679766666667</v>
      </c>
      <c r="I1689" s="142">
        <f t="shared" si="751"/>
        <v>7.2809175999999989E-2</v>
      </c>
      <c r="J1689" s="142">
        <f t="shared" si="751"/>
        <v>5.4292339000000002E-2</v>
      </c>
      <c r="K1689" s="142">
        <f t="shared" si="751"/>
        <v>8.3650932666666677E-2</v>
      </c>
      <c r="L1689" s="141">
        <f t="shared" si="750"/>
        <v>2.8860484858249045</v>
      </c>
    </row>
    <row r="1690" spans="1:12" ht="15" customHeight="1" x14ac:dyDescent="0.2">
      <c r="A1690" s="11"/>
      <c r="C1690" s="190">
        <v>2017</v>
      </c>
      <c r="D1690" s="186"/>
      <c r="E1690" s="142">
        <f t="shared" ref="E1690:K1690" si="752">AVERAGE(E1695,E1700,E1705)</f>
        <v>0.16157212300000001</v>
      </c>
      <c r="F1690" s="142">
        <f t="shared" si="752"/>
        <v>8.3306515000000012E-2</v>
      </c>
      <c r="G1690" s="142">
        <f t="shared" si="752"/>
        <v>0.32656267499999997</v>
      </c>
      <c r="H1690" s="142">
        <f t="shared" si="752"/>
        <v>0.17850964999999999</v>
      </c>
      <c r="I1690" s="142">
        <f t="shared" si="752"/>
        <v>6.4278160666666681E-2</v>
      </c>
      <c r="J1690" s="142">
        <f t="shared" si="752"/>
        <v>6.5234298333333329E-2</v>
      </c>
      <c r="K1690" s="142">
        <f t="shared" si="752"/>
        <v>0.12053658966666665</v>
      </c>
      <c r="L1690" s="141">
        <f t="shared" si="750"/>
        <v>2.8779400210850801</v>
      </c>
    </row>
    <row r="1691" spans="1:12" ht="15" customHeight="1" x14ac:dyDescent="0.2">
      <c r="A1691" s="11"/>
      <c r="C1691" s="190">
        <v>2014</v>
      </c>
      <c r="D1691" s="186"/>
      <c r="E1691" s="142">
        <f t="shared" ref="E1691:K1691" si="753">AVERAGE(E1696,E1701,E1706)</f>
        <v>0.1530803374885791</v>
      </c>
      <c r="F1691" s="142">
        <f t="shared" si="753"/>
        <v>0.10965736417271689</v>
      </c>
      <c r="G1691" s="142">
        <f t="shared" si="753"/>
        <v>0.27496965866839518</v>
      </c>
      <c r="H1691" s="142">
        <f t="shared" si="753"/>
        <v>0.16780735416457615</v>
      </c>
      <c r="I1691" s="142">
        <f t="shared" si="753"/>
        <v>6.9619184785142799E-2</v>
      </c>
      <c r="J1691" s="142">
        <f t="shared" si="753"/>
        <v>7.277382229224931E-2</v>
      </c>
      <c r="K1691" s="142">
        <f t="shared" si="753"/>
        <v>0.15209227842834058</v>
      </c>
      <c r="L1691" s="141">
        <f t="shared" si="750"/>
        <v>2.8596728700471856</v>
      </c>
    </row>
    <row r="1692" spans="1:12" ht="15" customHeight="1" x14ac:dyDescent="0.2">
      <c r="A1692" s="11"/>
      <c r="C1692" s="170" t="s">
        <v>95</v>
      </c>
      <c r="D1692" s="171"/>
      <c r="E1692" s="172"/>
      <c r="F1692" s="172"/>
      <c r="G1692" s="173"/>
      <c r="H1692" s="173"/>
      <c r="I1692" s="173"/>
      <c r="J1692" s="173"/>
      <c r="K1692" s="173"/>
      <c r="L1692" s="174"/>
    </row>
    <row r="1693" spans="1:12" ht="15" customHeight="1" x14ac:dyDescent="0.2">
      <c r="A1693" s="11"/>
      <c r="C1693" s="189">
        <v>2024</v>
      </c>
      <c r="D1693" s="184"/>
      <c r="E1693" s="185">
        <v>0.14559875954943577</v>
      </c>
      <c r="F1693" s="185">
        <v>0.12102023589419122</v>
      </c>
      <c r="G1693" s="185">
        <v>0.35803286298478643</v>
      </c>
      <c r="H1693" s="185">
        <v>0.18718468185345163</v>
      </c>
      <c r="I1693" s="185">
        <v>9.0658566381171396E-2</v>
      </c>
      <c r="J1693" s="185">
        <v>4.6899001182820928E-2</v>
      </c>
      <c r="K1693" s="185">
        <v>5.0605892154142497E-2</v>
      </c>
      <c r="L1693" s="180">
        <f t="shared" ref="L1693:L1696" si="754">(1*E1693+2*F1693+3*G1693+4*H1693+5*I1693)/SUM(E1693:I1693)</f>
        <v>2.9515610222653645</v>
      </c>
    </row>
    <row r="1694" spans="1:12" ht="15" customHeight="1" x14ac:dyDescent="0.2">
      <c r="A1694" s="11"/>
      <c r="C1694" s="190">
        <v>2021</v>
      </c>
      <c r="D1694" s="186"/>
      <c r="E1694" s="142">
        <v>0.14532109100000001</v>
      </c>
      <c r="F1694" s="142">
        <v>9.3464401000000003E-2</v>
      </c>
      <c r="G1694" s="142">
        <v>0.36815963099999999</v>
      </c>
      <c r="H1694" s="142">
        <v>0.18481771799999999</v>
      </c>
      <c r="I1694" s="142">
        <v>9.0274936E-2</v>
      </c>
      <c r="J1694" s="142">
        <v>4.46364E-2</v>
      </c>
      <c r="K1694" s="142">
        <v>7.3325837000000005E-2</v>
      </c>
      <c r="L1694" s="141">
        <f t="shared" si="754"/>
        <v>2.9787548861413446</v>
      </c>
    </row>
    <row r="1695" spans="1:12" ht="15" customHeight="1" x14ac:dyDescent="0.2">
      <c r="A1695" s="11"/>
      <c r="C1695" s="190">
        <v>2017</v>
      </c>
      <c r="D1695" s="186"/>
      <c r="E1695" s="142">
        <v>0.15595636700000001</v>
      </c>
      <c r="F1695" s="142">
        <v>7.6051357E-2</v>
      </c>
      <c r="G1695" s="142">
        <v>0.33227422299999998</v>
      </c>
      <c r="H1695" s="142">
        <v>0.20251642</v>
      </c>
      <c r="I1695" s="142">
        <v>7.6685261000000005E-2</v>
      </c>
      <c r="J1695" s="142">
        <v>5.9220399999999999E-2</v>
      </c>
      <c r="K1695" s="142">
        <v>9.7296003000000006E-2</v>
      </c>
      <c r="L1695" s="141">
        <f t="shared" si="754"/>
        <v>2.9619706323452197</v>
      </c>
    </row>
    <row r="1696" spans="1:12" ht="15" customHeight="1" x14ac:dyDescent="0.2">
      <c r="A1696" s="11"/>
      <c r="C1696" s="190">
        <v>2014</v>
      </c>
      <c r="D1696" s="186"/>
      <c r="E1696" s="142">
        <v>0.12673441961875889</v>
      </c>
      <c r="F1696" s="142">
        <v>0.11634942409808954</v>
      </c>
      <c r="G1696" s="142">
        <v>0.2833603195864598</v>
      </c>
      <c r="H1696" s="142">
        <v>0.19517625035019928</v>
      </c>
      <c r="I1696" s="142">
        <v>9.9921743448951106E-2</v>
      </c>
      <c r="J1696" s="142">
        <v>6.083250937017623E-2</v>
      </c>
      <c r="K1696" s="142">
        <v>0.11762533352736521</v>
      </c>
      <c r="L1696" s="141">
        <f t="shared" si="754"/>
        <v>3.0306758134011997</v>
      </c>
    </row>
    <row r="1697" spans="1:12" ht="15" customHeight="1" x14ac:dyDescent="0.2">
      <c r="A1697" s="11"/>
      <c r="C1697" s="170" t="s">
        <v>96</v>
      </c>
      <c r="D1697" s="171"/>
      <c r="E1697" s="172"/>
      <c r="F1697" s="172"/>
      <c r="G1697" s="173"/>
      <c r="H1697" s="173"/>
      <c r="I1697" s="173"/>
      <c r="J1697" s="173"/>
      <c r="K1697" s="173"/>
      <c r="L1697" s="174"/>
    </row>
    <row r="1698" spans="1:12" ht="15" customHeight="1" x14ac:dyDescent="0.2">
      <c r="A1698" s="11"/>
      <c r="C1698" s="189">
        <v>2024</v>
      </c>
      <c r="D1698" s="184"/>
      <c r="E1698" s="185">
        <v>0.16630889468541507</v>
      </c>
      <c r="F1698" s="185">
        <v>9.9603356973437335E-2</v>
      </c>
      <c r="G1698" s="185">
        <v>0.3724464309152522</v>
      </c>
      <c r="H1698" s="185">
        <v>0.17095157730719326</v>
      </c>
      <c r="I1698" s="185">
        <v>8.8804018163752357E-2</v>
      </c>
      <c r="J1698" s="185">
        <v>5.1279829800807183E-2</v>
      </c>
      <c r="K1698" s="185">
        <v>5.0605892154142497E-2</v>
      </c>
      <c r="L1698" s="180">
        <f t="shared" ref="L1698:L1701" si="755">(1*E1698+2*F1698+3*G1698+4*H1698+5*I1698)/SUM(E1698:I1698)</f>
        <v>2.9068475641076796</v>
      </c>
    </row>
    <row r="1699" spans="1:12" ht="15" customHeight="1" x14ac:dyDescent="0.2">
      <c r="A1699" s="11"/>
      <c r="C1699" s="190">
        <v>2021</v>
      </c>
      <c r="D1699" s="186"/>
      <c r="E1699" s="142">
        <v>0.15493588799999999</v>
      </c>
      <c r="F1699" s="142">
        <v>9.0623404000000005E-2</v>
      </c>
      <c r="G1699" s="142">
        <v>0.39139301399999998</v>
      </c>
      <c r="H1699" s="142">
        <v>0.167403424</v>
      </c>
      <c r="I1699" s="142">
        <v>6.9882191999999996E-2</v>
      </c>
      <c r="J1699" s="142">
        <v>5.2436200000000002E-2</v>
      </c>
      <c r="K1699" s="142">
        <v>7.3325837000000005E-2</v>
      </c>
      <c r="L1699" s="141">
        <f t="shared" si="755"/>
        <v>2.8932471703052025</v>
      </c>
    </row>
    <row r="1700" spans="1:12" ht="15" customHeight="1" x14ac:dyDescent="0.2">
      <c r="A1700" s="11"/>
      <c r="C1700" s="190">
        <v>2017</v>
      </c>
      <c r="D1700" s="186"/>
      <c r="E1700" s="142">
        <v>0.16318163299999999</v>
      </c>
      <c r="F1700" s="142">
        <v>8.2569703999999994E-2</v>
      </c>
      <c r="G1700" s="142">
        <v>0.32823142100000002</v>
      </c>
      <c r="H1700" s="142">
        <v>0.18670336700000001</v>
      </c>
      <c r="I1700" s="142">
        <v>7.6333420999999999E-2</v>
      </c>
      <c r="J1700" s="142">
        <v>6.4414426999999996E-2</v>
      </c>
      <c r="K1700" s="142">
        <v>9.8566026000000001E-2</v>
      </c>
      <c r="L1700" s="141">
        <f t="shared" si="755"/>
        <v>2.9168923099437398</v>
      </c>
    </row>
    <row r="1701" spans="1:12" ht="15" customHeight="1" x14ac:dyDescent="0.2">
      <c r="A1701" s="11"/>
      <c r="C1701" s="190">
        <v>2014</v>
      </c>
      <c r="D1701" s="186"/>
      <c r="E1701" s="142">
        <v>0.13655277175530009</v>
      </c>
      <c r="F1701" s="142">
        <v>0.11502719587835077</v>
      </c>
      <c r="G1701" s="142">
        <v>0.29210721254518957</v>
      </c>
      <c r="H1701" s="142">
        <v>0.17922380821305717</v>
      </c>
      <c r="I1701" s="142">
        <v>8.737285322842836E-2</v>
      </c>
      <c r="J1701" s="142">
        <v>6.4929738794007083E-2</v>
      </c>
      <c r="K1701" s="142">
        <v>0.12478641958566693</v>
      </c>
      <c r="L1701" s="141">
        <f t="shared" si="755"/>
        <v>2.9578379538573536</v>
      </c>
    </row>
    <row r="1702" spans="1:12" ht="15" customHeight="1" x14ac:dyDescent="0.2">
      <c r="A1702" s="11"/>
      <c r="C1702" s="170" t="s">
        <v>181</v>
      </c>
      <c r="D1702" s="171"/>
      <c r="E1702" s="172"/>
      <c r="F1702" s="172"/>
      <c r="G1702" s="173"/>
      <c r="H1702" s="173"/>
      <c r="I1702" s="173"/>
      <c r="J1702" s="173"/>
      <c r="K1702" s="173"/>
      <c r="L1702" s="174"/>
    </row>
    <row r="1703" spans="1:12" ht="15" customHeight="1" x14ac:dyDescent="0.2">
      <c r="A1703" s="11"/>
      <c r="C1703" s="189">
        <v>2024</v>
      </c>
      <c r="D1703" s="184"/>
      <c r="E1703" s="185">
        <v>0.18154766360214974</v>
      </c>
      <c r="F1703" s="185">
        <v>0.10624083120284135</v>
      </c>
      <c r="G1703" s="185">
        <v>0.35828400543787287</v>
      </c>
      <c r="H1703" s="185">
        <v>0.13959071668309528</v>
      </c>
      <c r="I1703" s="185">
        <v>5.8550821086666052E-2</v>
      </c>
      <c r="J1703" s="185">
        <v>7.1977275612451486E-2</v>
      </c>
      <c r="K1703" s="185">
        <v>8.3808686374923225E-2</v>
      </c>
      <c r="L1703" s="180">
        <f t="shared" ref="L1703:L1706" si="756">(1*E1703+2*F1703+3*G1703+4*H1703+5*I1703)/SUM(E1703:I1703)</f>
        <v>2.7481162478045249</v>
      </c>
    </row>
    <row r="1704" spans="1:12" ht="15" customHeight="1" x14ac:dyDescent="0.2">
      <c r="A1704" s="11"/>
      <c r="C1704" s="190">
        <v>2021</v>
      </c>
      <c r="D1704" s="186"/>
      <c r="E1704" s="142">
        <v>0.18057990500000001</v>
      </c>
      <c r="F1704" s="142">
        <v>9.1941878000000005E-2</v>
      </c>
      <c r="G1704" s="142">
        <v>0.34517299499999998</v>
      </c>
      <c r="H1704" s="142">
        <v>0.15392925099999999</v>
      </c>
      <c r="I1704" s="142">
        <v>5.82704E-2</v>
      </c>
      <c r="J1704" s="142">
        <v>6.5804417000000004E-2</v>
      </c>
      <c r="K1704" s="142">
        <v>0.104301124</v>
      </c>
      <c r="L1704" s="141">
        <f t="shared" si="756"/>
        <v>2.7799338920492986</v>
      </c>
    </row>
    <row r="1705" spans="1:12" ht="15" customHeight="1" x14ac:dyDescent="0.2">
      <c r="A1705" s="11"/>
      <c r="C1705" s="190">
        <v>2017</v>
      </c>
      <c r="D1705" s="186"/>
      <c r="E1705" s="142">
        <v>0.165578369</v>
      </c>
      <c r="F1705" s="142">
        <v>9.1298483999999999E-2</v>
      </c>
      <c r="G1705" s="142">
        <v>0.31918238100000002</v>
      </c>
      <c r="H1705" s="142">
        <v>0.14630916299999999</v>
      </c>
      <c r="I1705" s="142">
        <v>3.9815799999999998E-2</v>
      </c>
      <c r="J1705" s="142">
        <v>7.2068067999999999E-2</v>
      </c>
      <c r="K1705" s="142">
        <v>0.16574774</v>
      </c>
      <c r="L1705" s="141">
        <f t="shared" si="756"/>
        <v>2.7421693341668698</v>
      </c>
    </row>
    <row r="1706" spans="1:12" ht="15" customHeight="1" x14ac:dyDescent="0.2">
      <c r="A1706" s="11"/>
      <c r="C1706" s="190">
        <v>2014</v>
      </c>
      <c r="D1706" s="186"/>
      <c r="E1706" s="142">
        <v>0.19595382109167833</v>
      </c>
      <c r="F1706" s="142">
        <v>9.759547254171036E-2</v>
      </c>
      <c r="G1706" s="142">
        <v>0.24944144387353617</v>
      </c>
      <c r="H1706" s="142">
        <v>0.12902200393047206</v>
      </c>
      <c r="I1706" s="142">
        <v>2.156295767804892E-2</v>
      </c>
      <c r="J1706" s="142">
        <v>9.2559218712564603E-2</v>
      </c>
      <c r="K1706" s="142">
        <v>0.2138650821719896</v>
      </c>
      <c r="L1706" s="141">
        <f t="shared" si="756"/>
        <v>2.5424361092188823</v>
      </c>
    </row>
    <row r="1707" spans="1:12" ht="15" customHeight="1" x14ac:dyDescent="0.2">
      <c r="A1707" s="11"/>
      <c r="C1707" s="162" t="s">
        <v>72</v>
      </c>
      <c r="D1707" s="162"/>
      <c r="E1707" s="162"/>
      <c r="F1707" s="162"/>
      <c r="G1707" s="162"/>
      <c r="H1707" s="162"/>
      <c r="I1707" s="162"/>
      <c r="J1707" s="162"/>
      <c r="K1707" s="162"/>
      <c r="L1707" s="162"/>
    </row>
    <row r="1708" spans="1:12" ht="15" customHeight="1" x14ac:dyDescent="0.2">
      <c r="A1708" s="11"/>
      <c r="C1708" s="189">
        <v>2024</v>
      </c>
      <c r="D1708" s="184"/>
      <c r="E1708" s="185">
        <f>AVERAGE(E1713,E1718,E1723)</f>
        <v>0.1490710507429116</v>
      </c>
      <c r="F1708" s="185">
        <f t="shared" ref="F1708:K1708" si="757">AVERAGE(F1713,F1718,F1723)</f>
        <v>0.10049934100520889</v>
      </c>
      <c r="G1708" s="185">
        <f t="shared" si="757"/>
        <v>0.28686819457649987</v>
      </c>
      <c r="H1708" s="185">
        <f t="shared" si="757"/>
        <v>0.16655671559152879</v>
      </c>
      <c r="I1708" s="185">
        <f t="shared" si="757"/>
        <v>6.7918378094023527E-2</v>
      </c>
      <c r="J1708" s="185">
        <f t="shared" si="757"/>
        <v>9.1838402847874548E-2</v>
      </c>
      <c r="K1708" s="185">
        <f t="shared" si="757"/>
        <v>0.13724791714195275</v>
      </c>
      <c r="L1708" s="180">
        <f t="shared" ref="L1708:L1711" si="758">(1*E1708+2*F1708+3*G1708+4*H1708+5*I1708)/SUM(E1708:I1708)</f>
        <v>2.8751507812000598</v>
      </c>
    </row>
    <row r="1709" spans="1:12" ht="15" customHeight="1" x14ac:dyDescent="0.2">
      <c r="A1709" s="11"/>
      <c r="C1709" s="190">
        <v>2021</v>
      </c>
      <c r="D1709" s="186"/>
      <c r="E1709" s="142">
        <f t="shared" ref="E1709:K1709" si="759">AVERAGE(E1714,E1719,E1724)</f>
        <v>0.15162399100000001</v>
      </c>
      <c r="F1709" s="142">
        <f t="shared" si="759"/>
        <v>0.11138915599999999</v>
      </c>
      <c r="G1709" s="142">
        <f t="shared" si="759"/>
        <v>0.32105957933333334</v>
      </c>
      <c r="H1709" s="142">
        <f t="shared" si="759"/>
        <v>0.124517408</v>
      </c>
      <c r="I1709" s="142">
        <f t="shared" si="759"/>
        <v>7.5973015333333338E-2</v>
      </c>
      <c r="J1709" s="142">
        <f t="shared" si="759"/>
        <v>7.4686253999999994E-2</v>
      </c>
      <c r="K1709" s="142">
        <f t="shared" si="759"/>
        <v>0.14075059700000001</v>
      </c>
      <c r="L1709" s="141">
        <f t="shared" si="758"/>
        <v>2.8238845408530353</v>
      </c>
    </row>
    <row r="1710" spans="1:12" ht="15" customHeight="1" x14ac:dyDescent="0.2">
      <c r="A1710" s="11"/>
      <c r="C1710" s="190">
        <v>2017</v>
      </c>
      <c r="D1710" s="186"/>
      <c r="E1710" s="142">
        <f t="shared" ref="E1710:K1710" si="760">AVERAGE(E1715,E1720,E1725)</f>
        <v>0.15714119633333334</v>
      </c>
      <c r="F1710" s="142">
        <f t="shared" si="760"/>
        <v>8.5380157666666665E-2</v>
      </c>
      <c r="G1710" s="142">
        <f t="shared" si="760"/>
        <v>0.29118988400000001</v>
      </c>
      <c r="H1710" s="142">
        <f t="shared" si="760"/>
        <v>0.13030131266666667</v>
      </c>
      <c r="I1710" s="142">
        <f t="shared" si="760"/>
        <v>6.8668795666666671E-2</v>
      </c>
      <c r="J1710" s="142">
        <f t="shared" si="760"/>
        <v>8.465125133333333E-2</v>
      </c>
      <c r="K1710" s="142">
        <f t="shared" si="760"/>
        <v>0.18266739300000001</v>
      </c>
      <c r="L1710" s="141">
        <f t="shared" si="758"/>
        <v>2.8198075507257845</v>
      </c>
    </row>
    <row r="1711" spans="1:12" ht="15" customHeight="1" x14ac:dyDescent="0.2">
      <c r="A1711" s="11"/>
      <c r="C1711" s="190">
        <v>2014</v>
      </c>
      <c r="D1711" s="186"/>
      <c r="E1711" s="142">
        <f t="shared" ref="E1711:K1711" si="761">AVERAGE(E1716,E1721,E1726)</f>
        <v>0.15197298734719997</v>
      </c>
      <c r="F1711" s="142">
        <f t="shared" si="761"/>
        <v>0.11014560860294877</v>
      </c>
      <c r="G1711" s="142">
        <f t="shared" si="761"/>
        <v>0.25681789283321349</v>
      </c>
      <c r="H1711" s="142">
        <f t="shared" si="761"/>
        <v>0.10802841874081753</v>
      </c>
      <c r="I1711" s="142">
        <f t="shared" si="761"/>
        <v>5.117805240388943E-2</v>
      </c>
      <c r="J1711" s="142">
        <f t="shared" si="761"/>
        <v>8.3281397640915023E-2</v>
      </c>
      <c r="K1711" s="142">
        <f t="shared" si="761"/>
        <v>0.23857564243101584</v>
      </c>
      <c r="L1711" s="141">
        <f t="shared" si="758"/>
        <v>2.6996104482595236</v>
      </c>
    </row>
    <row r="1712" spans="1:12" ht="15" customHeight="1" x14ac:dyDescent="0.2">
      <c r="A1712" s="11"/>
      <c r="C1712" s="170" t="s">
        <v>95</v>
      </c>
      <c r="D1712" s="171"/>
      <c r="E1712" s="172"/>
      <c r="F1712" s="172"/>
      <c r="G1712" s="173"/>
      <c r="H1712" s="173"/>
      <c r="I1712" s="173"/>
      <c r="J1712" s="173"/>
      <c r="K1712" s="173"/>
      <c r="L1712" s="174"/>
    </row>
    <row r="1713" spans="1:12" ht="15" customHeight="1" x14ac:dyDescent="0.2">
      <c r="A1713" s="11"/>
      <c r="C1713" s="189">
        <v>2024</v>
      </c>
      <c r="D1713" s="184"/>
      <c r="E1713" s="185">
        <v>0.13692232441691066</v>
      </c>
      <c r="F1713" s="185">
        <v>0.10046132027047207</v>
      </c>
      <c r="G1713" s="185">
        <v>0.29362095413173905</v>
      </c>
      <c r="H1713" s="185">
        <v>0.18265076735634947</v>
      </c>
      <c r="I1713" s="185">
        <v>7.6876680457606608E-2</v>
      </c>
      <c r="J1713" s="185">
        <v>8.039255513884444E-2</v>
      </c>
      <c r="K1713" s="185">
        <v>0.12907539822807773</v>
      </c>
      <c r="L1713" s="180">
        <f t="shared" ref="L1713:L1716" si="762">(1*E1713+2*F1713+3*G1713+4*H1713+5*I1713)/SUM(E1713:I1713)</f>
        <v>2.9520552759446539</v>
      </c>
    </row>
    <row r="1714" spans="1:12" ht="15" customHeight="1" x14ac:dyDescent="0.2">
      <c r="A1714" s="11"/>
      <c r="C1714" s="190">
        <v>2021</v>
      </c>
      <c r="D1714" s="186"/>
      <c r="E1714" s="142">
        <v>0.156896803</v>
      </c>
      <c r="F1714" s="142">
        <v>0.110966235</v>
      </c>
      <c r="G1714" s="142">
        <v>0.33443430000000002</v>
      </c>
      <c r="H1714" s="142">
        <v>0.119429007</v>
      </c>
      <c r="I1714" s="142">
        <v>7.8666311000000003E-2</v>
      </c>
      <c r="J1714" s="142">
        <v>6.7966155E-2</v>
      </c>
      <c r="K1714" s="142">
        <v>0.13164118899999999</v>
      </c>
      <c r="L1714" s="141">
        <f t="shared" si="762"/>
        <v>2.8150929910581288</v>
      </c>
    </row>
    <row r="1715" spans="1:12" ht="15" customHeight="1" x14ac:dyDescent="0.2">
      <c r="A1715" s="11"/>
      <c r="C1715" s="190">
        <v>2017</v>
      </c>
      <c r="D1715" s="186"/>
      <c r="E1715" s="142">
        <v>0.151295548</v>
      </c>
      <c r="F1715" s="142">
        <v>9.9611915999999995E-2</v>
      </c>
      <c r="G1715" s="142">
        <v>0.29664942700000002</v>
      </c>
      <c r="H1715" s="142">
        <v>0.15925462600000001</v>
      </c>
      <c r="I1715" s="142">
        <v>7.0306945999999995E-2</v>
      </c>
      <c r="J1715" s="142">
        <v>7.2216145999999995E-2</v>
      </c>
      <c r="K1715" s="142">
        <v>0.15066539100000001</v>
      </c>
      <c r="L1715" s="141">
        <f t="shared" si="762"/>
        <v>2.8683154514114282</v>
      </c>
    </row>
    <row r="1716" spans="1:12" ht="15" customHeight="1" x14ac:dyDescent="0.2">
      <c r="A1716" s="11"/>
      <c r="C1716" s="190">
        <v>2014</v>
      </c>
      <c r="D1716" s="186"/>
      <c r="E1716" s="142">
        <v>0.13622154784212764</v>
      </c>
      <c r="F1716" s="142">
        <v>0.11616139632989061</v>
      </c>
      <c r="G1716" s="142">
        <v>0.28402983280078847</v>
      </c>
      <c r="H1716" s="142">
        <v>0.11982136975077105</v>
      </c>
      <c r="I1716" s="142">
        <v>6.6031946157362173E-2</v>
      </c>
      <c r="J1716" s="142">
        <v>7.0206320300614675E-2</v>
      </c>
      <c r="K1716" s="142">
        <v>0.20752758681844544</v>
      </c>
      <c r="L1716" s="141">
        <f t="shared" si="762"/>
        <v>2.810707949194581</v>
      </c>
    </row>
    <row r="1717" spans="1:12" ht="15" customHeight="1" x14ac:dyDescent="0.2">
      <c r="A1717" s="11"/>
      <c r="C1717" s="170" t="s">
        <v>96</v>
      </c>
      <c r="D1717" s="171"/>
      <c r="E1717" s="172"/>
      <c r="F1717" s="172"/>
      <c r="G1717" s="173"/>
      <c r="H1717" s="173"/>
      <c r="I1717" s="173"/>
      <c r="J1717" s="173"/>
      <c r="K1717" s="173"/>
      <c r="L1717" s="174"/>
    </row>
    <row r="1718" spans="1:12" ht="15" customHeight="1" x14ac:dyDescent="0.2">
      <c r="A1718" s="11"/>
      <c r="C1718" s="189">
        <v>2024</v>
      </c>
      <c r="D1718" s="184"/>
      <c r="E1718" s="185">
        <v>0.1499659644047418</v>
      </c>
      <c r="F1718" s="185">
        <v>0.10612032811957983</v>
      </c>
      <c r="G1718" s="185">
        <v>0.28351461940377648</v>
      </c>
      <c r="H1718" s="185">
        <v>0.17020312221567013</v>
      </c>
      <c r="I1718" s="185">
        <v>6.6061418361725979E-2</v>
      </c>
      <c r="J1718" s="185">
        <v>9.5059149266428042E-2</v>
      </c>
      <c r="K1718" s="185">
        <v>0.12907539822807776</v>
      </c>
      <c r="L1718" s="180">
        <f t="shared" ref="L1718:L1721" si="763">(1*E1718+2*F1718+3*G1718+4*H1718+5*I1718)/SUM(E1718:I1718)</f>
        <v>2.8663089100629766</v>
      </c>
    </row>
    <row r="1719" spans="1:12" ht="15" customHeight="1" x14ac:dyDescent="0.2">
      <c r="A1719" s="11"/>
      <c r="C1719" s="190">
        <v>2021</v>
      </c>
      <c r="D1719" s="186"/>
      <c r="E1719" s="142">
        <v>0.143190345</v>
      </c>
      <c r="F1719" s="142">
        <v>0.12394566799999999</v>
      </c>
      <c r="G1719" s="142">
        <v>0.33136406899999998</v>
      </c>
      <c r="H1719" s="142">
        <v>0.128057803</v>
      </c>
      <c r="I1719" s="142">
        <v>7.2326084999999998E-2</v>
      </c>
      <c r="J1719" s="142">
        <v>6.9474840999999996E-2</v>
      </c>
      <c r="K1719" s="142">
        <v>0.13164118899999999</v>
      </c>
      <c r="L1719" s="141">
        <f t="shared" si="763"/>
        <v>2.827739208486058</v>
      </c>
    </row>
    <row r="1720" spans="1:12" ht="15" customHeight="1" x14ac:dyDescent="0.2">
      <c r="A1720" s="11"/>
      <c r="C1720" s="190">
        <v>2017</v>
      </c>
      <c r="D1720" s="186"/>
      <c r="E1720" s="142">
        <v>0.16035655300000001</v>
      </c>
      <c r="F1720" s="142">
        <v>8.8817462E-2</v>
      </c>
      <c r="G1720" s="142">
        <v>0.30213396399999998</v>
      </c>
      <c r="H1720" s="142">
        <v>0.111048867</v>
      </c>
      <c r="I1720" s="142">
        <v>8.4053940999999993E-2</v>
      </c>
      <c r="J1720" s="142">
        <v>8.7539102999999993E-2</v>
      </c>
      <c r="K1720" s="142">
        <v>0.16605011</v>
      </c>
      <c r="L1720" s="141">
        <f t="shared" si="763"/>
        <v>2.8253323487941504</v>
      </c>
    </row>
    <row r="1721" spans="1:12" ht="15" customHeight="1" x14ac:dyDescent="0.2">
      <c r="A1721" s="11"/>
      <c r="C1721" s="190">
        <v>2014</v>
      </c>
      <c r="D1721" s="186"/>
      <c r="E1721" s="142">
        <v>0.14676104919367916</v>
      </c>
      <c r="F1721" s="142">
        <v>0.11699964972842922</v>
      </c>
      <c r="G1721" s="142">
        <v>0.2714581514477229</v>
      </c>
      <c r="H1721" s="142">
        <v>9.7299189632622768E-2</v>
      </c>
      <c r="I1721" s="142">
        <v>6.8242055833241153E-2</v>
      </c>
      <c r="J1721" s="142">
        <v>7.5789604254897752E-2</v>
      </c>
      <c r="K1721" s="142">
        <v>0.2234502999094071</v>
      </c>
      <c r="L1721" s="141">
        <f t="shared" si="763"/>
        <v>2.7477903666790389</v>
      </c>
    </row>
    <row r="1722" spans="1:12" ht="15" customHeight="1" x14ac:dyDescent="0.2">
      <c r="A1722" s="11"/>
      <c r="C1722" s="170" t="s">
        <v>181</v>
      </c>
      <c r="D1722" s="171"/>
      <c r="E1722" s="172"/>
      <c r="F1722" s="172"/>
      <c r="G1722" s="173"/>
      <c r="H1722" s="173"/>
      <c r="I1722" s="173"/>
      <c r="J1722" s="173"/>
      <c r="K1722" s="173"/>
      <c r="L1722" s="174"/>
    </row>
    <row r="1723" spans="1:12" ht="15" customHeight="1" x14ac:dyDescent="0.2">
      <c r="A1723" s="11"/>
      <c r="C1723" s="189">
        <v>2024</v>
      </c>
      <c r="D1723" s="184"/>
      <c r="E1723" s="185">
        <v>0.16032486340708235</v>
      </c>
      <c r="F1723" s="185">
        <v>9.4916374625574784E-2</v>
      </c>
      <c r="G1723" s="185">
        <v>0.28346901019398413</v>
      </c>
      <c r="H1723" s="185">
        <v>0.1468162572025668</v>
      </c>
      <c r="I1723" s="185">
        <v>6.0817035462737978E-2</v>
      </c>
      <c r="J1723" s="185">
        <v>0.10006350413835116</v>
      </c>
      <c r="K1723" s="185">
        <v>0.15359295496970277</v>
      </c>
      <c r="L1723" s="180">
        <f t="shared" ref="L1723:L1726" si="764">(1*E1723+2*F1723+3*G1723+4*H1723+5*I1723)/SUM(E1723:I1723)</f>
        <v>2.8028846432624306</v>
      </c>
    </row>
    <row r="1724" spans="1:12" ht="15" customHeight="1" x14ac:dyDescent="0.2">
      <c r="A1724" s="11"/>
      <c r="C1724" s="190">
        <v>2021</v>
      </c>
      <c r="D1724" s="186"/>
      <c r="E1724" s="142">
        <v>0.15478482499999999</v>
      </c>
      <c r="F1724" s="142">
        <v>9.9255565000000004E-2</v>
      </c>
      <c r="G1724" s="142">
        <v>0.29738036899999998</v>
      </c>
      <c r="H1724" s="142">
        <v>0.12606541399999999</v>
      </c>
      <c r="I1724" s="142">
        <v>7.6926649999999999E-2</v>
      </c>
      <c r="J1724" s="142">
        <v>8.6617765999999999E-2</v>
      </c>
      <c r="K1724" s="142">
        <v>0.158969413</v>
      </c>
      <c r="L1724" s="141">
        <f t="shared" si="764"/>
        <v>2.8291300239471142</v>
      </c>
    </row>
    <row r="1725" spans="1:12" ht="15" customHeight="1" x14ac:dyDescent="0.2">
      <c r="A1725" s="11"/>
      <c r="C1725" s="190">
        <v>2017</v>
      </c>
      <c r="D1725" s="186"/>
      <c r="E1725" s="142">
        <v>0.15977148799999999</v>
      </c>
      <c r="F1725" s="142">
        <v>6.7711094999999999E-2</v>
      </c>
      <c r="G1725" s="142">
        <v>0.27478626099999998</v>
      </c>
      <c r="H1725" s="142">
        <v>0.120600445</v>
      </c>
      <c r="I1725" s="142">
        <v>5.1645499999999997E-2</v>
      </c>
      <c r="J1725" s="142">
        <v>9.4198505000000002E-2</v>
      </c>
      <c r="K1725" s="142">
        <v>0.231286678</v>
      </c>
      <c r="L1725" s="141">
        <f t="shared" si="764"/>
        <v>2.7578071990946369</v>
      </c>
    </row>
    <row r="1726" spans="1:12" ht="15" customHeight="1" x14ac:dyDescent="0.2">
      <c r="A1726" s="11"/>
      <c r="C1726" s="190">
        <v>2014</v>
      </c>
      <c r="D1726" s="186"/>
      <c r="E1726" s="142">
        <v>0.17293636500579312</v>
      </c>
      <c r="F1726" s="142">
        <v>9.7275779750526481E-2</v>
      </c>
      <c r="G1726" s="142">
        <v>0.21496569425112896</v>
      </c>
      <c r="H1726" s="142">
        <v>0.10696469683905881</v>
      </c>
      <c r="I1726" s="142">
        <v>1.9260155221064987E-2</v>
      </c>
      <c r="J1726" s="142">
        <v>0.10384826836723264</v>
      </c>
      <c r="K1726" s="142">
        <v>0.28474904056519507</v>
      </c>
      <c r="L1726" s="141">
        <f t="shared" si="764"/>
        <v>2.5131465614566189</v>
      </c>
    </row>
    <row r="1727" spans="1:12" ht="15" customHeight="1" x14ac:dyDescent="0.2">
      <c r="A1727" s="11"/>
      <c r="C1727" s="162" t="s">
        <v>73</v>
      </c>
      <c r="D1727" s="162"/>
      <c r="E1727" s="162"/>
      <c r="F1727" s="162"/>
      <c r="G1727" s="162"/>
      <c r="H1727" s="162"/>
      <c r="I1727" s="162"/>
      <c r="J1727" s="162"/>
      <c r="K1727" s="162"/>
      <c r="L1727" s="162"/>
    </row>
    <row r="1728" spans="1:12" ht="15" customHeight="1" x14ac:dyDescent="0.2">
      <c r="A1728" s="11"/>
      <c r="C1728" s="189">
        <v>2024</v>
      </c>
      <c r="D1728" s="184"/>
      <c r="E1728" s="185">
        <f>AVERAGE(E1733,E1738,E1743)</f>
        <v>0.19788637036865708</v>
      </c>
      <c r="F1728" s="185">
        <f t="shared" ref="F1728:K1728" si="765">AVERAGE(F1733,F1738,F1743)</f>
        <v>0.13295736196850799</v>
      </c>
      <c r="G1728" s="185">
        <f t="shared" si="765"/>
        <v>0.31191130067671224</v>
      </c>
      <c r="H1728" s="185">
        <f t="shared" si="765"/>
        <v>7.6020586824566541E-2</v>
      </c>
      <c r="I1728" s="185">
        <f t="shared" si="765"/>
        <v>3.7408763919850742E-2</v>
      </c>
      <c r="J1728" s="185">
        <f t="shared" si="765"/>
        <v>8.6122276320740557E-2</v>
      </c>
      <c r="K1728" s="185">
        <f t="shared" si="765"/>
        <v>0.15769333992096479</v>
      </c>
      <c r="L1728" s="180">
        <f t="shared" ref="L1728:L1731" si="766">(1*E1728+2*F1728+3*G1728+4*H1728+5*I1728)/SUM(E1728:I1728)</f>
        <v>2.5002647553187995</v>
      </c>
    </row>
    <row r="1729" spans="1:12" ht="15" customHeight="1" x14ac:dyDescent="0.2">
      <c r="A1729" s="11"/>
      <c r="C1729" s="190">
        <v>2021</v>
      </c>
      <c r="D1729" s="186"/>
      <c r="E1729" s="142">
        <f t="shared" ref="E1729:K1729" si="767">AVERAGE(E1734,E1739,E1744)</f>
        <v>0.19660672333333332</v>
      </c>
      <c r="F1729" s="142">
        <f t="shared" si="767"/>
        <v>0.12044891933333333</v>
      </c>
      <c r="G1729" s="142">
        <f t="shared" si="767"/>
        <v>0.32716412866666666</v>
      </c>
      <c r="H1729" s="142">
        <f t="shared" si="767"/>
        <v>5.61988E-2</v>
      </c>
      <c r="I1729" s="142">
        <f t="shared" si="767"/>
        <v>3.8382066666666666E-2</v>
      </c>
      <c r="J1729" s="142">
        <f t="shared" si="767"/>
        <v>7.3192936666666666E-2</v>
      </c>
      <c r="K1729" s="142">
        <f t="shared" si="767"/>
        <v>0.188006436</v>
      </c>
      <c r="L1729" s="141">
        <f t="shared" si="766"/>
        <v>2.4847061398089014</v>
      </c>
    </row>
    <row r="1730" spans="1:12" ht="15" customHeight="1" x14ac:dyDescent="0.2">
      <c r="A1730" s="11"/>
      <c r="C1730" s="190">
        <v>2017</v>
      </c>
      <c r="D1730" s="186"/>
      <c r="E1730" s="142">
        <f t="shared" ref="E1730:K1730" si="768">AVERAGE(E1735,E1740,E1745)</f>
        <v>0.17620653466666666</v>
      </c>
      <c r="F1730" s="142">
        <f t="shared" si="768"/>
        <v>0.10386813</v>
      </c>
      <c r="G1730" s="142">
        <f t="shared" si="768"/>
        <v>0.29058842533333334</v>
      </c>
      <c r="H1730" s="142">
        <f t="shared" si="768"/>
        <v>6.0204431000000003E-2</v>
      </c>
      <c r="I1730" s="142">
        <f t="shared" si="768"/>
        <v>2.0029433333333332E-2</v>
      </c>
      <c r="J1730" s="142">
        <f t="shared" si="768"/>
        <v>8.8363187333333329E-2</v>
      </c>
      <c r="K1730" s="142">
        <f t="shared" si="768"/>
        <v>0.26073985166666663</v>
      </c>
      <c r="L1730" s="141">
        <f t="shared" si="766"/>
        <v>2.4530349246582204</v>
      </c>
    </row>
    <row r="1731" spans="1:12" ht="15" customHeight="1" x14ac:dyDescent="0.2">
      <c r="A1731" s="11"/>
      <c r="C1731" s="190">
        <v>2014</v>
      </c>
      <c r="D1731" s="186"/>
      <c r="E1731" s="142">
        <f t="shared" ref="E1731:K1731" si="769">AVERAGE(E1736,E1741,E1746)</f>
        <v>0.19997360029378566</v>
      </c>
      <c r="F1731" s="142">
        <f t="shared" si="769"/>
        <v>0.1452495039495483</v>
      </c>
      <c r="G1731" s="142">
        <f t="shared" si="769"/>
        <v>0.24805747487583596</v>
      </c>
      <c r="H1731" s="142">
        <f t="shared" si="769"/>
        <v>4.3734753980111542E-2</v>
      </c>
      <c r="I1731" s="142">
        <f t="shared" si="769"/>
        <v>1.3483992950572879E-2</v>
      </c>
      <c r="J1731" s="142">
        <f t="shared" si="769"/>
        <v>8.2035954026729196E-2</v>
      </c>
      <c r="K1731" s="142">
        <f t="shared" si="769"/>
        <v>0.26746471992341658</v>
      </c>
      <c r="L1731" s="141">
        <f t="shared" si="766"/>
        <v>2.2705696291228792</v>
      </c>
    </row>
    <row r="1732" spans="1:12" ht="15" customHeight="1" x14ac:dyDescent="0.2">
      <c r="A1732" s="11"/>
      <c r="C1732" s="170" t="s">
        <v>95</v>
      </c>
      <c r="D1732" s="171"/>
      <c r="E1732" s="172"/>
      <c r="F1732" s="172"/>
      <c r="G1732" s="173"/>
      <c r="H1732" s="173"/>
      <c r="I1732" s="173"/>
      <c r="J1732" s="173"/>
      <c r="K1732" s="173"/>
      <c r="L1732" s="174"/>
    </row>
    <row r="1733" spans="1:12" ht="15" customHeight="1" x14ac:dyDescent="0.2">
      <c r="A1733" s="11"/>
      <c r="C1733" s="189">
        <v>2024</v>
      </c>
      <c r="D1733" s="184"/>
      <c r="E1733" s="185">
        <v>0.18708658358992442</v>
      </c>
      <c r="F1733" s="185">
        <v>0.14287846679637548</v>
      </c>
      <c r="G1733" s="185">
        <v>0.32352053508025375</v>
      </c>
      <c r="H1733" s="185">
        <v>7.4804902137113841E-2</v>
      </c>
      <c r="I1733" s="185">
        <v>3.547426372470909E-2</v>
      </c>
      <c r="J1733" s="185">
        <v>8.0765653188797873E-2</v>
      </c>
      <c r="K1733" s="185">
        <v>0.15546959548282546</v>
      </c>
      <c r="L1733" s="180">
        <f t="shared" ref="L1733:L1736" si="770">(1*E1733+2*F1733+3*G1733+4*H1733+5*I1733)/SUM(E1733:I1733)</f>
        <v>2.5138578944054273</v>
      </c>
    </row>
    <row r="1734" spans="1:12" ht="15" customHeight="1" x14ac:dyDescent="0.2">
      <c r="A1734" s="11"/>
      <c r="C1734" s="190">
        <v>2021</v>
      </c>
      <c r="D1734" s="186"/>
      <c r="E1734" s="142">
        <v>0.18391772100000001</v>
      </c>
      <c r="F1734" s="142">
        <v>0.12474502699999999</v>
      </c>
      <c r="G1734" s="142">
        <v>0.337738184</v>
      </c>
      <c r="H1734" s="142">
        <v>5.5950100000000003E-2</v>
      </c>
      <c r="I1734" s="142">
        <v>4.0900899999999997E-2</v>
      </c>
      <c r="J1734" s="142">
        <v>6.3696810000000006E-2</v>
      </c>
      <c r="K1734" s="142">
        <v>0.193051259</v>
      </c>
      <c r="L1734" s="141">
        <f t="shared" si="770"/>
        <v>2.5225998699455787</v>
      </c>
    </row>
    <row r="1735" spans="1:12" ht="15" customHeight="1" x14ac:dyDescent="0.2">
      <c r="A1735" s="11"/>
      <c r="C1735" s="190">
        <v>2017</v>
      </c>
      <c r="D1735" s="186"/>
      <c r="E1735" s="142">
        <v>0.179078563</v>
      </c>
      <c r="F1735" s="142">
        <v>0.120256643</v>
      </c>
      <c r="G1735" s="142">
        <v>0.29358888399999999</v>
      </c>
      <c r="H1735" s="142">
        <v>7.0576792999999999E-2</v>
      </c>
      <c r="I1735" s="142">
        <v>1.44069E-2</v>
      </c>
      <c r="J1735" s="142">
        <v>7.9942309000000003E-2</v>
      </c>
      <c r="K1735" s="142">
        <v>0.24214987399999999</v>
      </c>
      <c r="L1735" s="141">
        <f t="shared" si="770"/>
        <v>2.4408927209499232</v>
      </c>
    </row>
    <row r="1736" spans="1:12" ht="15" customHeight="1" x14ac:dyDescent="0.2">
      <c r="A1736" s="11"/>
      <c r="C1736" s="190">
        <v>2014</v>
      </c>
      <c r="D1736" s="186"/>
      <c r="E1736" s="142">
        <v>0.19882563274585704</v>
      </c>
      <c r="F1736" s="142">
        <v>0.16016352159594374</v>
      </c>
      <c r="G1736" s="142">
        <v>0.27035285948026011</v>
      </c>
      <c r="H1736" s="142">
        <v>4.4363987953000297E-2</v>
      </c>
      <c r="I1736" s="142">
        <v>1.7675920721773809E-2</v>
      </c>
      <c r="J1736" s="142">
        <v>6.8964392647080985E-2</v>
      </c>
      <c r="K1736" s="142">
        <v>0.23965368485608404</v>
      </c>
      <c r="L1736" s="141">
        <f t="shared" si="770"/>
        <v>2.3084879107563028</v>
      </c>
    </row>
    <row r="1737" spans="1:12" ht="15" customHeight="1" x14ac:dyDescent="0.2">
      <c r="A1737" s="11"/>
      <c r="C1737" s="170" t="s">
        <v>96</v>
      </c>
      <c r="D1737" s="171"/>
      <c r="E1737" s="172"/>
      <c r="F1737" s="172"/>
      <c r="G1737" s="173"/>
      <c r="H1737" s="173"/>
      <c r="I1737" s="173"/>
      <c r="J1737" s="173"/>
      <c r="K1737" s="173"/>
      <c r="L1737" s="174"/>
    </row>
    <row r="1738" spans="1:12" ht="15" customHeight="1" x14ac:dyDescent="0.2">
      <c r="A1738" s="11"/>
      <c r="C1738" s="189">
        <v>2024</v>
      </c>
      <c r="D1738" s="184"/>
      <c r="E1738" s="185">
        <v>0.19468326062729424</v>
      </c>
      <c r="F1738" s="185">
        <v>0.14609737991091717</v>
      </c>
      <c r="G1738" s="185">
        <v>0.30426135824099554</v>
      </c>
      <c r="H1738" s="185">
        <v>7.2886203811830849E-2</v>
      </c>
      <c r="I1738" s="185">
        <v>4.2648575992234643E-2</v>
      </c>
      <c r="J1738" s="185">
        <v>8.3953625933901974E-2</v>
      </c>
      <c r="K1738" s="185">
        <v>0.15546959548282546</v>
      </c>
      <c r="L1738" s="180">
        <f t="shared" ref="L1738:L1741" si="771">(1*E1738+2*F1738+3*G1738+4*H1738+5*I1738)/SUM(E1738:I1738)</f>
        <v>2.5039546880829486</v>
      </c>
    </row>
    <row r="1739" spans="1:12" ht="15" customHeight="1" x14ac:dyDescent="0.2">
      <c r="A1739" s="11"/>
      <c r="C1739" s="190">
        <v>2021</v>
      </c>
      <c r="D1739" s="186"/>
      <c r="E1739" s="142">
        <v>0.19255594400000001</v>
      </c>
      <c r="F1739" s="142">
        <v>0.12518788</v>
      </c>
      <c r="G1739" s="142">
        <v>0.32068145399999998</v>
      </c>
      <c r="H1739" s="142">
        <v>5.5988599999999999E-2</v>
      </c>
      <c r="I1739" s="142">
        <v>3.8640399999999998E-2</v>
      </c>
      <c r="J1739" s="142">
        <v>7.3894474000000002E-2</v>
      </c>
      <c r="K1739" s="142">
        <v>0.193051259</v>
      </c>
      <c r="L1739" s="141">
        <f t="shared" si="771"/>
        <v>2.4856719627519857</v>
      </c>
    </row>
    <row r="1740" spans="1:12" ht="15" customHeight="1" x14ac:dyDescent="0.2">
      <c r="A1740" s="11"/>
      <c r="C1740" s="190">
        <v>2017</v>
      </c>
      <c r="D1740" s="186"/>
      <c r="E1740" s="142">
        <v>0.17819183599999999</v>
      </c>
      <c r="F1740" s="142">
        <v>0.10981885</v>
      </c>
      <c r="G1740" s="142">
        <v>0.299882555</v>
      </c>
      <c r="H1740" s="142">
        <v>5.9760099999999997E-2</v>
      </c>
      <c r="I1740" s="142">
        <v>2.1378399999999999E-2</v>
      </c>
      <c r="J1740" s="142">
        <v>8.7912517999999995E-2</v>
      </c>
      <c r="K1740" s="142">
        <v>0.243055786</v>
      </c>
      <c r="L1740" s="141">
        <f t="shared" si="771"/>
        <v>2.4564000484395554</v>
      </c>
    </row>
    <row r="1741" spans="1:12" ht="15" customHeight="1" x14ac:dyDescent="0.2">
      <c r="A1741" s="11"/>
      <c r="C1741" s="190">
        <v>2014</v>
      </c>
      <c r="D1741" s="186"/>
      <c r="E1741" s="142">
        <v>0.18816885587290177</v>
      </c>
      <c r="F1741" s="142">
        <v>0.15569962604404791</v>
      </c>
      <c r="G1741" s="142">
        <v>0.27490842119627179</v>
      </c>
      <c r="H1741" s="142">
        <v>3.4760869521089886E-2</v>
      </c>
      <c r="I1741" s="142">
        <v>1.6607642772750637E-2</v>
      </c>
      <c r="J1741" s="142">
        <v>7.6349919500134408E-2</v>
      </c>
      <c r="K1741" s="142">
        <v>0.25350466509280367</v>
      </c>
      <c r="L1741" s="141">
        <f t="shared" si="771"/>
        <v>2.3075216631283242</v>
      </c>
    </row>
    <row r="1742" spans="1:12" ht="15" customHeight="1" x14ac:dyDescent="0.2">
      <c r="A1742" s="11"/>
      <c r="C1742" s="170" t="s">
        <v>181</v>
      </c>
      <c r="D1742" s="171"/>
      <c r="E1742" s="172"/>
      <c r="F1742" s="172"/>
      <c r="G1742" s="173"/>
      <c r="H1742" s="173"/>
      <c r="I1742" s="173"/>
      <c r="J1742" s="173"/>
      <c r="K1742" s="173"/>
      <c r="L1742" s="174"/>
    </row>
    <row r="1743" spans="1:12" ht="15" customHeight="1" x14ac:dyDescent="0.2">
      <c r="A1743" s="11"/>
      <c r="C1743" s="189">
        <v>2024</v>
      </c>
      <c r="D1743" s="184"/>
      <c r="E1743" s="185">
        <v>0.21188926688875256</v>
      </c>
      <c r="F1743" s="185">
        <v>0.10989623919823134</v>
      </c>
      <c r="G1743" s="185">
        <v>0.30795200870888739</v>
      </c>
      <c r="H1743" s="185">
        <v>8.037065452475492E-2</v>
      </c>
      <c r="I1743" s="185">
        <v>3.4103452042608513E-2</v>
      </c>
      <c r="J1743" s="185">
        <v>9.3647549839521851E-2</v>
      </c>
      <c r="K1743" s="185">
        <v>0.16214082879724345</v>
      </c>
      <c r="L1743" s="180">
        <f t="shared" ref="L1743:L1746" si="772">(1*E1743+2*F1743+3*G1743+4*H1743+5*I1743)/SUM(E1743:I1743)</f>
        <v>2.4825434012165117</v>
      </c>
    </row>
    <row r="1744" spans="1:12" ht="15" customHeight="1" x14ac:dyDescent="0.2">
      <c r="A1744" s="11"/>
      <c r="C1744" s="190">
        <v>2021</v>
      </c>
      <c r="D1744" s="186"/>
      <c r="E1744" s="142">
        <v>0.21334650499999999</v>
      </c>
      <c r="F1744" s="142">
        <v>0.11141385099999999</v>
      </c>
      <c r="G1744" s="142">
        <v>0.32307274800000002</v>
      </c>
      <c r="H1744" s="142">
        <v>5.6657699999999998E-2</v>
      </c>
      <c r="I1744" s="142">
        <v>3.5604900000000002E-2</v>
      </c>
      <c r="J1744" s="142">
        <v>8.1987526000000005E-2</v>
      </c>
      <c r="K1744" s="142">
        <v>0.17791678999999999</v>
      </c>
      <c r="L1744" s="141">
        <f t="shared" si="772"/>
        <v>2.4456941733578819</v>
      </c>
    </row>
    <row r="1745" spans="1:12" ht="15" customHeight="1" x14ac:dyDescent="0.2">
      <c r="A1745" s="11"/>
      <c r="C1745" s="190">
        <v>2017</v>
      </c>
      <c r="D1745" s="186"/>
      <c r="E1745" s="142">
        <v>0.171349205</v>
      </c>
      <c r="F1745" s="142">
        <v>8.1528897000000003E-2</v>
      </c>
      <c r="G1745" s="142">
        <v>0.27829383699999999</v>
      </c>
      <c r="H1745" s="142">
        <v>5.0276399999999999E-2</v>
      </c>
      <c r="I1745" s="142">
        <v>2.4303000000000002E-2</v>
      </c>
      <c r="J1745" s="142">
        <v>9.7234735000000003E-2</v>
      </c>
      <c r="K1745" s="142">
        <v>0.29701389499999997</v>
      </c>
      <c r="L1745" s="141">
        <f t="shared" si="772"/>
        <v>2.462906829827082</v>
      </c>
    </row>
    <row r="1746" spans="1:12" ht="15" customHeight="1" x14ac:dyDescent="0.2">
      <c r="A1746" s="11"/>
      <c r="C1746" s="190">
        <v>2014</v>
      </c>
      <c r="D1746" s="186"/>
      <c r="E1746" s="142">
        <v>0.21292631226259812</v>
      </c>
      <c r="F1746" s="142">
        <v>0.11988536420865321</v>
      </c>
      <c r="G1746" s="142">
        <v>0.19891114395097592</v>
      </c>
      <c r="H1746" s="142">
        <v>5.2079404466244462E-2</v>
      </c>
      <c r="I1746" s="142">
        <v>6.1684153571941926E-3</v>
      </c>
      <c r="J1746" s="142">
        <v>0.10079354993297217</v>
      </c>
      <c r="K1746" s="142">
        <v>0.30923580982136201</v>
      </c>
      <c r="L1746" s="141">
        <f t="shared" si="772"/>
        <v>2.1841598196262915</v>
      </c>
    </row>
    <row r="1747" spans="1:12" ht="15" customHeight="1" x14ac:dyDescent="0.2">
      <c r="A1747" s="11"/>
      <c r="C1747" s="162" t="s">
        <v>74</v>
      </c>
      <c r="D1747" s="162"/>
      <c r="E1747" s="162"/>
      <c r="F1747" s="162"/>
      <c r="G1747" s="162"/>
      <c r="H1747" s="162"/>
      <c r="I1747" s="162"/>
      <c r="J1747" s="162"/>
      <c r="K1747" s="162"/>
      <c r="L1747" s="162"/>
    </row>
    <row r="1748" spans="1:12" ht="15" customHeight="1" x14ac:dyDescent="0.2">
      <c r="A1748" s="11"/>
      <c r="C1748" s="189">
        <v>2024</v>
      </c>
      <c r="D1748" s="184"/>
      <c r="E1748" s="185">
        <f>AVERAGE(E1753,E1758,E1763)</f>
        <v>0.17086094153209594</v>
      </c>
      <c r="F1748" s="185">
        <f t="shared" ref="F1748:K1748" si="773">AVERAGE(F1753,F1758,F1763)</f>
        <v>0.12635301825565518</v>
      </c>
      <c r="G1748" s="185">
        <f t="shared" si="773"/>
        <v>0.27861153569882002</v>
      </c>
      <c r="H1748" s="185">
        <f t="shared" si="773"/>
        <v>0.10332961166896421</v>
      </c>
      <c r="I1748" s="185">
        <f t="shared" si="773"/>
        <v>4.5877709561175928E-2</v>
      </c>
      <c r="J1748" s="185">
        <f t="shared" si="773"/>
        <v>8.2769360688359148E-2</v>
      </c>
      <c r="K1748" s="185">
        <f t="shared" si="773"/>
        <v>0.19219782259492957</v>
      </c>
      <c r="L1748" s="180">
        <f t="shared" ref="L1748:L1751" si="774">(1*E1748+2*F1748+3*G1748+4*H1748+5*I1748)/SUM(E1748:I1748)</f>
        <v>2.6234792905447271</v>
      </c>
    </row>
    <row r="1749" spans="1:12" ht="15" customHeight="1" x14ac:dyDescent="0.2">
      <c r="A1749" s="11"/>
      <c r="C1749" s="190">
        <v>2021</v>
      </c>
      <c r="D1749" s="186"/>
      <c r="E1749" s="142">
        <f t="shared" ref="E1749:K1749" si="775">AVERAGE(E1754,E1759,E1764)</f>
        <v>0.17144583199999999</v>
      </c>
      <c r="F1749" s="142">
        <f t="shared" si="775"/>
        <v>0.11747635466666669</v>
      </c>
      <c r="G1749" s="142">
        <f t="shared" si="775"/>
        <v>0.29330011500000003</v>
      </c>
      <c r="H1749" s="142">
        <f t="shared" si="775"/>
        <v>8.3349403333333336E-2</v>
      </c>
      <c r="I1749" s="142">
        <f t="shared" si="775"/>
        <v>5.9157348666666665E-2</v>
      </c>
      <c r="J1749" s="142">
        <f t="shared" si="775"/>
        <v>7.6930773000000008E-2</v>
      </c>
      <c r="K1749" s="142">
        <f t="shared" si="775"/>
        <v>0.19834019233333333</v>
      </c>
      <c r="L1749" s="141">
        <f t="shared" si="774"/>
        <v>2.6430336045020919</v>
      </c>
    </row>
    <row r="1750" spans="1:12" ht="15" customHeight="1" x14ac:dyDescent="0.2">
      <c r="A1750" s="11"/>
      <c r="C1750" s="190">
        <v>2017</v>
      </c>
      <c r="D1750" s="186"/>
      <c r="E1750" s="142">
        <f t="shared" ref="E1750:K1750" si="776">AVERAGE(E1755,E1760,E1765)</f>
        <v>0.16761634766666667</v>
      </c>
      <c r="F1750" s="142">
        <f t="shared" si="776"/>
        <v>9.5697135333333336E-2</v>
      </c>
      <c r="G1750" s="142">
        <f t="shared" si="776"/>
        <v>0.28196295900000001</v>
      </c>
      <c r="H1750" s="142">
        <f t="shared" si="776"/>
        <v>7.5018069666666673E-2</v>
      </c>
      <c r="I1750" s="142">
        <f t="shared" si="776"/>
        <v>2.1334866666666664E-2</v>
      </c>
      <c r="J1750" s="142">
        <f t="shared" si="776"/>
        <v>8.8125643666666684E-2</v>
      </c>
      <c r="K1750" s="142">
        <f t="shared" si="776"/>
        <v>0.27024501533333334</v>
      </c>
      <c r="L1750" s="141">
        <f t="shared" si="774"/>
        <v>2.5118022362374841</v>
      </c>
    </row>
    <row r="1751" spans="1:12" ht="15" customHeight="1" x14ac:dyDescent="0.2">
      <c r="A1751" s="11"/>
      <c r="C1751" s="190">
        <v>2014</v>
      </c>
      <c r="D1751" s="186"/>
      <c r="E1751" s="142">
        <f t="shared" ref="E1751:K1751" si="777">AVERAGE(E1756,E1761,E1766)</f>
        <v>0.187237567812406</v>
      </c>
      <c r="F1751" s="142">
        <f t="shared" si="777"/>
        <v>0.13404554076962566</v>
      </c>
      <c r="G1751" s="142">
        <f t="shared" si="777"/>
        <v>0.24001796165154485</v>
      </c>
      <c r="H1751" s="142">
        <f t="shared" si="777"/>
        <v>5.2558720891905185E-2</v>
      </c>
      <c r="I1751" s="142">
        <f t="shared" si="777"/>
        <v>2.5329216731501607E-2</v>
      </c>
      <c r="J1751" s="142">
        <f t="shared" si="777"/>
        <v>7.8997801935928258E-2</v>
      </c>
      <c r="K1751" s="142">
        <f t="shared" si="777"/>
        <v>0.2818131902070885</v>
      </c>
      <c r="L1751" s="141">
        <f t="shared" si="774"/>
        <v>2.3659097433505694</v>
      </c>
    </row>
    <row r="1752" spans="1:12" ht="15" customHeight="1" x14ac:dyDescent="0.2">
      <c r="A1752" s="11"/>
      <c r="C1752" s="170" t="s">
        <v>95</v>
      </c>
      <c r="D1752" s="171"/>
      <c r="E1752" s="172"/>
      <c r="F1752" s="172"/>
      <c r="G1752" s="173"/>
      <c r="H1752" s="173"/>
      <c r="I1752" s="173"/>
      <c r="J1752" s="173"/>
      <c r="K1752" s="173"/>
      <c r="L1752" s="174"/>
    </row>
    <row r="1753" spans="1:12" ht="15" customHeight="1" x14ac:dyDescent="0.2">
      <c r="A1753" s="11"/>
      <c r="C1753" s="189">
        <v>2024</v>
      </c>
      <c r="D1753" s="184"/>
      <c r="E1753" s="185">
        <v>0.17124965037436429</v>
      </c>
      <c r="F1753" s="185">
        <v>0.14275274401775034</v>
      </c>
      <c r="G1753" s="185">
        <v>0.2802796225750665</v>
      </c>
      <c r="H1753" s="185">
        <v>9.6945681261685027E-2</v>
      </c>
      <c r="I1753" s="185">
        <v>3.8587691470502533E-2</v>
      </c>
      <c r="J1753" s="185">
        <v>8.1097665649319542E-2</v>
      </c>
      <c r="K1753" s="185">
        <v>0.18908694465131187</v>
      </c>
      <c r="L1753" s="180">
        <f t="shared" ref="L1753:L1756" si="778">(1*E1753+2*F1753+3*G1753+4*H1753+5*I1753)/SUM(E1753:I1753)</f>
        <v>2.5736853662513846</v>
      </c>
    </row>
    <row r="1754" spans="1:12" ht="15" customHeight="1" x14ac:dyDescent="0.2">
      <c r="A1754" s="11"/>
      <c r="C1754" s="190">
        <v>2021</v>
      </c>
      <c r="D1754" s="186"/>
      <c r="E1754" s="142">
        <v>0.171167344</v>
      </c>
      <c r="F1754" s="142">
        <v>0.12804276000000001</v>
      </c>
      <c r="G1754" s="142">
        <v>0.31113031200000002</v>
      </c>
      <c r="H1754" s="142">
        <v>6.4179189999999997E-2</v>
      </c>
      <c r="I1754" s="142">
        <v>5.2915400000000001E-2</v>
      </c>
      <c r="J1754" s="142">
        <v>7.0883597000000007E-2</v>
      </c>
      <c r="K1754" s="142">
        <v>0.20168144199999999</v>
      </c>
      <c r="L1754" s="141">
        <f t="shared" si="778"/>
        <v>2.5870868798964559</v>
      </c>
    </row>
    <row r="1755" spans="1:12" ht="15" customHeight="1" x14ac:dyDescent="0.2">
      <c r="A1755" s="11"/>
      <c r="C1755" s="190">
        <v>2017</v>
      </c>
      <c r="D1755" s="186"/>
      <c r="E1755" s="142">
        <v>0.17477811100000001</v>
      </c>
      <c r="F1755" s="142">
        <v>0.116320231</v>
      </c>
      <c r="G1755" s="142">
        <v>0.29160266600000001</v>
      </c>
      <c r="H1755" s="142">
        <v>7.3882583000000002E-2</v>
      </c>
      <c r="I1755" s="142">
        <v>1.45305E-2</v>
      </c>
      <c r="J1755" s="142">
        <v>7.7630814000000006E-2</v>
      </c>
      <c r="K1755" s="142">
        <v>0.251255126</v>
      </c>
      <c r="L1755" s="141">
        <f t="shared" si="778"/>
        <v>2.4592083896506951</v>
      </c>
    </row>
    <row r="1756" spans="1:12" ht="15" customHeight="1" x14ac:dyDescent="0.2">
      <c r="A1756" s="11"/>
      <c r="C1756" s="190">
        <v>2014</v>
      </c>
      <c r="D1756" s="186"/>
      <c r="E1756" s="142">
        <v>0.1987811894979436</v>
      </c>
      <c r="F1756" s="142">
        <v>0.14711745298689696</v>
      </c>
      <c r="G1756" s="142">
        <v>0.26888724133747327</v>
      </c>
      <c r="H1756" s="142">
        <v>3.4531579173741327E-2</v>
      </c>
      <c r="I1756" s="142">
        <v>2.6932959857933921E-2</v>
      </c>
      <c r="J1756" s="142">
        <v>6.902377122687868E-2</v>
      </c>
      <c r="K1756" s="142">
        <v>0.25472580591913246</v>
      </c>
      <c r="L1756" s="141">
        <f t="shared" si="778"/>
        <v>2.325276084608539</v>
      </c>
    </row>
    <row r="1757" spans="1:12" ht="15" customHeight="1" x14ac:dyDescent="0.2">
      <c r="A1757" s="11"/>
      <c r="C1757" s="170" t="s">
        <v>96</v>
      </c>
      <c r="D1757" s="171"/>
      <c r="E1757" s="172"/>
      <c r="F1757" s="172"/>
      <c r="G1757" s="173"/>
      <c r="H1757" s="173"/>
      <c r="I1757" s="173"/>
      <c r="J1757" s="173"/>
      <c r="K1757" s="173"/>
      <c r="L1757" s="174"/>
    </row>
    <row r="1758" spans="1:12" ht="15" customHeight="1" x14ac:dyDescent="0.2">
      <c r="A1758" s="11"/>
      <c r="C1758" s="189">
        <v>2024</v>
      </c>
      <c r="D1758" s="184"/>
      <c r="E1758" s="185">
        <v>0.17188758166507806</v>
      </c>
      <c r="F1758" s="185">
        <v>0.13503661968989517</v>
      </c>
      <c r="G1758" s="185">
        <v>0.28640352301366812</v>
      </c>
      <c r="H1758" s="185">
        <v>9.0422007818114561E-2</v>
      </c>
      <c r="I1758" s="185">
        <v>5.0294006380901722E-2</v>
      </c>
      <c r="J1758" s="185">
        <v>7.6869316781030456E-2</v>
      </c>
      <c r="K1758" s="185">
        <v>0.18908694465131179</v>
      </c>
      <c r="L1758" s="180">
        <f t="shared" ref="L1758:L1761" si="779">(1*E1758+2*F1758+3*G1758+4*H1758+5*I1758)/SUM(E1758:I1758)</f>
        <v>2.6079228698255474</v>
      </c>
    </row>
    <row r="1759" spans="1:12" ht="15" customHeight="1" x14ac:dyDescent="0.2">
      <c r="A1759" s="11"/>
      <c r="C1759" s="190">
        <v>2021</v>
      </c>
      <c r="D1759" s="186"/>
      <c r="E1759" s="142">
        <v>0.16448237299999999</v>
      </c>
      <c r="F1759" s="142">
        <v>0.123801355</v>
      </c>
      <c r="G1759" s="142">
        <v>0.29412761399999998</v>
      </c>
      <c r="H1759" s="142">
        <v>9.0958104999999997E-2</v>
      </c>
      <c r="I1759" s="142">
        <v>4.5874400000000003E-2</v>
      </c>
      <c r="J1759" s="142">
        <v>7.9074723E-2</v>
      </c>
      <c r="K1759" s="142">
        <v>0.20168144199999999</v>
      </c>
      <c r="L1759" s="141">
        <f t="shared" si="779"/>
        <v>2.6245234531703958</v>
      </c>
    </row>
    <row r="1760" spans="1:12" ht="15" customHeight="1" x14ac:dyDescent="0.2">
      <c r="A1760" s="11"/>
      <c r="C1760" s="190">
        <v>2017</v>
      </c>
      <c r="D1760" s="186"/>
      <c r="E1760" s="142">
        <v>0.17159677100000001</v>
      </c>
      <c r="F1760" s="142">
        <v>0.104997799</v>
      </c>
      <c r="G1760" s="142">
        <v>0.29479714600000001</v>
      </c>
      <c r="H1760" s="142">
        <v>5.3752000000000001E-2</v>
      </c>
      <c r="I1760" s="142">
        <v>2.5665199999999999E-2</v>
      </c>
      <c r="J1760" s="142">
        <v>9.5618099999999998E-2</v>
      </c>
      <c r="K1760" s="142">
        <v>0.25357302999999998</v>
      </c>
      <c r="L1760" s="141">
        <f t="shared" si="779"/>
        <v>2.4727961886127576</v>
      </c>
    </row>
    <row r="1761" spans="1:12" ht="15" customHeight="1" x14ac:dyDescent="0.2">
      <c r="A1761" s="11"/>
      <c r="C1761" s="190">
        <v>2014</v>
      </c>
      <c r="D1761" s="186"/>
      <c r="E1761" s="142">
        <v>0.18052300670651988</v>
      </c>
      <c r="F1761" s="142">
        <v>0.14986543541137248</v>
      </c>
      <c r="G1761" s="142">
        <v>0.26480376083678447</v>
      </c>
      <c r="H1761" s="142">
        <v>4.3559075578972761E-2</v>
      </c>
      <c r="I1761" s="142">
        <v>2.685672252883262E-2</v>
      </c>
      <c r="J1761" s="142">
        <v>7.1362967860506082E-2</v>
      </c>
      <c r="K1761" s="142">
        <v>0.26302903107701159</v>
      </c>
      <c r="L1761" s="141">
        <f t="shared" si="779"/>
        <v>2.3785547536575584</v>
      </c>
    </row>
    <row r="1762" spans="1:12" ht="15" customHeight="1" x14ac:dyDescent="0.2">
      <c r="A1762" s="11"/>
      <c r="C1762" s="170" t="s">
        <v>181</v>
      </c>
      <c r="D1762" s="171"/>
      <c r="E1762" s="172"/>
      <c r="F1762" s="172"/>
      <c r="G1762" s="173"/>
      <c r="H1762" s="173"/>
      <c r="I1762" s="173"/>
      <c r="J1762" s="173"/>
      <c r="K1762" s="173"/>
      <c r="L1762" s="174"/>
    </row>
    <row r="1763" spans="1:12" ht="15" customHeight="1" x14ac:dyDescent="0.2">
      <c r="A1763" s="11"/>
      <c r="C1763" s="189">
        <v>2024</v>
      </c>
      <c r="D1763" s="184"/>
      <c r="E1763" s="185">
        <v>0.16944559255684544</v>
      </c>
      <c r="F1763" s="185">
        <v>0.10126969105932002</v>
      </c>
      <c r="G1763" s="185">
        <v>0.2691514615077254</v>
      </c>
      <c r="H1763" s="185">
        <v>0.12262114592709301</v>
      </c>
      <c r="I1763" s="185">
        <v>4.8751430832123507E-2</v>
      </c>
      <c r="J1763" s="185">
        <v>9.0341099634727404E-2</v>
      </c>
      <c r="K1763" s="185">
        <v>0.19841957848216504</v>
      </c>
      <c r="L1763" s="180">
        <f t="shared" ref="L1763:L1766" si="780">(1*E1763+2*F1763+3*G1763+4*H1763+5*I1763)/SUM(E1763:I1763)</f>
        <v>2.6906289320462595</v>
      </c>
    </row>
    <row r="1764" spans="1:12" ht="15" customHeight="1" x14ac:dyDescent="0.2">
      <c r="A1764" s="11"/>
      <c r="C1764" s="190">
        <v>2021</v>
      </c>
      <c r="D1764" s="186"/>
      <c r="E1764" s="142">
        <v>0.17868777899999999</v>
      </c>
      <c r="F1764" s="142">
        <v>0.10058494900000001</v>
      </c>
      <c r="G1764" s="142">
        <v>0.27464241900000003</v>
      </c>
      <c r="H1764" s="142">
        <v>9.4910914999999998E-2</v>
      </c>
      <c r="I1764" s="142">
        <v>7.8682245999999997E-2</v>
      </c>
      <c r="J1764" s="142">
        <v>8.0833999000000004E-2</v>
      </c>
      <c r="K1764" s="142">
        <v>0.19165769299999999</v>
      </c>
      <c r="L1764" s="141">
        <f t="shared" si="780"/>
        <v>2.7172745689111766</v>
      </c>
    </row>
    <row r="1765" spans="1:12" ht="15" customHeight="1" x14ac:dyDescent="0.2">
      <c r="A1765" s="11"/>
      <c r="C1765" s="190">
        <v>2017</v>
      </c>
      <c r="D1765" s="186"/>
      <c r="E1765" s="142">
        <v>0.156474161</v>
      </c>
      <c r="F1765" s="142">
        <v>6.5773375999999995E-2</v>
      </c>
      <c r="G1765" s="142">
        <v>0.25948906500000002</v>
      </c>
      <c r="H1765" s="142">
        <v>9.7419625999999995E-2</v>
      </c>
      <c r="I1765" s="142">
        <v>2.3808900000000001E-2</v>
      </c>
      <c r="J1765" s="142">
        <v>9.1128017000000006E-2</v>
      </c>
      <c r="K1765" s="142">
        <v>0.30590688999999999</v>
      </c>
      <c r="L1765" s="141">
        <f t="shared" si="780"/>
        <v>2.6124414810270755</v>
      </c>
    </row>
    <row r="1766" spans="1:12" ht="15" customHeight="1" x14ac:dyDescent="0.2">
      <c r="A1766" s="11"/>
      <c r="C1766" s="190">
        <v>2014</v>
      </c>
      <c r="D1766" s="186"/>
      <c r="E1766" s="142">
        <v>0.18240850723275459</v>
      </c>
      <c r="F1766" s="142">
        <v>0.10515373391060749</v>
      </c>
      <c r="G1766" s="142">
        <v>0.18636288278037674</v>
      </c>
      <c r="H1766" s="142">
        <v>7.9585507923001439E-2</v>
      </c>
      <c r="I1766" s="142">
        <v>2.2197967807738275E-2</v>
      </c>
      <c r="J1766" s="142">
        <v>9.6606666720400011E-2</v>
      </c>
      <c r="K1766" s="142">
        <v>0.32768473362512152</v>
      </c>
      <c r="L1766" s="141">
        <f t="shared" si="780"/>
        <v>2.3990200857772663</v>
      </c>
    </row>
    <row r="1767" spans="1:12" ht="15" customHeight="1" x14ac:dyDescent="0.2">
      <c r="A1767" s="11"/>
      <c r="C1767" s="162" t="s">
        <v>75</v>
      </c>
      <c r="D1767" s="162"/>
      <c r="E1767" s="162"/>
      <c r="F1767" s="162"/>
      <c r="G1767" s="162"/>
      <c r="H1767" s="162"/>
      <c r="I1767" s="162"/>
      <c r="J1767" s="162"/>
      <c r="K1767" s="162"/>
      <c r="L1767" s="162"/>
    </row>
    <row r="1768" spans="1:12" ht="15" customHeight="1" x14ac:dyDescent="0.2">
      <c r="A1768" s="11"/>
      <c r="C1768" s="189">
        <v>2024</v>
      </c>
      <c r="D1768" s="184"/>
      <c r="E1768" s="185">
        <f>AVERAGE(E1773,E1778,E1783)</f>
        <v>0.15603949969842709</v>
      </c>
      <c r="F1768" s="185">
        <f t="shared" ref="F1768:K1768" si="781">AVERAGE(F1773,F1778,F1783)</f>
        <v>8.7412459484441041E-2</v>
      </c>
      <c r="G1768" s="185">
        <f t="shared" si="781"/>
        <v>0.23535766911437647</v>
      </c>
      <c r="H1768" s="185">
        <f t="shared" si="781"/>
        <v>7.1676630069135619E-2</v>
      </c>
      <c r="I1768" s="185">
        <f t="shared" si="781"/>
        <v>3.3678455373109206E-2</v>
      </c>
      <c r="J1768" s="185">
        <f t="shared" si="781"/>
        <v>0.12391357620365416</v>
      </c>
      <c r="K1768" s="185">
        <f t="shared" si="781"/>
        <v>0.29192171005685646</v>
      </c>
      <c r="L1768" s="180">
        <f t="shared" ref="L1768:L1771" si="782">(1*E1768+2*F1768+3*G1768+4*H1768+5*I1768)/SUM(E1768:I1768)</f>
        <v>2.5541361675226182</v>
      </c>
    </row>
    <row r="1769" spans="1:12" ht="15" customHeight="1" x14ac:dyDescent="0.2">
      <c r="A1769" s="11"/>
      <c r="C1769" s="190">
        <v>2021</v>
      </c>
      <c r="D1769" s="186"/>
      <c r="E1769" s="142">
        <f t="shared" ref="E1769:K1769" si="783">AVERAGE(E1774,E1779,E1784)</f>
        <v>0.16673369166666666</v>
      </c>
      <c r="F1769" s="142">
        <f t="shared" si="783"/>
        <v>9.5443891333333322E-2</v>
      </c>
      <c r="G1769" s="142">
        <f t="shared" si="783"/>
        <v>0.21878362999999998</v>
      </c>
      <c r="H1769" s="142">
        <f t="shared" si="783"/>
        <v>4.6517733333333332E-2</v>
      </c>
      <c r="I1769" s="142">
        <f t="shared" si="783"/>
        <v>4.3144633333333328E-2</v>
      </c>
      <c r="J1769" s="142">
        <f t="shared" si="783"/>
        <v>0.10723239699999999</v>
      </c>
      <c r="K1769" s="142">
        <f t="shared" si="783"/>
        <v>0.32214397199999995</v>
      </c>
      <c r="L1769" s="141">
        <f t="shared" si="782"/>
        <v>2.4810865074316806</v>
      </c>
    </row>
    <row r="1770" spans="1:12" ht="15" customHeight="1" x14ac:dyDescent="0.2">
      <c r="A1770" s="11"/>
      <c r="C1770" s="190">
        <v>2017</v>
      </c>
      <c r="D1770" s="186"/>
      <c r="E1770" s="142">
        <f t="shared" ref="E1770:K1770" si="784">AVERAGE(E1775,E1780,E1785)</f>
        <v>0.15243198799999999</v>
      </c>
      <c r="F1770" s="142">
        <f t="shared" si="784"/>
        <v>8.256337200000001E-2</v>
      </c>
      <c r="G1770" s="142">
        <f t="shared" si="784"/>
        <v>0.21018328833333333</v>
      </c>
      <c r="H1770" s="142">
        <f t="shared" si="784"/>
        <v>4.6372500000000004E-2</v>
      </c>
      <c r="I1770" s="142">
        <f t="shared" si="784"/>
        <v>1.8763166666666668E-2</v>
      </c>
      <c r="J1770" s="142">
        <f t="shared" si="784"/>
        <v>0.10816597966666668</v>
      </c>
      <c r="K1770" s="142">
        <f t="shared" si="784"/>
        <v>0.38151967766666667</v>
      </c>
      <c r="L1770" s="141">
        <f t="shared" si="782"/>
        <v>2.4052126194683239</v>
      </c>
    </row>
    <row r="1771" spans="1:12" ht="15" customHeight="1" x14ac:dyDescent="0.2">
      <c r="A1771" s="11"/>
      <c r="C1771" s="190">
        <v>2014</v>
      </c>
      <c r="D1771" s="186"/>
      <c r="E1771" s="142">
        <f t="shared" ref="E1771:K1771" si="785">AVERAGE(E1776,E1781,E1786)</f>
        <v>0.17273791654603277</v>
      </c>
      <c r="F1771" s="142">
        <f t="shared" si="785"/>
        <v>0.11214336471724366</v>
      </c>
      <c r="G1771" s="142">
        <f t="shared" si="785"/>
        <v>0.17482340913531699</v>
      </c>
      <c r="H1771" s="142">
        <f t="shared" si="785"/>
        <v>3.5433742837066858E-2</v>
      </c>
      <c r="I1771" s="142">
        <f t="shared" si="785"/>
        <v>1.5742197011887001E-2</v>
      </c>
      <c r="J1771" s="142">
        <f t="shared" si="785"/>
        <v>9.986094086065711E-2</v>
      </c>
      <c r="K1771" s="142">
        <f t="shared" si="785"/>
        <v>0.38925842889179574</v>
      </c>
      <c r="L1771" s="141">
        <f t="shared" si="782"/>
        <v>2.2352400192601665</v>
      </c>
    </row>
    <row r="1772" spans="1:12" ht="15" customHeight="1" x14ac:dyDescent="0.2">
      <c r="A1772" s="11"/>
      <c r="C1772" s="170" t="s">
        <v>95</v>
      </c>
      <c r="D1772" s="171"/>
      <c r="E1772" s="172"/>
      <c r="F1772" s="172"/>
      <c r="G1772" s="173"/>
      <c r="H1772" s="173"/>
      <c r="I1772" s="173"/>
      <c r="J1772" s="173"/>
      <c r="K1772" s="173"/>
      <c r="L1772" s="174"/>
    </row>
    <row r="1773" spans="1:12" ht="15" customHeight="1" x14ac:dyDescent="0.2">
      <c r="A1773" s="11"/>
      <c r="C1773" s="189">
        <v>2024</v>
      </c>
      <c r="D1773" s="184"/>
      <c r="E1773" s="185">
        <v>0.15764805628928816</v>
      </c>
      <c r="F1773" s="185">
        <v>9.6540859446718419E-2</v>
      </c>
      <c r="G1773" s="185">
        <v>0.23800056466114553</v>
      </c>
      <c r="H1773" s="185">
        <v>5.7284171525940064E-2</v>
      </c>
      <c r="I1773" s="185">
        <v>3.4511841201644106E-2</v>
      </c>
      <c r="J1773" s="185">
        <v>0.12437689871330798</v>
      </c>
      <c r="K1773" s="185">
        <v>0.29163760816195577</v>
      </c>
      <c r="L1773" s="180">
        <f t="shared" ref="L1773:L1776" si="786">(1*E1773+2*F1773+3*G1773+4*H1773+5*I1773)/SUM(E1773:I1773)</f>
        <v>2.5110681319012174</v>
      </c>
    </row>
    <row r="1774" spans="1:12" ht="15" customHeight="1" x14ac:dyDescent="0.2">
      <c r="A1774" s="11"/>
      <c r="C1774" s="190">
        <v>2021</v>
      </c>
      <c r="D1774" s="186"/>
      <c r="E1774" s="142">
        <v>0.172982213</v>
      </c>
      <c r="F1774" s="142">
        <v>0.10381810700000001</v>
      </c>
      <c r="G1774" s="142">
        <v>0.217069238</v>
      </c>
      <c r="H1774" s="142">
        <v>3.7701999999999999E-2</v>
      </c>
      <c r="I1774" s="142">
        <v>3.7523800000000003E-2</v>
      </c>
      <c r="J1774" s="142">
        <v>0.101843326</v>
      </c>
      <c r="K1774" s="142">
        <v>0.32906122999999998</v>
      </c>
      <c r="L1774" s="141">
        <f t="shared" si="786"/>
        <v>2.4077742363170005</v>
      </c>
    </row>
    <row r="1775" spans="1:12" ht="15" customHeight="1" x14ac:dyDescent="0.2">
      <c r="A1775" s="11"/>
      <c r="C1775" s="190">
        <v>2017</v>
      </c>
      <c r="D1775" s="186"/>
      <c r="E1775" s="142">
        <v>0.15963427399999999</v>
      </c>
      <c r="F1775" s="142">
        <v>9.7180666999999998E-2</v>
      </c>
      <c r="G1775" s="142">
        <v>0.20381185600000001</v>
      </c>
      <c r="H1775" s="142">
        <v>4.3591299999999999E-2</v>
      </c>
      <c r="I1775" s="142">
        <v>1.5278399999999999E-2</v>
      </c>
      <c r="J1775" s="142">
        <v>0.100188237</v>
      </c>
      <c r="K1775" s="142">
        <v>0.38031525599999999</v>
      </c>
      <c r="L1775" s="141">
        <f t="shared" si="786"/>
        <v>2.3410906195196151</v>
      </c>
    </row>
    <row r="1776" spans="1:12" ht="15" customHeight="1" x14ac:dyDescent="0.2">
      <c r="A1776" s="11"/>
      <c r="C1776" s="190">
        <v>2014</v>
      </c>
      <c r="D1776" s="186"/>
      <c r="E1776" s="142">
        <v>0.18299443418822325</v>
      </c>
      <c r="F1776" s="142">
        <v>0.12264294748391352</v>
      </c>
      <c r="G1776" s="142">
        <v>0.18200742947247525</v>
      </c>
      <c r="H1776" s="142">
        <v>2.4633767913447131E-2</v>
      </c>
      <c r="I1776" s="142">
        <v>1.9756605938568875E-2</v>
      </c>
      <c r="J1776" s="142">
        <v>9.2803775781810233E-2</v>
      </c>
      <c r="K1776" s="142">
        <v>0.3751610392215618</v>
      </c>
      <c r="L1776" s="141">
        <f t="shared" si="786"/>
        <v>2.2021489404456109</v>
      </c>
    </row>
    <row r="1777" spans="1:13" ht="15" customHeight="1" x14ac:dyDescent="0.2">
      <c r="A1777" s="11"/>
      <c r="C1777" s="170" t="s">
        <v>96</v>
      </c>
      <c r="D1777" s="171"/>
      <c r="E1777" s="172"/>
      <c r="F1777" s="172"/>
      <c r="G1777" s="173"/>
      <c r="H1777" s="173"/>
      <c r="I1777" s="173"/>
      <c r="J1777" s="173"/>
      <c r="K1777" s="173"/>
      <c r="L1777" s="174"/>
    </row>
    <row r="1778" spans="1:13" s="3" customFormat="1" ht="15" customHeight="1" x14ac:dyDescent="0.2">
      <c r="A1778" s="11"/>
      <c r="B1778" s="2"/>
      <c r="C1778" s="189">
        <v>2024</v>
      </c>
      <c r="D1778" s="184"/>
      <c r="E1778" s="185">
        <v>0.16110337610241116</v>
      </c>
      <c r="F1778" s="185">
        <v>8.2333131191025283E-2</v>
      </c>
      <c r="G1778" s="185">
        <v>0.23017840398749215</v>
      </c>
      <c r="H1778" s="185">
        <v>7.2514225050018186E-2</v>
      </c>
      <c r="I1778" s="185">
        <v>3.8619105397541112E-2</v>
      </c>
      <c r="J1778" s="185">
        <v>0.12361415010955631</v>
      </c>
      <c r="K1778" s="185">
        <v>0.29163760816195577</v>
      </c>
      <c r="L1778" s="180">
        <f t="shared" ref="L1778:L1781" si="787">(1*E1778+2*F1778+3*G1778+4*H1778+5*I1778)/SUM(E1778:I1778)</f>
        <v>2.5642783862032528</v>
      </c>
      <c r="M1778" s="2"/>
    </row>
    <row r="1779" spans="1:13" s="3" customFormat="1" ht="15" customHeight="1" x14ac:dyDescent="0.2">
      <c r="A1779" s="11"/>
      <c r="B1779" s="2"/>
      <c r="C1779" s="190">
        <v>2021</v>
      </c>
      <c r="D1779" s="186"/>
      <c r="E1779" s="142">
        <v>0.157367602</v>
      </c>
      <c r="F1779" s="142">
        <v>9.9233399E-2</v>
      </c>
      <c r="G1779" s="142">
        <v>0.218724269</v>
      </c>
      <c r="H1779" s="142">
        <v>4.2560599999999997E-2</v>
      </c>
      <c r="I1779" s="142">
        <v>4.6376000000000001E-2</v>
      </c>
      <c r="J1779" s="142">
        <v>0.10667681399999999</v>
      </c>
      <c r="K1779" s="142">
        <v>0.32906122999999998</v>
      </c>
      <c r="L1779" s="141">
        <f t="shared" si="787"/>
        <v>2.5061583675678816</v>
      </c>
      <c r="M1779" s="2"/>
    </row>
    <row r="1780" spans="1:13" s="3" customFormat="1" ht="15" customHeight="1" x14ac:dyDescent="0.2">
      <c r="A1780" s="11"/>
      <c r="B1780" s="2"/>
      <c r="C1780" s="190">
        <v>2017</v>
      </c>
      <c r="D1780" s="186"/>
      <c r="E1780" s="142">
        <v>0.15657423000000001</v>
      </c>
      <c r="F1780" s="142">
        <v>8.5614065000000003E-2</v>
      </c>
      <c r="G1780" s="142">
        <v>0.21116446999999999</v>
      </c>
      <c r="H1780" s="142">
        <v>3.9032699999999997E-2</v>
      </c>
      <c r="I1780" s="142">
        <v>2.3140999999999998E-2</v>
      </c>
      <c r="J1780" s="142">
        <v>0.106944392</v>
      </c>
      <c r="K1780" s="142">
        <v>0.37752907699999999</v>
      </c>
      <c r="L1780" s="141">
        <f t="shared" si="787"/>
        <v>2.3919849973172567</v>
      </c>
      <c r="M1780" s="2"/>
    </row>
    <row r="1781" spans="1:13" s="3" customFormat="1" ht="15" customHeight="1" x14ac:dyDescent="0.2">
      <c r="A1781" s="11"/>
      <c r="B1781" s="2"/>
      <c r="C1781" s="190">
        <v>2014</v>
      </c>
      <c r="D1781" s="186"/>
      <c r="E1781" s="142">
        <v>0.16396160049691427</v>
      </c>
      <c r="F1781" s="142">
        <v>0.12116277138754716</v>
      </c>
      <c r="G1781" s="142">
        <v>0.19508454860975982</v>
      </c>
      <c r="H1781" s="142">
        <v>2.4187243959170719E-2</v>
      </c>
      <c r="I1781" s="142">
        <v>1.9501079363615913E-2</v>
      </c>
      <c r="J1781" s="142">
        <v>9.1509793444061807E-2</v>
      </c>
      <c r="K1781" s="142">
        <v>0.3845929627389304</v>
      </c>
      <c r="L1781" s="141">
        <f t="shared" si="787"/>
        <v>2.2634117200475998</v>
      </c>
      <c r="M1781" s="2"/>
    </row>
    <row r="1782" spans="1:13" s="3" customFormat="1" ht="15" customHeight="1" x14ac:dyDescent="0.2">
      <c r="A1782" s="11"/>
      <c r="B1782" s="2"/>
      <c r="C1782" s="170" t="s">
        <v>181</v>
      </c>
      <c r="D1782" s="171"/>
      <c r="E1782" s="172"/>
      <c r="F1782" s="172"/>
      <c r="G1782" s="173"/>
      <c r="H1782" s="173"/>
      <c r="I1782" s="173"/>
      <c r="J1782" s="173"/>
      <c r="K1782" s="173"/>
      <c r="L1782" s="174"/>
      <c r="M1782" s="2"/>
    </row>
    <row r="1783" spans="1:13" ht="15" customHeight="1" x14ac:dyDescent="0.2">
      <c r="A1783" s="11"/>
      <c r="C1783" s="189">
        <v>2024</v>
      </c>
      <c r="D1783" s="184"/>
      <c r="E1783" s="185">
        <v>0.14936706670358194</v>
      </c>
      <c r="F1783" s="185">
        <v>8.3363387815579434E-2</v>
      </c>
      <c r="G1783" s="185">
        <v>0.23789403869449166</v>
      </c>
      <c r="H1783" s="185">
        <v>8.5231493631448621E-2</v>
      </c>
      <c r="I1783" s="185">
        <v>2.7904419520142394E-2</v>
      </c>
      <c r="J1783" s="185">
        <v>0.12374967978809816</v>
      </c>
      <c r="K1783" s="185">
        <v>0.29248991384665779</v>
      </c>
      <c r="L1783" s="180">
        <f t="shared" ref="L1783:L1786" si="788">(1*E1783+2*F1783+3*G1783+4*H1783+5*I1783)/SUM(E1783:I1783)</f>
        <v>2.5870614280746769</v>
      </c>
    </row>
    <row r="1784" spans="1:13" ht="15" customHeight="1" x14ac:dyDescent="0.2">
      <c r="A1784" s="11"/>
      <c r="C1784" s="190">
        <v>2021</v>
      </c>
      <c r="D1784" s="186"/>
      <c r="E1784" s="142">
        <v>0.16985126</v>
      </c>
      <c r="F1784" s="142">
        <v>8.3280168000000002E-2</v>
      </c>
      <c r="G1784" s="142">
        <v>0.220557383</v>
      </c>
      <c r="H1784" s="142">
        <v>5.9290599999999999E-2</v>
      </c>
      <c r="I1784" s="142">
        <v>4.5534100000000001E-2</v>
      </c>
      <c r="J1784" s="142">
        <v>0.113177051</v>
      </c>
      <c r="K1784" s="142">
        <v>0.30830945599999998</v>
      </c>
      <c r="L1784" s="141">
        <f t="shared" si="788"/>
        <v>2.5287510441566852</v>
      </c>
    </row>
    <row r="1785" spans="1:13" ht="15" customHeight="1" x14ac:dyDescent="0.2">
      <c r="A1785" s="11"/>
      <c r="C1785" s="190">
        <v>2017</v>
      </c>
      <c r="D1785" s="186"/>
      <c r="E1785" s="142">
        <v>0.14108746</v>
      </c>
      <c r="F1785" s="142">
        <v>6.4895384E-2</v>
      </c>
      <c r="G1785" s="142">
        <v>0.21557353900000001</v>
      </c>
      <c r="H1785" s="142">
        <v>5.6493500000000002E-2</v>
      </c>
      <c r="I1785" s="142">
        <v>1.78701E-2</v>
      </c>
      <c r="J1785" s="142">
        <v>0.11736531</v>
      </c>
      <c r="K1785" s="142">
        <v>0.38671470000000002</v>
      </c>
      <c r="L1785" s="141">
        <f t="shared" si="788"/>
        <v>2.4861336249077914</v>
      </c>
    </row>
    <row r="1786" spans="1:13" ht="15" customHeight="1" x14ac:dyDescent="0.2">
      <c r="A1786" s="11"/>
      <c r="C1786" s="190">
        <v>2014</v>
      </c>
      <c r="D1786" s="186"/>
      <c r="E1786" s="142">
        <v>0.17125771495296077</v>
      </c>
      <c r="F1786" s="142">
        <v>9.2624375280270274E-2</v>
      </c>
      <c r="G1786" s="142">
        <v>0.1473782493237159</v>
      </c>
      <c r="H1786" s="142">
        <v>5.7480216638582736E-2</v>
      </c>
      <c r="I1786" s="142">
        <v>7.9689057334762069E-3</v>
      </c>
      <c r="J1786" s="142">
        <v>0.11526925335609929</v>
      </c>
      <c r="K1786" s="142">
        <v>0.40802128471489485</v>
      </c>
      <c r="L1786" s="141">
        <f t="shared" si="788"/>
        <v>2.241211249265016</v>
      </c>
    </row>
    <row r="1787" spans="1:13" ht="15" customHeight="1" x14ac:dyDescent="0.2">
      <c r="A1787" s="11"/>
      <c r="C1787" s="162" t="s">
        <v>208</v>
      </c>
      <c r="D1787" s="162"/>
      <c r="E1787" s="162"/>
      <c r="F1787" s="162"/>
      <c r="G1787" s="162"/>
      <c r="H1787" s="162"/>
      <c r="I1787" s="162"/>
      <c r="J1787" s="162"/>
      <c r="K1787" s="162"/>
      <c r="L1787" s="162"/>
    </row>
    <row r="1788" spans="1:13" ht="15" customHeight="1" x14ac:dyDescent="0.2">
      <c r="A1788" s="11"/>
      <c r="C1788" s="189">
        <v>2024</v>
      </c>
      <c r="D1788" s="184"/>
      <c r="E1788" s="185">
        <f>AVERAGE(E1793,E1798,E1803)</f>
        <v>0.21868930789558882</v>
      </c>
      <c r="F1788" s="185">
        <f t="shared" ref="F1788:K1788" si="789">AVERAGE(F1793,F1798,F1803)</f>
        <v>0.1501700405088594</v>
      </c>
      <c r="G1788" s="185">
        <f t="shared" si="789"/>
        <v>0.29474065213997686</v>
      </c>
      <c r="H1788" s="185">
        <f t="shared" si="789"/>
        <v>0.14707550786033449</v>
      </c>
      <c r="I1788" s="185">
        <f t="shared" si="789"/>
        <v>6.706226638086181E-2</v>
      </c>
      <c r="J1788" s="185">
        <f t="shared" si="789"/>
        <v>8.4122858876563955E-2</v>
      </c>
      <c r="K1788" s="185">
        <f t="shared" si="789"/>
        <v>3.8139366337814749E-2</v>
      </c>
      <c r="L1788" s="180">
        <f t="shared" ref="L1788:L1789" si="790">(1*E1788+2*F1788+3*G1788+4*H1788+5*I1788)/SUM(E1788:I1788)</f>
        <v>2.6509793420332151</v>
      </c>
    </row>
    <row r="1789" spans="1:13" ht="15" customHeight="1" x14ac:dyDescent="0.2">
      <c r="A1789" s="11"/>
      <c r="C1789" s="190">
        <v>2021</v>
      </c>
      <c r="D1789" s="190"/>
      <c r="E1789" s="142">
        <f t="shared" ref="E1789:K1789" si="791">AVERAGE(E1794,E1799,E1804)</f>
        <v>0.21813871633333334</v>
      </c>
      <c r="F1789" s="142">
        <f t="shared" si="791"/>
        <v>0.14527266266666669</v>
      </c>
      <c r="G1789" s="142">
        <f t="shared" si="791"/>
        <v>0.36842877366666665</v>
      </c>
      <c r="H1789" s="142">
        <f t="shared" si="791"/>
        <v>0.10309734633333334</v>
      </c>
      <c r="I1789" s="142">
        <f t="shared" si="791"/>
        <v>4.6241333333333329E-2</v>
      </c>
      <c r="J1789" s="142">
        <f t="shared" si="791"/>
        <v>5.9766863333333337E-2</v>
      </c>
      <c r="K1789" s="142">
        <f t="shared" si="791"/>
        <v>5.9054266666666667E-2</v>
      </c>
      <c r="L1789" s="141">
        <f t="shared" si="790"/>
        <v>2.5619843916230973</v>
      </c>
    </row>
    <row r="1790" spans="1:13" ht="15" customHeight="1" x14ac:dyDescent="0.2">
      <c r="A1790" s="11"/>
      <c r="C1790" s="190">
        <v>2017</v>
      </c>
      <c r="D1790" s="186"/>
      <c r="E1790" s="142" t="s">
        <v>174</v>
      </c>
      <c r="F1790" s="142" t="s">
        <v>174</v>
      </c>
      <c r="G1790" s="142" t="s">
        <v>174</v>
      </c>
      <c r="H1790" s="142" t="s">
        <v>174</v>
      </c>
      <c r="I1790" s="142" t="s">
        <v>174</v>
      </c>
      <c r="J1790" s="142" t="s">
        <v>174</v>
      </c>
      <c r="K1790" s="142" t="s">
        <v>174</v>
      </c>
      <c r="L1790" s="141" t="s">
        <v>174</v>
      </c>
    </row>
    <row r="1791" spans="1:13" ht="15" customHeight="1" x14ac:dyDescent="0.2">
      <c r="A1791" s="11"/>
      <c r="C1791" s="190">
        <v>2014</v>
      </c>
      <c r="D1791" s="186"/>
      <c r="E1791" s="142" t="s">
        <v>174</v>
      </c>
      <c r="F1791" s="142" t="s">
        <v>174</v>
      </c>
      <c r="G1791" s="142" t="s">
        <v>174</v>
      </c>
      <c r="H1791" s="142" t="s">
        <v>174</v>
      </c>
      <c r="I1791" s="142" t="s">
        <v>174</v>
      </c>
      <c r="J1791" s="142" t="s">
        <v>174</v>
      </c>
      <c r="K1791" s="142" t="s">
        <v>174</v>
      </c>
      <c r="L1791" s="141" t="s">
        <v>174</v>
      </c>
    </row>
    <row r="1792" spans="1:13" ht="15" customHeight="1" x14ac:dyDescent="0.2">
      <c r="A1792" s="11"/>
      <c r="C1792" s="170" t="s">
        <v>95</v>
      </c>
      <c r="D1792" s="171"/>
      <c r="E1792" s="172"/>
      <c r="F1792" s="172"/>
      <c r="G1792" s="173"/>
      <c r="H1792" s="173"/>
      <c r="I1792" s="173"/>
      <c r="J1792" s="173"/>
      <c r="K1792" s="173"/>
      <c r="L1792" s="174"/>
    </row>
    <row r="1793" spans="1:12" ht="15" customHeight="1" x14ac:dyDescent="0.2">
      <c r="A1793" s="11"/>
      <c r="C1793" s="189">
        <v>2024</v>
      </c>
      <c r="D1793" s="184"/>
      <c r="E1793" s="185">
        <v>0.24558582547875457</v>
      </c>
      <c r="F1793" s="185">
        <v>0.14437299568076239</v>
      </c>
      <c r="G1793" s="185">
        <v>0.27496253929665104</v>
      </c>
      <c r="H1793" s="185">
        <v>0.1520050097961107</v>
      </c>
      <c r="I1793" s="185">
        <v>5.9215340572909038E-2</v>
      </c>
      <c r="J1793" s="185">
        <v>8.2656295861298315E-2</v>
      </c>
      <c r="K1793" s="185">
        <v>4.1201993313514075E-2</v>
      </c>
      <c r="L1793" s="180">
        <f t="shared" ref="L1793:L1794" si="792">(1*E1793+2*F1793+3*G1793+4*H1793+5*I1793)/SUM(E1793:I1793)</f>
        <v>2.583276368211636</v>
      </c>
    </row>
    <row r="1794" spans="1:12" ht="15" customHeight="1" x14ac:dyDescent="0.2">
      <c r="A1794" s="11"/>
      <c r="C1794" s="190">
        <v>2021</v>
      </c>
      <c r="D1794" s="190"/>
      <c r="E1794" s="142">
        <v>0.23526423399999999</v>
      </c>
      <c r="F1794" s="142">
        <v>0.14870615600000001</v>
      </c>
      <c r="G1794" s="142">
        <v>0.34831310300000001</v>
      </c>
      <c r="H1794" s="142">
        <v>0.104717535</v>
      </c>
      <c r="I1794" s="142">
        <v>4.1255E-2</v>
      </c>
      <c r="J1794" s="142">
        <v>6.3993609000000007E-2</v>
      </c>
      <c r="K1794" s="142">
        <v>5.7750299999999997E-2</v>
      </c>
      <c r="L1794" s="141">
        <f t="shared" si="792"/>
        <v>2.5081080286078037</v>
      </c>
    </row>
    <row r="1795" spans="1:12" ht="15" customHeight="1" x14ac:dyDescent="0.2">
      <c r="A1795" s="11"/>
      <c r="C1795" s="190">
        <v>2017</v>
      </c>
      <c r="D1795" s="186"/>
      <c r="E1795" s="142" t="s">
        <v>174</v>
      </c>
      <c r="F1795" s="142" t="s">
        <v>174</v>
      </c>
      <c r="G1795" s="142" t="s">
        <v>174</v>
      </c>
      <c r="H1795" s="142" t="s">
        <v>174</v>
      </c>
      <c r="I1795" s="142" t="s">
        <v>174</v>
      </c>
      <c r="J1795" s="142" t="s">
        <v>174</v>
      </c>
      <c r="K1795" s="142" t="s">
        <v>174</v>
      </c>
      <c r="L1795" s="141" t="s">
        <v>174</v>
      </c>
    </row>
    <row r="1796" spans="1:12" ht="15" customHeight="1" x14ac:dyDescent="0.2">
      <c r="A1796" s="11"/>
      <c r="C1796" s="190">
        <v>2014</v>
      </c>
      <c r="D1796" s="186"/>
      <c r="E1796" s="142" t="s">
        <v>174</v>
      </c>
      <c r="F1796" s="142" t="s">
        <v>174</v>
      </c>
      <c r="G1796" s="142" t="s">
        <v>174</v>
      </c>
      <c r="H1796" s="142" t="s">
        <v>174</v>
      </c>
      <c r="I1796" s="142" t="s">
        <v>174</v>
      </c>
      <c r="J1796" s="142" t="s">
        <v>174</v>
      </c>
      <c r="K1796" s="142" t="s">
        <v>174</v>
      </c>
      <c r="L1796" s="141" t="s">
        <v>174</v>
      </c>
    </row>
    <row r="1797" spans="1:12" ht="15" customHeight="1" x14ac:dyDescent="0.2">
      <c r="A1797" s="11"/>
      <c r="C1797" s="170" t="s">
        <v>96</v>
      </c>
      <c r="D1797" s="171"/>
      <c r="E1797" s="172"/>
      <c r="F1797" s="172"/>
      <c r="G1797" s="173"/>
      <c r="H1797" s="173"/>
      <c r="I1797" s="173"/>
      <c r="J1797" s="173"/>
      <c r="K1797" s="173"/>
      <c r="L1797" s="174"/>
    </row>
    <row r="1798" spans="1:12" ht="15" customHeight="1" x14ac:dyDescent="0.2">
      <c r="A1798" s="11"/>
      <c r="C1798" s="189">
        <v>2024</v>
      </c>
      <c r="D1798" s="184"/>
      <c r="E1798" s="185">
        <v>0.21852915304359022</v>
      </c>
      <c r="F1798" s="185">
        <v>0.13253950243065152</v>
      </c>
      <c r="G1798" s="185">
        <v>0.31138179081096051</v>
      </c>
      <c r="H1798" s="185">
        <v>0.15003807764515331</v>
      </c>
      <c r="I1798" s="185">
        <v>6.1821534536530276E-2</v>
      </c>
      <c r="J1798" s="185">
        <v>8.4487948219600192E-2</v>
      </c>
      <c r="K1798" s="185">
        <v>4.1201993313514068E-2</v>
      </c>
      <c r="L1798" s="180">
        <f t="shared" ref="L1798:L1799" si="793">(1*E1798+2*F1798+3*G1798+4*H1798+5*I1798)/SUM(E1798:I1798)</f>
        <v>2.6615426541946552</v>
      </c>
    </row>
    <row r="1799" spans="1:12" ht="15" customHeight="1" x14ac:dyDescent="0.2">
      <c r="A1799" s="11"/>
      <c r="C1799" s="190">
        <v>2021</v>
      </c>
      <c r="D1799" s="190"/>
      <c r="E1799" s="142">
        <v>0.207179211</v>
      </c>
      <c r="F1799" s="142">
        <v>0.15272351200000001</v>
      </c>
      <c r="G1799" s="142">
        <v>0.41545031599999999</v>
      </c>
      <c r="H1799" s="142">
        <v>7.2287000000000004E-2</v>
      </c>
      <c r="I1799" s="142">
        <v>4.5016199999999999E-2</v>
      </c>
      <c r="J1799" s="142">
        <v>4.9593400000000003E-2</v>
      </c>
      <c r="K1799" s="142">
        <v>5.7750299999999997E-2</v>
      </c>
      <c r="L1799" s="141">
        <f t="shared" si="793"/>
        <v>2.5465639332186414</v>
      </c>
    </row>
    <row r="1800" spans="1:12" ht="15" customHeight="1" x14ac:dyDescent="0.2">
      <c r="A1800" s="11"/>
      <c r="C1800" s="190">
        <v>2017</v>
      </c>
      <c r="D1800" s="186"/>
      <c r="E1800" s="142" t="s">
        <v>174</v>
      </c>
      <c r="F1800" s="142" t="s">
        <v>174</v>
      </c>
      <c r="G1800" s="142" t="s">
        <v>174</v>
      </c>
      <c r="H1800" s="142" t="s">
        <v>174</v>
      </c>
      <c r="I1800" s="142" t="s">
        <v>174</v>
      </c>
      <c r="J1800" s="142" t="s">
        <v>174</v>
      </c>
      <c r="K1800" s="142" t="s">
        <v>174</v>
      </c>
      <c r="L1800" s="141" t="s">
        <v>174</v>
      </c>
    </row>
    <row r="1801" spans="1:12" ht="15" customHeight="1" x14ac:dyDescent="0.2">
      <c r="A1801" s="11"/>
      <c r="C1801" s="190">
        <v>2014</v>
      </c>
      <c r="D1801" s="186"/>
      <c r="E1801" s="142" t="s">
        <v>174</v>
      </c>
      <c r="F1801" s="142" t="s">
        <v>174</v>
      </c>
      <c r="G1801" s="142" t="s">
        <v>174</v>
      </c>
      <c r="H1801" s="142" t="s">
        <v>174</v>
      </c>
      <c r="I1801" s="142" t="s">
        <v>174</v>
      </c>
      <c r="J1801" s="142" t="s">
        <v>174</v>
      </c>
      <c r="K1801" s="142" t="s">
        <v>174</v>
      </c>
      <c r="L1801" s="141" t="s">
        <v>174</v>
      </c>
    </row>
    <row r="1802" spans="1:12" ht="15" customHeight="1" x14ac:dyDescent="0.2">
      <c r="A1802" s="11"/>
      <c r="C1802" s="170" t="s">
        <v>181</v>
      </c>
      <c r="D1802" s="171"/>
      <c r="E1802" s="172"/>
      <c r="F1802" s="172"/>
      <c r="G1802" s="173"/>
      <c r="H1802" s="173"/>
      <c r="I1802" s="173"/>
      <c r="J1802" s="173"/>
      <c r="K1802" s="173"/>
      <c r="L1802" s="174"/>
    </row>
    <row r="1803" spans="1:12" ht="15" customHeight="1" x14ac:dyDescent="0.2">
      <c r="A1803" s="11"/>
      <c r="C1803" s="189">
        <v>2024</v>
      </c>
      <c r="D1803" s="184"/>
      <c r="E1803" s="185">
        <v>0.19195294516442168</v>
      </c>
      <c r="F1803" s="185">
        <v>0.17359762341516424</v>
      </c>
      <c r="G1803" s="185">
        <v>0.29787762631231907</v>
      </c>
      <c r="H1803" s="185">
        <v>0.13918343613973941</v>
      </c>
      <c r="I1803" s="185">
        <v>8.0149924033146136E-2</v>
      </c>
      <c r="J1803" s="185">
        <v>8.5224332548793344E-2</v>
      </c>
      <c r="K1803" s="185">
        <v>3.2014112386416119E-2</v>
      </c>
      <c r="L1803" s="180">
        <f t="shared" ref="L1803:L1804" si="794">(1*E1803+2*F1803+3*G1803+4*H1803+5*I1803)/SUM(E1803:I1803)</f>
        <v>2.7077124303186966</v>
      </c>
    </row>
    <row r="1804" spans="1:12" ht="15" customHeight="1" x14ac:dyDescent="0.2">
      <c r="A1804" s="11"/>
      <c r="C1804" s="190">
        <v>2021</v>
      </c>
      <c r="D1804" s="190"/>
      <c r="E1804" s="142">
        <v>0.21197270400000001</v>
      </c>
      <c r="F1804" s="142">
        <v>0.13438832000000001</v>
      </c>
      <c r="G1804" s="142">
        <v>0.34152290200000002</v>
      </c>
      <c r="H1804" s="142">
        <v>0.132287504</v>
      </c>
      <c r="I1804" s="142">
        <v>5.2452800000000001E-2</v>
      </c>
      <c r="J1804" s="142">
        <v>6.5713580999999993E-2</v>
      </c>
      <c r="K1804" s="142">
        <v>6.16622E-2</v>
      </c>
      <c r="L1804" s="141">
        <f t="shared" si="794"/>
        <v>2.6319829166329707</v>
      </c>
    </row>
    <row r="1805" spans="1:12" ht="15" customHeight="1" x14ac:dyDescent="0.2">
      <c r="A1805" s="11"/>
      <c r="C1805" s="190">
        <v>2017</v>
      </c>
      <c r="D1805" s="186"/>
      <c r="E1805" s="142" t="s">
        <v>174</v>
      </c>
      <c r="F1805" s="142" t="s">
        <v>174</v>
      </c>
      <c r="G1805" s="142" t="s">
        <v>174</v>
      </c>
      <c r="H1805" s="142" t="s">
        <v>174</v>
      </c>
      <c r="I1805" s="142" t="s">
        <v>174</v>
      </c>
      <c r="J1805" s="142" t="s">
        <v>174</v>
      </c>
      <c r="K1805" s="142" t="s">
        <v>174</v>
      </c>
      <c r="L1805" s="141" t="s">
        <v>174</v>
      </c>
    </row>
    <row r="1806" spans="1:12" ht="15" customHeight="1" x14ac:dyDescent="0.2">
      <c r="A1806" s="11"/>
      <c r="C1806" s="190">
        <v>2014</v>
      </c>
      <c r="D1806" s="186"/>
      <c r="E1806" s="142" t="s">
        <v>174</v>
      </c>
      <c r="F1806" s="142" t="s">
        <v>174</v>
      </c>
      <c r="G1806" s="142" t="s">
        <v>174</v>
      </c>
      <c r="H1806" s="142" t="s">
        <v>174</v>
      </c>
      <c r="I1806" s="142" t="s">
        <v>174</v>
      </c>
      <c r="J1806" s="142" t="s">
        <v>174</v>
      </c>
      <c r="K1806" s="142" t="s">
        <v>174</v>
      </c>
      <c r="L1806" s="141" t="s">
        <v>174</v>
      </c>
    </row>
    <row r="1807" spans="1:12" ht="15" customHeight="1" x14ac:dyDescent="0.2">
      <c r="A1807" s="11"/>
      <c r="C1807" s="162" t="s">
        <v>186</v>
      </c>
      <c r="D1807" s="162"/>
      <c r="E1807" s="162"/>
      <c r="F1807" s="162"/>
      <c r="G1807" s="162"/>
      <c r="H1807" s="162"/>
      <c r="I1807" s="162"/>
      <c r="J1807" s="162"/>
      <c r="K1807" s="162"/>
      <c r="L1807" s="162"/>
    </row>
    <row r="1808" spans="1:12" ht="15" customHeight="1" x14ac:dyDescent="0.2">
      <c r="A1808" s="11"/>
      <c r="C1808" s="189">
        <v>2024</v>
      </c>
      <c r="D1808" s="184"/>
      <c r="E1808" s="185">
        <f>AVERAGE(E1633,E1653,E1673,E1693,E1713,E1733,E1753,E1773)</f>
        <v>0.14694636841170799</v>
      </c>
      <c r="F1808" s="185">
        <f t="shared" ref="F1808:K1808" si="795">AVERAGE(F1633,F1653,F1673,F1693,F1713,F1733,F1753,F1773)</f>
        <v>0.10955499875054985</v>
      </c>
      <c r="G1808" s="185">
        <f t="shared" si="795"/>
        <v>0.30112363603887216</v>
      </c>
      <c r="H1808" s="185">
        <f t="shared" si="795"/>
        <v>0.18485418260751724</v>
      </c>
      <c r="I1808" s="185">
        <f t="shared" si="795"/>
        <v>8.9183210481917449E-2</v>
      </c>
      <c r="J1808" s="185">
        <f t="shared" si="795"/>
        <v>6.1830226885910979E-2</v>
      </c>
      <c r="K1808" s="185">
        <f t="shared" si="795"/>
        <v>0.10650737682352435</v>
      </c>
      <c r="L1808" s="180">
        <f t="shared" ref="L1808:L1811" si="796">(1*E1808+2*F1808+3*G1808+4*H1808+5*I1808)/SUM(E1808:I1808)</f>
        <v>2.9516304546387602</v>
      </c>
    </row>
    <row r="1809" spans="1:12" ht="15" customHeight="1" x14ac:dyDescent="0.2">
      <c r="A1809" s="11"/>
      <c r="C1809" s="190">
        <v>2021</v>
      </c>
      <c r="D1809" s="186"/>
      <c r="E1809" s="142">
        <f t="shared" ref="E1809:K1809" si="797">AVERAGE(E1634,E1654,E1674,E1694,E1714,E1734,E1754,E1774)</f>
        <v>0.15233705650000001</v>
      </c>
      <c r="F1809" s="142">
        <f t="shared" si="797"/>
        <v>9.9764342125000016E-2</v>
      </c>
      <c r="G1809" s="142">
        <f t="shared" si="797"/>
        <v>0.33165755125000002</v>
      </c>
      <c r="H1809" s="142">
        <f t="shared" si="797"/>
        <v>0.14615252537499998</v>
      </c>
      <c r="I1809" s="142">
        <f t="shared" si="797"/>
        <v>9.4150544624999999E-2</v>
      </c>
      <c r="J1809" s="142">
        <f t="shared" si="797"/>
        <v>5.4938873500000006E-2</v>
      </c>
      <c r="K1809" s="142">
        <f t="shared" si="797"/>
        <v>0.120999094625</v>
      </c>
      <c r="L1809" s="141">
        <f t="shared" si="796"/>
        <v>2.9150733333024914</v>
      </c>
    </row>
    <row r="1810" spans="1:12" ht="15" customHeight="1" x14ac:dyDescent="0.2">
      <c r="A1810" s="11"/>
      <c r="C1810" s="190">
        <v>2017</v>
      </c>
      <c r="D1810" s="186"/>
      <c r="E1810" s="142">
        <f t="shared" ref="E1810:K1810" si="798">AVERAGE(E1635,E1655,E1675,E1695,E1715,E1735,E1755,E1775)</f>
        <v>0.15445374837500003</v>
      </c>
      <c r="F1810" s="142">
        <f t="shared" si="798"/>
        <v>9.1426439499999984E-2</v>
      </c>
      <c r="G1810" s="142">
        <f t="shared" si="798"/>
        <v>0.29826654225000004</v>
      </c>
      <c r="H1810" s="142">
        <f t="shared" si="798"/>
        <v>0.16998033962500003</v>
      </c>
      <c r="I1810" s="142">
        <f t="shared" si="798"/>
        <v>7.4004811500000003E-2</v>
      </c>
      <c r="J1810" s="142">
        <f t="shared" si="798"/>
        <v>6.2756325749999994E-2</v>
      </c>
      <c r="K1810" s="142">
        <f t="shared" si="798"/>
        <v>0.14911179375</v>
      </c>
      <c r="L1810" s="141">
        <f t="shared" si="796"/>
        <v>2.8955200575132167</v>
      </c>
    </row>
    <row r="1811" spans="1:12" ht="15" customHeight="1" x14ac:dyDescent="0.2">
      <c r="A1811" s="11"/>
      <c r="C1811" s="190">
        <v>2014</v>
      </c>
      <c r="D1811" s="186"/>
      <c r="E1811" s="142">
        <f t="shared" ref="E1811:K1811" si="799">AVERAGE(E1636,E1656,E1676,E1696,E1716,E1736,E1756,E1776)</f>
        <v>0.15074064548427826</v>
      </c>
      <c r="F1811" s="142">
        <f t="shared" si="799"/>
        <v>0.11715347404573775</v>
      </c>
      <c r="G1811" s="142">
        <f t="shared" si="799"/>
        <v>0.26623201112288108</v>
      </c>
      <c r="H1811" s="142">
        <f t="shared" si="799"/>
        <v>0.15061850053884004</v>
      </c>
      <c r="I1811" s="142">
        <f t="shared" si="799"/>
        <v>9.1630345689858547E-2</v>
      </c>
      <c r="J1811" s="142">
        <f t="shared" si="799"/>
        <v>6.1841093499800326E-2</v>
      </c>
      <c r="K1811" s="142">
        <f t="shared" si="799"/>
        <v>0.16178392961860405</v>
      </c>
      <c r="L1811" s="141">
        <f t="shared" si="796"/>
        <v>2.8908316527199682</v>
      </c>
    </row>
    <row r="1812" spans="1:12" ht="15" customHeight="1" x14ac:dyDescent="0.2">
      <c r="A1812" s="11"/>
      <c r="C1812" s="162" t="s">
        <v>187</v>
      </c>
      <c r="D1812" s="162"/>
      <c r="E1812" s="162"/>
      <c r="F1812" s="162"/>
      <c r="G1812" s="162"/>
      <c r="H1812" s="162"/>
      <c r="I1812" s="162"/>
      <c r="J1812" s="162"/>
      <c r="K1812" s="162"/>
      <c r="L1812" s="162"/>
    </row>
    <row r="1813" spans="1:12" ht="15" customHeight="1" x14ac:dyDescent="0.2">
      <c r="A1813" s="11"/>
      <c r="C1813" s="189">
        <v>2024</v>
      </c>
      <c r="D1813" s="184"/>
      <c r="E1813" s="185">
        <f>AVERAGE(E1638,E1658,E1678,E1698,E1718,E1738,E1758,E1778)</f>
        <v>0.15903249044168674</v>
      </c>
      <c r="F1813" s="185">
        <f t="shared" ref="F1813:K1813" si="800">AVERAGE(F1638,F1658,F1678,F1698,F1718,F1738,F1758,F1778)</f>
        <v>0.10782599511129133</v>
      </c>
      <c r="G1813" s="185">
        <f t="shared" si="800"/>
        <v>0.29480037191009328</v>
      </c>
      <c r="H1813" s="185">
        <f t="shared" si="800"/>
        <v>0.17476423030126814</v>
      </c>
      <c r="I1813" s="185">
        <f t="shared" si="800"/>
        <v>9.0149740672907E-2</v>
      </c>
      <c r="J1813" s="185">
        <f t="shared" si="800"/>
        <v>6.6919794739229155E-2</v>
      </c>
      <c r="K1813" s="185">
        <f t="shared" si="800"/>
        <v>0.10650737682352432</v>
      </c>
      <c r="L1813" s="180">
        <f t="shared" ref="L1813:L1816" si="801">(1*E1813+2*F1813+3*G1813+4*H1813+5*I1813)/SUM(E1813:I1813)</f>
        <v>2.9143121308723732</v>
      </c>
    </row>
    <row r="1814" spans="1:12" ht="15" customHeight="1" x14ac:dyDescent="0.2">
      <c r="A1814" s="11"/>
      <c r="C1814" s="190">
        <v>2021</v>
      </c>
      <c r="D1814" s="186"/>
      <c r="E1814" s="142">
        <f t="shared" ref="E1814:K1814" si="802">AVERAGE(E1639,E1659,E1679,E1699,E1719,E1739,E1759,E1779)</f>
        <v>0.15260639037500001</v>
      </c>
      <c r="F1814" s="142">
        <f t="shared" si="802"/>
        <v>0.10483878050000001</v>
      </c>
      <c r="G1814" s="142">
        <f t="shared" si="802"/>
        <v>0.32138117175000003</v>
      </c>
      <c r="H1814" s="142">
        <f t="shared" si="802"/>
        <v>0.160283384</v>
      </c>
      <c r="I1814" s="142">
        <f t="shared" si="802"/>
        <v>7.8850714624999985E-2</v>
      </c>
      <c r="J1814" s="142">
        <f t="shared" si="802"/>
        <v>6.10404565E-2</v>
      </c>
      <c r="K1814" s="142">
        <f t="shared" si="802"/>
        <v>0.120999094625</v>
      </c>
      <c r="L1814" s="141">
        <f t="shared" si="801"/>
        <v>2.8874435200566619</v>
      </c>
    </row>
    <row r="1815" spans="1:12" ht="15" customHeight="1" x14ac:dyDescent="0.2">
      <c r="A1815" s="11"/>
      <c r="C1815" s="190">
        <v>2017</v>
      </c>
      <c r="D1815" s="186"/>
      <c r="E1815" s="142">
        <f t="shared" ref="E1815:K1815" si="803">AVERAGE(E1640,E1660,E1680,E1700,E1720,E1740,E1760,E1780)</f>
        <v>0.15744851999999998</v>
      </c>
      <c r="F1815" s="142">
        <f t="shared" si="803"/>
        <v>9.2041234875000003E-2</v>
      </c>
      <c r="G1815" s="142">
        <f t="shared" si="803"/>
        <v>0.29178365712499998</v>
      </c>
      <c r="H1815" s="142">
        <f t="shared" si="803"/>
        <v>0.15331629775</v>
      </c>
      <c r="I1815" s="142">
        <f t="shared" si="803"/>
        <v>8.0204761999999999E-2</v>
      </c>
      <c r="J1815" s="142">
        <f t="shared" si="803"/>
        <v>7.3680405000000004E-2</v>
      </c>
      <c r="K1815" s="142">
        <f t="shared" si="803"/>
        <v>0.15152512862500001</v>
      </c>
      <c r="L1815" s="141">
        <f t="shared" si="801"/>
        <v>2.8796939620458768</v>
      </c>
    </row>
    <row r="1816" spans="1:12" ht="15" customHeight="1" x14ac:dyDescent="0.2">
      <c r="A1816" s="11"/>
      <c r="C1816" s="190">
        <v>2014</v>
      </c>
      <c r="D1816" s="186"/>
      <c r="E1816" s="142">
        <f t="shared" ref="E1816:K1816" si="804">AVERAGE(E1641,E1661,E1681,E1701,E1721,E1741,E1761,E1781)</f>
        <v>0.14921187726870208</v>
      </c>
      <c r="F1816" s="142">
        <f t="shared" si="804"/>
        <v>0.11454183644216087</v>
      </c>
      <c r="G1816" s="142">
        <f t="shared" si="804"/>
        <v>0.27399801082568914</v>
      </c>
      <c r="H1816" s="142">
        <f t="shared" si="804"/>
        <v>0.14979292190655397</v>
      </c>
      <c r="I1816" s="142">
        <f t="shared" si="804"/>
        <v>7.6746998402752661E-2</v>
      </c>
      <c r="J1816" s="142">
        <f t="shared" si="804"/>
        <v>6.4840873155019851E-2</v>
      </c>
      <c r="K1816" s="142">
        <f t="shared" si="804"/>
        <v>0.1708674819991215</v>
      </c>
      <c r="L1816" s="141">
        <f t="shared" si="801"/>
        <v>2.8564963086968902</v>
      </c>
    </row>
    <row r="1817" spans="1:12" ht="15" customHeight="1" x14ac:dyDescent="0.2">
      <c r="A1817" s="11"/>
      <c r="C1817" s="162" t="s">
        <v>188</v>
      </c>
      <c r="D1817" s="162"/>
      <c r="E1817" s="162"/>
      <c r="F1817" s="162"/>
      <c r="G1817" s="162"/>
      <c r="H1817" s="162"/>
      <c r="I1817" s="162"/>
      <c r="J1817" s="162"/>
      <c r="K1817" s="162"/>
      <c r="L1817" s="162"/>
    </row>
    <row r="1818" spans="1:12" ht="15" customHeight="1" x14ac:dyDescent="0.2">
      <c r="A1818" s="11"/>
      <c r="C1818" s="189">
        <v>2024</v>
      </c>
      <c r="D1818" s="184"/>
      <c r="E1818" s="185">
        <f>AVERAGE(E1643,E1663,E1683,E1703,E1723,E1743,E1763,E1783)</f>
        <v>0.1648122819454948</v>
      </c>
      <c r="F1818" s="185">
        <f t="shared" ref="F1818:K1818" si="805">AVERAGE(F1643,F1663,F1683,F1703,F1723,F1743,F1763,F1783)</f>
        <v>9.226172859940085E-2</v>
      </c>
      <c r="G1818" s="185">
        <f t="shared" si="805"/>
        <v>0.30344997197399226</v>
      </c>
      <c r="H1818" s="185">
        <f t="shared" si="805"/>
        <v>0.16606992124795336</v>
      </c>
      <c r="I1818" s="185">
        <f t="shared" si="805"/>
        <v>7.2762244910789864E-2</v>
      </c>
      <c r="J1818" s="185">
        <f t="shared" si="805"/>
        <v>7.8919768900348963E-2</v>
      </c>
      <c r="K1818" s="185">
        <f t="shared" si="805"/>
        <v>0.1217240824220199</v>
      </c>
      <c r="L1818" s="180">
        <f t="shared" ref="L1818:L1821" si="806">(1*E1818+2*F1818+3*G1818+4*H1818+5*I1818)/SUM(E1818:I1818)</f>
        <v>2.8620241032694724</v>
      </c>
    </row>
    <row r="1819" spans="1:12" ht="15" customHeight="1" x14ac:dyDescent="0.2">
      <c r="A1819" s="11"/>
      <c r="C1819" s="190">
        <v>2021</v>
      </c>
      <c r="D1819" s="186"/>
      <c r="E1819" s="142">
        <f t="shared" ref="E1819:K1819" si="807">AVERAGE(E1644,E1664,E1684,E1704,E1724,E1744,E1764,E1784)</f>
        <v>0.16827116137500001</v>
      </c>
      <c r="F1819" s="142">
        <f t="shared" si="807"/>
        <v>9.1072038500000008E-2</v>
      </c>
      <c r="G1819" s="142">
        <f t="shared" si="807"/>
        <v>0.30972339462500004</v>
      </c>
      <c r="H1819" s="142">
        <f t="shared" si="807"/>
        <v>0.14569320012500001</v>
      </c>
      <c r="I1819" s="142">
        <f t="shared" si="807"/>
        <v>8.8792133625000005E-2</v>
      </c>
      <c r="J1819" s="142">
        <f t="shared" si="807"/>
        <v>7.0383194874999999E-2</v>
      </c>
      <c r="K1819" s="142">
        <f t="shared" si="807"/>
        <v>0.12606487199999999</v>
      </c>
      <c r="L1819" s="141">
        <f t="shared" si="806"/>
        <v>2.8701553811186442</v>
      </c>
    </row>
    <row r="1820" spans="1:12" ht="15" customHeight="1" x14ac:dyDescent="0.2">
      <c r="A1820" s="11"/>
      <c r="C1820" s="190">
        <v>2017</v>
      </c>
      <c r="D1820" s="186"/>
      <c r="E1820" s="142">
        <f t="shared" ref="E1820:K1820" si="808">AVERAGE(E1645,E1665,E1685,E1705,E1725,E1745,E1765,E1785)</f>
        <v>0.15127733337499999</v>
      </c>
      <c r="F1820" s="142">
        <f t="shared" si="808"/>
        <v>7.4817343250000001E-2</v>
      </c>
      <c r="G1820" s="142">
        <f t="shared" si="808"/>
        <v>0.27962788975000002</v>
      </c>
      <c r="H1820" s="142">
        <f t="shared" si="808"/>
        <v>0.14838125325000001</v>
      </c>
      <c r="I1820" s="142">
        <f t="shared" si="808"/>
        <v>6.6980393875000002E-2</v>
      </c>
      <c r="J1820" s="142">
        <f t="shared" si="808"/>
        <v>7.9900515375000009E-2</v>
      </c>
      <c r="K1820" s="142">
        <f t="shared" si="808"/>
        <v>0.19901525549999999</v>
      </c>
      <c r="L1820" s="141">
        <f t="shared" si="806"/>
        <v>2.8682123845996528</v>
      </c>
    </row>
    <row r="1821" spans="1:12" ht="15" customHeight="1" x14ac:dyDescent="0.2">
      <c r="A1821" s="11"/>
      <c r="C1821" s="190">
        <v>2014</v>
      </c>
      <c r="D1821" s="186"/>
      <c r="E1821" s="142">
        <f t="shared" ref="E1821:K1821" si="809">AVERAGE(E1646,E1666,E1686,E1706,E1726,E1746,E1766,E1786)</f>
        <v>0.18111184672726455</v>
      </c>
      <c r="F1821" s="142">
        <f t="shared" si="809"/>
        <v>0.10246309017156854</v>
      </c>
      <c r="G1821" s="142">
        <f t="shared" si="809"/>
        <v>0.20839223822150554</v>
      </c>
      <c r="H1821" s="142">
        <f t="shared" si="809"/>
        <v>0.13933574713677602</v>
      </c>
      <c r="I1821" s="142">
        <f t="shared" si="809"/>
        <v>5.6626948425288044E-2</v>
      </c>
      <c r="J1821" s="142">
        <f t="shared" si="809"/>
        <v>8.9179558494746097E-2</v>
      </c>
      <c r="K1821" s="142">
        <f t="shared" si="809"/>
        <v>0.2228905708228513</v>
      </c>
      <c r="L1821" s="141">
        <f t="shared" si="806"/>
        <v>2.6916878468609711</v>
      </c>
    </row>
    <row r="1822" spans="1:12" ht="15" customHeight="1" x14ac:dyDescent="0.2">
      <c r="A1822" s="11"/>
      <c r="C1822" s="100" t="s">
        <v>23</v>
      </c>
      <c r="D1822" s="100"/>
      <c r="E1822" s="100"/>
      <c r="F1822" s="100"/>
      <c r="G1822" s="99"/>
      <c r="H1822" s="99"/>
      <c r="I1822" s="99"/>
      <c r="J1822" s="99"/>
      <c r="K1822" s="99"/>
      <c r="L1822" s="99"/>
    </row>
    <row r="1823" spans="1:12" ht="15" customHeight="1" x14ac:dyDescent="0.2">
      <c r="A1823" s="11"/>
      <c r="C1823" s="160" t="s">
        <v>185</v>
      </c>
      <c r="D1823" s="160"/>
      <c r="E1823" s="160"/>
      <c r="F1823" s="161"/>
      <c r="G1823" s="161"/>
      <c r="H1823" s="161"/>
      <c r="I1823" s="161"/>
      <c r="J1823" s="161"/>
      <c r="K1823" s="161"/>
      <c r="L1823" s="161"/>
    </row>
    <row r="1824" spans="1:12" ht="15" customHeight="1" x14ac:dyDescent="0.2">
      <c r="A1824" s="11"/>
      <c r="C1824" s="189">
        <v>2024</v>
      </c>
      <c r="D1824" s="184"/>
      <c r="E1824" s="185">
        <f>AVERAGE(E1834,E1839,E1844,E1854,E1859,E1864,E1874,E1879,E1884,E1894,E1899,E1904,E1914,E1919,E1924,E1934,E1939,E1944,E1954,E1959,E1964,E1974,E1979,E1984)</f>
        <v>0.12795127258249619</v>
      </c>
      <c r="F1824" s="185">
        <f t="shared" ref="F1824:K1824" si="810">AVERAGE(F1834,F1839,F1844,F1854,F1859,F1864,F1874,F1879,F1884,F1894,F1899,F1904,F1914,F1919,F1924,F1934,F1939,F1944,F1954,F1959,F1964,F1974,F1979,F1984)</f>
        <v>0.12999542793916319</v>
      </c>
      <c r="G1824" s="185">
        <f t="shared" si="810"/>
        <v>0.28240564532572859</v>
      </c>
      <c r="H1824" s="185">
        <f t="shared" si="810"/>
        <v>0.15974250452463409</v>
      </c>
      <c r="I1824" s="185">
        <f t="shared" si="810"/>
        <v>9.2163822479453414E-2</v>
      </c>
      <c r="J1824" s="185">
        <f t="shared" si="810"/>
        <v>0.10543403141112744</v>
      </c>
      <c r="K1824" s="185">
        <f t="shared" si="810"/>
        <v>0.10230729573739721</v>
      </c>
      <c r="L1824" s="180">
        <f t="shared" ref="L1824:L1827" si="811">(1*E1824+2*F1824+3*G1824+4*H1824+5*I1824)/SUM(E1824:I1824)</f>
        <v>2.9472043348290913</v>
      </c>
    </row>
    <row r="1825" spans="1:12" ht="15" customHeight="1" x14ac:dyDescent="0.2">
      <c r="A1825" s="11"/>
      <c r="C1825" s="190">
        <v>2021</v>
      </c>
      <c r="D1825" s="186"/>
      <c r="E1825" s="142">
        <f t="shared" ref="E1825:K1825" si="812">AVERAGE(E1835,E1840,E1845,E1855,E1860,E1865,E1875,E1880,E1885,E1895,E1900,E1905,E1915,E1920,E1925,E1935,E1940,E1945,E1955,E1960,E1965,E1975,E1980,E1985)</f>
        <v>0.15287890875000001</v>
      </c>
      <c r="F1825" s="142">
        <f t="shared" si="812"/>
        <v>9.3070879041666665E-2</v>
      </c>
      <c r="G1825" s="142">
        <f t="shared" si="812"/>
        <v>0.29613429049999995</v>
      </c>
      <c r="H1825" s="142">
        <f t="shared" si="812"/>
        <v>0.14760926220833334</v>
      </c>
      <c r="I1825" s="142">
        <f t="shared" si="812"/>
        <v>9.786069120833335E-2</v>
      </c>
      <c r="J1825" s="142">
        <f t="shared" si="812"/>
        <v>0.10591311137499999</v>
      </c>
      <c r="K1825" s="142">
        <f t="shared" si="812"/>
        <v>0.106532858375</v>
      </c>
      <c r="L1825" s="141">
        <f t="shared" si="811"/>
        <v>2.9295311182697108</v>
      </c>
    </row>
    <row r="1826" spans="1:12" ht="15" customHeight="1" x14ac:dyDescent="0.2">
      <c r="A1826" s="11"/>
      <c r="C1826" s="190">
        <v>2017</v>
      </c>
      <c r="D1826" s="186"/>
      <c r="E1826" s="142">
        <f t="shared" ref="E1826:K1826" si="813">AVERAGE(E1836,E1841,E1846,E1856,E1861,E1866,E1876,E1881,E1886,E1896,E1901,E1906,E1916,E1921,E1926,E1936,E1941,E1946,E1956,E1961,E1966,E1976,E1981,E1986)</f>
        <v>0.14081564429166663</v>
      </c>
      <c r="F1826" s="142">
        <f t="shared" si="813"/>
        <v>8.9967960624999996E-2</v>
      </c>
      <c r="G1826" s="142">
        <f t="shared" si="813"/>
        <v>0.30646062116666667</v>
      </c>
      <c r="H1826" s="142">
        <f t="shared" si="813"/>
        <v>0.16204256974999998</v>
      </c>
      <c r="I1826" s="142">
        <f t="shared" si="813"/>
        <v>7.3723997999999999E-2</v>
      </c>
      <c r="J1826" s="142">
        <f t="shared" si="813"/>
        <v>8.8900573708333333E-2</v>
      </c>
      <c r="K1826" s="142">
        <f t="shared" si="813"/>
        <v>0.13808862395833335</v>
      </c>
      <c r="L1826" s="141">
        <f t="shared" si="811"/>
        <v>2.9196535365950869</v>
      </c>
    </row>
    <row r="1827" spans="1:12" ht="15" customHeight="1" x14ac:dyDescent="0.2">
      <c r="A1827" s="11"/>
      <c r="C1827" s="190">
        <v>2014</v>
      </c>
      <c r="D1827" s="186"/>
      <c r="E1827" s="142">
        <f t="shared" ref="E1827:K1827" si="814">AVERAGE(E1837,E1842,E1847,E1857,E1862,E1867,E1877,E1882,E1887,E1897,E1902,E1907,E1917,E1922,E1927,E1937,E1942,E1947,E1957,E1962,E1967,E1977,E1982,E1987)</f>
        <v>0.15206932915255525</v>
      </c>
      <c r="F1827" s="142">
        <f t="shared" si="814"/>
        <v>0.10194324811035077</v>
      </c>
      <c r="G1827" s="142">
        <f t="shared" si="814"/>
        <v>0.24168741305661776</v>
      </c>
      <c r="H1827" s="142">
        <f t="shared" si="814"/>
        <v>0.13677313898879848</v>
      </c>
      <c r="I1827" s="142">
        <f t="shared" si="814"/>
        <v>7.3338344279138171E-2</v>
      </c>
      <c r="J1827" s="142">
        <f t="shared" si="814"/>
        <v>0.12135009520315981</v>
      </c>
      <c r="K1827" s="142">
        <f t="shared" si="814"/>
        <v>0.17283843120937981</v>
      </c>
      <c r="L1827" s="141">
        <f t="shared" si="811"/>
        <v>2.8262537753246213</v>
      </c>
    </row>
    <row r="1828" spans="1:12" ht="15" customHeight="1" x14ac:dyDescent="0.2">
      <c r="A1828" s="11"/>
      <c r="C1828" s="162" t="s">
        <v>68</v>
      </c>
      <c r="D1828" s="162"/>
      <c r="E1828" s="162"/>
      <c r="F1828" s="162"/>
      <c r="G1828" s="162"/>
      <c r="H1828" s="162"/>
      <c r="I1828" s="162"/>
      <c r="J1828" s="162"/>
      <c r="K1828" s="162"/>
      <c r="L1828" s="162"/>
    </row>
    <row r="1829" spans="1:12" ht="15" customHeight="1" x14ac:dyDescent="0.2">
      <c r="A1829" s="11"/>
      <c r="B1829" s="3"/>
      <c r="C1829" s="189">
        <v>2024</v>
      </c>
      <c r="D1829" s="184"/>
      <c r="E1829" s="185">
        <f>AVERAGE(E1834,E1839,E1844)</f>
        <v>0.11181112798102937</v>
      </c>
      <c r="F1829" s="185">
        <f t="shared" ref="F1829:K1829" si="815">AVERAGE(F1834,F1839,F1844)</f>
        <v>9.8095703599777817E-2</v>
      </c>
      <c r="G1829" s="185">
        <f t="shared" si="815"/>
        <v>0.32073906401908497</v>
      </c>
      <c r="H1829" s="185">
        <f t="shared" si="815"/>
        <v>0.27972440377147773</v>
      </c>
      <c r="I1829" s="185">
        <f t="shared" si="815"/>
        <v>0.1369736469646412</v>
      </c>
      <c r="J1829" s="185">
        <f t="shared" si="815"/>
        <v>3.7136555069482359E-2</v>
      </c>
      <c r="K1829" s="185">
        <f t="shared" si="815"/>
        <v>1.5519498594506657E-2</v>
      </c>
      <c r="L1829" s="180">
        <f t="shared" ref="L1829:L1832" si="816">(1*E1829+2*F1829+3*G1829+4*H1829+5*I1829)/SUM(E1829:I1829)</f>
        <v>3.244846382389456</v>
      </c>
    </row>
    <row r="1830" spans="1:12" ht="15" customHeight="1" x14ac:dyDescent="0.2">
      <c r="A1830" s="11"/>
      <c r="B1830" s="3"/>
      <c r="C1830" s="190">
        <v>2021</v>
      </c>
      <c r="D1830" s="186"/>
      <c r="E1830" s="142">
        <f t="shared" ref="E1830:K1830" si="817">AVERAGE(E1835,E1840,E1845)</f>
        <v>0.137092301</v>
      </c>
      <c r="F1830" s="142">
        <f t="shared" si="817"/>
        <v>6.2446610666666659E-2</v>
      </c>
      <c r="G1830" s="142">
        <f t="shared" si="817"/>
        <v>0.30110366199999999</v>
      </c>
      <c r="H1830" s="142">
        <f t="shared" si="817"/>
        <v>0.24094927299999999</v>
      </c>
      <c r="I1830" s="142">
        <f t="shared" si="817"/>
        <v>0.175207747</v>
      </c>
      <c r="J1830" s="142">
        <f t="shared" si="817"/>
        <v>7.1296617666666673E-2</v>
      </c>
      <c r="K1830" s="142">
        <f t="shared" si="817"/>
        <v>1.1903800000000001E-2</v>
      </c>
      <c r="L1830" s="141">
        <f t="shared" si="816"/>
        <v>3.2778508586751731</v>
      </c>
    </row>
    <row r="1831" spans="1:12" ht="15" customHeight="1" x14ac:dyDescent="0.2">
      <c r="A1831" s="11"/>
      <c r="B1831" s="3"/>
      <c r="C1831" s="190">
        <v>2017</v>
      </c>
      <c r="D1831" s="186"/>
      <c r="E1831" s="142">
        <f t="shared" ref="E1831:K1831" si="818">AVERAGE(E1836,E1841,E1846)</f>
        <v>0.13179989666666667</v>
      </c>
      <c r="F1831" s="142">
        <f t="shared" si="818"/>
        <v>5.2571466666666671E-2</v>
      </c>
      <c r="G1831" s="142">
        <f t="shared" si="818"/>
        <v>0.30648740499999999</v>
      </c>
      <c r="H1831" s="142">
        <f t="shared" si="818"/>
        <v>0.28920146533333335</v>
      </c>
      <c r="I1831" s="142">
        <f t="shared" si="818"/>
        <v>0.12203000733333334</v>
      </c>
      <c r="J1831" s="142">
        <f t="shared" si="818"/>
        <v>4.7230500000000002E-2</v>
      </c>
      <c r="K1831" s="142">
        <f t="shared" si="818"/>
        <v>5.0679235999999996E-2</v>
      </c>
      <c r="L1831" s="141">
        <f t="shared" si="816"/>
        <v>3.2406524426639929</v>
      </c>
    </row>
    <row r="1832" spans="1:12" ht="15" customHeight="1" x14ac:dyDescent="0.2">
      <c r="A1832" s="11"/>
      <c r="B1832" s="3"/>
      <c r="C1832" s="190">
        <v>2014</v>
      </c>
      <c r="D1832" s="186"/>
      <c r="E1832" s="142">
        <f t="shared" ref="E1832:K1832" si="819">AVERAGE(E1837,E1842,E1847)</f>
        <v>0.11284654432775497</v>
      </c>
      <c r="F1832" s="142">
        <f t="shared" si="819"/>
        <v>9.3342381713351408E-2</v>
      </c>
      <c r="G1832" s="142">
        <f t="shared" si="819"/>
        <v>0.26787613974693897</v>
      </c>
      <c r="H1832" s="142">
        <f t="shared" si="819"/>
        <v>0.27486427013739001</v>
      </c>
      <c r="I1832" s="142">
        <f t="shared" si="819"/>
        <v>0.13781016383393105</v>
      </c>
      <c r="J1832" s="142">
        <f t="shared" si="819"/>
        <v>6.7775877569757739E-2</v>
      </c>
      <c r="K1832" s="142">
        <f t="shared" si="819"/>
        <v>4.5484622670875739E-2</v>
      </c>
      <c r="L1832" s="141">
        <f t="shared" si="816"/>
        <v>3.2610114103400138</v>
      </c>
    </row>
    <row r="1833" spans="1:12" ht="15" customHeight="1" x14ac:dyDescent="0.2">
      <c r="A1833" s="11"/>
      <c r="B1833" s="3"/>
      <c r="C1833" s="170" t="s">
        <v>95</v>
      </c>
      <c r="D1833" s="171"/>
      <c r="E1833" s="172"/>
      <c r="F1833" s="172"/>
      <c r="G1833" s="173"/>
      <c r="H1833" s="173"/>
      <c r="I1833" s="173"/>
      <c r="J1833" s="173"/>
      <c r="K1833" s="173"/>
      <c r="L1833" s="174"/>
    </row>
    <row r="1834" spans="1:12" ht="15" customHeight="1" x14ac:dyDescent="0.2">
      <c r="A1834" s="11"/>
      <c r="C1834" s="189">
        <v>2024</v>
      </c>
      <c r="D1834" s="184"/>
      <c r="E1834" s="185">
        <v>0.11236632179243043</v>
      </c>
      <c r="F1834" s="185">
        <v>9.4121388447914414E-2</v>
      </c>
      <c r="G1834" s="185">
        <v>0.31616972414325484</v>
      </c>
      <c r="H1834" s="185">
        <v>0.28996853869212375</v>
      </c>
      <c r="I1834" s="185">
        <v>0.13153201287401836</v>
      </c>
      <c r="J1834" s="185">
        <v>3.841278944165686E-2</v>
      </c>
      <c r="K1834" s="185">
        <v>1.7429224608601562E-2</v>
      </c>
      <c r="L1834" s="180">
        <f t="shared" ref="L1834:L1837" si="820">(1*E1834+2*F1834+3*G1834+4*H1834+5*I1834)/SUM(E1834:I1834)</f>
        <v>3.2480289696134075</v>
      </c>
    </row>
    <row r="1835" spans="1:12" ht="15" customHeight="1" x14ac:dyDescent="0.2">
      <c r="A1835" s="11"/>
      <c r="C1835" s="190">
        <v>2021</v>
      </c>
      <c r="D1835" s="186"/>
      <c r="E1835" s="142">
        <v>0.13759922399999999</v>
      </c>
      <c r="F1835" s="142">
        <v>5.5673199999999999E-2</v>
      </c>
      <c r="G1835" s="142">
        <v>0.33503348999999999</v>
      </c>
      <c r="H1835" s="142">
        <v>0.22650118899999999</v>
      </c>
      <c r="I1835" s="142">
        <v>0.15869583700000001</v>
      </c>
      <c r="J1835" s="142">
        <v>7.4546960999999995E-2</v>
      </c>
      <c r="K1835" s="142">
        <v>1.19501E-2</v>
      </c>
      <c r="L1835" s="141">
        <f t="shared" si="820"/>
        <v>3.2331916030834016</v>
      </c>
    </row>
    <row r="1836" spans="1:12" ht="15" customHeight="1" x14ac:dyDescent="0.2">
      <c r="A1836" s="11"/>
      <c r="C1836" s="190">
        <v>2017</v>
      </c>
      <c r="D1836" s="186"/>
      <c r="E1836" s="142">
        <v>0.138763886</v>
      </c>
      <c r="F1836" s="142">
        <v>4.8162999999999997E-2</v>
      </c>
      <c r="G1836" s="142">
        <v>0.31414124700000001</v>
      </c>
      <c r="H1836" s="142">
        <v>0.28563116199999999</v>
      </c>
      <c r="I1836" s="142">
        <v>0.13119630400000001</v>
      </c>
      <c r="J1836" s="142">
        <v>4.1728000000000001E-2</v>
      </c>
      <c r="K1836" s="142">
        <v>4.03764E-2</v>
      </c>
      <c r="L1836" s="141">
        <f t="shared" si="820"/>
        <v>3.2422203551713507</v>
      </c>
    </row>
    <row r="1837" spans="1:12" ht="15" customHeight="1" x14ac:dyDescent="0.2">
      <c r="A1837" s="11"/>
      <c r="C1837" s="190">
        <v>2014</v>
      </c>
      <c r="D1837" s="186"/>
      <c r="E1837" s="142">
        <v>9.2823865256466964E-2</v>
      </c>
      <c r="F1837" s="142">
        <v>0.10541449784460033</v>
      </c>
      <c r="G1837" s="142">
        <v>0.27401921908760712</v>
      </c>
      <c r="H1837" s="142">
        <v>0.29476613110626521</v>
      </c>
      <c r="I1837" s="142">
        <v>0.15956440779833714</v>
      </c>
      <c r="J1837" s="142">
        <v>4.7612102814210473E-2</v>
      </c>
      <c r="K1837" s="142">
        <v>2.5799776092512734E-2</v>
      </c>
      <c r="L1837" s="141">
        <f t="shared" si="820"/>
        <v>3.3484101630447158</v>
      </c>
    </row>
    <row r="1838" spans="1:12" ht="15" customHeight="1" x14ac:dyDescent="0.2">
      <c r="A1838" s="11"/>
      <c r="C1838" s="170" t="s">
        <v>96</v>
      </c>
      <c r="D1838" s="171"/>
      <c r="E1838" s="172"/>
      <c r="F1838" s="172"/>
      <c r="G1838" s="173"/>
      <c r="H1838" s="173"/>
      <c r="I1838" s="173"/>
      <c r="J1838" s="173"/>
      <c r="K1838" s="173"/>
      <c r="L1838" s="174"/>
    </row>
    <row r="1839" spans="1:12" ht="15" customHeight="1" x14ac:dyDescent="0.2">
      <c r="A1839" s="11"/>
      <c r="C1839" s="189">
        <v>2024</v>
      </c>
      <c r="D1839" s="184"/>
      <c r="E1839" s="185">
        <v>0.10752907949102404</v>
      </c>
      <c r="F1839" s="185">
        <v>9.5317556954517255E-2</v>
      </c>
      <c r="G1839" s="185">
        <v>0.31561535538413649</v>
      </c>
      <c r="H1839" s="185">
        <v>0.29170480151033584</v>
      </c>
      <c r="I1839" s="185">
        <v>0.13872322033235426</v>
      </c>
      <c r="J1839" s="185">
        <v>3.3680761719030707E-2</v>
      </c>
      <c r="K1839" s="185">
        <v>1.7429224608601562E-2</v>
      </c>
      <c r="L1839" s="180">
        <f t="shared" ref="L1839:L1842" si="821">(1*E1839+2*F1839+3*G1839+4*H1839+5*I1839)/SUM(E1839:I1839)</f>
        <v>3.2727139315514275</v>
      </c>
    </row>
    <row r="1840" spans="1:12" ht="15" customHeight="1" x14ac:dyDescent="0.2">
      <c r="A1840" s="11"/>
      <c r="C1840" s="190">
        <v>2021</v>
      </c>
      <c r="D1840" s="186"/>
      <c r="E1840" s="142">
        <v>0.144669517</v>
      </c>
      <c r="F1840" s="142">
        <v>6.5333500000000003E-2</v>
      </c>
      <c r="G1840" s="142">
        <v>0.290354424</v>
      </c>
      <c r="H1840" s="142">
        <v>0.22458134599999999</v>
      </c>
      <c r="I1840" s="142">
        <v>0.18332248000000001</v>
      </c>
      <c r="J1840" s="142">
        <v>7.9788592000000005E-2</v>
      </c>
      <c r="K1840" s="142">
        <v>1.19501E-2</v>
      </c>
      <c r="L1840" s="141">
        <f t="shared" si="821"/>
        <v>3.2604468346220905</v>
      </c>
    </row>
    <row r="1841" spans="1:12" ht="15" customHeight="1" x14ac:dyDescent="0.2">
      <c r="A1841" s="11"/>
      <c r="C1841" s="190">
        <v>2017</v>
      </c>
      <c r="D1841" s="186"/>
      <c r="E1841" s="142">
        <v>0.12518734300000001</v>
      </c>
      <c r="F1841" s="142">
        <v>5.1793800000000001E-2</v>
      </c>
      <c r="G1841" s="142">
        <v>0.30371208999999999</v>
      </c>
      <c r="H1841" s="142">
        <v>0.29107796600000002</v>
      </c>
      <c r="I1841" s="142">
        <v>0.13769403899999999</v>
      </c>
      <c r="J1841" s="142">
        <v>5.2437499999999998E-2</v>
      </c>
      <c r="K1841" s="142">
        <v>3.8097199999999998E-2</v>
      </c>
      <c r="L1841" s="141">
        <f t="shared" si="821"/>
        <v>3.2906076526698427</v>
      </c>
    </row>
    <row r="1842" spans="1:12" ht="15" customHeight="1" x14ac:dyDescent="0.2">
      <c r="A1842" s="11"/>
      <c r="C1842" s="190">
        <v>2014</v>
      </c>
      <c r="D1842" s="186"/>
      <c r="E1842" s="142">
        <v>0.10986656745584322</v>
      </c>
      <c r="F1842" s="142">
        <v>9.1057158672966154E-2</v>
      </c>
      <c r="G1842" s="142">
        <v>0.29704205025580294</v>
      </c>
      <c r="H1842" s="142">
        <v>0.28601084031738366</v>
      </c>
      <c r="I1842" s="142">
        <v>0.14191556182358434</v>
      </c>
      <c r="J1842" s="142">
        <v>4.8308045381906889E-2</v>
      </c>
      <c r="K1842" s="142">
        <v>2.5799776092512734E-2</v>
      </c>
      <c r="L1842" s="141">
        <f t="shared" si="821"/>
        <v>3.2797860014245086</v>
      </c>
    </row>
    <row r="1843" spans="1:12" ht="15" customHeight="1" x14ac:dyDescent="0.2">
      <c r="A1843" s="11"/>
      <c r="C1843" s="170" t="s">
        <v>181</v>
      </c>
      <c r="D1843" s="171"/>
      <c r="E1843" s="172"/>
      <c r="F1843" s="172"/>
      <c r="G1843" s="173"/>
      <c r="H1843" s="173"/>
      <c r="I1843" s="173"/>
      <c r="J1843" s="173"/>
      <c r="K1843" s="173"/>
      <c r="L1843" s="174"/>
    </row>
    <row r="1844" spans="1:12" ht="15" customHeight="1" x14ac:dyDescent="0.2">
      <c r="A1844" s="11"/>
      <c r="C1844" s="189">
        <v>2024</v>
      </c>
      <c r="D1844" s="184"/>
      <c r="E1844" s="185">
        <v>0.11553798265963362</v>
      </c>
      <c r="F1844" s="185">
        <v>0.10484816539690181</v>
      </c>
      <c r="G1844" s="185">
        <v>0.3304321125298636</v>
      </c>
      <c r="H1844" s="185">
        <v>0.25749987111197359</v>
      </c>
      <c r="I1844" s="185">
        <v>0.14066570768755096</v>
      </c>
      <c r="J1844" s="185">
        <v>3.9316114047759504E-2</v>
      </c>
      <c r="K1844" s="185">
        <v>1.1700046566316848E-2</v>
      </c>
      <c r="L1844" s="180">
        <f t="shared" ref="L1844:L1847" si="822">(1*E1844+2*F1844+3*G1844+4*H1844+5*I1844)/SUM(E1844:I1844)</f>
        <v>3.2138151856223445</v>
      </c>
    </row>
    <row r="1845" spans="1:12" ht="15" customHeight="1" x14ac:dyDescent="0.2">
      <c r="A1845" s="11"/>
      <c r="C1845" s="190">
        <v>2021</v>
      </c>
      <c r="D1845" s="186"/>
      <c r="E1845" s="142">
        <v>0.12900816200000001</v>
      </c>
      <c r="F1845" s="142">
        <v>6.6333132000000003E-2</v>
      </c>
      <c r="G1845" s="142">
        <v>0.27792307199999999</v>
      </c>
      <c r="H1845" s="142">
        <v>0.271765284</v>
      </c>
      <c r="I1845" s="142">
        <v>0.183604924</v>
      </c>
      <c r="J1845" s="142">
        <v>5.9554299999999998E-2</v>
      </c>
      <c r="K1845" s="142">
        <v>1.1811200000000001E-2</v>
      </c>
      <c r="L1845" s="141">
        <f t="shared" si="822"/>
        <v>3.3388046114251182</v>
      </c>
    </row>
    <row r="1846" spans="1:12" ht="15" customHeight="1" x14ac:dyDescent="0.2">
      <c r="A1846" s="11"/>
      <c r="C1846" s="190">
        <v>2017</v>
      </c>
      <c r="D1846" s="186"/>
      <c r="E1846" s="142">
        <v>0.13144846099999999</v>
      </c>
      <c r="F1846" s="142">
        <v>5.7757599999999999E-2</v>
      </c>
      <c r="G1846" s="142">
        <v>0.30160887800000002</v>
      </c>
      <c r="H1846" s="142">
        <v>0.29089526799999998</v>
      </c>
      <c r="I1846" s="142">
        <v>9.7199678999999997E-2</v>
      </c>
      <c r="J1846" s="142">
        <v>4.7525999999999999E-2</v>
      </c>
      <c r="K1846" s="142">
        <v>7.3564108000000003E-2</v>
      </c>
      <c r="L1846" s="141">
        <f t="shared" si="822"/>
        <v>3.1873230767141472</v>
      </c>
    </row>
    <row r="1847" spans="1:12" ht="15" customHeight="1" x14ac:dyDescent="0.2">
      <c r="A1847" s="11"/>
      <c r="C1847" s="190">
        <v>2014</v>
      </c>
      <c r="D1847" s="186"/>
      <c r="E1847" s="142">
        <v>0.13584920027095471</v>
      </c>
      <c r="F1847" s="142">
        <v>8.3555488622487739E-2</v>
      </c>
      <c r="G1847" s="142">
        <v>0.2325671498974069</v>
      </c>
      <c r="H1847" s="142">
        <v>0.24381583898852124</v>
      </c>
      <c r="I1847" s="142">
        <v>0.1119505218798717</v>
      </c>
      <c r="J1847" s="142">
        <v>0.10740748451315585</v>
      </c>
      <c r="K1847" s="142">
        <v>8.4854315827601737E-2</v>
      </c>
      <c r="L1847" s="141">
        <f t="shared" si="822"/>
        <v>3.1392319858480282</v>
      </c>
    </row>
    <row r="1848" spans="1:12" ht="15" customHeight="1" x14ac:dyDescent="0.2">
      <c r="A1848" s="11"/>
      <c r="C1848" s="162" t="s">
        <v>69</v>
      </c>
      <c r="D1848" s="162"/>
      <c r="E1848" s="162"/>
      <c r="F1848" s="162"/>
      <c r="G1848" s="162"/>
      <c r="H1848" s="162"/>
      <c r="I1848" s="162"/>
      <c r="J1848" s="162"/>
      <c r="K1848" s="162"/>
      <c r="L1848" s="162"/>
    </row>
    <row r="1849" spans="1:12" ht="15" customHeight="1" x14ac:dyDescent="0.2">
      <c r="A1849" s="11"/>
      <c r="C1849" s="189">
        <v>2024</v>
      </c>
      <c r="D1849" s="184"/>
      <c r="E1849" s="185">
        <f>AVERAGE(E1854,E1859,E1864)</f>
        <v>9.1250722016279026E-2</v>
      </c>
      <c r="F1849" s="185">
        <f t="shared" ref="F1849:K1849" si="823">AVERAGE(F1854,F1859,F1864)</f>
        <v>0.11417890352499115</v>
      </c>
      <c r="G1849" s="185">
        <f t="shared" si="823"/>
        <v>0.32965263083959484</v>
      </c>
      <c r="H1849" s="185">
        <f t="shared" si="823"/>
        <v>0.24648880372361059</v>
      </c>
      <c r="I1849" s="185">
        <f t="shared" si="823"/>
        <v>0.14877291811273421</v>
      </c>
      <c r="J1849" s="185">
        <f t="shared" si="823"/>
        <v>4.0281351548267182E-2</v>
      </c>
      <c r="K1849" s="185">
        <f t="shared" si="823"/>
        <v>2.9374670234523014E-2</v>
      </c>
      <c r="L1849" s="180">
        <f t="shared" ref="L1849:L1852" si="824">(1*E1849+2*F1849+3*G1849+4*H1849+5*I1849)/SUM(E1849:I1849)</f>
        <v>3.2658740188392765</v>
      </c>
    </row>
    <row r="1850" spans="1:12" ht="15" customHeight="1" x14ac:dyDescent="0.2">
      <c r="A1850" s="11"/>
      <c r="C1850" s="190">
        <v>2021</v>
      </c>
      <c r="D1850" s="186"/>
      <c r="E1850" s="142">
        <f t="shared" ref="E1850:K1850" si="825">AVERAGE(E1855,E1860,E1865)</f>
        <v>0.12437941166666666</v>
      </c>
      <c r="F1850" s="142">
        <f t="shared" si="825"/>
        <v>6.7360546333333327E-2</v>
      </c>
      <c r="G1850" s="142">
        <f t="shared" si="825"/>
        <v>0.32325967066666667</v>
      </c>
      <c r="H1850" s="142">
        <f t="shared" si="825"/>
        <v>0.243421259</v>
      </c>
      <c r="I1850" s="142">
        <f t="shared" si="825"/>
        <v>0.15928432666666667</v>
      </c>
      <c r="J1850" s="142">
        <f t="shared" si="825"/>
        <v>6.8776980333333335E-2</v>
      </c>
      <c r="K1850" s="142">
        <f t="shared" si="825"/>
        <v>1.3517833333333335E-2</v>
      </c>
      <c r="L1850" s="141">
        <f t="shared" si="824"/>
        <v>3.2679188685282554</v>
      </c>
    </row>
    <row r="1851" spans="1:12" ht="15" customHeight="1" x14ac:dyDescent="0.2">
      <c r="A1851" s="11"/>
      <c r="C1851" s="190">
        <v>2017</v>
      </c>
      <c r="D1851" s="186"/>
      <c r="E1851" s="142">
        <f t="shared" ref="E1851:K1851" si="826">AVERAGE(E1856,E1861,E1866)</f>
        <v>0.11586037433333334</v>
      </c>
      <c r="F1851" s="142">
        <f t="shared" si="826"/>
        <v>6.1564951333333333E-2</v>
      </c>
      <c r="G1851" s="142">
        <f t="shared" si="826"/>
        <v>0.32583678366666669</v>
      </c>
      <c r="H1851" s="142">
        <f t="shared" si="826"/>
        <v>0.24504648633333334</v>
      </c>
      <c r="I1851" s="142">
        <f t="shared" si="826"/>
        <v>0.14773734933333335</v>
      </c>
      <c r="J1851" s="142">
        <f t="shared" si="826"/>
        <v>4.9783833333333333E-2</v>
      </c>
      <c r="K1851" s="142">
        <f t="shared" si="826"/>
        <v>5.4170226666666675E-2</v>
      </c>
      <c r="L1851" s="141">
        <f t="shared" si="824"/>
        <v>3.2759183124253743</v>
      </c>
    </row>
    <row r="1852" spans="1:12" ht="15" customHeight="1" x14ac:dyDescent="0.2">
      <c r="A1852" s="11"/>
      <c r="C1852" s="190">
        <v>2014</v>
      </c>
      <c r="D1852" s="186"/>
      <c r="E1852" s="142">
        <f t="shared" ref="E1852:K1852" si="827">AVERAGE(E1857,E1862,E1867)</f>
        <v>0.11537871468942569</v>
      </c>
      <c r="F1852" s="142">
        <f t="shared" si="827"/>
        <v>0.10484577087509621</v>
      </c>
      <c r="G1852" s="142">
        <f t="shared" si="827"/>
        <v>0.28550645304779526</v>
      </c>
      <c r="H1852" s="142">
        <f t="shared" si="827"/>
        <v>0.25314411968035211</v>
      </c>
      <c r="I1852" s="142">
        <f t="shared" si="827"/>
        <v>0.12289444976665487</v>
      </c>
      <c r="J1852" s="142">
        <f t="shared" si="827"/>
        <v>6.7775877569757739E-2</v>
      </c>
      <c r="K1852" s="142">
        <f t="shared" si="827"/>
        <v>5.0454614370918104E-2</v>
      </c>
      <c r="L1852" s="141">
        <f t="shared" si="824"/>
        <v>3.1852296064525802</v>
      </c>
    </row>
    <row r="1853" spans="1:12" ht="15" customHeight="1" x14ac:dyDescent="0.2">
      <c r="A1853" s="11"/>
      <c r="C1853" s="170" t="s">
        <v>95</v>
      </c>
      <c r="D1853" s="171"/>
      <c r="E1853" s="172"/>
      <c r="F1853" s="172"/>
      <c r="G1853" s="173"/>
      <c r="H1853" s="173"/>
      <c r="I1853" s="173"/>
      <c r="J1853" s="173"/>
      <c r="K1853" s="173"/>
      <c r="L1853" s="174"/>
    </row>
    <row r="1854" spans="1:12" ht="15" customHeight="1" x14ac:dyDescent="0.2">
      <c r="A1854" s="11"/>
      <c r="C1854" s="189">
        <v>2024</v>
      </c>
      <c r="D1854" s="184"/>
      <c r="E1854" s="185">
        <v>9.7519263725886943E-2</v>
      </c>
      <c r="F1854" s="185">
        <v>0.10643225582970391</v>
      </c>
      <c r="G1854" s="185">
        <v>0.33294801037681193</v>
      </c>
      <c r="H1854" s="185">
        <v>0.26162930116984412</v>
      </c>
      <c r="I1854" s="185">
        <v>0.13231935291945027</v>
      </c>
      <c r="J1854" s="185">
        <v>3.7061212679450443E-2</v>
      </c>
      <c r="K1854" s="185">
        <v>3.2090603298852313E-2</v>
      </c>
      <c r="L1854" s="180">
        <f t="shared" ref="L1854:L1857" si="828">(1*E1854+2*F1854+3*G1854+4*H1854+5*I1854)/SUM(E1854:I1854)</f>
        <v>3.2414971931900194</v>
      </c>
    </row>
    <row r="1855" spans="1:12" ht="15" customHeight="1" x14ac:dyDescent="0.2">
      <c r="A1855" s="11"/>
      <c r="C1855" s="190">
        <v>2021</v>
      </c>
      <c r="D1855" s="186"/>
      <c r="E1855" s="142">
        <v>0.124365477</v>
      </c>
      <c r="F1855" s="142">
        <v>5.2104699999999997E-2</v>
      </c>
      <c r="G1855" s="142">
        <v>0.36188285799999997</v>
      </c>
      <c r="H1855" s="142">
        <v>0.238722398</v>
      </c>
      <c r="I1855" s="142">
        <v>0.139722076</v>
      </c>
      <c r="J1855" s="142">
        <v>6.7533889E-2</v>
      </c>
      <c r="K1855" s="142">
        <v>1.5668600000000001E-2</v>
      </c>
      <c r="L1855" s="141">
        <f t="shared" si="828"/>
        <v>3.2370544137244157</v>
      </c>
    </row>
    <row r="1856" spans="1:12" ht="15" customHeight="1" x14ac:dyDescent="0.2">
      <c r="A1856" s="11"/>
      <c r="C1856" s="190">
        <v>2017</v>
      </c>
      <c r="D1856" s="186"/>
      <c r="E1856" s="142">
        <v>0.118806229</v>
      </c>
      <c r="F1856" s="142">
        <v>5.8816599999999997E-2</v>
      </c>
      <c r="G1856" s="142">
        <v>0.347141535</v>
      </c>
      <c r="H1856" s="142">
        <v>0.237594893</v>
      </c>
      <c r="I1856" s="142">
        <v>0.14845751800000001</v>
      </c>
      <c r="J1856" s="142">
        <v>4.54127E-2</v>
      </c>
      <c r="K1856" s="142">
        <v>4.3770499999999997E-2</v>
      </c>
      <c r="L1856" s="141">
        <f t="shared" si="828"/>
        <v>3.2613927164439849</v>
      </c>
    </row>
    <row r="1857" spans="1:12" ht="15" customHeight="1" x14ac:dyDescent="0.2">
      <c r="A1857" s="11"/>
      <c r="C1857" s="190">
        <v>2014</v>
      </c>
      <c r="D1857" s="186"/>
      <c r="E1857" s="142">
        <v>9.7595272883043357E-2</v>
      </c>
      <c r="F1857" s="142">
        <v>0.1190309950523782</v>
      </c>
      <c r="G1857" s="142">
        <v>0.30861918536516131</v>
      </c>
      <c r="H1857" s="142">
        <v>0.25535342401448446</v>
      </c>
      <c r="I1857" s="142">
        <v>0.13783831366044944</v>
      </c>
      <c r="J1857" s="142">
        <v>4.761210281421048E-2</v>
      </c>
      <c r="K1857" s="142">
        <v>3.3950706210272685E-2</v>
      </c>
      <c r="L1857" s="141">
        <f t="shared" si="828"/>
        <v>3.2360624250054983</v>
      </c>
    </row>
    <row r="1858" spans="1:12" ht="15" customHeight="1" x14ac:dyDescent="0.2">
      <c r="A1858" s="11"/>
      <c r="C1858" s="170" t="s">
        <v>96</v>
      </c>
      <c r="D1858" s="171"/>
      <c r="E1858" s="172"/>
      <c r="F1858" s="172"/>
      <c r="G1858" s="173"/>
      <c r="H1858" s="173"/>
      <c r="I1858" s="173"/>
      <c r="J1858" s="173"/>
      <c r="K1858" s="173"/>
      <c r="L1858" s="174"/>
    </row>
    <row r="1859" spans="1:12" ht="15" customHeight="1" x14ac:dyDescent="0.2">
      <c r="A1859" s="11"/>
      <c r="C1859" s="189">
        <v>2024</v>
      </c>
      <c r="D1859" s="184"/>
      <c r="E1859" s="185">
        <v>8.6964306224168245E-2</v>
      </c>
      <c r="F1859" s="185">
        <v>0.11375634974313405</v>
      </c>
      <c r="G1859" s="185">
        <v>0.33525193068979414</v>
      </c>
      <c r="H1859" s="185">
        <v>0.24855344388075082</v>
      </c>
      <c r="I1859" s="185">
        <v>0.13891663824570882</v>
      </c>
      <c r="J1859" s="185">
        <v>4.4466727917591611E-2</v>
      </c>
      <c r="K1859" s="185">
        <v>3.2090603298852313E-2</v>
      </c>
      <c r="L1859" s="180">
        <f t="shared" ref="L1859:L1862" si="829">(1*E1859+2*F1859+3*G1859+4*H1859+5*I1859)/SUM(E1859:I1859)</f>
        <v>3.2584911508314183</v>
      </c>
    </row>
    <row r="1860" spans="1:12" ht="15" customHeight="1" x14ac:dyDescent="0.2">
      <c r="A1860" s="11"/>
      <c r="C1860" s="190">
        <v>2021</v>
      </c>
      <c r="D1860" s="186"/>
      <c r="E1860" s="142">
        <v>0.13086263400000001</v>
      </c>
      <c r="F1860" s="142">
        <v>6.7158845999999994E-2</v>
      </c>
      <c r="G1860" s="142">
        <v>0.32118622200000002</v>
      </c>
      <c r="H1860" s="142">
        <v>0.229662642</v>
      </c>
      <c r="I1860" s="142">
        <v>0.15621832099999999</v>
      </c>
      <c r="J1860" s="142">
        <v>7.9242752E-2</v>
      </c>
      <c r="K1860" s="142">
        <v>1.5668600000000001E-2</v>
      </c>
      <c r="L1860" s="141">
        <f t="shared" si="829"/>
        <v>3.2355737932040065</v>
      </c>
    </row>
    <row r="1861" spans="1:12" ht="15" customHeight="1" x14ac:dyDescent="0.2">
      <c r="A1861" s="11"/>
      <c r="C1861" s="190">
        <v>2017</v>
      </c>
      <c r="D1861" s="186"/>
      <c r="E1861" s="142">
        <v>0.116229783</v>
      </c>
      <c r="F1861" s="142">
        <v>6.3908854000000001E-2</v>
      </c>
      <c r="G1861" s="142">
        <v>0.33426268599999998</v>
      </c>
      <c r="H1861" s="142">
        <v>0.24514490899999999</v>
      </c>
      <c r="I1861" s="142">
        <v>0.14623431000000001</v>
      </c>
      <c r="J1861" s="142">
        <v>5.27281E-2</v>
      </c>
      <c r="K1861" s="142">
        <v>4.1491399999999998E-2</v>
      </c>
      <c r="L1861" s="141">
        <f t="shared" si="829"/>
        <v>3.266339469456168</v>
      </c>
    </row>
    <row r="1862" spans="1:12" ht="15" customHeight="1" x14ac:dyDescent="0.2">
      <c r="A1862" s="11"/>
      <c r="C1862" s="190">
        <v>2014</v>
      </c>
      <c r="D1862" s="186"/>
      <c r="E1862" s="142">
        <v>0.12010354217243753</v>
      </c>
      <c r="F1862" s="142">
        <v>0.11273657031043896</v>
      </c>
      <c r="G1862" s="142">
        <v>0.31464064752163101</v>
      </c>
      <c r="H1862" s="142">
        <v>0.25618049856215092</v>
      </c>
      <c r="I1862" s="142">
        <v>0.11885139746773839</v>
      </c>
      <c r="J1862" s="142">
        <v>4.8308045381906896E-2</v>
      </c>
      <c r="K1862" s="142">
        <v>2.9179298583696299E-2</v>
      </c>
      <c r="L1862" s="141">
        <f t="shared" si="829"/>
        <v>3.1527780003020984</v>
      </c>
    </row>
    <row r="1863" spans="1:12" ht="15" customHeight="1" x14ac:dyDescent="0.2">
      <c r="A1863" s="11"/>
      <c r="C1863" s="170" t="s">
        <v>181</v>
      </c>
      <c r="D1863" s="171"/>
      <c r="E1863" s="172"/>
      <c r="F1863" s="172"/>
      <c r="G1863" s="173"/>
      <c r="H1863" s="173"/>
      <c r="I1863" s="173"/>
      <c r="J1863" s="173"/>
      <c r="K1863" s="173"/>
      <c r="L1863" s="174"/>
    </row>
    <row r="1864" spans="1:12" ht="15" customHeight="1" x14ac:dyDescent="0.2">
      <c r="A1864" s="11"/>
      <c r="C1864" s="189">
        <v>2024</v>
      </c>
      <c r="D1864" s="184"/>
      <c r="E1864" s="185">
        <v>8.9268596098781891E-2</v>
      </c>
      <c r="F1864" s="185">
        <v>0.12234810500213547</v>
      </c>
      <c r="G1864" s="185">
        <v>0.32075795145217839</v>
      </c>
      <c r="H1864" s="185">
        <v>0.2292836661202369</v>
      </c>
      <c r="I1864" s="185">
        <v>0.17508276317304355</v>
      </c>
      <c r="J1864" s="185">
        <v>3.9316114047759511E-2</v>
      </c>
      <c r="K1864" s="185">
        <v>2.3942804105864413E-2</v>
      </c>
      <c r="L1864" s="180">
        <f t="shared" ref="L1864:L1867" si="830">(1*E1864+2*F1864+3*G1864+4*H1864+5*I1864)/SUM(E1864:I1864)</f>
        <v>3.2973755509020251</v>
      </c>
    </row>
    <row r="1865" spans="1:12" ht="15" customHeight="1" x14ac:dyDescent="0.2">
      <c r="A1865" s="11"/>
      <c r="C1865" s="190">
        <v>2021</v>
      </c>
      <c r="D1865" s="186"/>
      <c r="E1865" s="142">
        <v>0.11791012400000001</v>
      </c>
      <c r="F1865" s="142">
        <v>8.2818092999999995E-2</v>
      </c>
      <c r="G1865" s="142">
        <v>0.286709932</v>
      </c>
      <c r="H1865" s="142">
        <v>0.26187873699999997</v>
      </c>
      <c r="I1865" s="142">
        <v>0.18191258299999999</v>
      </c>
      <c r="J1865" s="142">
        <v>5.9554299999999998E-2</v>
      </c>
      <c r="K1865" s="142">
        <v>9.2163000000000002E-3</v>
      </c>
      <c r="L1865" s="141">
        <f t="shared" si="830"/>
        <v>3.3297421014068016</v>
      </c>
    </row>
    <row r="1866" spans="1:12" ht="15" customHeight="1" x14ac:dyDescent="0.2">
      <c r="A1866" s="11"/>
      <c r="C1866" s="190">
        <v>2017</v>
      </c>
      <c r="D1866" s="186"/>
      <c r="E1866" s="142">
        <v>0.112545111</v>
      </c>
      <c r="F1866" s="142">
        <v>6.1969400000000001E-2</v>
      </c>
      <c r="G1866" s="142">
        <v>0.29610613000000002</v>
      </c>
      <c r="H1866" s="142">
        <v>0.252399657</v>
      </c>
      <c r="I1866" s="142">
        <v>0.14852022000000001</v>
      </c>
      <c r="J1866" s="142">
        <v>5.1210699999999998E-2</v>
      </c>
      <c r="K1866" s="142">
        <v>7.7248780000000003E-2</v>
      </c>
      <c r="L1866" s="141">
        <f t="shared" si="830"/>
        <v>3.3010536740186298</v>
      </c>
    </row>
    <row r="1867" spans="1:12" ht="15" customHeight="1" x14ac:dyDescent="0.2">
      <c r="A1867" s="11"/>
      <c r="C1867" s="190">
        <v>2014</v>
      </c>
      <c r="D1867" s="186"/>
      <c r="E1867" s="142">
        <v>0.1284373290127962</v>
      </c>
      <c r="F1867" s="142">
        <v>8.276974726247141E-2</v>
      </c>
      <c r="G1867" s="142">
        <v>0.23325952625659349</v>
      </c>
      <c r="H1867" s="142">
        <v>0.24789843646442097</v>
      </c>
      <c r="I1867" s="142">
        <v>0.11199363817177674</v>
      </c>
      <c r="J1867" s="142">
        <v>0.10740748451315586</v>
      </c>
      <c r="K1867" s="142">
        <v>8.8233838318785299E-2</v>
      </c>
      <c r="L1867" s="141">
        <f t="shared" si="830"/>
        <v>3.1644058941285977</v>
      </c>
    </row>
    <row r="1868" spans="1:12" ht="15" customHeight="1" x14ac:dyDescent="0.2">
      <c r="A1868" s="11"/>
      <c r="C1868" s="162" t="s">
        <v>70</v>
      </c>
      <c r="D1868" s="162"/>
      <c r="E1868" s="162"/>
      <c r="F1868" s="162"/>
      <c r="G1868" s="162"/>
      <c r="H1868" s="162"/>
      <c r="I1868" s="162"/>
      <c r="J1868" s="162"/>
      <c r="K1868" s="162"/>
      <c r="L1868" s="162"/>
    </row>
    <row r="1869" spans="1:12" ht="15" customHeight="1" x14ac:dyDescent="0.2">
      <c r="A1869" s="11"/>
      <c r="C1869" s="189">
        <v>2024</v>
      </c>
      <c r="D1869" s="184"/>
      <c r="E1869" s="185">
        <f>AVERAGE(E1874,E1879,E1884)</f>
        <v>0.1402166993441411</v>
      </c>
      <c r="F1869" s="185">
        <f t="shared" ref="F1869:K1869" si="831">AVERAGE(F1874,F1879,F1884)</f>
        <v>0.13321134180143032</v>
      </c>
      <c r="G1869" s="185">
        <f t="shared" si="831"/>
        <v>0.32934418219013195</v>
      </c>
      <c r="H1869" s="185">
        <f t="shared" si="831"/>
        <v>0.16528234787837667</v>
      </c>
      <c r="I1869" s="185">
        <f t="shared" si="831"/>
        <v>0.11156396081645766</v>
      </c>
      <c r="J1869" s="185">
        <f t="shared" si="831"/>
        <v>7.8552048004837907E-2</v>
      </c>
      <c r="K1869" s="185">
        <f t="shared" si="831"/>
        <v>4.1829419964624394E-2</v>
      </c>
      <c r="L1869" s="180">
        <f t="shared" ref="L1869:L1872" si="832">(1*E1869+2*F1869+3*G1869+4*H1869+5*I1869)/SUM(E1869:I1869)</f>
        <v>2.9713120289539958</v>
      </c>
    </row>
    <row r="1870" spans="1:12" ht="15" customHeight="1" x14ac:dyDescent="0.2">
      <c r="A1870" s="11"/>
      <c r="C1870" s="190">
        <v>2021</v>
      </c>
      <c r="D1870" s="186"/>
      <c r="E1870" s="142">
        <f t="shared" ref="E1870:K1870" si="833">AVERAGE(E1875,E1880,E1885)</f>
        <v>0.15071366466666666</v>
      </c>
      <c r="F1870" s="142">
        <f t="shared" si="833"/>
        <v>9.4006836666666663E-2</v>
      </c>
      <c r="G1870" s="142">
        <f t="shared" si="833"/>
        <v>0.34279522266666668</v>
      </c>
      <c r="H1870" s="142">
        <f t="shared" si="833"/>
        <v>0.17603290233333332</v>
      </c>
      <c r="I1870" s="142">
        <f t="shared" si="833"/>
        <v>0.12131720733333334</v>
      </c>
      <c r="J1870" s="142">
        <f t="shared" si="833"/>
        <v>7.8108137000000008E-2</v>
      </c>
      <c r="K1870" s="142">
        <f t="shared" si="833"/>
        <v>3.702601333333333E-2</v>
      </c>
      <c r="L1870" s="141">
        <f t="shared" si="832"/>
        <v>3.0262561284615632</v>
      </c>
    </row>
    <row r="1871" spans="1:12" ht="15" customHeight="1" x14ac:dyDescent="0.2">
      <c r="A1871" s="11"/>
      <c r="C1871" s="190">
        <v>2017</v>
      </c>
      <c r="D1871" s="186"/>
      <c r="E1871" s="142">
        <f t="shared" ref="E1871:K1871" si="834">AVERAGE(E1876,E1881,E1886)</f>
        <v>0.12891291600000002</v>
      </c>
      <c r="F1871" s="142">
        <f t="shared" si="834"/>
        <v>9.8007055333333329E-2</v>
      </c>
      <c r="G1871" s="142">
        <f t="shared" si="834"/>
        <v>0.34467540433333332</v>
      </c>
      <c r="H1871" s="142">
        <f t="shared" si="834"/>
        <v>0.16487050233333334</v>
      </c>
      <c r="I1871" s="142">
        <f t="shared" si="834"/>
        <v>0.11673981566666665</v>
      </c>
      <c r="J1871" s="142">
        <f t="shared" si="834"/>
        <v>7.2588192666666662E-2</v>
      </c>
      <c r="K1871" s="142">
        <f t="shared" si="834"/>
        <v>7.4206059000000005E-2</v>
      </c>
      <c r="L1871" s="141">
        <f t="shared" si="832"/>
        <v>3.0498323518571642</v>
      </c>
    </row>
    <row r="1872" spans="1:12" ht="15" customHeight="1" x14ac:dyDescent="0.2">
      <c r="A1872" s="11"/>
      <c r="C1872" s="190">
        <v>2014</v>
      </c>
      <c r="D1872" s="186"/>
      <c r="E1872" s="142">
        <f t="shared" ref="E1872:K1872" si="835">AVERAGE(E1877,E1882,E1887)</f>
        <v>0.15513753723101606</v>
      </c>
      <c r="F1872" s="142">
        <f t="shared" si="835"/>
        <v>0.1030872448916297</v>
      </c>
      <c r="G1872" s="142">
        <f t="shared" si="835"/>
        <v>0.23259166935487016</v>
      </c>
      <c r="H1872" s="142">
        <f t="shared" si="835"/>
        <v>0.16955275444624132</v>
      </c>
      <c r="I1872" s="142">
        <f t="shared" si="835"/>
        <v>0.1481052854683623</v>
      </c>
      <c r="J1872" s="142">
        <f t="shared" si="835"/>
        <v>0.1092615482560914</v>
      </c>
      <c r="K1872" s="142">
        <f t="shared" si="835"/>
        <v>8.2263960351789039E-2</v>
      </c>
      <c r="L1872" s="141">
        <f t="shared" si="832"/>
        <v>3.0648146683503574</v>
      </c>
    </row>
    <row r="1873" spans="1:12" ht="15" customHeight="1" x14ac:dyDescent="0.2">
      <c r="A1873" s="11"/>
      <c r="C1873" s="170" t="s">
        <v>95</v>
      </c>
      <c r="D1873" s="171"/>
      <c r="E1873" s="172"/>
      <c r="F1873" s="172"/>
      <c r="G1873" s="173"/>
      <c r="H1873" s="173"/>
      <c r="I1873" s="173"/>
      <c r="J1873" s="173"/>
      <c r="K1873" s="173"/>
      <c r="L1873" s="174"/>
    </row>
    <row r="1874" spans="1:12" ht="15" customHeight="1" x14ac:dyDescent="0.2">
      <c r="A1874" s="11"/>
      <c r="C1874" s="189">
        <v>2024</v>
      </c>
      <c r="D1874" s="184"/>
      <c r="E1874" s="185">
        <v>0.12606654664161421</v>
      </c>
      <c r="F1874" s="185">
        <v>0.12336729578922163</v>
      </c>
      <c r="G1874" s="185">
        <v>0.33301924972463992</v>
      </c>
      <c r="H1874" s="185">
        <v>0.1726112391149949</v>
      </c>
      <c r="I1874" s="185">
        <v>0.14822480049145717</v>
      </c>
      <c r="J1874" s="185">
        <v>6.8896057500192801E-2</v>
      </c>
      <c r="K1874" s="185">
        <v>2.7814810737879444E-2</v>
      </c>
      <c r="L1874" s="180">
        <f t="shared" ref="L1874:L1877" si="836">(1*E1874+2*F1874+3*G1874+4*H1874+5*I1874)/SUM(E1874:I1874)</f>
        <v>3.1035775232266585</v>
      </c>
    </row>
    <row r="1875" spans="1:12" ht="15" customHeight="1" x14ac:dyDescent="0.2">
      <c r="A1875" s="11"/>
      <c r="C1875" s="190">
        <v>2021</v>
      </c>
      <c r="D1875" s="186"/>
      <c r="E1875" s="142">
        <v>0.14233948799999999</v>
      </c>
      <c r="F1875" s="142">
        <v>6.7825628999999998E-2</v>
      </c>
      <c r="G1875" s="142">
        <v>0.36057586000000003</v>
      </c>
      <c r="H1875" s="142">
        <v>0.17465250299999999</v>
      </c>
      <c r="I1875" s="142">
        <v>0.151158923</v>
      </c>
      <c r="J1875" s="142">
        <v>8.1471574000000005E-2</v>
      </c>
      <c r="K1875" s="142">
        <v>2.1975999999999999E-2</v>
      </c>
      <c r="L1875" s="141">
        <f t="shared" si="836"/>
        <v>3.1388270708812098</v>
      </c>
    </row>
    <row r="1876" spans="1:12" ht="15" customHeight="1" x14ac:dyDescent="0.2">
      <c r="A1876" s="11"/>
      <c r="C1876" s="190">
        <v>2017</v>
      </c>
      <c r="D1876" s="186"/>
      <c r="E1876" s="142">
        <v>0.12121011</v>
      </c>
      <c r="F1876" s="142">
        <v>0.105344283</v>
      </c>
      <c r="G1876" s="142">
        <v>0.33473592000000002</v>
      </c>
      <c r="H1876" s="142">
        <v>0.168359231</v>
      </c>
      <c r="I1876" s="142">
        <v>0.17414238200000001</v>
      </c>
      <c r="J1876" s="142">
        <v>5.2437499999999998E-2</v>
      </c>
      <c r="K1876" s="142">
        <v>4.3770499999999997E-2</v>
      </c>
      <c r="L1876" s="141">
        <f t="shared" si="836"/>
        <v>3.1868566061963253</v>
      </c>
    </row>
    <row r="1877" spans="1:12" ht="15" customHeight="1" x14ac:dyDescent="0.2">
      <c r="A1877" s="11"/>
      <c r="C1877" s="190">
        <v>2014</v>
      </c>
      <c r="D1877" s="186"/>
      <c r="E1877" s="142">
        <v>0.11524411885779616</v>
      </c>
      <c r="F1877" s="142">
        <v>0.12302022752744812</v>
      </c>
      <c r="G1877" s="142">
        <v>0.24177469378584693</v>
      </c>
      <c r="H1877" s="142">
        <v>0.19013380841317137</v>
      </c>
      <c r="I1877" s="142">
        <v>0.20008921209357236</v>
      </c>
      <c r="J1877" s="142">
        <v>8.3695536123732373E-2</v>
      </c>
      <c r="K1877" s="142">
        <v>4.6042403198432766E-2</v>
      </c>
      <c r="L1877" s="141">
        <f t="shared" si="836"/>
        <v>3.2721062747154948</v>
      </c>
    </row>
    <row r="1878" spans="1:12" ht="15" customHeight="1" x14ac:dyDescent="0.2">
      <c r="A1878" s="11"/>
      <c r="C1878" s="170" t="s">
        <v>96</v>
      </c>
      <c r="D1878" s="171"/>
      <c r="E1878" s="172"/>
      <c r="F1878" s="172"/>
      <c r="G1878" s="173"/>
      <c r="H1878" s="173"/>
      <c r="I1878" s="173"/>
      <c r="J1878" s="173"/>
      <c r="K1878" s="173"/>
      <c r="L1878" s="174"/>
    </row>
    <row r="1879" spans="1:12" ht="15" customHeight="1" x14ac:dyDescent="0.2">
      <c r="A1879" s="11"/>
      <c r="C1879" s="189">
        <v>2024</v>
      </c>
      <c r="D1879" s="184"/>
      <c r="E1879" s="185">
        <v>0.13210552500788827</v>
      </c>
      <c r="F1879" s="185">
        <v>0.14934334416013767</v>
      </c>
      <c r="G1879" s="185">
        <v>0.32487396842527194</v>
      </c>
      <c r="H1879" s="185">
        <v>0.18911408833315771</v>
      </c>
      <c r="I1879" s="185">
        <v>0.10430900118270445</v>
      </c>
      <c r="J1879" s="185">
        <v>7.243926215296044E-2</v>
      </c>
      <c r="K1879" s="185">
        <v>2.7814810737879433E-2</v>
      </c>
      <c r="L1879" s="180">
        <f t="shared" ref="L1879:L1882" si="837">(1*E1879+2*F1879+3*G1879+4*H1879+5*I1879)/SUM(E1879:I1879)</f>
        <v>2.9824146984158251</v>
      </c>
    </row>
    <row r="1880" spans="1:12" ht="15" customHeight="1" x14ac:dyDescent="0.2">
      <c r="A1880" s="11"/>
      <c r="C1880" s="190">
        <v>2021</v>
      </c>
      <c r="D1880" s="186"/>
      <c r="E1880" s="142">
        <v>0.129739297</v>
      </c>
      <c r="F1880" s="142">
        <v>0.11770528299999999</v>
      </c>
      <c r="G1880" s="142">
        <v>0.32584184100000002</v>
      </c>
      <c r="H1880" s="142">
        <v>0.220112163</v>
      </c>
      <c r="I1880" s="142">
        <v>0.101541162</v>
      </c>
      <c r="J1880" s="142">
        <v>8.3084229999999995E-2</v>
      </c>
      <c r="K1880" s="142">
        <v>2.1975999999999999E-2</v>
      </c>
      <c r="L1880" s="141">
        <f t="shared" si="837"/>
        <v>3.0514119639960655</v>
      </c>
    </row>
    <row r="1881" spans="1:12" ht="15" customHeight="1" x14ac:dyDescent="0.2">
      <c r="A1881" s="11"/>
      <c r="C1881" s="190">
        <v>2017</v>
      </c>
      <c r="D1881" s="186"/>
      <c r="E1881" s="142">
        <v>0.11945811100000001</v>
      </c>
      <c r="F1881" s="142">
        <v>0.100254092</v>
      </c>
      <c r="G1881" s="142">
        <v>0.355899507</v>
      </c>
      <c r="H1881" s="142">
        <v>0.19669134999999999</v>
      </c>
      <c r="I1881" s="142">
        <v>0.13324086499999999</v>
      </c>
      <c r="J1881" s="142">
        <v>5.6358800000000001E-2</v>
      </c>
      <c r="K1881" s="142">
        <v>3.8097199999999998E-2</v>
      </c>
      <c r="L1881" s="141">
        <f t="shared" si="837"/>
        <v>3.1369373285785116</v>
      </c>
    </row>
    <row r="1882" spans="1:12" ht="15" customHeight="1" x14ac:dyDescent="0.2">
      <c r="A1882" s="11"/>
      <c r="C1882" s="190">
        <v>2014</v>
      </c>
      <c r="D1882" s="186"/>
      <c r="E1882" s="142">
        <v>0.13636406922030733</v>
      </c>
      <c r="F1882" s="142">
        <v>0.13515325770325828</v>
      </c>
      <c r="G1882" s="142">
        <v>0.25595243537284129</v>
      </c>
      <c r="H1882" s="142">
        <v>0.20782577067982916</v>
      </c>
      <c r="I1882" s="142">
        <v>0.14719292287823871</v>
      </c>
      <c r="J1882" s="142">
        <v>7.0773198379396024E-2</v>
      </c>
      <c r="K1882" s="142">
        <v>4.6738345766129182E-2</v>
      </c>
      <c r="L1882" s="141">
        <f t="shared" si="837"/>
        <v>3.1068911662998446</v>
      </c>
    </row>
    <row r="1883" spans="1:12" ht="15" customHeight="1" x14ac:dyDescent="0.2">
      <c r="A1883" s="11"/>
      <c r="C1883" s="170" t="s">
        <v>181</v>
      </c>
      <c r="D1883" s="171"/>
      <c r="E1883" s="172"/>
      <c r="F1883" s="172"/>
      <c r="G1883" s="173"/>
      <c r="H1883" s="173"/>
      <c r="I1883" s="173"/>
      <c r="J1883" s="173"/>
      <c r="K1883" s="173"/>
      <c r="L1883" s="174"/>
    </row>
    <row r="1884" spans="1:12" ht="15" customHeight="1" x14ac:dyDescent="0.2">
      <c r="A1884" s="11"/>
      <c r="C1884" s="189">
        <v>2024</v>
      </c>
      <c r="D1884" s="184"/>
      <c r="E1884" s="185">
        <v>0.1624780263829208</v>
      </c>
      <c r="F1884" s="185">
        <v>0.12692338545493168</v>
      </c>
      <c r="G1884" s="185">
        <v>0.33013932842048394</v>
      </c>
      <c r="H1884" s="185">
        <v>0.13412171618697738</v>
      </c>
      <c r="I1884" s="185">
        <v>8.2158080775211362E-2</v>
      </c>
      <c r="J1884" s="185">
        <v>9.4320824361360509E-2</v>
      </c>
      <c r="K1884" s="185">
        <v>6.9858638418114322E-2</v>
      </c>
      <c r="L1884" s="180">
        <f t="shared" ref="L1884:L1887" si="838">(1*E1884+2*F1884+3*G1884+4*H1884+5*I1884)/SUM(E1884:I1884)</f>
        <v>2.8164180542947239</v>
      </c>
    </row>
    <row r="1885" spans="1:12" ht="15" customHeight="1" x14ac:dyDescent="0.2">
      <c r="A1885" s="11"/>
      <c r="C1885" s="190">
        <v>2021</v>
      </c>
      <c r="D1885" s="186"/>
      <c r="E1885" s="142">
        <v>0.180062209</v>
      </c>
      <c r="F1885" s="142">
        <v>9.6489597999999996E-2</v>
      </c>
      <c r="G1885" s="142">
        <v>0.34196796699999998</v>
      </c>
      <c r="H1885" s="142">
        <v>0.13333404099999999</v>
      </c>
      <c r="I1885" s="142">
        <v>0.111251537</v>
      </c>
      <c r="J1885" s="142">
        <v>6.9768606999999996E-2</v>
      </c>
      <c r="K1885" s="142">
        <v>6.7126039999999998E-2</v>
      </c>
      <c r="L1885" s="141">
        <f t="shared" si="838"/>
        <v>2.883239165686462</v>
      </c>
    </row>
    <row r="1886" spans="1:12" ht="15" customHeight="1" x14ac:dyDescent="0.2">
      <c r="A1886" s="11"/>
      <c r="C1886" s="190">
        <v>2017</v>
      </c>
      <c r="D1886" s="186"/>
      <c r="E1886" s="142">
        <v>0.14607052700000001</v>
      </c>
      <c r="F1886" s="142">
        <v>8.8422791000000001E-2</v>
      </c>
      <c r="G1886" s="142">
        <v>0.343390786</v>
      </c>
      <c r="H1886" s="142">
        <v>0.12956092599999999</v>
      </c>
      <c r="I1886" s="142">
        <v>4.2836199999999998E-2</v>
      </c>
      <c r="J1886" s="142">
        <v>0.108968278</v>
      </c>
      <c r="K1886" s="142">
        <v>0.14075047700000001</v>
      </c>
      <c r="L1886" s="141">
        <f t="shared" si="838"/>
        <v>2.7796419363976361</v>
      </c>
    </row>
    <row r="1887" spans="1:12" ht="15" customHeight="1" x14ac:dyDescent="0.2">
      <c r="A1887" s="11"/>
      <c r="C1887" s="190">
        <v>2014</v>
      </c>
      <c r="D1887" s="186"/>
      <c r="E1887" s="142">
        <v>0.2138044236149447</v>
      </c>
      <c r="F1887" s="142">
        <v>5.1088249444182714E-2</v>
      </c>
      <c r="G1887" s="142">
        <v>0.20004787890592227</v>
      </c>
      <c r="H1887" s="142">
        <v>0.11069868424572352</v>
      </c>
      <c r="I1887" s="142">
        <v>9.7033721433275877E-2</v>
      </c>
      <c r="J1887" s="142">
        <v>0.17331591026514576</v>
      </c>
      <c r="K1887" s="142">
        <v>0.15401113209080516</v>
      </c>
      <c r="L1887" s="141">
        <f t="shared" si="838"/>
        <v>2.7414330878247761</v>
      </c>
    </row>
    <row r="1888" spans="1:12" ht="15" customHeight="1" x14ac:dyDescent="0.2">
      <c r="A1888" s="11"/>
      <c r="C1888" s="162" t="s">
        <v>71</v>
      </c>
      <c r="D1888" s="162"/>
      <c r="E1888" s="162"/>
      <c r="F1888" s="162"/>
      <c r="G1888" s="162"/>
      <c r="H1888" s="162"/>
      <c r="I1888" s="162"/>
      <c r="J1888" s="162"/>
      <c r="K1888" s="162"/>
      <c r="L1888" s="162"/>
    </row>
    <row r="1889" spans="1:12" ht="15" customHeight="1" x14ac:dyDescent="0.2">
      <c r="A1889" s="11"/>
      <c r="C1889" s="189">
        <v>2024</v>
      </c>
      <c r="D1889" s="184"/>
      <c r="E1889" s="185">
        <f>AVERAGE(E1894,E1899,E1904)</f>
        <v>0.14649986478374102</v>
      </c>
      <c r="F1889" s="185">
        <f t="shared" ref="F1889:K1889" si="839">AVERAGE(F1894,F1899,F1904)</f>
        <v>0.13362471928254563</v>
      </c>
      <c r="G1889" s="185">
        <f t="shared" si="839"/>
        <v>0.28184690523282413</v>
      </c>
      <c r="H1889" s="185">
        <f t="shared" si="839"/>
        <v>0.1151709597091987</v>
      </c>
      <c r="I1889" s="185">
        <f t="shared" si="839"/>
        <v>7.8714874407134858E-2</v>
      </c>
      <c r="J1889" s="185">
        <f t="shared" si="839"/>
        <v>0.1050655379794434</v>
      </c>
      <c r="K1889" s="185">
        <f t="shared" si="839"/>
        <v>0.13907713860511225</v>
      </c>
      <c r="L1889" s="180">
        <f t="shared" ref="L1889:L1892" si="840">(1*E1889+2*F1889+3*G1889+4*H1889+5*I1889)/SUM(E1889:I1889)</f>
        <v>2.7962264364515486</v>
      </c>
    </row>
    <row r="1890" spans="1:12" ht="15" customHeight="1" x14ac:dyDescent="0.2">
      <c r="A1890" s="11"/>
      <c r="C1890" s="190">
        <v>2021</v>
      </c>
      <c r="D1890" s="186"/>
      <c r="E1890" s="142">
        <f t="shared" ref="E1890:K1890" si="841">AVERAGE(E1895,E1900,E1905)</f>
        <v>0.17915936366666665</v>
      </c>
      <c r="F1890" s="142">
        <f t="shared" si="841"/>
        <v>9.6713274000000002E-2</v>
      </c>
      <c r="G1890" s="142">
        <f t="shared" si="841"/>
        <v>0.2921084533333333</v>
      </c>
      <c r="H1890" s="142">
        <f t="shared" si="841"/>
        <v>0.12392286733333331</v>
      </c>
      <c r="I1890" s="142">
        <f t="shared" si="841"/>
        <v>8.5528031333333351E-2</v>
      </c>
      <c r="J1890" s="142">
        <f t="shared" si="841"/>
        <v>9.1851082666666653E-2</v>
      </c>
      <c r="K1890" s="142">
        <f t="shared" si="841"/>
        <v>0.13071692800000001</v>
      </c>
      <c r="L1890" s="141">
        <f t="shared" si="840"/>
        <v>2.7941259512591476</v>
      </c>
    </row>
    <row r="1891" spans="1:12" ht="15" customHeight="1" x14ac:dyDescent="0.2">
      <c r="A1891" s="11"/>
      <c r="C1891" s="190">
        <v>2017</v>
      </c>
      <c r="D1891" s="186"/>
      <c r="E1891" s="142">
        <f t="shared" ref="E1891:K1891" si="842">AVERAGE(E1896,E1901,E1906)</f>
        <v>0.14980263033333333</v>
      </c>
      <c r="F1891" s="142">
        <f t="shared" si="842"/>
        <v>0.10116096633333332</v>
      </c>
      <c r="G1891" s="142">
        <f t="shared" si="842"/>
        <v>0.30349119133333335</v>
      </c>
      <c r="H1891" s="142">
        <f t="shared" si="842"/>
        <v>0.13473336666666666</v>
      </c>
      <c r="I1891" s="142">
        <f t="shared" si="842"/>
        <v>5.1924311666666667E-2</v>
      </c>
      <c r="J1891" s="142">
        <f t="shared" si="842"/>
        <v>0.10226496133333333</v>
      </c>
      <c r="K1891" s="142">
        <f t="shared" si="842"/>
        <v>0.15662257000000002</v>
      </c>
      <c r="L1891" s="141">
        <f t="shared" si="840"/>
        <v>2.7811610998767713</v>
      </c>
    </row>
    <row r="1892" spans="1:12" ht="15" customHeight="1" x14ac:dyDescent="0.2">
      <c r="A1892" s="11"/>
      <c r="C1892" s="190">
        <v>2014</v>
      </c>
      <c r="D1892" s="186"/>
      <c r="E1892" s="142">
        <f t="shared" ref="E1892:K1892" si="843">AVERAGE(E1897,E1902,E1907)</f>
        <v>0.18231244888928008</v>
      </c>
      <c r="F1892" s="142">
        <f t="shared" si="843"/>
        <v>8.4944504274306012E-2</v>
      </c>
      <c r="G1892" s="142">
        <f t="shared" si="843"/>
        <v>0.23312287844646309</v>
      </c>
      <c r="H1892" s="142">
        <f t="shared" si="843"/>
        <v>0.10524560379190206</v>
      </c>
      <c r="I1892" s="142">
        <f t="shared" si="843"/>
        <v>5.7893734016959096E-2</v>
      </c>
      <c r="J1892" s="142">
        <f t="shared" si="843"/>
        <v>0.13620279831105195</v>
      </c>
      <c r="K1892" s="142">
        <f t="shared" si="843"/>
        <v>0.20027803227003771</v>
      </c>
      <c r="L1892" s="141">
        <f t="shared" si="840"/>
        <v>2.655569362936129</v>
      </c>
    </row>
    <row r="1893" spans="1:12" ht="15" customHeight="1" x14ac:dyDescent="0.2">
      <c r="A1893" s="11"/>
      <c r="C1893" s="170" t="s">
        <v>95</v>
      </c>
      <c r="D1893" s="171"/>
      <c r="E1893" s="172"/>
      <c r="F1893" s="172"/>
      <c r="G1893" s="173"/>
      <c r="H1893" s="173"/>
      <c r="I1893" s="173"/>
      <c r="J1893" s="173"/>
      <c r="K1893" s="173"/>
      <c r="L1893" s="174"/>
    </row>
    <row r="1894" spans="1:12" ht="15" customHeight="1" x14ac:dyDescent="0.2">
      <c r="A1894" s="11"/>
      <c r="C1894" s="189">
        <v>2024</v>
      </c>
      <c r="D1894" s="184"/>
      <c r="E1894" s="185">
        <v>0.14933298447426385</v>
      </c>
      <c r="F1894" s="185">
        <v>0.12437940824432235</v>
      </c>
      <c r="G1894" s="185">
        <v>0.28488003605999423</v>
      </c>
      <c r="H1894" s="185">
        <v>0.13433382767339533</v>
      </c>
      <c r="I1894" s="185">
        <v>8.0218786046038368E-2</v>
      </c>
      <c r="J1894" s="185">
        <v>9.8743200167316539E-2</v>
      </c>
      <c r="K1894" s="185">
        <v>0.12811175733466926</v>
      </c>
      <c r="L1894" s="180">
        <f t="shared" ref="L1894:L1897" si="844">(1*E1894+2*F1894+3*G1894+4*H1894+5*I1894)/SUM(E1894:I1894)</f>
        <v>2.8340880813088738</v>
      </c>
    </row>
    <row r="1895" spans="1:12" ht="15" customHeight="1" x14ac:dyDescent="0.2">
      <c r="A1895" s="11"/>
      <c r="C1895" s="190">
        <v>2021</v>
      </c>
      <c r="D1895" s="186"/>
      <c r="E1895" s="142">
        <v>0.17572996699999999</v>
      </c>
      <c r="F1895" s="142">
        <v>9.5260893999999999E-2</v>
      </c>
      <c r="G1895" s="142">
        <v>0.33184567500000001</v>
      </c>
      <c r="H1895" s="142">
        <v>0.10077649</v>
      </c>
      <c r="I1895" s="142">
        <v>9.0321285000000001E-2</v>
      </c>
      <c r="J1895" s="142">
        <v>8.2462047999999996E-2</v>
      </c>
      <c r="K1895" s="142">
        <v>0.123603641</v>
      </c>
      <c r="L1895" s="141">
        <f t="shared" si="844"/>
        <v>2.7917941500830286</v>
      </c>
    </row>
    <row r="1896" spans="1:12" ht="15" customHeight="1" x14ac:dyDescent="0.2">
      <c r="A1896" s="11"/>
      <c r="C1896" s="190">
        <v>2017</v>
      </c>
      <c r="D1896" s="186"/>
      <c r="E1896" s="142">
        <v>0.13478665300000001</v>
      </c>
      <c r="F1896" s="142">
        <v>0.10164812099999999</v>
      </c>
      <c r="G1896" s="142">
        <v>0.30933280899999999</v>
      </c>
      <c r="H1896" s="142">
        <v>0.156244152</v>
      </c>
      <c r="I1896" s="142">
        <v>6.7113535000000002E-2</v>
      </c>
      <c r="J1896" s="142">
        <v>9.6513476000000001E-2</v>
      </c>
      <c r="K1896" s="142">
        <v>0.13436125500000001</v>
      </c>
      <c r="L1896" s="141">
        <f t="shared" si="844"/>
        <v>2.8950103342723348</v>
      </c>
    </row>
    <row r="1897" spans="1:12" ht="15" customHeight="1" x14ac:dyDescent="0.2">
      <c r="A1897" s="11"/>
      <c r="C1897" s="190">
        <v>2014</v>
      </c>
      <c r="D1897" s="186"/>
      <c r="E1897" s="142">
        <v>0.16346414855163804</v>
      </c>
      <c r="F1897" s="142">
        <v>9.1753101240662577E-2</v>
      </c>
      <c r="G1897" s="142">
        <v>0.26739813143167873</v>
      </c>
      <c r="H1897" s="142">
        <v>0.12894475847457817</v>
      </c>
      <c r="I1897" s="142">
        <v>5.3631781866425227E-2</v>
      </c>
      <c r="J1897" s="142">
        <v>0.12102576482518859</v>
      </c>
      <c r="K1897" s="142">
        <v>0.17378231360982854</v>
      </c>
      <c r="L1897" s="141">
        <f t="shared" si="844"/>
        <v>2.7412433827495351</v>
      </c>
    </row>
    <row r="1898" spans="1:12" ht="15" customHeight="1" x14ac:dyDescent="0.2">
      <c r="A1898" s="11"/>
      <c r="C1898" s="170" t="s">
        <v>96</v>
      </c>
      <c r="D1898" s="171"/>
      <c r="E1898" s="172"/>
      <c r="F1898" s="172"/>
      <c r="G1898" s="173"/>
      <c r="H1898" s="173"/>
      <c r="I1898" s="173"/>
      <c r="J1898" s="173"/>
      <c r="K1898" s="173"/>
      <c r="L1898" s="174"/>
    </row>
    <row r="1899" spans="1:12" ht="15" customHeight="1" x14ac:dyDescent="0.2">
      <c r="A1899" s="11"/>
      <c r="C1899" s="189">
        <v>2024</v>
      </c>
      <c r="D1899" s="184"/>
      <c r="E1899" s="185">
        <v>0.14674351236618816</v>
      </c>
      <c r="F1899" s="185">
        <v>0.13034057183889161</v>
      </c>
      <c r="G1899" s="185">
        <v>0.27238595071053778</v>
      </c>
      <c r="H1899" s="185">
        <v>0.12870691241625909</v>
      </c>
      <c r="I1899" s="185">
        <v>9.1189724540572878E-2</v>
      </c>
      <c r="J1899" s="185">
        <v>0.10252157079288117</v>
      </c>
      <c r="K1899" s="185">
        <v>0.12811175733466926</v>
      </c>
      <c r="L1899" s="180">
        <f t="shared" ref="L1899:L1902" si="845">(1*E1899+2*F1899+3*G1899+4*H1899+5*I1899)/SUM(E1899:I1899)</f>
        <v>2.8534622837255497</v>
      </c>
    </row>
    <row r="1900" spans="1:12" ht="15" customHeight="1" x14ac:dyDescent="0.2">
      <c r="A1900" s="11"/>
      <c r="C1900" s="190">
        <v>2021</v>
      </c>
      <c r="D1900" s="186"/>
      <c r="E1900" s="142">
        <v>0.16527823899999999</v>
      </c>
      <c r="F1900" s="142">
        <v>9.4873474999999999E-2</v>
      </c>
      <c r="G1900" s="142">
        <v>0.273031723</v>
      </c>
      <c r="H1900" s="142">
        <v>0.174734737</v>
      </c>
      <c r="I1900" s="142">
        <v>7.0973929000000005E-2</v>
      </c>
      <c r="J1900" s="142">
        <v>9.7504256999999997E-2</v>
      </c>
      <c r="K1900" s="142">
        <v>0.123603641</v>
      </c>
      <c r="L1900" s="141">
        <f t="shared" si="845"/>
        <v>2.8603819995335096</v>
      </c>
    </row>
    <row r="1901" spans="1:12" ht="15" customHeight="1" x14ac:dyDescent="0.2">
      <c r="A1901" s="11"/>
      <c r="C1901" s="190">
        <v>2017</v>
      </c>
      <c r="D1901" s="186"/>
      <c r="E1901" s="142">
        <v>0.13215628700000001</v>
      </c>
      <c r="F1901" s="142">
        <v>0.10896354499999999</v>
      </c>
      <c r="G1901" s="142">
        <v>0.31938170500000002</v>
      </c>
      <c r="H1901" s="142">
        <v>0.14747402200000001</v>
      </c>
      <c r="I1901" s="142">
        <v>6.1386299999999998E-2</v>
      </c>
      <c r="J1901" s="142">
        <v>8.7792532000000006E-2</v>
      </c>
      <c r="K1901" s="142">
        <v>0.142845582</v>
      </c>
      <c r="L1901" s="141">
        <f t="shared" si="845"/>
        <v>2.8660844753417911</v>
      </c>
    </row>
    <row r="1902" spans="1:12" ht="15" customHeight="1" x14ac:dyDescent="0.2">
      <c r="A1902" s="11"/>
      <c r="C1902" s="190">
        <v>2014</v>
      </c>
      <c r="D1902" s="186"/>
      <c r="E1902" s="142">
        <v>0.16753961361051806</v>
      </c>
      <c r="F1902" s="142">
        <v>0.11199394524232767</v>
      </c>
      <c r="G1902" s="142">
        <v>0.25377985111964602</v>
      </c>
      <c r="H1902" s="142">
        <v>9.9252681116335145E-2</v>
      </c>
      <c r="I1902" s="142">
        <v>7.0538002773066738E-2</v>
      </c>
      <c r="J1902" s="142">
        <v>0.11287483470742866</v>
      </c>
      <c r="K1902" s="142">
        <v>0.18402107143067775</v>
      </c>
      <c r="L1902" s="141">
        <f t="shared" si="845"/>
        <v>2.705954655070598</v>
      </c>
    </row>
    <row r="1903" spans="1:12" ht="15" customHeight="1" x14ac:dyDescent="0.2">
      <c r="A1903" s="11"/>
      <c r="C1903" s="170" t="s">
        <v>181</v>
      </c>
      <c r="D1903" s="171"/>
      <c r="E1903" s="172"/>
      <c r="F1903" s="172"/>
      <c r="G1903" s="173"/>
      <c r="H1903" s="173"/>
      <c r="I1903" s="173"/>
      <c r="J1903" s="173"/>
      <c r="K1903" s="173"/>
      <c r="L1903" s="174"/>
    </row>
    <row r="1904" spans="1:12" ht="15" customHeight="1" x14ac:dyDescent="0.2">
      <c r="A1904" s="11"/>
      <c r="C1904" s="189">
        <v>2024</v>
      </c>
      <c r="D1904" s="184"/>
      <c r="E1904" s="185">
        <v>0.14342309751077106</v>
      </c>
      <c r="F1904" s="185">
        <v>0.14615417776442297</v>
      </c>
      <c r="G1904" s="185">
        <v>0.28827472892794026</v>
      </c>
      <c r="H1904" s="185">
        <v>8.2472139037941677E-2</v>
      </c>
      <c r="I1904" s="185">
        <v>6.47361126347933E-2</v>
      </c>
      <c r="J1904" s="185">
        <v>0.11393184297813248</v>
      </c>
      <c r="K1904" s="185">
        <v>0.16100790114599825</v>
      </c>
      <c r="L1904" s="180">
        <f t="shared" ref="L1904:L1907" si="846">(1*E1904+2*F1904+3*G1904+4*H1904+5*I1904)/SUM(E1904:I1904)</f>
        <v>2.69512049972812</v>
      </c>
    </row>
    <row r="1905" spans="1:12" ht="15" customHeight="1" x14ac:dyDescent="0.2">
      <c r="A1905" s="11"/>
      <c r="C1905" s="190">
        <v>2021</v>
      </c>
      <c r="D1905" s="186"/>
      <c r="E1905" s="142">
        <v>0.19646988500000001</v>
      </c>
      <c r="F1905" s="142">
        <v>0.10000545299999999</v>
      </c>
      <c r="G1905" s="142">
        <v>0.27144796199999999</v>
      </c>
      <c r="H1905" s="142">
        <v>9.6257375000000006E-2</v>
      </c>
      <c r="I1905" s="142">
        <v>9.5288880000000006E-2</v>
      </c>
      <c r="J1905" s="142">
        <v>9.5586942999999994E-2</v>
      </c>
      <c r="K1905" s="142">
        <v>0.144943502</v>
      </c>
      <c r="L1905" s="141">
        <f t="shared" si="846"/>
        <v>2.7286131002315166</v>
      </c>
    </row>
    <row r="1906" spans="1:12" ht="15" customHeight="1" x14ac:dyDescent="0.2">
      <c r="A1906" s="11"/>
      <c r="C1906" s="190">
        <v>2017</v>
      </c>
      <c r="D1906" s="186"/>
      <c r="E1906" s="142">
        <v>0.18246495099999999</v>
      </c>
      <c r="F1906" s="142">
        <v>9.2871232999999997E-2</v>
      </c>
      <c r="G1906" s="142">
        <v>0.28175906000000001</v>
      </c>
      <c r="H1906" s="142">
        <v>0.100481926</v>
      </c>
      <c r="I1906" s="142">
        <v>2.7273100000000002E-2</v>
      </c>
      <c r="J1906" s="142">
        <v>0.122488876</v>
      </c>
      <c r="K1906" s="142">
        <v>0.19266087300000001</v>
      </c>
      <c r="L1906" s="141">
        <f t="shared" si="846"/>
        <v>2.5578989711137883</v>
      </c>
    </row>
    <row r="1907" spans="1:12" ht="15" customHeight="1" x14ac:dyDescent="0.2">
      <c r="A1907" s="11"/>
      <c r="C1907" s="190">
        <v>2014</v>
      </c>
      <c r="D1907" s="186"/>
      <c r="E1907" s="142">
        <v>0.21593358450568406</v>
      </c>
      <c r="F1907" s="142">
        <v>5.1086466339927791E-2</v>
      </c>
      <c r="G1907" s="142">
        <v>0.17819065278806456</v>
      </c>
      <c r="H1907" s="142">
        <v>8.7539371784792888E-2</v>
      </c>
      <c r="I1907" s="142">
        <v>4.9511417411385303E-2</v>
      </c>
      <c r="J1907" s="142">
        <v>0.17470779540053857</v>
      </c>
      <c r="K1907" s="142">
        <v>0.24303071176960683</v>
      </c>
      <c r="L1907" s="141">
        <f t="shared" si="846"/>
        <v>2.4909650863167379</v>
      </c>
    </row>
    <row r="1908" spans="1:12" ht="15" customHeight="1" x14ac:dyDescent="0.2">
      <c r="A1908" s="11"/>
      <c r="C1908" s="162" t="s">
        <v>72</v>
      </c>
      <c r="D1908" s="162"/>
      <c r="E1908" s="162"/>
      <c r="F1908" s="162"/>
      <c r="G1908" s="162"/>
      <c r="H1908" s="162"/>
      <c r="I1908" s="162"/>
      <c r="J1908" s="162"/>
      <c r="K1908" s="162"/>
      <c r="L1908" s="162"/>
    </row>
    <row r="1909" spans="1:12" ht="15" customHeight="1" x14ac:dyDescent="0.2">
      <c r="A1909" s="11"/>
      <c r="C1909" s="189">
        <v>2024</v>
      </c>
      <c r="D1909" s="184"/>
      <c r="E1909" s="185">
        <f>AVERAGE(E1914,E1919,E1924)</f>
        <v>0.12259352793168483</v>
      </c>
      <c r="F1909" s="185">
        <f t="shared" ref="F1909:K1909" si="847">AVERAGE(F1914,F1919,F1924)</f>
        <v>0.14372395707260016</v>
      </c>
      <c r="G1909" s="185">
        <f t="shared" si="847"/>
        <v>0.24675944101593605</v>
      </c>
      <c r="H1909" s="185">
        <f t="shared" si="847"/>
        <v>0.14898202586152967</v>
      </c>
      <c r="I1909" s="185">
        <f t="shared" si="847"/>
        <v>7.6137984003837977E-2</v>
      </c>
      <c r="J1909" s="185">
        <f t="shared" si="847"/>
        <v>0.13501775237912711</v>
      </c>
      <c r="K1909" s="185">
        <f t="shared" si="847"/>
        <v>0.12678531173528426</v>
      </c>
      <c r="L1909" s="180">
        <f t="shared" ref="L1909:L1912" si="848">(1*E1909+2*F1909+3*G1909+4*H1909+5*I1909)/SUM(E1909:I1909)</f>
        <v>2.8812606571421084</v>
      </c>
    </row>
    <row r="1910" spans="1:12" ht="15" customHeight="1" x14ac:dyDescent="0.2">
      <c r="A1910" s="11"/>
      <c r="C1910" s="190">
        <v>2021</v>
      </c>
      <c r="D1910" s="186"/>
      <c r="E1910" s="142">
        <f t="shared" ref="E1910:K1910" si="849">AVERAGE(E1915,E1920,E1925)</f>
        <v>0.14214884866666666</v>
      </c>
      <c r="F1910" s="142">
        <f t="shared" si="849"/>
        <v>0.118233397</v>
      </c>
      <c r="G1910" s="142">
        <f t="shared" si="849"/>
        <v>0.28198543166666662</v>
      </c>
      <c r="H1910" s="142">
        <f t="shared" si="849"/>
        <v>0.12833772499999999</v>
      </c>
      <c r="I1910" s="142">
        <f t="shared" si="849"/>
        <v>7.8880772666666668E-2</v>
      </c>
      <c r="J1910" s="142">
        <f t="shared" si="849"/>
        <v>0.11634594866666666</v>
      </c>
      <c r="K1910" s="142">
        <f t="shared" si="849"/>
        <v>0.134067881</v>
      </c>
      <c r="L1910" s="141">
        <f t="shared" si="848"/>
        <v>2.8446718631116696</v>
      </c>
    </row>
    <row r="1911" spans="1:12" ht="15" customHeight="1" x14ac:dyDescent="0.2">
      <c r="A1911" s="11"/>
      <c r="C1911" s="190">
        <v>2017</v>
      </c>
      <c r="D1911" s="186"/>
      <c r="E1911" s="142">
        <f t="shared" ref="E1911:K1911" si="850">AVERAGE(E1916,E1921,E1926)</f>
        <v>0.13394423266666666</v>
      </c>
      <c r="F1911" s="142">
        <f t="shared" si="850"/>
        <v>0.10113826533333332</v>
      </c>
      <c r="G1911" s="142">
        <f t="shared" si="850"/>
        <v>0.29556883900000003</v>
      </c>
      <c r="H1911" s="142">
        <f t="shared" si="850"/>
        <v>0.14658241499999999</v>
      </c>
      <c r="I1911" s="142">
        <f t="shared" si="850"/>
        <v>4.1084200000000008E-2</v>
      </c>
      <c r="J1911" s="142">
        <f t="shared" si="850"/>
        <v>0.10736636500000001</v>
      </c>
      <c r="K1911" s="142">
        <f t="shared" si="850"/>
        <v>0.17431566700000001</v>
      </c>
      <c r="L1911" s="141">
        <f t="shared" si="848"/>
        <v>2.8047161214945286</v>
      </c>
    </row>
    <row r="1912" spans="1:12" ht="15" customHeight="1" x14ac:dyDescent="0.2">
      <c r="A1912" s="11"/>
      <c r="C1912" s="190">
        <v>2014</v>
      </c>
      <c r="D1912" s="186"/>
      <c r="E1912" s="142">
        <f t="shared" ref="E1912:K1912" si="851">AVERAGE(E1917,E1922,E1927)</f>
        <v>0.1527285624440981</v>
      </c>
      <c r="F1912" s="142">
        <f t="shared" si="851"/>
        <v>0.10011856591974448</v>
      </c>
      <c r="G1912" s="142">
        <f t="shared" si="851"/>
        <v>0.23450724151045188</v>
      </c>
      <c r="H1912" s="142">
        <f t="shared" si="851"/>
        <v>0.10674522602542631</v>
      </c>
      <c r="I1912" s="142">
        <f t="shared" si="851"/>
        <v>4.0835713894116811E-2</v>
      </c>
      <c r="J1912" s="142">
        <f t="shared" si="851"/>
        <v>0.1483524756996534</v>
      </c>
      <c r="K1912" s="142">
        <f t="shared" si="851"/>
        <v>0.21671221450650902</v>
      </c>
      <c r="L1912" s="141">
        <f t="shared" si="848"/>
        <v>2.6579824217607428</v>
      </c>
    </row>
    <row r="1913" spans="1:12" ht="15" customHeight="1" x14ac:dyDescent="0.2">
      <c r="A1913" s="11"/>
      <c r="C1913" s="170" t="s">
        <v>95</v>
      </c>
      <c r="D1913" s="171"/>
      <c r="E1913" s="172"/>
      <c r="F1913" s="172"/>
      <c r="G1913" s="173"/>
      <c r="H1913" s="173"/>
      <c r="I1913" s="173"/>
      <c r="J1913" s="173"/>
      <c r="K1913" s="173"/>
      <c r="L1913" s="174"/>
    </row>
    <row r="1914" spans="1:12" ht="15" customHeight="1" x14ac:dyDescent="0.2">
      <c r="A1914" s="11"/>
      <c r="C1914" s="189">
        <v>2024</v>
      </c>
      <c r="D1914" s="184"/>
      <c r="E1914" s="185">
        <v>0.11860431510058186</v>
      </c>
      <c r="F1914" s="185">
        <v>0.13567285824767455</v>
      </c>
      <c r="G1914" s="185">
        <v>0.26568435688955461</v>
      </c>
      <c r="H1914" s="185">
        <v>0.15972507406911551</v>
      </c>
      <c r="I1914" s="185">
        <v>7.4772997888318093E-2</v>
      </c>
      <c r="J1914" s="185">
        <v>0.13116733559015722</v>
      </c>
      <c r="K1914" s="185">
        <v>0.11437306221459828</v>
      </c>
      <c r="L1914" s="180">
        <f t="shared" ref="L1914:L1917" si="852">(1*E1914+2*F1914+3*G1914+4*H1914+5*I1914)/SUM(E1914:I1914)</f>
        <v>2.9156874424846611</v>
      </c>
    </row>
    <row r="1915" spans="1:12" ht="15" customHeight="1" x14ac:dyDescent="0.2">
      <c r="A1915" s="11"/>
      <c r="C1915" s="190">
        <v>2021</v>
      </c>
      <c r="D1915" s="186"/>
      <c r="E1915" s="142">
        <v>0.12087410699999999</v>
      </c>
      <c r="F1915" s="142">
        <v>0.13090328700000001</v>
      </c>
      <c r="G1915" s="142">
        <v>0.313425809</v>
      </c>
      <c r="H1915" s="142">
        <v>0.12817621200000001</v>
      </c>
      <c r="I1915" s="142">
        <v>6.0927099999999998E-2</v>
      </c>
      <c r="J1915" s="142">
        <v>0.119489126</v>
      </c>
      <c r="K1915" s="142">
        <v>0.12620437400000001</v>
      </c>
      <c r="L1915" s="141">
        <f t="shared" si="852"/>
        <v>2.8374386452170568</v>
      </c>
    </row>
    <row r="1916" spans="1:12" ht="15" customHeight="1" x14ac:dyDescent="0.2">
      <c r="A1916" s="11"/>
      <c r="C1916" s="190">
        <v>2017</v>
      </c>
      <c r="D1916" s="186"/>
      <c r="E1916" s="142">
        <v>0.140696558</v>
      </c>
      <c r="F1916" s="142">
        <v>9.8895733999999999E-2</v>
      </c>
      <c r="G1916" s="142">
        <v>0.29182484600000003</v>
      </c>
      <c r="H1916" s="142">
        <v>0.170823789</v>
      </c>
      <c r="I1916" s="142">
        <v>4.8399600000000001E-2</v>
      </c>
      <c r="J1916" s="142">
        <v>9.9722205999999994E-2</v>
      </c>
      <c r="K1916" s="142">
        <v>0.14963722800000001</v>
      </c>
      <c r="L1916" s="141">
        <f t="shared" si="852"/>
        <v>2.8499070367939243</v>
      </c>
    </row>
    <row r="1917" spans="1:12" ht="15" customHeight="1" x14ac:dyDescent="0.2">
      <c r="A1917" s="11"/>
      <c r="C1917" s="190">
        <v>2014</v>
      </c>
      <c r="D1917" s="186"/>
      <c r="E1917" s="142">
        <v>0.12895219796214882</v>
      </c>
      <c r="F1917" s="142">
        <v>9.5826783195287618E-2</v>
      </c>
      <c r="G1917" s="142">
        <v>0.25984651974282652</v>
      </c>
      <c r="H1917" s="142">
        <v>0.14812018777320365</v>
      </c>
      <c r="I1917" s="142">
        <v>5.84983375980863E-2</v>
      </c>
      <c r="J1917" s="142">
        <v>0.12639796691437674</v>
      </c>
      <c r="K1917" s="142">
        <v>0.18235800681407027</v>
      </c>
      <c r="L1917" s="141">
        <f t="shared" si="852"/>
        <v>2.8718045830671715</v>
      </c>
    </row>
    <row r="1918" spans="1:12" ht="15" customHeight="1" x14ac:dyDescent="0.2">
      <c r="A1918" s="11"/>
      <c r="C1918" s="170" t="s">
        <v>96</v>
      </c>
      <c r="D1918" s="171"/>
      <c r="E1918" s="172"/>
      <c r="F1918" s="172"/>
      <c r="G1918" s="173"/>
      <c r="H1918" s="173"/>
      <c r="I1918" s="173"/>
      <c r="J1918" s="173"/>
      <c r="K1918" s="173"/>
      <c r="L1918" s="174"/>
    </row>
    <row r="1919" spans="1:12" ht="15" customHeight="1" x14ac:dyDescent="0.2">
      <c r="A1919" s="11"/>
      <c r="C1919" s="189">
        <v>2024</v>
      </c>
      <c r="D1919" s="184"/>
      <c r="E1919" s="185">
        <v>0.1196998171543846</v>
      </c>
      <c r="F1919" s="185">
        <v>0.15662356672008484</v>
      </c>
      <c r="G1919" s="185">
        <v>0.22960615178281005</v>
      </c>
      <c r="H1919" s="185">
        <v>0.16395185304676621</v>
      </c>
      <c r="I1919" s="185">
        <v>7.8740523052471839E-2</v>
      </c>
      <c r="J1919" s="185">
        <v>0.1370050260288842</v>
      </c>
      <c r="K1919" s="185">
        <v>0.11437306221459827</v>
      </c>
      <c r="L1919" s="180">
        <f t="shared" ref="L1919:L1922" si="853">(1*E1919+2*F1919+3*G1919+4*H1919+5*I1919)/SUM(E1919:I1919)</f>
        <v>2.9003631864018908</v>
      </c>
    </row>
    <row r="1920" spans="1:12" ht="15" customHeight="1" x14ac:dyDescent="0.2">
      <c r="A1920" s="11"/>
      <c r="C1920" s="190">
        <v>2021</v>
      </c>
      <c r="D1920" s="186"/>
      <c r="E1920" s="142">
        <v>0.13591097699999999</v>
      </c>
      <c r="F1920" s="142">
        <v>0.121053151</v>
      </c>
      <c r="G1920" s="142">
        <v>0.27466689300000002</v>
      </c>
      <c r="H1920" s="142">
        <v>0.143056075</v>
      </c>
      <c r="I1920" s="142">
        <v>7.3122485000000001E-2</v>
      </c>
      <c r="J1920" s="142">
        <v>0.12598604499999999</v>
      </c>
      <c r="K1920" s="142">
        <v>0.12620437400000001</v>
      </c>
      <c r="L1920" s="141">
        <f t="shared" si="853"/>
        <v>2.8614967464558339</v>
      </c>
    </row>
    <row r="1921" spans="1:12" ht="15" customHeight="1" x14ac:dyDescent="0.2">
      <c r="A1921" s="11"/>
      <c r="C1921" s="190">
        <v>2017</v>
      </c>
      <c r="D1921" s="186"/>
      <c r="E1921" s="142">
        <v>0.119804591</v>
      </c>
      <c r="F1921" s="142">
        <v>0.12065930900000001</v>
      </c>
      <c r="G1921" s="142">
        <v>0.29942607300000001</v>
      </c>
      <c r="H1921" s="142">
        <v>0.148830354</v>
      </c>
      <c r="I1921" s="142">
        <v>5.0332300000000003E-2</v>
      </c>
      <c r="J1921" s="142">
        <v>9.3868245000000003E-2</v>
      </c>
      <c r="K1921" s="142">
        <v>0.167079115</v>
      </c>
      <c r="L1921" s="141">
        <f t="shared" si="853"/>
        <v>2.8501141421421408</v>
      </c>
    </row>
    <row r="1922" spans="1:12" ht="15" customHeight="1" x14ac:dyDescent="0.2">
      <c r="A1922" s="11"/>
      <c r="C1922" s="190">
        <v>2014</v>
      </c>
      <c r="D1922" s="186"/>
      <c r="E1922" s="142">
        <v>0.14590688447346012</v>
      </c>
      <c r="F1922" s="142">
        <v>0.14394809857553503</v>
      </c>
      <c r="G1922" s="142">
        <v>0.26461257805663818</v>
      </c>
      <c r="H1922" s="142">
        <v>9.1937741067516218E-2</v>
      </c>
      <c r="I1922" s="142">
        <v>3.1310242578690577E-2</v>
      </c>
      <c r="J1922" s="142">
        <v>0.13519994020367318</v>
      </c>
      <c r="K1922" s="142">
        <v>0.1870845150444867</v>
      </c>
      <c r="L1922" s="141">
        <f t="shared" si="853"/>
        <v>2.5850712832615841</v>
      </c>
    </row>
    <row r="1923" spans="1:12" ht="15" customHeight="1" x14ac:dyDescent="0.2">
      <c r="A1923" s="11"/>
      <c r="C1923" s="170" t="s">
        <v>181</v>
      </c>
      <c r="D1923" s="171"/>
      <c r="E1923" s="172"/>
      <c r="F1923" s="172"/>
      <c r="G1923" s="173"/>
      <c r="H1923" s="173"/>
      <c r="I1923" s="173"/>
      <c r="J1923" s="173"/>
      <c r="K1923" s="173"/>
      <c r="L1923" s="174"/>
    </row>
    <row r="1924" spans="1:12" ht="15" customHeight="1" x14ac:dyDescent="0.2">
      <c r="A1924" s="11"/>
      <c r="C1924" s="189">
        <v>2024</v>
      </c>
      <c r="D1924" s="184"/>
      <c r="E1924" s="185">
        <v>0.12947645154008802</v>
      </c>
      <c r="F1924" s="185">
        <v>0.13887544625004106</v>
      </c>
      <c r="G1924" s="185">
        <v>0.24498781437544348</v>
      </c>
      <c r="H1924" s="185">
        <v>0.12326915046870736</v>
      </c>
      <c r="I1924" s="185">
        <v>7.4900431070723986E-2</v>
      </c>
      <c r="J1924" s="185">
        <v>0.13688089551833987</v>
      </c>
      <c r="K1924" s="185">
        <v>0.15160981077665617</v>
      </c>
      <c r="L1924" s="180">
        <f t="shared" ref="L1924:L1927" si="854">(1*E1924+2*F1924+3*G1924+4*H1924+5*I1924)/SUM(E1924:I1924)</f>
        <v>2.8246567714240047</v>
      </c>
    </row>
    <row r="1925" spans="1:12" ht="15" customHeight="1" x14ac:dyDescent="0.2">
      <c r="A1925" s="11"/>
      <c r="C1925" s="190">
        <v>2021</v>
      </c>
      <c r="D1925" s="186"/>
      <c r="E1925" s="142">
        <v>0.16966146200000001</v>
      </c>
      <c r="F1925" s="142">
        <v>0.10274375299999999</v>
      </c>
      <c r="G1925" s="142">
        <v>0.257863593</v>
      </c>
      <c r="H1925" s="142">
        <v>0.113780888</v>
      </c>
      <c r="I1925" s="142">
        <v>0.10259273300000001</v>
      </c>
      <c r="J1925" s="142">
        <v>0.10356267500000001</v>
      </c>
      <c r="K1925" s="142">
        <v>0.14979489500000001</v>
      </c>
      <c r="L1925" s="141">
        <f t="shared" si="854"/>
        <v>2.8351281440503295</v>
      </c>
    </row>
    <row r="1926" spans="1:12" ht="15" customHeight="1" x14ac:dyDescent="0.2">
      <c r="A1926" s="11"/>
      <c r="C1926" s="190">
        <v>2017</v>
      </c>
      <c r="D1926" s="186"/>
      <c r="E1926" s="142">
        <v>0.141331549</v>
      </c>
      <c r="F1926" s="142">
        <v>8.3859752999999995E-2</v>
      </c>
      <c r="G1926" s="142">
        <v>0.29545559799999999</v>
      </c>
      <c r="H1926" s="142">
        <v>0.12009310199999999</v>
      </c>
      <c r="I1926" s="142">
        <v>2.4520699999999999E-2</v>
      </c>
      <c r="J1926" s="142">
        <v>0.12850864400000001</v>
      </c>
      <c r="K1926" s="142">
        <v>0.20623065800000001</v>
      </c>
      <c r="L1926" s="141">
        <f t="shared" si="854"/>
        <v>2.7032917344935852</v>
      </c>
    </row>
    <row r="1927" spans="1:12" ht="15" customHeight="1" x14ac:dyDescent="0.2">
      <c r="A1927" s="11"/>
      <c r="C1927" s="190">
        <v>2014</v>
      </c>
      <c r="D1927" s="186"/>
      <c r="E1927" s="142">
        <v>0.18332660489668534</v>
      </c>
      <c r="F1927" s="142">
        <v>6.058081598841078E-2</v>
      </c>
      <c r="G1927" s="142">
        <v>0.17906262673189094</v>
      </c>
      <c r="H1927" s="142">
        <v>8.0177749235559106E-2</v>
      </c>
      <c r="I1927" s="142">
        <v>3.2698561505573563E-2</v>
      </c>
      <c r="J1927" s="142">
        <v>0.18345951998091026</v>
      </c>
      <c r="K1927" s="142">
        <v>0.28069412166097002</v>
      </c>
      <c r="L1927" s="141">
        <f t="shared" si="854"/>
        <v>2.4743658342699133</v>
      </c>
    </row>
    <row r="1928" spans="1:12" ht="15" customHeight="1" x14ac:dyDescent="0.2">
      <c r="A1928" s="11"/>
      <c r="C1928" s="162" t="s">
        <v>73</v>
      </c>
      <c r="D1928" s="162"/>
      <c r="E1928" s="162"/>
      <c r="F1928" s="162"/>
      <c r="G1928" s="162"/>
      <c r="H1928" s="162"/>
      <c r="I1928" s="162"/>
      <c r="J1928" s="162"/>
      <c r="K1928" s="162"/>
      <c r="L1928" s="162"/>
    </row>
    <row r="1929" spans="1:12" ht="15" customHeight="1" x14ac:dyDescent="0.2">
      <c r="A1929" s="11"/>
      <c r="C1929" s="189">
        <v>2024</v>
      </c>
      <c r="D1929" s="184"/>
      <c r="E1929" s="185">
        <f>AVERAGE(E1934,E1939,E1944)</f>
        <v>0.14294334761316682</v>
      </c>
      <c r="F1929" s="185">
        <f t="shared" ref="F1929:K1929" si="855">AVERAGE(F1934,F1939,F1944)</f>
        <v>0.14955559872310206</v>
      </c>
      <c r="G1929" s="185">
        <f t="shared" si="855"/>
        <v>0.2702397273569403</v>
      </c>
      <c r="H1929" s="185">
        <f t="shared" si="855"/>
        <v>0.10235697227477551</v>
      </c>
      <c r="I1929" s="185">
        <f t="shared" si="855"/>
        <v>5.6351747984437206E-2</v>
      </c>
      <c r="J1929" s="185">
        <f t="shared" si="855"/>
        <v>0.14432328117941828</v>
      </c>
      <c r="K1929" s="185">
        <f t="shared" si="855"/>
        <v>0.13422932486815983</v>
      </c>
      <c r="L1929" s="180">
        <f t="shared" ref="L1929:L1932" si="856">(1*E1929+2*F1929+3*G1929+4*H1929+5*I1929)/SUM(E1929:I1929)</f>
        <v>2.6945282115464688</v>
      </c>
    </row>
    <row r="1930" spans="1:12" ht="15" customHeight="1" x14ac:dyDescent="0.2">
      <c r="A1930" s="11"/>
      <c r="C1930" s="190">
        <v>2021</v>
      </c>
      <c r="D1930" s="186"/>
      <c r="E1930" s="142">
        <f t="shared" ref="E1930:K1930" si="857">AVERAGE(E1935,E1940,E1945)</f>
        <v>0.16525440866666666</v>
      </c>
      <c r="F1930" s="142">
        <f t="shared" si="857"/>
        <v>0.11523006766666666</v>
      </c>
      <c r="G1930" s="142">
        <f t="shared" si="857"/>
        <v>0.29560098599999995</v>
      </c>
      <c r="H1930" s="142">
        <f t="shared" si="857"/>
        <v>8.7665671000000001E-2</v>
      </c>
      <c r="I1930" s="142">
        <f t="shared" si="857"/>
        <v>4.1488900000000002E-2</v>
      </c>
      <c r="J1930" s="142">
        <f t="shared" si="857"/>
        <v>0.14753297533333334</v>
      </c>
      <c r="K1930" s="142">
        <f t="shared" si="857"/>
        <v>0.14722698466666664</v>
      </c>
      <c r="L1930" s="141">
        <f t="shared" si="856"/>
        <v>2.6099265484125236</v>
      </c>
    </row>
    <row r="1931" spans="1:12" ht="15" customHeight="1" x14ac:dyDescent="0.2">
      <c r="A1931" s="11"/>
      <c r="C1931" s="190">
        <v>2017</v>
      </c>
      <c r="D1931" s="186"/>
      <c r="E1931" s="142">
        <f t="shared" ref="E1931:K1931" si="858">AVERAGE(E1936,E1941,E1946)</f>
        <v>0.15536425533333334</v>
      </c>
      <c r="F1931" s="142">
        <f t="shared" si="858"/>
        <v>0.109788442</v>
      </c>
      <c r="G1931" s="142">
        <f t="shared" si="858"/>
        <v>0.32916349</v>
      </c>
      <c r="H1931" s="142">
        <f t="shared" si="858"/>
        <v>0.10334755866666667</v>
      </c>
      <c r="I1931" s="142">
        <f t="shared" si="858"/>
        <v>2.82274E-2</v>
      </c>
      <c r="J1931" s="142">
        <f t="shared" si="858"/>
        <v>9.8448802999999988E-2</v>
      </c>
      <c r="K1931" s="142">
        <f t="shared" si="858"/>
        <v>0.17566005933333331</v>
      </c>
      <c r="L1931" s="141">
        <f t="shared" si="856"/>
        <v>2.6408351370082697</v>
      </c>
    </row>
    <row r="1932" spans="1:12" ht="15" customHeight="1" x14ac:dyDescent="0.2">
      <c r="A1932" s="11"/>
      <c r="C1932" s="190">
        <v>2014</v>
      </c>
      <c r="D1932" s="186"/>
      <c r="E1932" s="142">
        <f t="shared" ref="E1932:K1932" si="859">AVERAGE(E1937,E1942,E1947)</f>
        <v>0.17333776623754646</v>
      </c>
      <c r="F1932" s="142">
        <f t="shared" si="859"/>
        <v>0.12125858915040144</v>
      </c>
      <c r="G1932" s="142">
        <f t="shared" si="859"/>
        <v>0.24741569916872119</v>
      </c>
      <c r="H1932" s="142">
        <f t="shared" si="859"/>
        <v>5.2152615964207706E-2</v>
      </c>
      <c r="I1932" s="142">
        <f t="shared" si="859"/>
        <v>2.1335079291918094E-2</v>
      </c>
      <c r="J1932" s="142">
        <f t="shared" si="859"/>
        <v>0.14075768355835086</v>
      </c>
      <c r="K1932" s="142">
        <f t="shared" si="859"/>
        <v>0.24374256662885421</v>
      </c>
      <c r="L1932" s="141">
        <f t="shared" si="856"/>
        <v>2.3938074756473373</v>
      </c>
    </row>
    <row r="1933" spans="1:12" ht="15" customHeight="1" x14ac:dyDescent="0.2">
      <c r="A1933" s="11"/>
      <c r="C1933" s="170" t="s">
        <v>95</v>
      </c>
      <c r="D1933" s="171"/>
      <c r="E1933" s="172"/>
      <c r="F1933" s="172"/>
      <c r="G1933" s="173"/>
      <c r="H1933" s="173"/>
      <c r="I1933" s="173"/>
      <c r="J1933" s="173"/>
      <c r="K1933" s="173"/>
      <c r="L1933" s="174"/>
    </row>
    <row r="1934" spans="1:12" ht="15" customHeight="1" x14ac:dyDescent="0.2">
      <c r="A1934" s="11"/>
      <c r="C1934" s="189">
        <v>2024</v>
      </c>
      <c r="D1934" s="184"/>
      <c r="E1934" s="185">
        <v>0.1415364094662534</v>
      </c>
      <c r="F1934" s="185">
        <v>0.13580583863400009</v>
      </c>
      <c r="G1934" s="185">
        <v>0.28551277174161449</v>
      </c>
      <c r="H1934" s="185">
        <v>0.11302599182476263</v>
      </c>
      <c r="I1934" s="185">
        <v>5.3525078973800523E-2</v>
      </c>
      <c r="J1934" s="185">
        <v>0.14130210012333111</v>
      </c>
      <c r="K1934" s="185">
        <v>0.12929180923623776</v>
      </c>
      <c r="L1934" s="180">
        <f t="shared" ref="L1934:L1937" si="860">(1*E1934+2*F1934+3*G1934+4*H1934+5*I1934)/SUM(E1934:I1934)</f>
        <v>2.7274460546119221</v>
      </c>
    </row>
    <row r="1935" spans="1:12" ht="15" customHeight="1" x14ac:dyDescent="0.2">
      <c r="A1935" s="11"/>
      <c r="C1935" s="190">
        <v>2021</v>
      </c>
      <c r="D1935" s="186"/>
      <c r="E1935" s="142">
        <v>0.16147714799999999</v>
      </c>
      <c r="F1935" s="142">
        <v>0.116744534</v>
      </c>
      <c r="G1935" s="142">
        <v>0.32787645199999998</v>
      </c>
      <c r="H1935" s="142">
        <v>7.7929093000000005E-2</v>
      </c>
      <c r="I1935" s="142">
        <v>3.2594100000000001E-2</v>
      </c>
      <c r="J1935" s="142">
        <v>0.13778636899999999</v>
      </c>
      <c r="K1935" s="142">
        <v>0.14559228499999999</v>
      </c>
      <c r="L1935" s="141">
        <f t="shared" si="860"/>
        <v>2.5861391144447476</v>
      </c>
    </row>
    <row r="1936" spans="1:12" ht="15" customHeight="1" x14ac:dyDescent="0.2">
      <c r="A1936" s="11"/>
      <c r="C1936" s="190">
        <v>2017</v>
      </c>
      <c r="D1936" s="186"/>
      <c r="E1936" s="142">
        <v>0.171768907</v>
      </c>
      <c r="F1936" s="142">
        <v>0.105696163</v>
      </c>
      <c r="G1936" s="142">
        <v>0.340459077</v>
      </c>
      <c r="H1936" s="142">
        <v>0.113819827</v>
      </c>
      <c r="I1936" s="142">
        <v>2.92597E-2</v>
      </c>
      <c r="J1936" s="142">
        <v>9.0764645000000005E-2</v>
      </c>
      <c r="K1936" s="142">
        <v>0.14823170899999999</v>
      </c>
      <c r="L1936" s="141">
        <f t="shared" si="860"/>
        <v>2.6361453177425789</v>
      </c>
    </row>
    <row r="1937" spans="1:12" ht="15" customHeight="1" x14ac:dyDescent="0.2">
      <c r="A1937" s="11"/>
      <c r="C1937" s="190">
        <v>2014</v>
      </c>
      <c r="D1937" s="186"/>
      <c r="E1937" s="142">
        <v>0.17308963018009105</v>
      </c>
      <c r="F1937" s="142">
        <v>0.11815723800429688</v>
      </c>
      <c r="G1937" s="142">
        <v>0.28290890099441757</v>
      </c>
      <c r="H1937" s="142">
        <v>6.2573802656966271E-2</v>
      </c>
      <c r="I1937" s="142">
        <v>2.3157529356675699E-2</v>
      </c>
      <c r="J1937" s="142">
        <v>0.11903634436514296</v>
      </c>
      <c r="K1937" s="142">
        <v>0.22107655444240953</v>
      </c>
      <c r="L1937" s="141">
        <f t="shared" si="860"/>
        <v>2.4613508335716059</v>
      </c>
    </row>
    <row r="1938" spans="1:12" ht="15" customHeight="1" x14ac:dyDescent="0.2">
      <c r="A1938" s="11"/>
      <c r="C1938" s="170" t="s">
        <v>96</v>
      </c>
      <c r="D1938" s="171"/>
      <c r="E1938" s="172"/>
      <c r="F1938" s="172"/>
      <c r="G1938" s="173"/>
      <c r="H1938" s="173"/>
      <c r="I1938" s="173"/>
      <c r="J1938" s="173"/>
      <c r="K1938" s="173"/>
      <c r="L1938" s="174"/>
    </row>
    <row r="1939" spans="1:12" ht="15" customHeight="1" x14ac:dyDescent="0.2">
      <c r="A1939" s="11"/>
      <c r="C1939" s="189">
        <v>2024</v>
      </c>
      <c r="D1939" s="184"/>
      <c r="E1939" s="185">
        <v>0.14522926590505267</v>
      </c>
      <c r="F1939" s="185">
        <v>0.16485812943651937</v>
      </c>
      <c r="G1939" s="185">
        <v>0.22842510491406121</v>
      </c>
      <c r="H1939" s="185">
        <v>0.12443285842290762</v>
      </c>
      <c r="I1939" s="185">
        <v>6.3221782180238967E-2</v>
      </c>
      <c r="J1939" s="185">
        <v>0.1445410499049824</v>
      </c>
      <c r="K1939" s="185">
        <v>0.12929180923623776</v>
      </c>
      <c r="L1939" s="180">
        <f t="shared" ref="L1939:L1942" si="861">(1*E1939+2*F1939+3*G1939+4*H1939+5*I1939)/SUM(E1939:I1939)</f>
        <v>2.7184666904351191</v>
      </c>
    </row>
    <row r="1940" spans="1:12" ht="15" customHeight="1" x14ac:dyDescent="0.2">
      <c r="A1940" s="11"/>
      <c r="C1940" s="190">
        <v>2021</v>
      </c>
      <c r="D1940" s="186"/>
      <c r="E1940" s="142">
        <v>0.16142329399999999</v>
      </c>
      <c r="F1940" s="142">
        <v>0.103458888</v>
      </c>
      <c r="G1940" s="142">
        <v>0.28214354699999999</v>
      </c>
      <c r="H1940" s="142">
        <v>0.113204391</v>
      </c>
      <c r="I1940" s="142">
        <v>4.14939E-2</v>
      </c>
      <c r="J1940" s="142">
        <v>0.152683713</v>
      </c>
      <c r="K1940" s="142">
        <v>0.14559228499999999</v>
      </c>
      <c r="L1940" s="141">
        <f t="shared" si="861"/>
        <v>2.6720743790414927</v>
      </c>
    </row>
    <row r="1941" spans="1:12" ht="15" customHeight="1" x14ac:dyDescent="0.2">
      <c r="A1941" s="11"/>
      <c r="C1941" s="190">
        <v>2017</v>
      </c>
      <c r="D1941" s="186"/>
      <c r="E1941" s="142">
        <v>0.14093115000000001</v>
      </c>
      <c r="F1941" s="142">
        <v>0.11938054400000001</v>
      </c>
      <c r="G1941" s="142">
        <v>0.34215715800000002</v>
      </c>
      <c r="H1941" s="142">
        <v>0.110135155</v>
      </c>
      <c r="I1941" s="142">
        <v>3.09018E-2</v>
      </c>
      <c r="J1941" s="142">
        <v>7.8649566000000004E-2</v>
      </c>
      <c r="K1941" s="142">
        <v>0.17784461900000001</v>
      </c>
      <c r="L1941" s="141">
        <f t="shared" si="861"/>
        <v>2.6915907221690332</v>
      </c>
    </row>
    <row r="1942" spans="1:12" ht="15" customHeight="1" x14ac:dyDescent="0.2">
      <c r="A1942" s="11"/>
      <c r="C1942" s="190">
        <v>2014</v>
      </c>
      <c r="D1942" s="186"/>
      <c r="E1942" s="142">
        <v>0.17170309435746298</v>
      </c>
      <c r="F1942" s="142">
        <v>0.14719470598249362</v>
      </c>
      <c r="G1942" s="142">
        <v>0.26604936258819095</v>
      </c>
      <c r="H1942" s="142">
        <v>4.1545434191029927E-2</v>
      </c>
      <c r="I1942" s="142">
        <v>2.1767427325537787E-2</v>
      </c>
      <c r="J1942" s="142">
        <v>0.12376106949130447</v>
      </c>
      <c r="K1942" s="142">
        <v>0.22797890606398019</v>
      </c>
      <c r="L1942" s="141">
        <f t="shared" si="861"/>
        <v>2.3744476127420109</v>
      </c>
    </row>
    <row r="1943" spans="1:12" ht="15" customHeight="1" x14ac:dyDescent="0.2">
      <c r="A1943" s="11"/>
      <c r="C1943" s="170" t="s">
        <v>181</v>
      </c>
      <c r="D1943" s="171"/>
      <c r="E1943" s="172"/>
      <c r="F1943" s="172"/>
      <c r="G1943" s="173"/>
      <c r="H1943" s="173"/>
      <c r="I1943" s="173"/>
      <c r="J1943" s="173"/>
      <c r="K1943" s="173"/>
      <c r="L1943" s="174"/>
    </row>
    <row r="1944" spans="1:12" ht="15" customHeight="1" x14ac:dyDescent="0.2">
      <c r="A1944" s="11"/>
      <c r="C1944" s="189">
        <v>2024</v>
      </c>
      <c r="D1944" s="184"/>
      <c r="E1944" s="185">
        <v>0.14206436746819437</v>
      </c>
      <c r="F1944" s="185">
        <v>0.14800282809878679</v>
      </c>
      <c r="G1944" s="185">
        <v>0.29678130541514519</v>
      </c>
      <c r="H1944" s="185">
        <v>6.9612066576656292E-2</v>
      </c>
      <c r="I1944" s="185">
        <v>5.2308382799272149E-2</v>
      </c>
      <c r="J1944" s="185">
        <v>0.14712669350994131</v>
      </c>
      <c r="K1944" s="185">
        <v>0.14410435613200392</v>
      </c>
      <c r="L1944" s="180">
        <f t="shared" ref="L1944:L1947" si="862">(1*E1944+2*F1944+3*G1944+4*H1944+5*I1944)/SUM(E1944:I1944)</f>
        <v>2.6361258055538581</v>
      </c>
    </row>
    <row r="1945" spans="1:12" ht="15" customHeight="1" x14ac:dyDescent="0.2">
      <c r="A1945" s="11"/>
      <c r="C1945" s="190">
        <v>2021</v>
      </c>
      <c r="D1945" s="186"/>
      <c r="E1945" s="142">
        <v>0.17286278399999999</v>
      </c>
      <c r="F1945" s="142">
        <v>0.12548678099999999</v>
      </c>
      <c r="G1945" s="142">
        <v>0.276782959</v>
      </c>
      <c r="H1945" s="142">
        <v>7.1863528999999995E-2</v>
      </c>
      <c r="I1945" s="142">
        <v>5.0378699999999998E-2</v>
      </c>
      <c r="J1945" s="142">
        <v>0.15212884400000001</v>
      </c>
      <c r="K1945" s="142">
        <v>0.15049638400000001</v>
      </c>
      <c r="L1945" s="141">
        <f t="shared" si="862"/>
        <v>2.5718350589614758</v>
      </c>
    </row>
    <row r="1946" spans="1:12" ht="15" customHeight="1" x14ac:dyDescent="0.2">
      <c r="A1946" s="11"/>
      <c r="C1946" s="190">
        <v>2017</v>
      </c>
      <c r="D1946" s="186"/>
      <c r="E1946" s="142">
        <v>0.15339270899999999</v>
      </c>
      <c r="F1946" s="142">
        <v>0.104288619</v>
      </c>
      <c r="G1946" s="142">
        <v>0.30487423499999999</v>
      </c>
      <c r="H1946" s="142">
        <v>8.6087694000000006E-2</v>
      </c>
      <c r="I1946" s="142">
        <v>2.4520699999999999E-2</v>
      </c>
      <c r="J1946" s="142">
        <v>0.125932198</v>
      </c>
      <c r="K1946" s="142">
        <v>0.20090384999999999</v>
      </c>
      <c r="L1946" s="141">
        <f t="shared" si="862"/>
        <v>2.5900776621645534</v>
      </c>
    </row>
    <row r="1947" spans="1:12" ht="15" customHeight="1" x14ac:dyDescent="0.2">
      <c r="A1947" s="11"/>
      <c r="C1947" s="190">
        <v>2014</v>
      </c>
      <c r="D1947" s="186"/>
      <c r="E1947" s="142">
        <v>0.17522057417508535</v>
      </c>
      <c r="F1947" s="142">
        <v>9.8423823464413793E-2</v>
      </c>
      <c r="G1947" s="142">
        <v>0.19328883392355514</v>
      </c>
      <c r="H1947" s="142">
        <v>5.2338611044626927E-2</v>
      </c>
      <c r="I1947" s="142">
        <v>1.9080281193540802E-2</v>
      </c>
      <c r="J1947" s="142">
        <v>0.17947563681860515</v>
      </c>
      <c r="K1947" s="142">
        <v>0.28217223938017294</v>
      </c>
      <c r="L1947" s="141">
        <f t="shared" si="862"/>
        <v>2.3343282536855061</v>
      </c>
    </row>
    <row r="1948" spans="1:12" ht="15" customHeight="1" x14ac:dyDescent="0.2">
      <c r="A1948" s="11"/>
      <c r="C1948" s="162" t="s">
        <v>74</v>
      </c>
      <c r="D1948" s="162"/>
      <c r="E1948" s="162"/>
      <c r="F1948" s="162"/>
      <c r="G1948" s="162"/>
      <c r="H1948" s="162"/>
      <c r="I1948" s="162"/>
      <c r="J1948" s="162"/>
      <c r="K1948" s="162"/>
      <c r="L1948" s="162"/>
    </row>
    <row r="1949" spans="1:12" ht="15" customHeight="1" x14ac:dyDescent="0.2">
      <c r="A1949" s="11"/>
      <c r="C1949" s="189">
        <v>2024</v>
      </c>
      <c r="D1949" s="184"/>
      <c r="E1949" s="185">
        <f>AVERAGE(E1954,E1959,E1964)</f>
        <v>0.13624120003353282</v>
      </c>
      <c r="F1949" s="185">
        <f t="shared" ref="F1949:K1949" si="863">AVERAGE(F1954,F1959,F1964)</f>
        <v>0.14878616148472906</v>
      </c>
      <c r="G1949" s="185">
        <f t="shared" si="863"/>
        <v>0.2652694764628305</v>
      </c>
      <c r="H1949" s="185">
        <f t="shared" si="863"/>
        <v>0.13479381943924781</v>
      </c>
      <c r="I1949" s="185">
        <f t="shared" si="863"/>
        <v>6.7237350261608805E-2</v>
      </c>
      <c r="J1949" s="185">
        <f t="shared" si="863"/>
        <v>0.12841462660991909</v>
      </c>
      <c r="K1949" s="185">
        <f t="shared" si="863"/>
        <v>0.11925736570813188</v>
      </c>
      <c r="L1949" s="180">
        <f t="shared" ref="L1949:L1952" si="864">(1*E1949+2*F1949+3*G1949+4*H1949+5*I1949)/SUM(E1949:I1949)</f>
        <v>2.7979604108350724</v>
      </c>
    </row>
    <row r="1950" spans="1:12" ht="15" customHeight="1" x14ac:dyDescent="0.2">
      <c r="A1950" s="11"/>
      <c r="C1950" s="190">
        <v>2021</v>
      </c>
      <c r="D1950" s="186"/>
      <c r="E1950" s="142">
        <f t="shared" ref="E1950:K1950" si="865">AVERAGE(E1955,E1960,E1965)</f>
        <v>0.16502608399999999</v>
      </c>
      <c r="F1950" s="142">
        <f t="shared" si="865"/>
        <v>0.10713161433333333</v>
      </c>
      <c r="G1950" s="142">
        <f t="shared" si="865"/>
        <v>0.30156632999999999</v>
      </c>
      <c r="H1950" s="142">
        <f t="shared" si="865"/>
        <v>0.10795456833333333</v>
      </c>
      <c r="I1950" s="142">
        <f t="shared" si="865"/>
        <v>7.3591244666666666E-2</v>
      </c>
      <c r="J1950" s="142">
        <f t="shared" si="865"/>
        <v>0.12029705333333333</v>
      </c>
      <c r="K1950" s="142">
        <f t="shared" si="865"/>
        <v>0.124433105</v>
      </c>
      <c r="L1950" s="141">
        <f t="shared" si="864"/>
        <v>2.7589646577900075</v>
      </c>
    </row>
    <row r="1951" spans="1:12" ht="15" customHeight="1" x14ac:dyDescent="0.2">
      <c r="A1951" s="11"/>
      <c r="C1951" s="190">
        <v>2017</v>
      </c>
      <c r="D1951" s="186"/>
      <c r="E1951" s="142">
        <f t="shared" ref="E1951:K1951" si="866">AVERAGE(E1956,E1961,E1966)</f>
        <v>0.15559524233333333</v>
      </c>
      <c r="F1951" s="142">
        <f t="shared" si="866"/>
        <v>0.107089747</v>
      </c>
      <c r="G1951" s="142">
        <f t="shared" si="866"/>
        <v>0.29600455433333334</v>
      </c>
      <c r="H1951" s="142">
        <f t="shared" si="866"/>
        <v>0.12379552500000002</v>
      </c>
      <c r="I1951" s="142">
        <f t="shared" si="866"/>
        <v>5.3393000000000003E-2</v>
      </c>
      <c r="J1951" s="142">
        <f t="shared" si="866"/>
        <v>9.8509702333333338E-2</v>
      </c>
      <c r="K1951" s="142">
        <f t="shared" si="866"/>
        <v>0.16561224366666669</v>
      </c>
      <c r="L1951" s="141">
        <f t="shared" si="864"/>
        <v>2.744932326891115</v>
      </c>
    </row>
    <row r="1952" spans="1:12" ht="15" customHeight="1" x14ac:dyDescent="0.2">
      <c r="A1952" s="11"/>
      <c r="C1952" s="190">
        <v>2014</v>
      </c>
      <c r="D1952" s="186"/>
      <c r="E1952" s="142">
        <f t="shared" ref="E1952:K1952" si="867">AVERAGE(E1957,E1962,E1967)</f>
        <v>0.16693039563786635</v>
      </c>
      <c r="F1952" s="142">
        <f t="shared" si="867"/>
        <v>0.12150613083977189</v>
      </c>
      <c r="G1952" s="142">
        <f t="shared" si="867"/>
        <v>0.25945441851753731</v>
      </c>
      <c r="H1952" s="142">
        <f t="shared" si="867"/>
        <v>8.2335756677752114E-2</v>
      </c>
      <c r="I1952" s="142">
        <f t="shared" si="867"/>
        <v>3.8318509997832741E-2</v>
      </c>
      <c r="J1952" s="142">
        <f t="shared" si="867"/>
        <v>0.13346956404672505</v>
      </c>
      <c r="K1952" s="142">
        <f t="shared" si="867"/>
        <v>0.19798522428251453</v>
      </c>
      <c r="L1952" s="141">
        <f t="shared" si="864"/>
        <v>2.5566580385769737</v>
      </c>
    </row>
    <row r="1953" spans="1:12" ht="15" customHeight="1" x14ac:dyDescent="0.2">
      <c r="A1953" s="11"/>
      <c r="C1953" s="170" t="s">
        <v>95</v>
      </c>
      <c r="D1953" s="171"/>
      <c r="E1953" s="172"/>
      <c r="F1953" s="172"/>
      <c r="G1953" s="173"/>
      <c r="H1953" s="173"/>
      <c r="I1953" s="173"/>
      <c r="J1953" s="173"/>
      <c r="K1953" s="173"/>
      <c r="L1953" s="174"/>
    </row>
    <row r="1954" spans="1:12" ht="15" customHeight="1" x14ac:dyDescent="0.2">
      <c r="A1954" s="11"/>
      <c r="C1954" s="189">
        <v>2024</v>
      </c>
      <c r="D1954" s="184"/>
      <c r="E1954" s="185">
        <v>0.13523855300526313</v>
      </c>
      <c r="F1954" s="185">
        <v>0.15975092152126669</v>
      </c>
      <c r="G1954" s="185">
        <v>0.27788442712571387</v>
      </c>
      <c r="H1954" s="185">
        <v>0.12449497837778023</v>
      </c>
      <c r="I1954" s="185">
        <v>6.2711083360569103E-2</v>
      </c>
      <c r="J1954" s="185">
        <v>0.12638067863259755</v>
      </c>
      <c r="K1954" s="185">
        <v>0.11353935797680947</v>
      </c>
      <c r="L1954" s="180">
        <f t="shared" ref="L1954:L1957" si="868">(1*E1954+2*F1954+3*G1954+4*H1954+5*I1954)/SUM(E1954:I1954)</f>
        <v>2.7627737986559504</v>
      </c>
    </row>
    <row r="1955" spans="1:12" ht="15" customHeight="1" x14ac:dyDescent="0.2">
      <c r="A1955" s="11"/>
      <c r="C1955" s="190">
        <v>2021</v>
      </c>
      <c r="D1955" s="186"/>
      <c r="E1955" s="142">
        <v>0.15951969299999999</v>
      </c>
      <c r="F1955" s="142">
        <v>0.11613847099999999</v>
      </c>
      <c r="G1955" s="142">
        <v>0.348166374</v>
      </c>
      <c r="H1955" s="142">
        <v>7.6230869000000007E-2</v>
      </c>
      <c r="I1955" s="142">
        <v>6.3982449999999996E-2</v>
      </c>
      <c r="J1955" s="142">
        <v>0.11463158499999999</v>
      </c>
      <c r="K1955" s="142">
        <v>0.12133055800000001</v>
      </c>
      <c r="L1955" s="141">
        <f t="shared" si="868"/>
        <v>2.6976824042372018</v>
      </c>
    </row>
    <row r="1956" spans="1:12" ht="15" customHeight="1" x14ac:dyDescent="0.2">
      <c r="A1956" s="11"/>
      <c r="C1956" s="190">
        <v>2017</v>
      </c>
      <c r="D1956" s="186"/>
      <c r="E1956" s="142">
        <v>0.174284676</v>
      </c>
      <c r="F1956" s="142">
        <v>0.11569587200000001</v>
      </c>
      <c r="G1956" s="142">
        <v>0.30358668700000002</v>
      </c>
      <c r="H1956" s="142">
        <v>0.121432545</v>
      </c>
      <c r="I1956" s="142">
        <v>5.5132E-2</v>
      </c>
      <c r="J1956" s="142">
        <v>9.0474108999999997E-2</v>
      </c>
      <c r="K1956" s="142">
        <v>0.139394144</v>
      </c>
      <c r="L1956" s="141">
        <f t="shared" si="868"/>
        <v>2.6980144372174855</v>
      </c>
    </row>
    <row r="1957" spans="1:12" ht="15" customHeight="1" x14ac:dyDescent="0.2">
      <c r="A1957" s="11"/>
      <c r="C1957" s="190">
        <v>2014</v>
      </c>
      <c r="D1957" s="186"/>
      <c r="E1957" s="142">
        <v>0.16350369863503325</v>
      </c>
      <c r="F1957" s="142">
        <v>0.13506524201519332</v>
      </c>
      <c r="G1957" s="142">
        <v>0.29661519699451527</v>
      </c>
      <c r="H1957" s="142">
        <v>8.5733115117896885E-2</v>
      </c>
      <c r="I1957" s="142">
        <v>4.348995525491562E-2</v>
      </c>
      <c r="J1957" s="142">
        <v>0.11018768857543167</v>
      </c>
      <c r="K1957" s="142">
        <v>0.16540510340701389</v>
      </c>
      <c r="L1957" s="141">
        <f t="shared" si="868"/>
        <v>2.6005566890348786</v>
      </c>
    </row>
    <row r="1958" spans="1:12" ht="15" customHeight="1" x14ac:dyDescent="0.2">
      <c r="A1958" s="11"/>
      <c r="C1958" s="170" t="s">
        <v>96</v>
      </c>
      <c r="D1958" s="171"/>
      <c r="E1958" s="172"/>
      <c r="F1958" s="172"/>
      <c r="G1958" s="173"/>
      <c r="H1958" s="173"/>
      <c r="I1958" s="173"/>
      <c r="J1958" s="173"/>
      <c r="K1958" s="173"/>
      <c r="L1958" s="174"/>
    </row>
    <row r="1959" spans="1:12" ht="15" customHeight="1" x14ac:dyDescent="0.2">
      <c r="A1959" s="11"/>
      <c r="C1959" s="189">
        <v>2024</v>
      </c>
      <c r="D1959" s="184"/>
      <c r="E1959" s="185">
        <v>0.13845528418328873</v>
      </c>
      <c r="F1959" s="185">
        <v>0.1671618096957446</v>
      </c>
      <c r="G1959" s="185">
        <v>0.25092900310675642</v>
      </c>
      <c r="H1959" s="185">
        <v>0.13990532602786854</v>
      </c>
      <c r="I1959" s="185">
        <v>6.1841366223316464E-2</v>
      </c>
      <c r="J1959" s="185">
        <v>0.12816785278621579</v>
      </c>
      <c r="K1959" s="185">
        <v>0.11353935797680947</v>
      </c>
      <c r="L1959" s="180">
        <f t="shared" ref="L1959:L1962" si="869">(1*E1959+2*F1959+3*G1959+4*H1959+5*I1959)/SUM(E1959:I1959)</f>
        <v>2.7619859740860364</v>
      </c>
    </row>
    <row r="1960" spans="1:12" ht="15" customHeight="1" x14ac:dyDescent="0.2">
      <c r="A1960" s="11"/>
      <c r="C1960" s="190">
        <v>2021</v>
      </c>
      <c r="D1960" s="186"/>
      <c r="E1960" s="142">
        <v>0.156186249</v>
      </c>
      <c r="F1960" s="142">
        <v>0.11667356700000001</v>
      </c>
      <c r="G1960" s="142">
        <v>0.30037677099999999</v>
      </c>
      <c r="H1960" s="142">
        <v>0.112822293</v>
      </c>
      <c r="I1960" s="142">
        <v>6.9441710000000004E-2</v>
      </c>
      <c r="J1960" s="142">
        <v>0.12316885299999999</v>
      </c>
      <c r="K1960" s="142">
        <v>0.12133055800000001</v>
      </c>
      <c r="L1960" s="141">
        <f t="shared" si="869"/>
        <v>2.7652677518094331</v>
      </c>
    </row>
    <row r="1961" spans="1:12" ht="15" customHeight="1" x14ac:dyDescent="0.2">
      <c r="A1961" s="11"/>
      <c r="C1961" s="190">
        <v>2017</v>
      </c>
      <c r="D1961" s="186"/>
      <c r="E1961" s="142">
        <v>0.149998574</v>
      </c>
      <c r="F1961" s="142">
        <v>0.12826526999999999</v>
      </c>
      <c r="G1961" s="142">
        <v>0.291424446</v>
      </c>
      <c r="H1961" s="142">
        <v>0.12307468100000001</v>
      </c>
      <c r="I1961" s="142">
        <v>5.00957E-2</v>
      </c>
      <c r="J1961" s="142">
        <v>8.9595743000000005E-2</v>
      </c>
      <c r="K1961" s="142">
        <v>0.16754559099999999</v>
      </c>
      <c r="L1961" s="141">
        <f t="shared" si="869"/>
        <v>2.7240439601734154</v>
      </c>
    </row>
    <row r="1962" spans="1:12" ht="15" customHeight="1" x14ac:dyDescent="0.2">
      <c r="A1962" s="11"/>
      <c r="C1962" s="190">
        <v>2014</v>
      </c>
      <c r="D1962" s="186"/>
      <c r="E1962" s="142">
        <v>0.17568519441551322</v>
      </c>
      <c r="F1962" s="142">
        <v>0.15275185496908636</v>
      </c>
      <c r="G1962" s="142">
        <v>0.27355103263866937</v>
      </c>
      <c r="H1962" s="142">
        <v>8.5776231409801923E-2</v>
      </c>
      <c r="I1962" s="142">
        <v>2.584467548867269E-2</v>
      </c>
      <c r="J1962" s="142">
        <v>0.11079204924655325</v>
      </c>
      <c r="K1962" s="142">
        <v>0.17559896183170315</v>
      </c>
      <c r="L1962" s="141">
        <f t="shared" si="869"/>
        <v>2.4861938861406716</v>
      </c>
    </row>
    <row r="1963" spans="1:12" ht="15" customHeight="1" x14ac:dyDescent="0.2">
      <c r="A1963" s="11"/>
      <c r="C1963" s="170" t="s">
        <v>181</v>
      </c>
      <c r="D1963" s="171"/>
      <c r="E1963" s="172"/>
      <c r="F1963" s="172"/>
      <c r="G1963" s="173"/>
      <c r="H1963" s="173"/>
      <c r="I1963" s="173"/>
      <c r="J1963" s="173"/>
      <c r="K1963" s="173"/>
      <c r="L1963" s="174"/>
    </row>
    <row r="1964" spans="1:12" ht="15" customHeight="1" x14ac:dyDescent="0.2">
      <c r="A1964" s="11"/>
      <c r="C1964" s="189">
        <v>2024</v>
      </c>
      <c r="D1964" s="184"/>
      <c r="E1964" s="185">
        <v>0.13502976291204657</v>
      </c>
      <c r="F1964" s="185">
        <v>0.11944575323717595</v>
      </c>
      <c r="G1964" s="185">
        <v>0.26699499915602126</v>
      </c>
      <c r="H1964" s="185">
        <v>0.1399811539120947</v>
      </c>
      <c r="I1964" s="185">
        <v>7.7159601200940869E-2</v>
      </c>
      <c r="J1964" s="185">
        <v>0.13069534841094393</v>
      </c>
      <c r="K1964" s="185">
        <v>0.13069338117077667</v>
      </c>
      <c r="L1964" s="180">
        <f t="shared" ref="L1964:L1967" si="870">(1*E1964+2*F1964+3*G1964+4*H1964+5*I1964)/SUM(E1964:I1964)</f>
        <v>2.8711028025697778</v>
      </c>
    </row>
    <row r="1965" spans="1:12" ht="15" customHeight="1" x14ac:dyDescent="0.2">
      <c r="A1965" s="11"/>
      <c r="C1965" s="190">
        <v>2021</v>
      </c>
      <c r="D1965" s="186"/>
      <c r="E1965" s="142">
        <v>0.17937231000000001</v>
      </c>
      <c r="F1965" s="142">
        <v>8.8582805000000001E-2</v>
      </c>
      <c r="G1965" s="142">
        <v>0.25615584499999999</v>
      </c>
      <c r="H1965" s="142">
        <v>0.134810543</v>
      </c>
      <c r="I1965" s="142">
        <v>8.7349573999999999E-2</v>
      </c>
      <c r="J1965" s="142">
        <v>0.123090722</v>
      </c>
      <c r="K1965" s="142">
        <v>0.13063819900000001</v>
      </c>
      <c r="L1965" s="141">
        <f t="shared" si="870"/>
        <v>2.8153248353748004</v>
      </c>
    </row>
    <row r="1966" spans="1:12" ht="15" customHeight="1" x14ac:dyDescent="0.2">
      <c r="A1966" s="11"/>
      <c r="C1966" s="190">
        <v>2017</v>
      </c>
      <c r="D1966" s="186"/>
      <c r="E1966" s="142">
        <v>0.14250247699999999</v>
      </c>
      <c r="F1966" s="142">
        <v>7.7308099000000005E-2</v>
      </c>
      <c r="G1966" s="142">
        <v>0.29300252999999998</v>
      </c>
      <c r="H1966" s="142">
        <v>0.126879349</v>
      </c>
      <c r="I1966" s="142">
        <v>5.4951300000000002E-2</v>
      </c>
      <c r="J1966" s="142">
        <v>0.115459255</v>
      </c>
      <c r="K1966" s="142">
        <v>0.18989699600000001</v>
      </c>
      <c r="L1966" s="141">
        <f t="shared" si="870"/>
        <v>2.8192870761502782</v>
      </c>
    </row>
    <row r="1967" spans="1:12" ht="15" customHeight="1" x14ac:dyDescent="0.2">
      <c r="A1967" s="11"/>
      <c r="C1967" s="190">
        <v>2014</v>
      </c>
      <c r="D1967" s="186"/>
      <c r="E1967" s="142">
        <v>0.16160229386305258</v>
      </c>
      <c r="F1967" s="142">
        <v>7.6701295535035949E-2</v>
      </c>
      <c r="G1967" s="142">
        <v>0.20819702591942726</v>
      </c>
      <c r="H1967" s="142">
        <v>7.5497923505557549E-2</v>
      </c>
      <c r="I1967" s="142">
        <v>4.5620899249909905E-2</v>
      </c>
      <c r="J1967" s="142">
        <v>0.17942895431819023</v>
      </c>
      <c r="K1967" s="142">
        <v>0.25295160760882651</v>
      </c>
      <c r="L1967" s="141">
        <f t="shared" si="870"/>
        <v>2.589220971629616</v>
      </c>
    </row>
    <row r="1968" spans="1:12" ht="15" customHeight="1" x14ac:dyDescent="0.2">
      <c r="A1968" s="11"/>
      <c r="C1968" s="162" t="s">
        <v>75</v>
      </c>
      <c r="D1968" s="162"/>
      <c r="E1968" s="162"/>
      <c r="F1968" s="162"/>
      <c r="G1968" s="162"/>
      <c r="H1968" s="162"/>
      <c r="I1968" s="162"/>
      <c r="J1968" s="162"/>
      <c r="K1968" s="162"/>
      <c r="L1968" s="162"/>
    </row>
    <row r="1969" spans="1:13" ht="15" customHeight="1" x14ac:dyDescent="0.2">
      <c r="A1969" s="11"/>
      <c r="C1969" s="189">
        <v>2024</v>
      </c>
      <c r="D1969" s="184"/>
      <c r="E1969" s="185">
        <f>AVERAGE(E1974,E1979,E1984)</f>
        <v>0.13205369095639452</v>
      </c>
      <c r="F1969" s="185">
        <f t="shared" ref="F1969:K1969" si="871">AVERAGE(F1974,F1979,F1984)</f>
        <v>0.11878703802412909</v>
      </c>
      <c r="G1969" s="185">
        <f t="shared" si="871"/>
        <v>0.21539373548848617</v>
      </c>
      <c r="H1969" s="185">
        <f t="shared" si="871"/>
        <v>8.5140703538855875E-2</v>
      </c>
      <c r="I1969" s="185">
        <f t="shared" si="871"/>
        <v>6.1558097284775438E-2</v>
      </c>
      <c r="J1969" s="185">
        <f t="shared" si="871"/>
        <v>0.1746810985185239</v>
      </c>
      <c r="K1969" s="185">
        <f t="shared" si="871"/>
        <v>0.21238563618883502</v>
      </c>
      <c r="L1969" s="180">
        <f t="shared" ref="L1969:L1972" si="872">(1*E1969+2*F1969+3*G1969+4*H1969+5*I1969)/SUM(E1969:I1969)</f>
        <v>2.7150790604501913</v>
      </c>
    </row>
    <row r="1970" spans="1:13" ht="15" customHeight="1" x14ac:dyDescent="0.2">
      <c r="A1970" s="11"/>
      <c r="C1970" s="190">
        <v>2021</v>
      </c>
      <c r="D1970" s="186"/>
      <c r="E1970" s="142">
        <f t="shared" ref="E1970:K1970" si="873">AVERAGE(E1975,E1980,E1985)</f>
        <v>0.15925718766666666</v>
      </c>
      <c r="F1970" s="142">
        <f t="shared" si="873"/>
        <v>8.3444685666666671E-2</v>
      </c>
      <c r="G1970" s="142">
        <f t="shared" si="873"/>
        <v>0.23065456766666667</v>
      </c>
      <c r="H1970" s="142">
        <f t="shared" si="873"/>
        <v>7.2589831666666674E-2</v>
      </c>
      <c r="I1970" s="142">
        <f t="shared" si="873"/>
        <v>4.7587299999999999E-2</v>
      </c>
      <c r="J1970" s="142">
        <f t="shared" si="873"/>
        <v>0.15309609599999999</v>
      </c>
      <c r="K1970" s="142">
        <f t="shared" si="873"/>
        <v>0.25337032166666668</v>
      </c>
      <c r="L1970" s="141">
        <f t="shared" si="872"/>
        <v>2.6054231131675869</v>
      </c>
    </row>
    <row r="1971" spans="1:13" ht="15" customHeight="1" x14ac:dyDescent="0.2">
      <c r="A1971" s="11"/>
      <c r="C1971" s="190">
        <v>2017</v>
      </c>
      <c r="D1971" s="186"/>
      <c r="E1971" s="142">
        <f t="shared" ref="E1971:K1971" si="874">AVERAGE(E1976,E1981,E1986)</f>
        <v>0.15524560666666667</v>
      </c>
      <c r="F1971" s="142">
        <f t="shared" si="874"/>
        <v>8.8422791000000001E-2</v>
      </c>
      <c r="G1971" s="142">
        <f t="shared" si="874"/>
        <v>0.25045730166666663</v>
      </c>
      <c r="H1971" s="142">
        <f t="shared" si="874"/>
        <v>8.8763238666666675E-2</v>
      </c>
      <c r="I1971" s="142">
        <f t="shared" si="874"/>
        <v>2.8655899999999998E-2</v>
      </c>
      <c r="J1971" s="142">
        <f t="shared" si="874"/>
        <v>0.13501223200000001</v>
      </c>
      <c r="K1971" s="142">
        <f t="shared" si="874"/>
        <v>0.25344293000000001</v>
      </c>
      <c r="L1971" s="141">
        <f t="shared" si="872"/>
        <v>2.5865569456958339</v>
      </c>
    </row>
    <row r="1972" spans="1:13" ht="15" customHeight="1" x14ac:dyDescent="0.2">
      <c r="A1972" s="11"/>
      <c r="C1972" s="190">
        <v>2014</v>
      </c>
      <c r="D1972" s="186"/>
      <c r="E1972" s="142">
        <f t="shared" ref="E1972:K1972" si="875">AVERAGE(E1977,E1982,E1987)</f>
        <v>0.15788266376345442</v>
      </c>
      <c r="F1972" s="142">
        <f t="shared" si="875"/>
        <v>8.6442797218505008E-2</v>
      </c>
      <c r="G1972" s="142">
        <f t="shared" si="875"/>
        <v>0.17302480466016401</v>
      </c>
      <c r="H1972" s="142">
        <f t="shared" si="875"/>
        <v>5.0144765187115858E-2</v>
      </c>
      <c r="I1972" s="142">
        <f t="shared" si="875"/>
        <v>1.9513817963330442E-2</v>
      </c>
      <c r="J1972" s="142">
        <f t="shared" si="875"/>
        <v>0.16720493661389024</v>
      </c>
      <c r="K1972" s="142">
        <f t="shared" si="875"/>
        <v>0.34578621459353998</v>
      </c>
      <c r="L1972" s="141">
        <f t="shared" si="872"/>
        <v>2.3572278524143049</v>
      </c>
    </row>
    <row r="1973" spans="1:13" ht="15" customHeight="1" x14ac:dyDescent="0.2">
      <c r="A1973" s="11"/>
      <c r="C1973" s="170" t="s">
        <v>95</v>
      </c>
      <c r="D1973" s="171"/>
      <c r="E1973" s="172"/>
      <c r="F1973" s="172"/>
      <c r="G1973" s="173"/>
      <c r="H1973" s="173"/>
      <c r="I1973" s="173"/>
      <c r="J1973" s="173"/>
      <c r="K1973" s="173"/>
      <c r="L1973" s="174"/>
    </row>
    <row r="1974" spans="1:13" s="3" customFormat="1" ht="15" customHeight="1" x14ac:dyDescent="0.2">
      <c r="A1974" s="11"/>
      <c r="B1974" s="2"/>
      <c r="C1974" s="189">
        <v>2024</v>
      </c>
      <c r="D1974" s="184"/>
      <c r="E1974" s="185">
        <v>0.13645386191510395</v>
      </c>
      <c r="F1974" s="185">
        <v>0.12116289813878628</v>
      </c>
      <c r="G1974" s="185">
        <v>0.22366678147236771</v>
      </c>
      <c r="H1974" s="185">
        <v>7.3383535744506553E-2</v>
      </c>
      <c r="I1974" s="185">
        <v>6.1970512446814376E-2</v>
      </c>
      <c r="J1974" s="185">
        <v>0.17360856004980091</v>
      </c>
      <c r="K1974" s="185">
        <v>0.20975385023262019</v>
      </c>
      <c r="L1974" s="180">
        <f t="shared" ref="L1974:L1977" si="876">(1*E1974+2*F1974+3*G1974+4*H1974+5*I1974)/SUM(E1974:I1974)</f>
        <v>2.6809372885928524</v>
      </c>
      <c r="M1974" s="2"/>
    </row>
    <row r="1975" spans="1:13" s="3" customFormat="1" ht="15" customHeight="1" x14ac:dyDescent="0.2">
      <c r="A1975" s="11"/>
      <c r="B1975" s="2"/>
      <c r="C1975" s="190">
        <v>2021</v>
      </c>
      <c r="D1975" s="186"/>
      <c r="E1975" s="142">
        <v>0.16622915299999999</v>
      </c>
      <c r="F1975" s="142">
        <v>8.5065110999999999E-2</v>
      </c>
      <c r="G1975" s="142">
        <v>0.24996937999999999</v>
      </c>
      <c r="H1975" s="142">
        <v>5.9128699999999999E-2</v>
      </c>
      <c r="I1975" s="142">
        <v>3.6028699999999997E-2</v>
      </c>
      <c r="J1975" s="142">
        <v>0.14942965699999999</v>
      </c>
      <c r="K1975" s="142">
        <v>0.25414931299999999</v>
      </c>
      <c r="L1975" s="141">
        <f t="shared" si="876"/>
        <v>2.5199074213082255</v>
      </c>
      <c r="M1975" s="2"/>
    </row>
    <row r="1976" spans="1:13" s="3" customFormat="1" ht="15" customHeight="1" x14ac:dyDescent="0.2">
      <c r="A1976" s="11"/>
      <c r="B1976" s="2"/>
      <c r="C1976" s="190">
        <v>2017</v>
      </c>
      <c r="D1976" s="186"/>
      <c r="E1976" s="142">
        <v>0.175338982</v>
      </c>
      <c r="F1976" s="142">
        <v>7.9999140999999996E-2</v>
      </c>
      <c r="G1976" s="142">
        <v>0.25285397500000001</v>
      </c>
      <c r="H1976" s="142">
        <v>8.2519644000000003E-2</v>
      </c>
      <c r="I1976" s="142">
        <v>3.3532199999999998E-2</v>
      </c>
      <c r="J1976" s="142">
        <v>0.13337640100000001</v>
      </c>
      <c r="K1976" s="142">
        <v>0.24237968200000001</v>
      </c>
      <c r="L1976" s="141">
        <f t="shared" si="876"/>
        <v>2.5497063854566004</v>
      </c>
      <c r="M1976" s="2"/>
    </row>
    <row r="1977" spans="1:13" s="3" customFormat="1" ht="15" customHeight="1" x14ac:dyDescent="0.2">
      <c r="A1977" s="11"/>
      <c r="B1977" s="2"/>
      <c r="C1977" s="190">
        <v>2014</v>
      </c>
      <c r="D1977" s="186"/>
      <c r="E1977" s="142">
        <v>0.15400578277804042</v>
      </c>
      <c r="F1977" s="142">
        <v>8.2818212867141222E-2</v>
      </c>
      <c r="G1977" s="142">
        <v>0.19480650172615319</v>
      </c>
      <c r="H1977" s="142">
        <v>5.5117032002647816E-2</v>
      </c>
      <c r="I1977" s="142">
        <v>2.2463369893234206E-2</v>
      </c>
      <c r="J1977" s="142">
        <v>0.15840593516501869</v>
      </c>
      <c r="K1977" s="142">
        <v>0.33238316556776443</v>
      </c>
      <c r="L1977" s="141">
        <f t="shared" si="876"/>
        <v>2.4289477953976175</v>
      </c>
      <c r="M1977" s="2"/>
    </row>
    <row r="1978" spans="1:13" s="3" customFormat="1" ht="15" customHeight="1" x14ac:dyDescent="0.2">
      <c r="A1978" s="11"/>
      <c r="B1978" s="2"/>
      <c r="C1978" s="170" t="s">
        <v>96</v>
      </c>
      <c r="D1978" s="171"/>
      <c r="E1978" s="172"/>
      <c r="F1978" s="172"/>
      <c r="G1978" s="173"/>
      <c r="H1978" s="173"/>
      <c r="I1978" s="173"/>
      <c r="J1978" s="173"/>
      <c r="K1978" s="173"/>
      <c r="L1978" s="174"/>
      <c r="M1978" s="2"/>
    </row>
    <row r="1979" spans="1:13" ht="15" customHeight="1" x14ac:dyDescent="0.2">
      <c r="A1979" s="11"/>
      <c r="C1979" s="189">
        <v>2024</v>
      </c>
      <c r="D1979" s="184"/>
      <c r="E1979" s="185">
        <v>0.12946199916527326</v>
      </c>
      <c r="F1979" s="185">
        <v>0.12956474088590944</v>
      </c>
      <c r="G1979" s="185">
        <v>0.19649068797228411</v>
      </c>
      <c r="H1979" s="185">
        <v>9.2926616048806934E-2</v>
      </c>
      <c r="I1979" s="185">
        <v>6.4538785383549166E-2</v>
      </c>
      <c r="J1979" s="185">
        <v>0.17726332031155687</v>
      </c>
      <c r="K1979" s="185">
        <v>0.20975385023262019</v>
      </c>
      <c r="L1979" s="180">
        <f t="shared" ref="L1979:L1982" si="877">(1*E1979+2*F1979+3*G1979+4*H1979+5*I1979)/SUM(E1979:I1979)</f>
        <v>2.7284025842153721</v>
      </c>
    </row>
    <row r="1980" spans="1:13" ht="15" customHeight="1" x14ac:dyDescent="0.2">
      <c r="A1980" s="11"/>
      <c r="C1980" s="190">
        <v>2021</v>
      </c>
      <c r="D1980" s="186"/>
      <c r="E1980" s="142">
        <v>0.14191804399999999</v>
      </c>
      <c r="F1980" s="142">
        <v>7.9752429999999999E-2</v>
      </c>
      <c r="G1980" s="142">
        <v>0.23250611600000001</v>
      </c>
      <c r="H1980" s="142">
        <v>8.3928855999999996E-2</v>
      </c>
      <c r="I1980" s="142">
        <v>4.8224099999999999E-2</v>
      </c>
      <c r="J1980" s="142">
        <v>0.15952111499999999</v>
      </c>
      <c r="K1980" s="142">
        <v>0.25414931299999999</v>
      </c>
      <c r="L1980" s="141">
        <f t="shared" si="877"/>
        <v>2.6875281772001989</v>
      </c>
    </row>
    <row r="1981" spans="1:13" ht="15" customHeight="1" x14ac:dyDescent="0.2">
      <c r="A1981" s="11"/>
      <c r="C1981" s="190">
        <v>2017</v>
      </c>
      <c r="D1981" s="186"/>
      <c r="E1981" s="142">
        <v>0.15608915200000001</v>
      </c>
      <c r="F1981" s="142">
        <v>0.11135526900000001</v>
      </c>
      <c r="G1981" s="142">
        <v>0.246655559</v>
      </c>
      <c r="H1981" s="142">
        <v>9.3173258999999994E-2</v>
      </c>
      <c r="I1981" s="142">
        <v>2.9847499999999999E-2</v>
      </c>
      <c r="J1981" s="142">
        <v>0.11148607200000001</v>
      </c>
      <c r="K1981" s="142">
        <v>0.25139318700000002</v>
      </c>
      <c r="L1981" s="141">
        <f t="shared" si="877"/>
        <v>2.5751742214123721</v>
      </c>
    </row>
    <row r="1982" spans="1:13" ht="15" customHeight="1" x14ac:dyDescent="0.2">
      <c r="A1982" s="11"/>
      <c r="C1982" s="190">
        <v>2014</v>
      </c>
      <c r="D1982" s="186"/>
      <c r="E1982" s="142">
        <v>0.15877897350887174</v>
      </c>
      <c r="F1982" s="142">
        <v>0.11264142220535428</v>
      </c>
      <c r="G1982" s="142">
        <v>0.18929781834423026</v>
      </c>
      <c r="H1982" s="142">
        <v>5.1084683235672862E-2</v>
      </c>
      <c r="I1982" s="142">
        <v>1.6997802803216319E-2</v>
      </c>
      <c r="J1982" s="142">
        <v>0.15020832254684385</v>
      </c>
      <c r="K1982" s="142">
        <v>0.32099097735581061</v>
      </c>
      <c r="L1982" s="141">
        <f t="shared" si="877"/>
        <v>2.3473550993456325</v>
      </c>
    </row>
    <row r="1983" spans="1:13" ht="15" customHeight="1" x14ac:dyDescent="0.2">
      <c r="A1983" s="11"/>
      <c r="C1983" s="170" t="s">
        <v>181</v>
      </c>
      <c r="D1983" s="171"/>
      <c r="E1983" s="172"/>
      <c r="F1983" s="172"/>
      <c r="G1983" s="173"/>
      <c r="H1983" s="173"/>
      <c r="I1983" s="173"/>
      <c r="J1983" s="173"/>
      <c r="K1983" s="173"/>
      <c r="L1983" s="174"/>
    </row>
    <row r="1984" spans="1:13" ht="15" customHeight="1" x14ac:dyDescent="0.2">
      <c r="A1984" s="11"/>
      <c r="C1984" s="189">
        <v>2024</v>
      </c>
      <c r="D1984" s="184"/>
      <c r="E1984" s="185">
        <v>0.13024521178880633</v>
      </c>
      <c r="F1984" s="185">
        <v>0.10563347504769147</v>
      </c>
      <c r="G1984" s="185">
        <v>0.22602373702080666</v>
      </c>
      <c r="H1984" s="185">
        <v>8.9111958823254095E-2</v>
      </c>
      <c r="I1984" s="185">
        <v>5.8164994023962774E-2</v>
      </c>
      <c r="J1984" s="185">
        <v>0.173171415194214</v>
      </c>
      <c r="K1984" s="185">
        <v>0.21764920810126467</v>
      </c>
      <c r="L1984" s="180">
        <f t="shared" ref="L1984:L1987" si="878">(1*E1984+2*F1984+3*G1984+4*H1984+5*I1984)/SUM(E1984:I1984)</f>
        <v>2.7362321216069958</v>
      </c>
    </row>
    <row r="1985" spans="1:12" ht="15" customHeight="1" x14ac:dyDescent="0.2">
      <c r="A1985" s="11"/>
      <c r="C1985" s="190">
        <v>2021</v>
      </c>
      <c r="D1985" s="186"/>
      <c r="E1985" s="142">
        <v>0.169624366</v>
      </c>
      <c r="F1985" s="142">
        <v>8.5516516000000001E-2</v>
      </c>
      <c r="G1985" s="142">
        <v>0.20948820700000001</v>
      </c>
      <c r="H1985" s="142">
        <v>7.4711939000000005E-2</v>
      </c>
      <c r="I1985" s="142">
        <v>5.8509100000000001E-2</v>
      </c>
      <c r="J1985" s="142">
        <v>0.150337516</v>
      </c>
      <c r="K1985" s="142">
        <v>0.251812339</v>
      </c>
      <c r="L1985" s="141">
        <f t="shared" si="878"/>
        <v>2.6102114926702842</v>
      </c>
    </row>
    <row r="1986" spans="1:12" ht="15" customHeight="1" x14ac:dyDescent="0.2">
      <c r="A1986" s="11"/>
      <c r="C1986" s="190">
        <v>2017</v>
      </c>
      <c r="D1986" s="186"/>
      <c r="E1986" s="142">
        <v>0.13430868600000001</v>
      </c>
      <c r="F1986" s="142">
        <v>7.3913962999999999E-2</v>
      </c>
      <c r="G1986" s="142">
        <v>0.25186237099999997</v>
      </c>
      <c r="H1986" s="142">
        <v>9.0596812999999998E-2</v>
      </c>
      <c r="I1986" s="142">
        <v>2.2588E-2</v>
      </c>
      <c r="J1986" s="142">
        <v>0.160174223</v>
      </c>
      <c r="K1986" s="142">
        <v>0.26655592099999997</v>
      </c>
      <c r="L1986" s="141">
        <f t="shared" si="878"/>
        <v>2.6393347249444399</v>
      </c>
    </row>
    <row r="1987" spans="1:12" ht="15" customHeight="1" x14ac:dyDescent="0.2">
      <c r="A1987" s="11"/>
      <c r="C1987" s="190">
        <v>2014</v>
      </c>
      <c r="D1987" s="186"/>
      <c r="E1987" s="142">
        <v>0.16086323500345112</v>
      </c>
      <c r="F1987" s="142">
        <v>6.3868756583019506E-2</v>
      </c>
      <c r="G1987" s="142">
        <v>0.13497009391010864</v>
      </c>
      <c r="H1987" s="142">
        <v>4.4232580323026918E-2</v>
      </c>
      <c r="I1987" s="142">
        <v>1.9080281193540799E-2</v>
      </c>
      <c r="J1987" s="142">
        <v>0.19300055212980813</v>
      </c>
      <c r="K1987" s="142">
        <v>0.38398450085704489</v>
      </c>
      <c r="L1987" s="141">
        <f t="shared" si="878"/>
        <v>2.2832355309884838</v>
      </c>
    </row>
    <row r="1988" spans="1:12" ht="15" customHeight="1" x14ac:dyDescent="0.2">
      <c r="A1988" s="11"/>
      <c r="C1988" s="162" t="s">
        <v>208</v>
      </c>
      <c r="D1988" s="162"/>
      <c r="E1988" s="162"/>
      <c r="F1988" s="162"/>
      <c r="G1988" s="162"/>
      <c r="H1988" s="162"/>
      <c r="I1988" s="162"/>
      <c r="J1988" s="162"/>
      <c r="K1988" s="162"/>
      <c r="L1988" s="162"/>
    </row>
    <row r="1989" spans="1:12" ht="15" customHeight="1" x14ac:dyDescent="0.2">
      <c r="A1989" s="11"/>
      <c r="C1989" s="189">
        <v>2024</v>
      </c>
      <c r="D1989" s="184"/>
      <c r="E1989" s="185">
        <f>AVERAGE(E1994,E1999,E2004)</f>
        <v>0.10687095410879545</v>
      </c>
      <c r="F1989" s="185">
        <f t="shared" ref="F1989:K1989" si="879">AVERAGE(F1994,F1999,F2004)</f>
        <v>0.21538172431192537</v>
      </c>
      <c r="G1989" s="185">
        <f t="shared" si="879"/>
        <v>0.28357539304250085</v>
      </c>
      <c r="H1989" s="185">
        <f t="shared" si="879"/>
        <v>9.796133358276933E-2</v>
      </c>
      <c r="I1989" s="185">
        <f t="shared" si="879"/>
        <v>4.1472979413126748E-2</v>
      </c>
      <c r="J1989" s="185">
        <f t="shared" si="879"/>
        <v>0.11215162282299233</v>
      </c>
      <c r="K1989" s="185">
        <f t="shared" si="879"/>
        <v>0.14258599271789002</v>
      </c>
      <c r="L1989" s="180">
        <f t="shared" ref="L1989:L1990" si="880">(1*E1989+2*F1989+3*G1989+4*H1989+5*I1989)/SUM(E1989:I1989)</f>
        <v>2.6669410058839351</v>
      </c>
    </row>
    <row r="1990" spans="1:12" ht="15" customHeight="1" x14ac:dyDescent="0.2">
      <c r="A1990" s="11"/>
      <c r="C1990" s="190">
        <v>2021</v>
      </c>
      <c r="D1990" s="190"/>
      <c r="E1990" s="142">
        <f t="shared" ref="E1990:K1990" si="881">AVERAGE(E1995,E2000,E2005)</f>
        <v>0.1700971113333333</v>
      </c>
      <c r="F1990" s="142">
        <f t="shared" si="881"/>
        <v>0.10024768333333334</v>
      </c>
      <c r="G1990" s="142">
        <f t="shared" si="881"/>
        <v>0.42933176933333334</v>
      </c>
      <c r="H1990" s="142">
        <f t="shared" si="881"/>
        <v>0.10061104166666666</v>
      </c>
      <c r="I1990" s="142">
        <f t="shared" si="881"/>
        <v>3.8493066666666666E-2</v>
      </c>
      <c r="J1990" s="142">
        <f t="shared" si="881"/>
        <v>7.2449580999999999E-2</v>
      </c>
      <c r="K1990" s="142">
        <f t="shared" si="881"/>
        <v>8.8769729999999991E-2</v>
      </c>
      <c r="L1990" s="141">
        <f t="shared" si="880"/>
        <v>2.6866347310211447</v>
      </c>
    </row>
    <row r="1991" spans="1:12" ht="15" customHeight="1" x14ac:dyDescent="0.2">
      <c r="A1991" s="11"/>
      <c r="C1991" s="190">
        <v>2017</v>
      </c>
      <c r="D1991" s="186"/>
      <c r="E1991" s="142" t="s">
        <v>174</v>
      </c>
      <c r="F1991" s="142" t="s">
        <v>174</v>
      </c>
      <c r="G1991" s="142" t="s">
        <v>174</v>
      </c>
      <c r="H1991" s="142" t="s">
        <v>174</v>
      </c>
      <c r="I1991" s="142" t="s">
        <v>174</v>
      </c>
      <c r="J1991" s="142" t="s">
        <v>174</v>
      </c>
      <c r="K1991" s="142" t="s">
        <v>174</v>
      </c>
      <c r="L1991" s="141" t="s">
        <v>174</v>
      </c>
    </row>
    <row r="1992" spans="1:12" ht="15" customHeight="1" x14ac:dyDescent="0.2">
      <c r="A1992" s="11"/>
      <c r="C1992" s="190">
        <v>2014</v>
      </c>
      <c r="D1992" s="186"/>
      <c r="E1992" s="142" t="s">
        <v>174</v>
      </c>
      <c r="F1992" s="142" t="s">
        <v>174</v>
      </c>
      <c r="G1992" s="142" t="s">
        <v>174</v>
      </c>
      <c r="H1992" s="142" t="s">
        <v>174</v>
      </c>
      <c r="I1992" s="142" t="s">
        <v>174</v>
      </c>
      <c r="J1992" s="142" t="s">
        <v>174</v>
      </c>
      <c r="K1992" s="142" t="s">
        <v>174</v>
      </c>
      <c r="L1992" s="141" t="s">
        <v>174</v>
      </c>
    </row>
    <row r="1993" spans="1:12" ht="15" customHeight="1" x14ac:dyDescent="0.2">
      <c r="A1993" s="11"/>
      <c r="C1993" s="170" t="s">
        <v>95</v>
      </c>
      <c r="D1993" s="171"/>
      <c r="E1993" s="172"/>
      <c r="F1993" s="172"/>
      <c r="G1993" s="173"/>
      <c r="H1993" s="173"/>
      <c r="I1993" s="173"/>
      <c r="J1993" s="173"/>
      <c r="K1993" s="173"/>
      <c r="L1993" s="174"/>
    </row>
    <row r="1994" spans="1:12" ht="15" customHeight="1" x14ac:dyDescent="0.2">
      <c r="A1994" s="11"/>
      <c r="C1994" s="189">
        <v>2024</v>
      </c>
      <c r="D1994" s="184"/>
      <c r="E1994" s="185">
        <v>0.11413081300747466</v>
      </c>
      <c r="F1994" s="185">
        <v>0.23580758437723653</v>
      </c>
      <c r="G1994" s="185">
        <v>0.27497452024451746</v>
      </c>
      <c r="H1994" s="185">
        <v>0.10368923121378916</v>
      </c>
      <c r="I1994" s="185">
        <v>4.2041791534816714E-2</v>
      </c>
      <c r="J1994" s="185">
        <v>8.8476503269345474E-2</v>
      </c>
      <c r="K1994" s="185">
        <v>0.14087955635282012</v>
      </c>
      <c r="L1994" s="180">
        <f t="shared" ref="L1994:L1995" si="882">(1*E1994+2*F1994+3*G1994+4*H1994+5*I1994)/SUM(E1994:I1994)</f>
        <v>2.6414733424448915</v>
      </c>
    </row>
    <row r="1995" spans="1:12" ht="15" customHeight="1" x14ac:dyDescent="0.2">
      <c r="A1995" s="11"/>
      <c r="C1995" s="190">
        <v>2021</v>
      </c>
      <c r="D1995" s="190"/>
      <c r="E1995" s="142">
        <v>0.17210265199999999</v>
      </c>
      <c r="F1995" s="142">
        <v>0.11283926599999999</v>
      </c>
      <c r="G1995" s="142">
        <v>0.43310722899999998</v>
      </c>
      <c r="H1995" s="142">
        <v>9.7865464999999999E-2</v>
      </c>
      <c r="I1995" s="142">
        <v>2.6311600000000001E-2</v>
      </c>
      <c r="J1995" s="142">
        <v>7.2448982999999995E-2</v>
      </c>
      <c r="K1995" s="142">
        <v>8.5324790999999997E-2</v>
      </c>
      <c r="L1995" s="141">
        <f t="shared" si="882"/>
        <v>2.6360171404876676</v>
      </c>
    </row>
    <row r="1996" spans="1:12" ht="15" customHeight="1" x14ac:dyDescent="0.2">
      <c r="A1996" s="11"/>
      <c r="C1996" s="190">
        <v>2017</v>
      </c>
      <c r="D1996" s="186"/>
      <c r="E1996" s="142" t="s">
        <v>174</v>
      </c>
      <c r="F1996" s="142" t="s">
        <v>174</v>
      </c>
      <c r="G1996" s="142" t="s">
        <v>174</v>
      </c>
      <c r="H1996" s="142" t="s">
        <v>174</v>
      </c>
      <c r="I1996" s="142" t="s">
        <v>174</v>
      </c>
      <c r="J1996" s="142" t="s">
        <v>174</v>
      </c>
      <c r="K1996" s="142" t="s">
        <v>174</v>
      </c>
      <c r="L1996" s="141" t="s">
        <v>174</v>
      </c>
    </row>
    <row r="1997" spans="1:12" ht="15" customHeight="1" x14ac:dyDescent="0.2">
      <c r="A1997" s="11"/>
      <c r="C1997" s="190">
        <v>2014</v>
      </c>
      <c r="D1997" s="186"/>
      <c r="E1997" s="142" t="s">
        <v>174</v>
      </c>
      <c r="F1997" s="142" t="s">
        <v>174</v>
      </c>
      <c r="G1997" s="142" t="s">
        <v>174</v>
      </c>
      <c r="H1997" s="142" t="s">
        <v>174</v>
      </c>
      <c r="I1997" s="142" t="s">
        <v>174</v>
      </c>
      <c r="J1997" s="142" t="s">
        <v>174</v>
      </c>
      <c r="K1997" s="142" t="s">
        <v>174</v>
      </c>
      <c r="L1997" s="141" t="s">
        <v>174</v>
      </c>
    </row>
    <row r="1998" spans="1:12" ht="15" customHeight="1" x14ac:dyDescent="0.2">
      <c r="A1998" s="11"/>
      <c r="C1998" s="170" t="s">
        <v>96</v>
      </c>
      <c r="D1998" s="171"/>
      <c r="E1998" s="172"/>
      <c r="F1998" s="172"/>
      <c r="G1998" s="173"/>
      <c r="H1998" s="173"/>
      <c r="I1998" s="173"/>
      <c r="J1998" s="173"/>
      <c r="K1998" s="173"/>
      <c r="L1998" s="174"/>
    </row>
    <row r="1999" spans="1:12" ht="15" customHeight="1" x14ac:dyDescent="0.2">
      <c r="A1999" s="11"/>
      <c r="C1999" s="189">
        <v>2024</v>
      </c>
      <c r="D1999" s="184"/>
      <c r="E1999" s="185">
        <v>0.10823035385368376</v>
      </c>
      <c r="F1999" s="185">
        <v>0.22630021821983357</v>
      </c>
      <c r="G1999" s="185">
        <v>0.2951140886932837</v>
      </c>
      <c r="H1999" s="185">
        <v>8.0995645865757138E-2</v>
      </c>
      <c r="I1999" s="185">
        <v>4.374822789988661E-2</v>
      </c>
      <c r="J1999" s="185">
        <v>0.10473190911473511</v>
      </c>
      <c r="K1999" s="185">
        <v>0.1408795563528201</v>
      </c>
      <c r="L1999" s="180">
        <f t="shared" ref="L1999:L2000" si="883">(1*E1999+2*F1999+3*G1999+4*H1999+5*I1999)/SUM(E1999:I1999)</f>
        <v>2.6364355876224215</v>
      </c>
    </row>
    <row r="2000" spans="1:12" ht="15" customHeight="1" x14ac:dyDescent="0.2">
      <c r="A2000" s="11"/>
      <c r="C2000" s="190">
        <v>2021</v>
      </c>
      <c r="D2000" s="190"/>
      <c r="E2000" s="142">
        <v>0.16577492199999999</v>
      </c>
      <c r="F2000" s="142">
        <v>8.4889726999999998E-2</v>
      </c>
      <c r="G2000" s="142">
        <v>0.443806704</v>
      </c>
      <c r="H2000" s="142">
        <v>0.109948119</v>
      </c>
      <c r="I2000" s="142">
        <v>3.9758399999999999E-2</v>
      </c>
      <c r="J2000" s="142">
        <v>7.049735E-2</v>
      </c>
      <c r="K2000" s="142">
        <v>8.5324790999999997E-2</v>
      </c>
      <c r="L2000" s="141">
        <f t="shared" si="883"/>
        <v>2.7311293513744221</v>
      </c>
    </row>
    <row r="2001" spans="1:12" ht="15" customHeight="1" x14ac:dyDescent="0.2">
      <c r="A2001" s="11"/>
      <c r="C2001" s="190">
        <v>2017</v>
      </c>
      <c r="D2001" s="186"/>
      <c r="E2001" s="142" t="s">
        <v>174</v>
      </c>
      <c r="F2001" s="142" t="s">
        <v>174</v>
      </c>
      <c r="G2001" s="142" t="s">
        <v>174</v>
      </c>
      <c r="H2001" s="142" t="s">
        <v>174</v>
      </c>
      <c r="I2001" s="142" t="s">
        <v>174</v>
      </c>
      <c r="J2001" s="142" t="s">
        <v>174</v>
      </c>
      <c r="K2001" s="142" t="s">
        <v>174</v>
      </c>
      <c r="L2001" s="141" t="s">
        <v>174</v>
      </c>
    </row>
    <row r="2002" spans="1:12" ht="15" customHeight="1" x14ac:dyDescent="0.2">
      <c r="A2002" s="11"/>
      <c r="C2002" s="190">
        <v>2014</v>
      </c>
      <c r="D2002" s="186"/>
      <c r="E2002" s="142" t="s">
        <v>174</v>
      </c>
      <c r="F2002" s="142" t="s">
        <v>174</v>
      </c>
      <c r="G2002" s="142" t="s">
        <v>174</v>
      </c>
      <c r="H2002" s="142" t="s">
        <v>174</v>
      </c>
      <c r="I2002" s="142" t="s">
        <v>174</v>
      </c>
      <c r="J2002" s="142" t="s">
        <v>174</v>
      </c>
      <c r="K2002" s="142" t="s">
        <v>174</v>
      </c>
      <c r="L2002" s="141" t="s">
        <v>174</v>
      </c>
    </row>
    <row r="2003" spans="1:12" ht="15" customHeight="1" x14ac:dyDescent="0.2">
      <c r="A2003" s="11"/>
      <c r="C2003" s="170" t="s">
        <v>181</v>
      </c>
      <c r="D2003" s="171"/>
      <c r="E2003" s="172"/>
      <c r="F2003" s="172"/>
      <c r="G2003" s="173"/>
      <c r="H2003" s="173"/>
      <c r="I2003" s="173"/>
      <c r="J2003" s="173"/>
      <c r="K2003" s="173"/>
      <c r="L2003" s="174"/>
    </row>
    <row r="2004" spans="1:12" ht="15" customHeight="1" x14ac:dyDescent="0.2">
      <c r="A2004" s="11"/>
      <c r="C2004" s="189">
        <v>2024</v>
      </c>
      <c r="D2004" s="184"/>
      <c r="E2004" s="185">
        <v>9.8251695465227926E-2</v>
      </c>
      <c r="F2004" s="185">
        <v>0.18403737033870599</v>
      </c>
      <c r="G2004" s="185">
        <v>0.28063757018970137</v>
      </c>
      <c r="H2004" s="185">
        <v>0.10919912366876169</v>
      </c>
      <c r="I2004" s="185">
        <v>3.8628918804676914E-2</v>
      </c>
      <c r="J2004" s="185">
        <v>0.14324645608489642</v>
      </c>
      <c r="K2004" s="185">
        <v>0.14599886544802981</v>
      </c>
      <c r="L2004" s="180">
        <f t="shared" ref="L2004:L2005" si="884">(1*E2004+2*F2004+3*G2004+4*H2004+5*I2004)/SUM(E2004:I2004)</f>
        <v>2.7269327858528651</v>
      </c>
    </row>
    <row r="2005" spans="1:12" ht="15" customHeight="1" x14ac:dyDescent="0.2">
      <c r="A2005" s="11"/>
      <c r="C2005" s="190">
        <v>2021</v>
      </c>
      <c r="D2005" s="190"/>
      <c r="E2005" s="142">
        <v>0.17241376</v>
      </c>
      <c r="F2005" s="142">
        <v>0.10301405700000001</v>
      </c>
      <c r="G2005" s="142">
        <v>0.41108137500000003</v>
      </c>
      <c r="H2005" s="142">
        <v>9.4019540999999998E-2</v>
      </c>
      <c r="I2005" s="142">
        <v>4.94092E-2</v>
      </c>
      <c r="J2005" s="142">
        <v>7.4402410000000002E-2</v>
      </c>
      <c r="K2005" s="142">
        <v>9.5659607999999993E-2</v>
      </c>
      <c r="L2005" s="141">
        <f t="shared" si="884"/>
        <v>2.6927437271384487</v>
      </c>
    </row>
    <row r="2006" spans="1:12" ht="15" customHeight="1" x14ac:dyDescent="0.2">
      <c r="A2006" s="11"/>
      <c r="C2006" s="190">
        <v>2017</v>
      </c>
      <c r="D2006" s="186"/>
      <c r="E2006" s="142" t="s">
        <v>174</v>
      </c>
      <c r="F2006" s="142" t="s">
        <v>174</v>
      </c>
      <c r="G2006" s="142" t="s">
        <v>174</v>
      </c>
      <c r="H2006" s="142" t="s">
        <v>174</v>
      </c>
      <c r="I2006" s="142" t="s">
        <v>174</v>
      </c>
      <c r="J2006" s="142" t="s">
        <v>174</v>
      </c>
      <c r="K2006" s="142" t="s">
        <v>174</v>
      </c>
      <c r="L2006" s="141" t="s">
        <v>174</v>
      </c>
    </row>
    <row r="2007" spans="1:12" ht="15" customHeight="1" x14ac:dyDescent="0.2">
      <c r="A2007" s="11"/>
      <c r="C2007" s="190">
        <v>2014</v>
      </c>
      <c r="D2007" s="186"/>
      <c r="E2007" s="142" t="s">
        <v>174</v>
      </c>
      <c r="F2007" s="142" t="s">
        <v>174</v>
      </c>
      <c r="G2007" s="142" t="s">
        <v>174</v>
      </c>
      <c r="H2007" s="142" t="s">
        <v>174</v>
      </c>
      <c r="I2007" s="142" t="s">
        <v>174</v>
      </c>
      <c r="J2007" s="142" t="s">
        <v>174</v>
      </c>
      <c r="K2007" s="142" t="s">
        <v>174</v>
      </c>
      <c r="L2007" s="141" t="s">
        <v>174</v>
      </c>
    </row>
    <row r="2008" spans="1:12" ht="15" customHeight="1" x14ac:dyDescent="0.2">
      <c r="A2008" s="11"/>
      <c r="C2008" s="162" t="s">
        <v>186</v>
      </c>
      <c r="D2008" s="162"/>
      <c r="E2008" s="162"/>
      <c r="F2008" s="162"/>
      <c r="G2008" s="162"/>
      <c r="H2008" s="162"/>
      <c r="I2008" s="162"/>
      <c r="J2008" s="162"/>
      <c r="K2008" s="162"/>
      <c r="L2008" s="162"/>
    </row>
    <row r="2009" spans="1:12" ht="15" customHeight="1" x14ac:dyDescent="0.2">
      <c r="A2009" s="11"/>
      <c r="C2009" s="189">
        <v>2024</v>
      </c>
      <c r="D2009" s="184"/>
      <c r="E2009" s="185">
        <f>AVERAGE(E1834,E1854,E1874,E1894,E1914,E1934,E1954,E1974)</f>
        <v>0.1271397820151747</v>
      </c>
      <c r="F2009" s="185">
        <f t="shared" ref="F2009:K2009" si="885">AVERAGE(F1834,F1854,F1874,F1894,F1914,F1934,F1954,F1974)</f>
        <v>0.12508660810661124</v>
      </c>
      <c r="G2009" s="185">
        <f t="shared" si="885"/>
        <v>0.28997066969174395</v>
      </c>
      <c r="H2009" s="185">
        <f t="shared" si="885"/>
        <v>0.16614656083331536</v>
      </c>
      <c r="I2009" s="185">
        <f t="shared" si="885"/>
        <v>9.3159328125058297E-2</v>
      </c>
      <c r="J2009" s="185">
        <f t="shared" si="885"/>
        <v>0.10194649177306295</v>
      </c>
      <c r="K2009" s="185">
        <f t="shared" si="885"/>
        <v>9.6550559455033533E-2</v>
      </c>
      <c r="L2009" s="180">
        <f t="shared" ref="L2009:L2012" si="886">(1*E2009+2*F2009+3*G2009+4*H2009+5*I2009)/SUM(E2009:I2009)</f>
        <v>2.9664368607816756</v>
      </c>
    </row>
    <row r="2010" spans="1:12" ht="15" customHeight="1" x14ac:dyDescent="0.2">
      <c r="A2010" s="11"/>
      <c r="C2010" s="190">
        <v>2021</v>
      </c>
      <c r="D2010" s="186"/>
      <c r="E2010" s="142">
        <f t="shared" ref="E2010:K2010" si="887">AVERAGE(E1835,E1855,E1875,E1895,E1915,E1935,E1955,E1975)</f>
        <v>0.148516782125</v>
      </c>
      <c r="F2010" s="142">
        <f t="shared" si="887"/>
        <v>8.9964478249999993E-2</v>
      </c>
      <c r="G2010" s="142">
        <f t="shared" si="887"/>
        <v>0.32859698724999997</v>
      </c>
      <c r="H2010" s="142">
        <f t="shared" si="887"/>
        <v>0.13526468175</v>
      </c>
      <c r="I2010" s="142">
        <f t="shared" si="887"/>
        <v>9.1678808875000004E-2</v>
      </c>
      <c r="J2010" s="142">
        <f t="shared" si="887"/>
        <v>0.103418901125</v>
      </c>
      <c r="K2010" s="142">
        <f t="shared" si="887"/>
        <v>0.10255935887500001</v>
      </c>
      <c r="L2010" s="141">
        <f t="shared" si="886"/>
        <v>2.9138868122796002</v>
      </c>
    </row>
    <row r="2011" spans="1:12" ht="15" customHeight="1" x14ac:dyDescent="0.2">
      <c r="A2011" s="11"/>
      <c r="C2011" s="190">
        <v>2017</v>
      </c>
      <c r="D2011" s="186"/>
      <c r="E2011" s="142">
        <f t="shared" ref="E2011:K2011" si="888">AVERAGE(E1836,E1856,E1876,E1896,E1916,E1936,E1956,E1976)</f>
        <v>0.14695700012500001</v>
      </c>
      <c r="F2011" s="142">
        <f t="shared" si="888"/>
        <v>8.9282364249999996E-2</v>
      </c>
      <c r="G2011" s="142">
        <f t="shared" si="888"/>
        <v>0.31175951199999996</v>
      </c>
      <c r="H2011" s="142">
        <f t="shared" si="888"/>
        <v>0.16705315537499998</v>
      </c>
      <c r="I2011" s="142">
        <f t="shared" si="888"/>
        <v>8.5904154874999986E-2</v>
      </c>
      <c r="J2011" s="142">
        <f t="shared" si="888"/>
        <v>8.1303629624999998E-2</v>
      </c>
      <c r="K2011" s="142">
        <f t="shared" si="888"/>
        <v>0.11774017725000001</v>
      </c>
      <c r="L2011" s="141">
        <f t="shared" si="886"/>
        <v>2.9446475348897483</v>
      </c>
    </row>
    <row r="2012" spans="1:12" ht="15" customHeight="1" x14ac:dyDescent="0.2">
      <c r="A2012" s="11"/>
      <c r="C2012" s="190">
        <v>2014</v>
      </c>
      <c r="D2012" s="186"/>
      <c r="E2012" s="142">
        <f t="shared" ref="E2012:K2012" si="889">AVERAGE(E1837,E1857,E1877,E1897,E1917,E1937,E1957,E1977)</f>
        <v>0.13608483938803226</v>
      </c>
      <c r="F2012" s="142">
        <f t="shared" si="889"/>
        <v>0.10888578721837602</v>
      </c>
      <c r="G2012" s="142">
        <f t="shared" si="889"/>
        <v>0.26574854364102579</v>
      </c>
      <c r="H2012" s="142">
        <f t="shared" si="889"/>
        <v>0.15259278244490171</v>
      </c>
      <c r="I2012" s="142">
        <f t="shared" si="889"/>
        <v>8.734161344021199E-2</v>
      </c>
      <c r="J2012" s="142">
        <f t="shared" si="889"/>
        <v>0.101746680199664</v>
      </c>
      <c r="K2012" s="142">
        <f t="shared" si="889"/>
        <v>0.1475997536677881</v>
      </c>
      <c r="L2012" s="141">
        <f t="shared" si="886"/>
        <v>2.9283564894706458</v>
      </c>
    </row>
    <row r="2013" spans="1:12" ht="15" customHeight="1" x14ac:dyDescent="0.2">
      <c r="A2013" s="11"/>
      <c r="C2013" s="162" t="s">
        <v>187</v>
      </c>
      <c r="D2013" s="162"/>
      <c r="E2013" s="162"/>
      <c r="F2013" s="162"/>
      <c r="G2013" s="162"/>
      <c r="H2013" s="162"/>
      <c r="I2013" s="162"/>
      <c r="J2013" s="162"/>
      <c r="K2013" s="162"/>
      <c r="L2013" s="162"/>
    </row>
    <row r="2014" spans="1:12" ht="15" customHeight="1" x14ac:dyDescent="0.2">
      <c r="A2014" s="11"/>
      <c r="C2014" s="189">
        <v>2024</v>
      </c>
      <c r="D2014" s="184"/>
      <c r="E2014" s="185">
        <f>AVERAGE(E1839,E1859,E1879,E1899,E1919,E1939,E1959,E1979)</f>
        <v>0.12577359868715848</v>
      </c>
      <c r="F2014" s="185">
        <f t="shared" ref="F2014:K2014" si="890">AVERAGE(F1839,F1859,F1879,F1899,F1919,F1939,F1959,F1979)</f>
        <v>0.13837075867936735</v>
      </c>
      <c r="G2014" s="185">
        <f t="shared" si="890"/>
        <v>0.26919726912320652</v>
      </c>
      <c r="H2014" s="185">
        <f t="shared" si="890"/>
        <v>0.17241198746085656</v>
      </c>
      <c r="I2014" s="185">
        <f t="shared" si="890"/>
        <v>9.2685130142614619E-2</v>
      </c>
      <c r="J2014" s="185">
        <f t="shared" si="890"/>
        <v>0.10501069645176291</v>
      </c>
      <c r="K2014" s="185">
        <f t="shared" si="890"/>
        <v>9.6550559455033533E-2</v>
      </c>
      <c r="L2014" s="180">
        <f t="shared" ref="L2014:L2017" si="891">(1*E2014+2*F2014+3*G2014+4*H2014+5*I2014)/SUM(E2014:I2014)</f>
        <v>2.9597518174746198</v>
      </c>
    </row>
    <row r="2015" spans="1:12" ht="15" customHeight="1" x14ac:dyDescent="0.2">
      <c r="A2015" s="11"/>
      <c r="C2015" s="190">
        <v>2021</v>
      </c>
      <c r="D2015" s="186"/>
      <c r="E2015" s="142">
        <f t="shared" ref="E2015:K2015" si="892">AVERAGE(E1840,E1860,E1880,E1900,E1920,E1940,E1960,E1980)</f>
        <v>0.14574853137499999</v>
      </c>
      <c r="F2015" s="142">
        <f t="shared" si="892"/>
        <v>9.5751142499999997E-2</v>
      </c>
      <c r="G2015" s="142">
        <f t="shared" si="892"/>
        <v>0.28751344212500002</v>
      </c>
      <c r="H2015" s="142">
        <f t="shared" si="892"/>
        <v>0.162762812875</v>
      </c>
      <c r="I2015" s="142">
        <f t="shared" si="892"/>
        <v>9.3042260874999991E-2</v>
      </c>
      <c r="J2015" s="142">
        <f t="shared" si="892"/>
        <v>0.112622444625</v>
      </c>
      <c r="K2015" s="142">
        <f t="shared" si="892"/>
        <v>0.10255935887500001</v>
      </c>
      <c r="L2015" s="141">
        <f t="shared" si="891"/>
        <v>2.951070361102063</v>
      </c>
    </row>
    <row r="2016" spans="1:12" ht="15" customHeight="1" x14ac:dyDescent="0.2">
      <c r="A2016" s="11"/>
      <c r="C2016" s="190">
        <v>2017</v>
      </c>
      <c r="D2016" s="186"/>
      <c r="E2016" s="142">
        <f t="shared" ref="E2016:K2016" si="893">AVERAGE(E1841,E1861,E1881,E1901,E1921,E1941,E1961,E1981)</f>
        <v>0.13248187387500002</v>
      </c>
      <c r="F2016" s="142">
        <f t="shared" si="893"/>
        <v>0.100572585375</v>
      </c>
      <c r="G2016" s="142">
        <f t="shared" si="893"/>
        <v>0.31161490300000005</v>
      </c>
      <c r="H2016" s="142">
        <f t="shared" si="893"/>
        <v>0.16945021200000004</v>
      </c>
      <c r="I2016" s="142">
        <f t="shared" si="893"/>
        <v>7.9966601749999991E-2</v>
      </c>
      <c r="J2016" s="142">
        <f t="shared" si="893"/>
        <v>7.7864569750000015E-2</v>
      </c>
      <c r="K2016" s="142">
        <f t="shared" si="893"/>
        <v>0.12804923675000002</v>
      </c>
      <c r="L2016" s="141">
        <f t="shared" si="891"/>
        <v>2.9544722994585908</v>
      </c>
    </row>
    <row r="2017" spans="1:12" ht="15" customHeight="1" x14ac:dyDescent="0.2">
      <c r="A2017" s="11"/>
      <c r="C2017" s="190">
        <v>2014</v>
      </c>
      <c r="D2017" s="186"/>
      <c r="E2017" s="142">
        <f t="shared" ref="E2017:K2017" si="894">AVERAGE(E1842,E1862,E1882,E1902,E1922,E1942,E1962,E1982)</f>
        <v>0.14824349240180179</v>
      </c>
      <c r="F2017" s="142">
        <f t="shared" si="894"/>
        <v>0.12593462670768255</v>
      </c>
      <c r="G2017" s="142">
        <f t="shared" si="894"/>
        <v>0.26436572198720626</v>
      </c>
      <c r="H2017" s="142">
        <f t="shared" si="894"/>
        <v>0.13995173507246497</v>
      </c>
      <c r="I2017" s="142">
        <f t="shared" si="894"/>
        <v>7.1802254142343175E-2</v>
      </c>
      <c r="J2017" s="142">
        <f t="shared" si="894"/>
        <v>0.10002818816737666</v>
      </c>
      <c r="K2017" s="142">
        <f t="shared" si="894"/>
        <v>0.14967398152112457</v>
      </c>
      <c r="L2017" s="141">
        <f t="shared" si="891"/>
        <v>2.814919672503275</v>
      </c>
    </row>
    <row r="2018" spans="1:12" ht="15" customHeight="1" x14ac:dyDescent="0.2">
      <c r="A2018" s="11"/>
      <c r="C2018" s="162" t="s">
        <v>188</v>
      </c>
      <c r="D2018" s="162"/>
      <c r="E2018" s="162"/>
      <c r="F2018" s="162"/>
      <c r="G2018" s="162"/>
      <c r="H2018" s="162"/>
      <c r="I2018" s="162"/>
      <c r="J2018" s="162"/>
      <c r="K2018" s="162"/>
      <c r="L2018" s="162"/>
    </row>
    <row r="2019" spans="1:12" ht="15" customHeight="1" x14ac:dyDescent="0.2">
      <c r="A2019" s="11"/>
      <c r="C2019" s="189">
        <v>2024</v>
      </c>
      <c r="D2019" s="184"/>
      <c r="E2019" s="185">
        <f>AVERAGE(E1844,E1864,E1884,E1904,E1924,E1944,E1964,E1984)</f>
        <v>0.13094043704515534</v>
      </c>
      <c r="F2019" s="185">
        <f t="shared" ref="F2019:K2019" si="895">AVERAGE(F1844,F1864,F1884,F1904,F1924,F1944,F1964,F1984)</f>
        <v>0.12652891703151092</v>
      </c>
      <c r="G2019" s="185">
        <f t="shared" si="895"/>
        <v>0.28804899716223537</v>
      </c>
      <c r="H2019" s="185">
        <f t="shared" si="895"/>
        <v>0.14066896527973025</v>
      </c>
      <c r="I2019" s="185">
        <f t="shared" si="895"/>
        <v>9.0647009170687382E-2</v>
      </c>
      <c r="J2019" s="185">
        <f t="shared" si="895"/>
        <v>0.10934490600855638</v>
      </c>
      <c r="K2019" s="185">
        <f t="shared" si="895"/>
        <v>0.1138207683021244</v>
      </c>
      <c r="L2019" s="180">
        <f t="shared" ref="L2019:L2022" si="896">(1*E2019+2*F2019+3*G2019+4*H2019+5*I2019)/SUM(E2019:I2019)</f>
        <v>2.9144646351179762</v>
      </c>
    </row>
    <row r="2020" spans="1:12" ht="15" customHeight="1" x14ac:dyDescent="0.2">
      <c r="A2020" s="11"/>
      <c r="C2020" s="190">
        <v>2021</v>
      </c>
      <c r="D2020" s="186"/>
      <c r="E2020" s="142">
        <f t="shared" ref="E2020:K2020" si="897">AVERAGE(E1845,E1865,E1885,E1905,E1925,E1945,E1965,E1985)</f>
        <v>0.16437141275</v>
      </c>
      <c r="F2020" s="142">
        <f t="shared" si="897"/>
        <v>9.3497016375000006E-2</v>
      </c>
      <c r="G2020" s="142">
        <f t="shared" si="897"/>
        <v>0.27229244212499998</v>
      </c>
      <c r="H2020" s="142">
        <f t="shared" si="897"/>
        <v>0.144800292</v>
      </c>
      <c r="I2020" s="142">
        <f t="shared" si="897"/>
        <v>0.108861003875</v>
      </c>
      <c r="J2020" s="142">
        <f t="shared" si="897"/>
        <v>0.10169798837500001</v>
      </c>
      <c r="K2020" s="142">
        <f t="shared" si="897"/>
        <v>0.11447985737499999</v>
      </c>
      <c r="L2020" s="141">
        <f t="shared" si="896"/>
        <v>2.9238123841992896</v>
      </c>
    </row>
    <row r="2021" spans="1:12" ht="15" customHeight="1" x14ac:dyDescent="0.2">
      <c r="A2021" s="11"/>
      <c r="C2021" s="190">
        <v>2017</v>
      </c>
      <c r="D2021" s="186"/>
      <c r="E2021" s="142">
        <f t="shared" ref="E2021:K2021" si="898">AVERAGE(E1846,E1866,E1886,E1906,E1926,E1946,E1966,E1986)</f>
        <v>0.14300805887500001</v>
      </c>
      <c r="F2021" s="142">
        <f t="shared" si="898"/>
        <v>8.0048932249999996E-2</v>
      </c>
      <c r="G2021" s="142">
        <f t="shared" si="898"/>
        <v>0.29600744849999999</v>
      </c>
      <c r="H2021" s="142">
        <f t="shared" si="898"/>
        <v>0.14962434187500001</v>
      </c>
      <c r="I2021" s="142">
        <f t="shared" si="898"/>
        <v>5.5301237374999999E-2</v>
      </c>
      <c r="J2021" s="142">
        <f t="shared" si="898"/>
        <v>0.10753352175</v>
      </c>
      <c r="K2021" s="142">
        <f t="shared" si="898"/>
        <v>0.16847645787500001</v>
      </c>
      <c r="L2021" s="141">
        <f t="shared" si="896"/>
        <v>2.8538125794338147</v>
      </c>
    </row>
    <row r="2022" spans="1:12" ht="15" customHeight="1" x14ac:dyDescent="0.2">
      <c r="A2022" s="11"/>
      <c r="C2022" s="190">
        <v>2014</v>
      </c>
      <c r="D2022" s="186"/>
      <c r="E2022" s="142">
        <f t="shared" ref="E2022:K2022" si="899">AVERAGE(E1847,E1867,E1887,E1907,E1927,E1947,E1967,E1987)</f>
        <v>0.17187965566783175</v>
      </c>
      <c r="F2022" s="142">
        <f t="shared" si="899"/>
        <v>7.1009330404993701E-2</v>
      </c>
      <c r="G2022" s="142">
        <f t="shared" si="899"/>
        <v>0.19494797354162116</v>
      </c>
      <c r="H2022" s="142">
        <f t="shared" si="899"/>
        <v>0.11777489944902862</v>
      </c>
      <c r="I2022" s="142">
        <f t="shared" si="899"/>
        <v>6.0871165254859347E-2</v>
      </c>
      <c r="J2022" s="142">
        <f t="shared" si="899"/>
        <v>0.16227541724243871</v>
      </c>
      <c r="K2022" s="142">
        <f t="shared" si="899"/>
        <v>0.22124155843922666</v>
      </c>
      <c r="L2022" s="141">
        <f t="shared" si="896"/>
        <v>2.7157238644556494</v>
      </c>
    </row>
    <row r="2023" spans="1:12" ht="15" customHeight="1" x14ac:dyDescent="0.2">
      <c r="A2023" s="11"/>
      <c r="C2023" s="100" t="s">
        <v>114</v>
      </c>
      <c r="D2023" s="100"/>
      <c r="E2023" s="100"/>
      <c r="F2023" s="100"/>
      <c r="G2023" s="100"/>
      <c r="H2023" s="100"/>
      <c r="I2023" s="100"/>
      <c r="J2023" s="100"/>
      <c r="K2023" s="100"/>
      <c r="L2023" s="100"/>
    </row>
    <row r="2024" spans="1:12" ht="15" customHeight="1" x14ac:dyDescent="0.2">
      <c r="A2024" s="11"/>
      <c r="C2024" s="160" t="s">
        <v>185</v>
      </c>
      <c r="D2024" s="160"/>
      <c r="E2024" s="160"/>
      <c r="F2024" s="161"/>
      <c r="G2024" s="161"/>
      <c r="H2024" s="161"/>
      <c r="I2024" s="161"/>
      <c r="J2024" s="161"/>
      <c r="K2024" s="161"/>
      <c r="L2024" s="161"/>
    </row>
    <row r="2025" spans="1:12" ht="15" customHeight="1" x14ac:dyDescent="0.2">
      <c r="A2025" s="11"/>
      <c r="C2025" s="189">
        <v>2024</v>
      </c>
      <c r="D2025" s="184"/>
      <c r="E2025" s="185">
        <f>AVERAGE(E2035,E2040,E2045,E2055,E2060,E2065,E2075,E2080,E2085,E2095,E2100,E2105,E2115,E2120,E2125,E2135,E2140,E2145,E2155,E2160,E2165,E2175,E2180,E2185)</f>
        <v>0.10716724015057501</v>
      </c>
      <c r="F2025" s="185">
        <f t="shared" ref="F2025:K2025" si="900">AVERAGE(F2035,F2040,F2045,F2055,F2060,F2065,F2075,F2080,F2085,F2095,F2100,F2105,F2115,F2120,F2125,F2135,F2140,F2145,F2155,F2160,F2165,F2175,F2180,F2185)</f>
        <v>0.10056801679771982</v>
      </c>
      <c r="G2025" s="185">
        <f t="shared" si="900"/>
        <v>0.28885138382234005</v>
      </c>
      <c r="H2025" s="185">
        <f t="shared" si="900"/>
        <v>0.21060501551941069</v>
      </c>
      <c r="I2025" s="185">
        <f t="shared" si="900"/>
        <v>9.2921467197644395E-2</v>
      </c>
      <c r="J2025" s="185">
        <f t="shared" si="900"/>
        <v>8.9386354258632242E-2</v>
      </c>
      <c r="K2025" s="185">
        <f t="shared" si="900"/>
        <v>0.11050052225367774</v>
      </c>
      <c r="L2025" s="180">
        <f t="shared" ref="L2025:L2028" si="901">(1*E2025+2*F2025+3*G2025+4*H2025+5*I2025)/SUM(E2025:I2025)</f>
        <v>3.1019174044544773</v>
      </c>
    </row>
    <row r="2026" spans="1:12" ht="15" customHeight="1" x14ac:dyDescent="0.2">
      <c r="A2026" s="11"/>
      <c r="C2026" s="190">
        <v>2021</v>
      </c>
      <c r="D2026" s="186"/>
      <c r="E2026" s="142">
        <f t="shared" ref="E2026:K2026" si="902">AVERAGE(E2036,E2041,E2046,E2056,E2061,E2066,E2076,E2081,E2086,E2096,E2101,E2106,E2116,E2121,E2126,E2136,E2141,E2146,E2156,E2161,E2166,E2176,E2181,E2186)</f>
        <v>0.14051785341666667</v>
      </c>
      <c r="F2026" s="142">
        <f t="shared" si="902"/>
        <v>9.8069316083333358E-2</v>
      </c>
      <c r="G2026" s="142">
        <f t="shared" si="902"/>
        <v>0.32607135237500001</v>
      </c>
      <c r="H2026" s="142">
        <f t="shared" si="902"/>
        <v>0.1777381118333333</v>
      </c>
      <c r="I2026" s="142">
        <f t="shared" si="902"/>
        <v>7.3938693458333329E-2</v>
      </c>
      <c r="J2026" s="142">
        <f t="shared" si="902"/>
        <v>7.7090877833333363E-2</v>
      </c>
      <c r="K2026" s="142">
        <f t="shared" si="902"/>
        <v>0.10657379754166667</v>
      </c>
      <c r="L2026" s="141">
        <f t="shared" si="901"/>
        <v>2.9344760389675675</v>
      </c>
    </row>
    <row r="2027" spans="1:12" ht="15" customHeight="1" x14ac:dyDescent="0.2">
      <c r="A2027" s="11"/>
      <c r="C2027" s="190">
        <v>2017</v>
      </c>
      <c r="D2027" s="186"/>
      <c r="E2027" s="142">
        <f t="shared" ref="E2027:K2027" si="903">AVERAGE(E2037,E2042,E2047,E2057,E2062,E2067,E2077,E2082,E2087,E2097,E2102,E2107,E2117,E2122,E2127,E2137,E2142,E2147,E2157,E2162,E2167,E2177,E2182,E2187)</f>
        <v>0.13243352629166666</v>
      </c>
      <c r="F2027" s="142">
        <f t="shared" si="903"/>
        <v>9.8636750583333335E-2</v>
      </c>
      <c r="G2027" s="142">
        <f t="shared" si="903"/>
        <v>0.30983661729166673</v>
      </c>
      <c r="H2027" s="142">
        <f t="shared" si="903"/>
        <v>0.17382922099999998</v>
      </c>
      <c r="I2027" s="142">
        <f t="shared" si="903"/>
        <v>7.682956358333333E-2</v>
      </c>
      <c r="J2027" s="142">
        <f t="shared" si="903"/>
        <v>8.3440318791666676E-2</v>
      </c>
      <c r="K2027" s="142">
        <f t="shared" si="903"/>
        <v>0.12499401554166667</v>
      </c>
      <c r="L2027" s="141">
        <f t="shared" si="901"/>
        <v>2.954500989662824</v>
      </c>
    </row>
    <row r="2028" spans="1:12" ht="15" customHeight="1" x14ac:dyDescent="0.2">
      <c r="A2028" s="11"/>
      <c r="C2028" s="190">
        <v>2014</v>
      </c>
      <c r="D2028" s="186"/>
      <c r="E2028" s="142">
        <f t="shared" ref="E2028:K2028" si="904">AVERAGE(E2038,E2043,E2048,E2058,E2063,E2068,E2078,E2083,E2088,E2098,E2103,E2108,E2118,E2123,E2128,E2138,E2143,E2148,E2158,E2163,E2168,E2178,E2183,E2188)</f>
        <v>0.14180544900896033</v>
      </c>
      <c r="F2028" s="142">
        <f t="shared" si="904"/>
        <v>0.12137779459996972</v>
      </c>
      <c r="G2028" s="142">
        <f t="shared" si="904"/>
        <v>0.30995914811789932</v>
      </c>
      <c r="H2028" s="142">
        <f t="shared" si="904"/>
        <v>0.16936799673965078</v>
      </c>
      <c r="I2028" s="142">
        <f t="shared" si="904"/>
        <v>6.5256018279688577E-2</v>
      </c>
      <c r="J2028" s="142">
        <f t="shared" si="904"/>
        <v>5.9519223268634597E-2</v>
      </c>
      <c r="K2028" s="142">
        <f t="shared" si="904"/>
        <v>0.13271436998519659</v>
      </c>
      <c r="L2028" s="141">
        <f t="shared" si="901"/>
        <v>2.869877407080768</v>
      </c>
    </row>
    <row r="2029" spans="1:12" ht="15" customHeight="1" x14ac:dyDescent="0.2">
      <c r="A2029" s="11"/>
      <c r="C2029" s="162" t="s">
        <v>68</v>
      </c>
      <c r="D2029" s="162"/>
      <c r="E2029" s="162"/>
      <c r="F2029" s="162"/>
      <c r="G2029" s="162"/>
      <c r="H2029" s="162"/>
      <c r="I2029" s="162"/>
      <c r="J2029" s="162"/>
      <c r="K2029" s="162"/>
      <c r="L2029" s="162"/>
    </row>
    <row r="2030" spans="1:12" ht="15" customHeight="1" x14ac:dyDescent="0.2">
      <c r="A2030" s="11"/>
      <c r="C2030" s="189">
        <v>2024</v>
      </c>
      <c r="D2030" s="184"/>
      <c r="E2030" s="185">
        <f>AVERAGE(E2035,E2040,E2045)</f>
        <v>6.4374392293225294E-2</v>
      </c>
      <c r="F2030" s="185">
        <f t="shared" ref="F2030:K2030" si="905">AVERAGE(F2035,F2040,F2045)</f>
        <v>6.5008772810538629E-2</v>
      </c>
      <c r="G2030" s="185">
        <f t="shared" si="905"/>
        <v>0.31287352084966091</v>
      </c>
      <c r="H2030" s="185">
        <f t="shared" si="905"/>
        <v>0.31643629139514967</v>
      </c>
      <c r="I2030" s="185">
        <f t="shared" si="905"/>
        <v>0.18058694694268798</v>
      </c>
      <c r="J2030" s="185">
        <f t="shared" si="905"/>
        <v>5.0638004803661901E-2</v>
      </c>
      <c r="K2030" s="185">
        <f t="shared" si="905"/>
        <v>1.0082070905075621E-2</v>
      </c>
      <c r="L2030" s="180">
        <f t="shared" ref="L2030:L2033" si="906">(1*E2030+2*F2030+3*G2030+4*H2030+5*I2030)/SUM(E2030:I2030)</f>
        <v>3.5151314484322973</v>
      </c>
    </row>
    <row r="2031" spans="1:12" ht="15" customHeight="1" x14ac:dyDescent="0.2">
      <c r="A2031" s="11"/>
      <c r="C2031" s="190">
        <v>2021</v>
      </c>
      <c r="D2031" s="186"/>
      <c r="E2031" s="142">
        <f t="shared" ref="E2031:K2031" si="907">AVERAGE(E2036,E2041,E2046)</f>
        <v>9.4903457999999996E-2</v>
      </c>
      <c r="F2031" s="142">
        <f t="shared" si="907"/>
        <v>4.8359099999999995E-2</v>
      </c>
      <c r="G2031" s="142">
        <f t="shared" si="907"/>
        <v>0.30086822266666663</v>
      </c>
      <c r="H2031" s="142">
        <f t="shared" si="907"/>
        <v>0.31380680266666666</v>
      </c>
      <c r="I2031" s="142">
        <f t="shared" si="907"/>
        <v>0.181464347</v>
      </c>
      <c r="J2031" s="142">
        <f t="shared" si="907"/>
        <v>4.4443799999999999E-2</v>
      </c>
      <c r="K2031" s="142">
        <f t="shared" si="907"/>
        <v>1.61543E-2</v>
      </c>
      <c r="L2031" s="141">
        <f t="shared" si="906"/>
        <v>3.4668603145312318</v>
      </c>
    </row>
    <row r="2032" spans="1:12" ht="15" customHeight="1" x14ac:dyDescent="0.2">
      <c r="A2032" s="11"/>
      <c r="C2032" s="190">
        <v>2017</v>
      </c>
      <c r="D2032" s="186"/>
      <c r="E2032" s="142">
        <f t="shared" ref="E2032:K2032" si="908">AVERAGE(E2037,E2042,E2047)</f>
        <v>7.714093100000001E-2</v>
      </c>
      <c r="F2032" s="142">
        <f t="shared" si="908"/>
        <v>5.2789236333333329E-2</v>
      </c>
      <c r="G2032" s="142">
        <f t="shared" si="908"/>
        <v>0.28191467866666664</v>
      </c>
      <c r="H2032" s="142">
        <f t="shared" si="908"/>
        <v>0.33621783399999999</v>
      </c>
      <c r="I2032" s="142">
        <f t="shared" si="908"/>
        <v>0.17551463133333334</v>
      </c>
      <c r="J2032" s="142">
        <f t="shared" si="908"/>
        <v>5.0130266666666666E-2</v>
      </c>
      <c r="K2032" s="142">
        <f t="shared" si="908"/>
        <v>2.6292466666666663E-2</v>
      </c>
      <c r="L2032" s="141">
        <f t="shared" si="906"/>
        <v>3.5199088288993607</v>
      </c>
    </row>
    <row r="2033" spans="1:12" ht="15" customHeight="1" x14ac:dyDescent="0.2">
      <c r="A2033" s="11"/>
      <c r="C2033" s="190">
        <v>2014</v>
      </c>
      <c r="D2033" s="186"/>
      <c r="E2033" s="142">
        <f t="shared" ref="E2033:K2033" si="909">AVERAGE(E2038,E2043,E2048)</f>
        <v>7.7872057937615799E-2</v>
      </c>
      <c r="F2033" s="142">
        <f t="shared" si="909"/>
        <v>0.10198254200753083</v>
      </c>
      <c r="G2033" s="142">
        <f t="shared" si="909"/>
        <v>0.29910911739458995</v>
      </c>
      <c r="H2033" s="142">
        <f t="shared" si="909"/>
        <v>0.30467244858598863</v>
      </c>
      <c r="I2033" s="142">
        <f t="shared" si="909"/>
        <v>0.168146278279943</v>
      </c>
      <c r="J2033" s="142">
        <f t="shared" si="909"/>
        <v>3.4837340434068165E-2</v>
      </c>
      <c r="K2033" s="142">
        <f t="shared" si="909"/>
        <v>1.3380215360263551E-2</v>
      </c>
      <c r="L2033" s="141">
        <f t="shared" si="906"/>
        <v>3.4026533054861638</v>
      </c>
    </row>
    <row r="2034" spans="1:12" ht="15" customHeight="1" x14ac:dyDescent="0.2">
      <c r="A2034" s="11"/>
      <c r="C2034" s="170" t="s">
        <v>95</v>
      </c>
      <c r="D2034" s="171"/>
      <c r="E2034" s="172"/>
      <c r="F2034" s="172"/>
      <c r="G2034" s="173"/>
      <c r="H2034" s="173"/>
      <c r="I2034" s="173"/>
      <c r="J2034" s="173"/>
      <c r="K2034" s="173"/>
      <c r="L2034" s="174"/>
    </row>
    <row r="2035" spans="1:12" ht="15" customHeight="1" x14ac:dyDescent="0.2">
      <c r="A2035" s="11"/>
      <c r="C2035" s="189">
        <v>2024</v>
      </c>
      <c r="D2035" s="184"/>
      <c r="E2035" s="185">
        <v>6.8743575989198988E-2</v>
      </c>
      <c r="F2035" s="185">
        <v>6.4568090241962348E-2</v>
      </c>
      <c r="G2035" s="185">
        <v>0.30694303837853915</v>
      </c>
      <c r="H2035" s="185">
        <v>0.35335817379598122</v>
      </c>
      <c r="I2035" s="185">
        <v>0.15552614138503423</v>
      </c>
      <c r="J2035" s="185">
        <v>4.4455614589091814E-2</v>
      </c>
      <c r="K2035" s="185">
        <v>6.405365620192326E-3</v>
      </c>
      <c r="L2035" s="180">
        <f t="shared" ref="L2035:L2038" si="910">(1*E2035+2*F2035+3*G2035+4*H2035+5*I2035)/SUM(E2035:I2035)</f>
        <v>3.4871311838466381</v>
      </c>
    </row>
    <row r="2036" spans="1:12" ht="15" customHeight="1" x14ac:dyDescent="0.2">
      <c r="A2036" s="11"/>
      <c r="C2036" s="190">
        <v>2021</v>
      </c>
      <c r="D2036" s="186"/>
      <c r="E2036" s="142">
        <v>9.5546914999999996E-2</v>
      </c>
      <c r="F2036" s="142">
        <v>4.7864700000000003E-2</v>
      </c>
      <c r="G2036" s="142">
        <v>0.33143177899999998</v>
      </c>
      <c r="H2036" s="142">
        <v>0.32288879999999998</v>
      </c>
      <c r="I2036" s="142">
        <v>0.15384898799999999</v>
      </c>
      <c r="J2036" s="142">
        <v>3.4767699999999999E-2</v>
      </c>
      <c r="K2036" s="142">
        <v>1.36512E-2</v>
      </c>
      <c r="L2036" s="141">
        <f t="shared" si="910"/>
        <v>3.4115552654970429</v>
      </c>
    </row>
    <row r="2037" spans="1:12" ht="15" customHeight="1" x14ac:dyDescent="0.2">
      <c r="A2037" s="11"/>
      <c r="C2037" s="190">
        <v>2017</v>
      </c>
      <c r="D2037" s="186"/>
      <c r="E2037" s="142">
        <v>9.4442856000000006E-2</v>
      </c>
      <c r="F2037" s="142">
        <v>3.7394999999999998E-2</v>
      </c>
      <c r="G2037" s="142">
        <v>0.28209883299999999</v>
      </c>
      <c r="H2037" s="142">
        <v>0.33048803700000001</v>
      </c>
      <c r="I2037" s="142">
        <v>0.187396073</v>
      </c>
      <c r="J2037" s="142">
        <v>4.7323999999999998E-2</v>
      </c>
      <c r="K2037" s="142">
        <v>2.08553E-2</v>
      </c>
      <c r="L2037" s="141">
        <f t="shared" si="910"/>
        <v>3.5140467689861046</v>
      </c>
    </row>
    <row r="2038" spans="1:12" ht="15" customHeight="1" x14ac:dyDescent="0.2">
      <c r="A2038" s="11"/>
      <c r="C2038" s="190">
        <v>2014</v>
      </c>
      <c r="D2038" s="186"/>
      <c r="E2038" s="142">
        <v>8.795538842859453E-2</v>
      </c>
      <c r="F2038" s="142">
        <v>0.11849196627497596</v>
      </c>
      <c r="G2038" s="142">
        <v>0.30752309086977908</v>
      </c>
      <c r="H2038" s="142">
        <v>0.26055425342137806</v>
      </c>
      <c r="I2038" s="142">
        <v>0.19463088694277361</v>
      </c>
      <c r="J2038" s="142">
        <v>2.4468661224896857E-2</v>
      </c>
      <c r="K2038" s="142">
        <v>6.3757528376020287E-3</v>
      </c>
      <c r="L2038" s="141">
        <f t="shared" si="910"/>
        <v>3.3667246924351728</v>
      </c>
    </row>
    <row r="2039" spans="1:12" ht="15" customHeight="1" x14ac:dyDescent="0.2">
      <c r="A2039" s="11"/>
      <c r="C2039" s="170" t="s">
        <v>96</v>
      </c>
      <c r="D2039" s="171"/>
      <c r="E2039" s="172"/>
      <c r="F2039" s="172"/>
      <c r="G2039" s="173"/>
      <c r="H2039" s="173"/>
      <c r="I2039" s="173"/>
      <c r="J2039" s="173"/>
      <c r="K2039" s="173"/>
      <c r="L2039" s="174"/>
    </row>
    <row r="2040" spans="1:12" ht="15" customHeight="1" x14ac:dyDescent="0.2">
      <c r="A2040" s="11"/>
      <c r="C2040" s="189">
        <v>2024</v>
      </c>
      <c r="D2040" s="184"/>
      <c r="E2040" s="185">
        <v>6.5418652051630125E-2</v>
      </c>
      <c r="F2040" s="185">
        <v>6.0557691538687147E-2</v>
      </c>
      <c r="G2040" s="185">
        <v>0.32868684948131399</v>
      </c>
      <c r="H2040" s="185">
        <v>0.32768462861700787</v>
      </c>
      <c r="I2040" s="185">
        <v>0.16571418291197854</v>
      </c>
      <c r="J2040" s="185">
        <v>4.5532629779189981E-2</v>
      </c>
      <c r="K2040" s="185">
        <v>6.4053656201923251E-3</v>
      </c>
      <c r="L2040" s="180">
        <f t="shared" ref="L2040:L2043" si="911">(1*E2040+2*F2040+3*G2040+4*H2040+5*I2040)/SUM(E2040:I2040)</f>
        <v>3.4933411491330144</v>
      </c>
    </row>
    <row r="2041" spans="1:12" ht="15" customHeight="1" x14ac:dyDescent="0.2">
      <c r="A2041" s="11"/>
      <c r="C2041" s="190">
        <v>2021</v>
      </c>
      <c r="D2041" s="186"/>
      <c r="E2041" s="142">
        <v>9.3291787000000001E-2</v>
      </c>
      <c r="F2041" s="142">
        <v>4.5460199999999999E-2</v>
      </c>
      <c r="G2041" s="142">
        <v>0.32256385700000001</v>
      </c>
      <c r="H2041" s="142">
        <v>0.35321051999999997</v>
      </c>
      <c r="I2041" s="142">
        <v>0.133885474</v>
      </c>
      <c r="J2041" s="142">
        <v>3.7936999999999999E-2</v>
      </c>
      <c r="K2041" s="142">
        <v>1.36512E-2</v>
      </c>
      <c r="L2041" s="141">
        <f t="shared" si="911"/>
        <v>3.4100936728290816</v>
      </c>
    </row>
    <row r="2042" spans="1:12" ht="15" customHeight="1" x14ac:dyDescent="0.2">
      <c r="A2042" s="11"/>
      <c r="C2042" s="190">
        <v>2017</v>
      </c>
      <c r="D2042" s="186"/>
      <c r="E2042" s="142">
        <v>7.0572764999999996E-2</v>
      </c>
      <c r="F2042" s="142">
        <v>4.15267E-2</v>
      </c>
      <c r="G2042" s="142">
        <v>0.30925440700000001</v>
      </c>
      <c r="H2042" s="142">
        <v>0.40004564500000001</v>
      </c>
      <c r="I2042" s="142">
        <v>0.10432638800000001</v>
      </c>
      <c r="J2042" s="142">
        <v>4.95243E-2</v>
      </c>
      <c r="K2042" s="142">
        <v>2.4749799999999999E-2</v>
      </c>
      <c r="L2042" s="141">
        <f t="shared" si="911"/>
        <v>3.4602077015442272</v>
      </c>
    </row>
    <row r="2043" spans="1:12" ht="15" customHeight="1" x14ac:dyDescent="0.2">
      <c r="A2043" s="11"/>
      <c r="C2043" s="190">
        <v>2014</v>
      </c>
      <c r="D2043" s="186"/>
      <c r="E2043" s="142">
        <v>7.6441627592203326E-2</v>
      </c>
      <c r="F2043" s="142">
        <v>9.7548604409580783E-2</v>
      </c>
      <c r="G2043" s="142">
        <v>0.31293419276484613</v>
      </c>
      <c r="H2043" s="142">
        <v>0.3457400577287692</v>
      </c>
      <c r="I2043" s="142">
        <v>0.12885262820113222</v>
      </c>
      <c r="J2043" s="142">
        <v>2.5526925743154367E-2</v>
      </c>
      <c r="K2043" s="142">
        <v>1.2955963560313869E-2</v>
      </c>
      <c r="L2043" s="141">
        <f t="shared" si="911"/>
        <v>3.367142145064189</v>
      </c>
    </row>
    <row r="2044" spans="1:12" ht="15" customHeight="1" x14ac:dyDescent="0.2">
      <c r="A2044" s="11"/>
      <c r="C2044" s="170" t="s">
        <v>181</v>
      </c>
      <c r="D2044" s="171"/>
      <c r="E2044" s="172"/>
      <c r="F2044" s="172"/>
      <c r="G2044" s="173"/>
      <c r="H2044" s="173"/>
      <c r="I2044" s="173"/>
      <c r="J2044" s="173"/>
      <c r="K2044" s="173"/>
      <c r="L2044" s="174"/>
    </row>
    <row r="2045" spans="1:12" ht="15" customHeight="1" x14ac:dyDescent="0.2">
      <c r="A2045" s="11"/>
      <c r="C2045" s="189">
        <v>2024</v>
      </c>
      <c r="D2045" s="184"/>
      <c r="E2045" s="185">
        <v>5.8960948838846762E-2</v>
      </c>
      <c r="F2045" s="185">
        <v>6.9900536650966419E-2</v>
      </c>
      <c r="G2045" s="185">
        <v>0.30299067468912949</v>
      </c>
      <c r="H2045" s="185">
        <v>0.26826607177245987</v>
      </c>
      <c r="I2045" s="185">
        <v>0.2205205165310512</v>
      </c>
      <c r="J2045" s="185">
        <v>6.1925770042703922E-2</v>
      </c>
      <c r="K2045" s="185">
        <v>1.743548147484221E-2</v>
      </c>
      <c r="L2045" s="180">
        <f t="shared" ref="L2045:L2048" si="912">(1*E2045+2*F2045+3*G2045+4*H2045+5*I2045)/SUM(E2045:I2045)</f>
        <v>3.5664378903945742</v>
      </c>
    </row>
    <row r="2046" spans="1:12" ht="15" customHeight="1" x14ac:dyDescent="0.2">
      <c r="A2046" s="11"/>
      <c r="C2046" s="190">
        <v>2021</v>
      </c>
      <c r="D2046" s="186"/>
      <c r="E2046" s="142">
        <v>9.5871672000000005E-2</v>
      </c>
      <c r="F2046" s="142">
        <v>5.1752399999999997E-2</v>
      </c>
      <c r="G2046" s="142">
        <v>0.24860903200000001</v>
      </c>
      <c r="H2046" s="142">
        <v>0.26532108799999998</v>
      </c>
      <c r="I2046" s="142">
        <v>0.256658579</v>
      </c>
      <c r="J2046" s="142">
        <v>6.0626699999999999E-2</v>
      </c>
      <c r="K2046" s="142">
        <v>2.1160499999999999E-2</v>
      </c>
      <c r="L2046" s="141">
        <f t="shared" si="912"/>
        <v>3.5828088204623758</v>
      </c>
    </row>
    <row r="2047" spans="1:12" ht="15" customHeight="1" x14ac:dyDescent="0.2">
      <c r="A2047" s="11"/>
      <c r="C2047" s="190">
        <v>2017</v>
      </c>
      <c r="D2047" s="186"/>
      <c r="E2047" s="142">
        <v>6.6407172E-2</v>
      </c>
      <c r="F2047" s="142">
        <v>7.9446008999999998E-2</v>
      </c>
      <c r="G2047" s="142">
        <v>0.25439079599999997</v>
      </c>
      <c r="H2047" s="142">
        <v>0.27811982000000002</v>
      </c>
      <c r="I2047" s="142">
        <v>0.234821433</v>
      </c>
      <c r="J2047" s="142">
        <v>5.35425E-2</v>
      </c>
      <c r="K2047" s="142">
        <v>3.3272299999999998E-2</v>
      </c>
      <c r="L2047" s="141">
        <f t="shared" si="912"/>
        <v>3.5864115136860018</v>
      </c>
    </row>
    <row r="2048" spans="1:12" ht="15" customHeight="1" x14ac:dyDescent="0.2">
      <c r="A2048" s="11"/>
      <c r="C2048" s="190">
        <v>2014</v>
      </c>
      <c r="D2048" s="186"/>
      <c r="E2048" s="142">
        <v>6.9219157792049513E-2</v>
      </c>
      <c r="F2048" s="142">
        <v>8.9907055338035807E-2</v>
      </c>
      <c r="G2048" s="142">
        <v>0.2768700685491447</v>
      </c>
      <c r="H2048" s="142">
        <v>0.30772303460781864</v>
      </c>
      <c r="I2048" s="142">
        <v>0.18095531969592321</v>
      </c>
      <c r="J2048" s="142">
        <v>5.451643433415327E-2</v>
      </c>
      <c r="K2048" s="142">
        <v>2.0808929682874754E-2</v>
      </c>
      <c r="L2048" s="141">
        <f t="shared" si="912"/>
        <v>3.4772363011865473</v>
      </c>
    </row>
    <row r="2049" spans="1:12" ht="15" customHeight="1" x14ac:dyDescent="0.2">
      <c r="A2049" s="11"/>
      <c r="C2049" s="162" t="s">
        <v>69</v>
      </c>
      <c r="D2049" s="162"/>
      <c r="E2049" s="162"/>
      <c r="F2049" s="162"/>
      <c r="G2049" s="162"/>
      <c r="H2049" s="162"/>
      <c r="I2049" s="162"/>
      <c r="J2049" s="162"/>
      <c r="K2049" s="162"/>
      <c r="L2049" s="162"/>
    </row>
    <row r="2050" spans="1:12" ht="15" customHeight="1" x14ac:dyDescent="0.2">
      <c r="A2050" s="11"/>
      <c r="C2050" s="189">
        <v>2024</v>
      </c>
      <c r="D2050" s="184"/>
      <c r="E2050" s="185">
        <f>AVERAGE(E2055,E2060,E2065)</f>
        <v>9.2889601974172578E-2</v>
      </c>
      <c r="F2050" s="185">
        <f t="shared" ref="F2050:K2050" si="913">AVERAGE(F2055,F2060,F2065)</f>
        <v>9.7005519600772458E-2</v>
      </c>
      <c r="G2050" s="185">
        <f t="shared" si="913"/>
        <v>0.31517584251245695</v>
      </c>
      <c r="H2050" s="185">
        <f t="shared" si="913"/>
        <v>0.29635000394869387</v>
      </c>
      <c r="I2050" s="185">
        <f t="shared" si="913"/>
        <v>0.12641926961746841</v>
      </c>
      <c r="J2050" s="185">
        <f t="shared" si="913"/>
        <v>6.1308359623742627E-2</v>
      </c>
      <c r="K2050" s="185">
        <f t="shared" si="913"/>
        <v>1.085140272269315E-2</v>
      </c>
      <c r="L2050" s="180">
        <f t="shared" ref="L2050:L2053" si="914">(1*E2050+2*F2050+3*G2050+4*H2050+5*I2050)/SUM(E2050:I2050)</f>
        <v>3.2871225118542253</v>
      </c>
    </row>
    <row r="2051" spans="1:12" ht="15" customHeight="1" x14ac:dyDescent="0.2">
      <c r="A2051" s="11"/>
      <c r="C2051" s="190">
        <v>2021</v>
      </c>
      <c r="D2051" s="186"/>
      <c r="E2051" s="142">
        <f t="shared" ref="E2051:K2051" si="915">AVERAGE(E2056,E2061,E2066)</f>
        <v>0.13787967733333331</v>
      </c>
      <c r="F2051" s="142">
        <f t="shared" si="915"/>
        <v>0.11086953233333334</v>
      </c>
      <c r="G2051" s="142">
        <f t="shared" si="915"/>
        <v>0.29528354699999998</v>
      </c>
      <c r="H2051" s="142">
        <f t="shared" si="915"/>
        <v>0.26330648600000001</v>
      </c>
      <c r="I2051" s="142">
        <f t="shared" si="915"/>
        <v>0.11130284133333333</v>
      </c>
      <c r="J2051" s="142">
        <f t="shared" si="915"/>
        <v>5.857270366666667E-2</v>
      </c>
      <c r="K2051" s="142">
        <f t="shared" si="915"/>
        <v>2.2785200000000002E-2</v>
      </c>
      <c r="L2051" s="141">
        <f t="shared" si="914"/>
        <v>3.1080761304058298</v>
      </c>
    </row>
    <row r="2052" spans="1:12" ht="15" customHeight="1" x14ac:dyDescent="0.2">
      <c r="A2052" s="11"/>
      <c r="C2052" s="190">
        <v>2017</v>
      </c>
      <c r="D2052" s="186"/>
      <c r="E2052" s="142">
        <f t="shared" ref="E2052:K2052" si="916">AVERAGE(E2057,E2062,E2067)</f>
        <v>0.13613024266666668</v>
      </c>
      <c r="F2052" s="142">
        <f t="shared" si="916"/>
        <v>0.10315268300000001</v>
      </c>
      <c r="G2052" s="142">
        <f t="shared" si="916"/>
        <v>0.32033544199999997</v>
      </c>
      <c r="H2052" s="142">
        <f t="shared" si="916"/>
        <v>0.24660483399999999</v>
      </c>
      <c r="I2052" s="142">
        <f t="shared" si="916"/>
        <v>0.10768014933333332</v>
      </c>
      <c r="J2052" s="142">
        <f t="shared" si="916"/>
        <v>5.1272600000000002E-2</v>
      </c>
      <c r="K2052" s="142">
        <f t="shared" si="916"/>
        <v>3.4824066666666667E-2</v>
      </c>
      <c r="L2052" s="141">
        <f t="shared" si="914"/>
        <v>3.0947058178948872</v>
      </c>
    </row>
    <row r="2053" spans="1:12" ht="15" customHeight="1" x14ac:dyDescent="0.2">
      <c r="A2053" s="11"/>
      <c r="C2053" s="190">
        <v>2014</v>
      </c>
      <c r="D2053" s="186"/>
      <c r="E2053" s="142">
        <f t="shared" ref="E2053:K2053" si="917">AVERAGE(E2058,E2063,E2068)</f>
        <v>0.14101086303058899</v>
      </c>
      <c r="F2053" s="142">
        <f t="shared" si="917"/>
        <v>0.12740598491635244</v>
      </c>
      <c r="G2053" s="142">
        <f t="shared" si="917"/>
        <v>0.34055674859965701</v>
      </c>
      <c r="H2053" s="142">
        <f t="shared" si="917"/>
        <v>0.24419331905029509</v>
      </c>
      <c r="I2053" s="142">
        <f t="shared" si="917"/>
        <v>9.0314727655736435E-2</v>
      </c>
      <c r="J2053" s="142">
        <f t="shared" si="917"/>
        <v>3.6965267643394535E-2</v>
      </c>
      <c r="K2053" s="142">
        <f t="shared" si="917"/>
        <v>1.9553089103975584E-2</v>
      </c>
      <c r="L2053" s="141">
        <f t="shared" si="914"/>
        <v>3.0163172897897232</v>
      </c>
    </row>
    <row r="2054" spans="1:12" ht="15" customHeight="1" x14ac:dyDescent="0.2">
      <c r="A2054" s="11"/>
      <c r="C2054" s="170" t="s">
        <v>95</v>
      </c>
      <c r="D2054" s="171"/>
      <c r="E2054" s="172"/>
      <c r="F2054" s="172"/>
      <c r="G2054" s="173"/>
      <c r="H2054" s="173"/>
      <c r="I2054" s="173"/>
      <c r="J2054" s="173"/>
      <c r="K2054" s="173"/>
      <c r="L2054" s="174"/>
    </row>
    <row r="2055" spans="1:12" ht="15" customHeight="1" x14ac:dyDescent="0.2">
      <c r="A2055" s="11"/>
      <c r="C2055" s="189">
        <v>2024</v>
      </c>
      <c r="D2055" s="184"/>
      <c r="E2055" s="185">
        <v>9.8852306623488956E-2</v>
      </c>
      <c r="F2055" s="185">
        <v>9.8259492544056526E-2</v>
      </c>
      <c r="G2055" s="185">
        <v>0.33448751629529377</v>
      </c>
      <c r="H2055" s="185">
        <v>0.29047950930297473</v>
      </c>
      <c r="I2055" s="185">
        <v>0.11144774665951414</v>
      </c>
      <c r="J2055" s="185">
        <v>5.9015586900707379E-2</v>
      </c>
      <c r="K2055" s="185">
        <v>7.4578416739647319E-3</v>
      </c>
      <c r="L2055" s="180">
        <f t="shared" ref="L2055:L2058" si="918">(1*E2055+2*F2055+3*G2055+4*H2055+5*I2055)/SUM(E2055:I2055)</f>
        <v>3.232892028449732</v>
      </c>
    </row>
    <row r="2056" spans="1:12" ht="15" customHeight="1" x14ac:dyDescent="0.2">
      <c r="A2056" s="11"/>
      <c r="C2056" s="190">
        <v>2021</v>
      </c>
      <c r="D2056" s="186"/>
      <c r="E2056" s="142">
        <v>0.13950680500000001</v>
      </c>
      <c r="F2056" s="142">
        <v>0.121758925</v>
      </c>
      <c r="G2056" s="142">
        <v>0.33976383999999998</v>
      </c>
      <c r="H2056" s="142">
        <v>0.22486893299999999</v>
      </c>
      <c r="I2056" s="142">
        <v>9.8710946999999993E-2</v>
      </c>
      <c r="J2056" s="142">
        <v>5.4983900000000002E-2</v>
      </c>
      <c r="K2056" s="142">
        <v>2.04066E-2</v>
      </c>
      <c r="L2056" s="141">
        <f t="shared" si="918"/>
        <v>3.0232728445507457</v>
      </c>
    </row>
    <row r="2057" spans="1:12" ht="15" customHeight="1" x14ac:dyDescent="0.2">
      <c r="A2057" s="11"/>
      <c r="C2057" s="190">
        <v>2017</v>
      </c>
      <c r="D2057" s="186"/>
      <c r="E2057" s="142">
        <v>0.15258509200000001</v>
      </c>
      <c r="F2057" s="142">
        <v>0.10709867100000001</v>
      </c>
      <c r="G2057" s="142">
        <v>0.35762898199999998</v>
      </c>
      <c r="H2057" s="142">
        <v>0.210171514</v>
      </c>
      <c r="I2057" s="142">
        <v>9.6271056999999993E-2</v>
      </c>
      <c r="J2057" s="142">
        <v>4.7323999999999998E-2</v>
      </c>
      <c r="K2057" s="142">
        <v>2.8920700000000001E-2</v>
      </c>
      <c r="L2057" s="141">
        <f t="shared" si="918"/>
        <v>2.9896561060764704</v>
      </c>
    </row>
    <row r="2058" spans="1:12" ht="15" customHeight="1" x14ac:dyDescent="0.2">
      <c r="A2058" s="11"/>
      <c r="C2058" s="190">
        <v>2014</v>
      </c>
      <c r="D2058" s="186"/>
      <c r="E2058" s="142">
        <v>0.15367505830247954</v>
      </c>
      <c r="F2058" s="142">
        <v>0.12964855437519107</v>
      </c>
      <c r="G2058" s="142">
        <v>0.38478755707395496</v>
      </c>
      <c r="H2058" s="142">
        <v>0.18667999967146523</v>
      </c>
      <c r="I2058" s="142">
        <v>0.10710863937333476</v>
      </c>
      <c r="J2058" s="142">
        <v>2.4468661224896854E-2</v>
      </c>
      <c r="K2058" s="142">
        <v>1.363152997867762E-2</v>
      </c>
      <c r="L2058" s="141">
        <f t="shared" si="918"/>
        <v>2.9624686560576543</v>
      </c>
    </row>
    <row r="2059" spans="1:12" ht="15" customHeight="1" x14ac:dyDescent="0.2">
      <c r="A2059" s="11"/>
      <c r="C2059" s="170" t="s">
        <v>96</v>
      </c>
      <c r="D2059" s="171"/>
      <c r="E2059" s="172"/>
      <c r="F2059" s="172"/>
      <c r="G2059" s="173"/>
      <c r="H2059" s="173"/>
      <c r="I2059" s="173"/>
      <c r="J2059" s="173"/>
      <c r="K2059" s="173"/>
      <c r="L2059" s="174"/>
    </row>
    <row r="2060" spans="1:12" ht="15" customHeight="1" x14ac:dyDescent="0.2">
      <c r="A2060" s="11"/>
      <c r="C2060" s="189">
        <v>2024</v>
      </c>
      <c r="D2060" s="184"/>
      <c r="E2060" s="185">
        <v>9.7286273079973062E-2</v>
      </c>
      <c r="F2060" s="185">
        <v>0.1129906197636928</v>
      </c>
      <c r="G2060" s="185">
        <v>0.31965636315875529</v>
      </c>
      <c r="H2060" s="185">
        <v>0.30564406205145606</v>
      </c>
      <c r="I2060" s="185">
        <v>0.10016273684640065</v>
      </c>
      <c r="J2060" s="185">
        <v>5.680210342575745E-2</v>
      </c>
      <c r="K2060" s="185">
        <v>7.457841673964731E-3</v>
      </c>
      <c r="L2060" s="180">
        <f t="shared" ref="L2060:L2063" si="919">(1*E2060+2*F2060+3*G2060+4*H2060+5*I2060)/SUM(E2060:I2060)</f>
        <v>3.212031502532787</v>
      </c>
    </row>
    <row r="2061" spans="1:12" ht="15" customHeight="1" x14ac:dyDescent="0.2">
      <c r="A2061" s="11"/>
      <c r="C2061" s="190">
        <v>2021</v>
      </c>
      <c r="D2061" s="186"/>
      <c r="E2061" s="142">
        <v>0.13730767399999999</v>
      </c>
      <c r="F2061" s="142">
        <v>0.143381909</v>
      </c>
      <c r="G2061" s="142">
        <v>0.30713017999999997</v>
      </c>
      <c r="H2061" s="142">
        <v>0.25730555100000002</v>
      </c>
      <c r="I2061" s="142">
        <v>7.6314783999999997E-2</v>
      </c>
      <c r="J2061" s="142">
        <v>5.8153299999999998E-2</v>
      </c>
      <c r="K2061" s="142">
        <v>2.04066E-2</v>
      </c>
      <c r="L2061" s="141">
        <f t="shared" si="919"/>
        <v>2.9912505023196858</v>
      </c>
    </row>
    <row r="2062" spans="1:12" ht="15" customHeight="1" x14ac:dyDescent="0.2">
      <c r="A2062" s="11"/>
      <c r="C2062" s="190">
        <v>2017</v>
      </c>
      <c r="D2062" s="186"/>
      <c r="E2062" s="142">
        <v>0.13151734000000001</v>
      </c>
      <c r="F2062" s="142">
        <v>0.11750606199999999</v>
      </c>
      <c r="G2062" s="142">
        <v>0.36813876800000001</v>
      </c>
      <c r="H2062" s="142">
        <v>0.230633967</v>
      </c>
      <c r="I2062" s="142">
        <v>6.9165063999999998E-2</v>
      </c>
      <c r="J2062" s="142">
        <v>4.95243E-2</v>
      </c>
      <c r="K2062" s="142">
        <v>3.3514500000000003E-2</v>
      </c>
      <c r="L2062" s="141">
        <f t="shared" si="919"/>
        <v>2.9873749870906474</v>
      </c>
    </row>
    <row r="2063" spans="1:12" ht="15" customHeight="1" x14ac:dyDescent="0.2">
      <c r="A2063" s="11"/>
      <c r="C2063" s="190">
        <v>2014</v>
      </c>
      <c r="D2063" s="186"/>
      <c r="E2063" s="142">
        <v>0.14230075862688399</v>
      </c>
      <c r="F2063" s="142">
        <v>0.12782682796257558</v>
      </c>
      <c r="G2063" s="142">
        <v>0.35772944752016061</v>
      </c>
      <c r="H2063" s="142">
        <v>0.25343021182539421</v>
      </c>
      <c r="I2063" s="142">
        <v>7.2974087620441913E-2</v>
      </c>
      <c r="J2063" s="142">
        <v>2.5526925743154374E-2</v>
      </c>
      <c r="K2063" s="142">
        <v>2.0211740701389463E-2</v>
      </c>
      <c r="L2063" s="141">
        <f t="shared" si="919"/>
        <v>2.9863245447644378</v>
      </c>
    </row>
    <row r="2064" spans="1:12" ht="15" customHeight="1" x14ac:dyDescent="0.2">
      <c r="A2064" s="11"/>
      <c r="C2064" s="170" t="s">
        <v>181</v>
      </c>
      <c r="D2064" s="171"/>
      <c r="E2064" s="172"/>
      <c r="F2064" s="172"/>
      <c r="G2064" s="173"/>
      <c r="H2064" s="173"/>
      <c r="I2064" s="173"/>
      <c r="J2064" s="173"/>
      <c r="K2064" s="173"/>
      <c r="L2064" s="174"/>
    </row>
    <row r="2065" spans="1:12" ht="15" customHeight="1" x14ac:dyDescent="0.2">
      <c r="A2065" s="11"/>
      <c r="C2065" s="189">
        <v>2024</v>
      </c>
      <c r="D2065" s="184"/>
      <c r="E2065" s="185">
        <v>8.253022621905573E-2</v>
      </c>
      <c r="F2065" s="185">
        <v>7.9766446494568044E-2</v>
      </c>
      <c r="G2065" s="185">
        <v>0.29138364808332184</v>
      </c>
      <c r="H2065" s="185">
        <v>0.29292644049165084</v>
      </c>
      <c r="I2065" s="185">
        <v>0.16764732534649049</v>
      </c>
      <c r="J2065" s="185">
        <v>6.8107388544763059E-2</v>
      </c>
      <c r="K2065" s="185">
        <v>1.7638524820149985E-2</v>
      </c>
      <c r="L2065" s="180">
        <f t="shared" ref="L2065:L2068" si="920">(1*E2065+2*F2065+3*G2065+4*H2065+5*I2065)/SUM(E2065:I2065)</f>
        <v>3.4193519043081722</v>
      </c>
    </row>
    <row r="2066" spans="1:12" ht="15" customHeight="1" x14ac:dyDescent="0.2">
      <c r="A2066" s="11"/>
      <c r="C2066" s="190">
        <v>2021</v>
      </c>
      <c r="D2066" s="186"/>
      <c r="E2066" s="142">
        <v>0.13682455299999999</v>
      </c>
      <c r="F2066" s="142">
        <v>6.7467763E-2</v>
      </c>
      <c r="G2066" s="142">
        <v>0.23895662100000001</v>
      </c>
      <c r="H2066" s="142">
        <v>0.307744974</v>
      </c>
      <c r="I2066" s="142">
        <v>0.15888279299999999</v>
      </c>
      <c r="J2066" s="142">
        <v>6.2580911000000003E-2</v>
      </c>
      <c r="K2066" s="142">
        <v>2.7542400000000002E-2</v>
      </c>
      <c r="L2066" s="141">
        <f t="shared" si="920"/>
        <v>3.3125628887405827</v>
      </c>
    </row>
    <row r="2067" spans="1:12" ht="15" customHeight="1" x14ac:dyDescent="0.2">
      <c r="A2067" s="11"/>
      <c r="C2067" s="190">
        <v>2017</v>
      </c>
      <c r="D2067" s="186"/>
      <c r="E2067" s="142">
        <v>0.12428829600000001</v>
      </c>
      <c r="F2067" s="142">
        <v>8.4853315999999998E-2</v>
      </c>
      <c r="G2067" s="142">
        <v>0.235238576</v>
      </c>
      <c r="H2067" s="142">
        <v>0.29900902099999999</v>
      </c>
      <c r="I2067" s="142">
        <v>0.15760432699999999</v>
      </c>
      <c r="J2067" s="142">
        <v>5.6969499999999999E-2</v>
      </c>
      <c r="K2067" s="142">
        <v>4.2036999999999998E-2</v>
      </c>
      <c r="L2067" s="141">
        <f t="shared" si="920"/>
        <v>3.3116423767550751</v>
      </c>
    </row>
    <row r="2068" spans="1:12" ht="15" customHeight="1" x14ac:dyDescent="0.2">
      <c r="A2068" s="11"/>
      <c r="C2068" s="190">
        <v>2014</v>
      </c>
      <c r="D2068" s="186"/>
      <c r="E2068" s="142">
        <v>0.12705677216240341</v>
      </c>
      <c r="F2068" s="142">
        <v>0.12474257241129066</v>
      </c>
      <c r="G2068" s="142">
        <v>0.27915324120485546</v>
      </c>
      <c r="H2068" s="142">
        <v>0.29246974565402584</v>
      </c>
      <c r="I2068" s="142">
        <v>9.0861455973432606E-2</v>
      </c>
      <c r="J2068" s="142">
        <v>6.0900215962132388E-2</v>
      </c>
      <c r="K2068" s="142">
        <v>2.4815996631859669E-2</v>
      </c>
      <c r="L2068" s="141">
        <f t="shared" si="920"/>
        <v>3.1042745613320797</v>
      </c>
    </row>
    <row r="2069" spans="1:12" ht="15" customHeight="1" x14ac:dyDescent="0.2">
      <c r="A2069" s="11"/>
      <c r="C2069" s="162" t="s">
        <v>70</v>
      </c>
      <c r="D2069" s="162"/>
      <c r="E2069" s="162"/>
      <c r="F2069" s="162"/>
      <c r="G2069" s="162"/>
      <c r="H2069" s="162"/>
      <c r="I2069" s="162"/>
      <c r="J2069" s="162"/>
      <c r="K2069" s="162"/>
      <c r="L2069" s="162"/>
    </row>
    <row r="2070" spans="1:12" ht="15" customHeight="1" x14ac:dyDescent="0.2">
      <c r="A2070" s="11"/>
      <c r="C2070" s="189">
        <v>2024</v>
      </c>
      <c r="D2070" s="184"/>
      <c r="E2070" s="185">
        <f>AVERAGE(E2075,E2080,E2085)</f>
        <v>7.985508230321893E-2</v>
      </c>
      <c r="F2070" s="185">
        <f t="shared" ref="F2070:K2070" si="921">AVERAGE(F2075,F2080,F2085)</f>
        <v>0.10296855482265756</v>
      </c>
      <c r="G2070" s="185">
        <f t="shared" si="921"/>
        <v>0.33602498486562865</v>
      </c>
      <c r="H2070" s="185">
        <f t="shared" si="921"/>
        <v>0.25926391787432462</v>
      </c>
      <c r="I2070" s="185">
        <f t="shared" si="921"/>
        <v>0.14189485193603055</v>
      </c>
      <c r="J2070" s="185">
        <f t="shared" si="921"/>
        <v>5.8531049355118797E-2</v>
      </c>
      <c r="K2070" s="185">
        <f t="shared" si="921"/>
        <v>2.1461558843020766E-2</v>
      </c>
      <c r="L2070" s="180">
        <f t="shared" ref="L2070:L2073" si="922">(1*E2070+2*F2070+3*G2070+4*H2070+5*I2070)/SUM(E2070:I2070)</f>
        <v>3.3047528800482437</v>
      </c>
    </row>
    <row r="2071" spans="1:12" ht="15" customHeight="1" x14ac:dyDescent="0.2">
      <c r="A2071" s="11"/>
      <c r="C2071" s="190">
        <v>2021</v>
      </c>
      <c r="D2071" s="186"/>
      <c r="E2071" s="142">
        <f t="shared" ref="E2071:K2071" si="923">AVERAGE(E2076,E2081,E2086)</f>
        <v>0.12867274733333334</v>
      </c>
      <c r="F2071" s="142">
        <f t="shared" si="923"/>
        <v>8.1177756000000004E-2</v>
      </c>
      <c r="G2071" s="142">
        <f t="shared" si="923"/>
        <v>0.35538123333333332</v>
      </c>
      <c r="H2071" s="142">
        <f t="shared" si="923"/>
        <v>0.22871215133333334</v>
      </c>
      <c r="I2071" s="142">
        <f t="shared" si="923"/>
        <v>0.11279456166666667</v>
      </c>
      <c r="J2071" s="142">
        <f t="shared" si="923"/>
        <v>6.1275481666666666E-2</v>
      </c>
      <c r="K2071" s="142">
        <f t="shared" si="923"/>
        <v>3.1986066666666667E-2</v>
      </c>
      <c r="L2071" s="141">
        <f t="shared" si="922"/>
        <v>3.1276862407704913</v>
      </c>
    </row>
    <row r="2072" spans="1:12" ht="15" customHeight="1" x14ac:dyDescent="0.2">
      <c r="A2072" s="11"/>
      <c r="C2072" s="190">
        <v>2017</v>
      </c>
      <c r="D2072" s="186"/>
      <c r="E2072" s="142">
        <f t="shared" ref="E2072:K2072" si="924">AVERAGE(E2077,E2082,E2087)</f>
        <v>0.15159284100000001</v>
      </c>
      <c r="F2072" s="142">
        <f t="shared" si="924"/>
        <v>9.1216633000000005E-2</v>
      </c>
      <c r="G2072" s="142">
        <f t="shared" si="924"/>
        <v>0.29007791466666666</v>
      </c>
      <c r="H2072" s="142">
        <f t="shared" si="924"/>
        <v>0.21992901866666661</v>
      </c>
      <c r="I2072" s="142">
        <f t="shared" si="924"/>
        <v>0.14722491233333332</v>
      </c>
      <c r="J2072" s="142">
        <f t="shared" si="924"/>
        <v>6.1718937000000001E-2</v>
      </c>
      <c r="K2072" s="142">
        <f t="shared" si="924"/>
        <v>3.8239762666666663E-2</v>
      </c>
      <c r="L2072" s="141">
        <f t="shared" si="922"/>
        <v>3.1333011337499115</v>
      </c>
    </row>
    <row r="2073" spans="1:12" ht="15" customHeight="1" x14ac:dyDescent="0.2">
      <c r="A2073" s="11"/>
      <c r="C2073" s="190">
        <v>2014</v>
      </c>
      <c r="D2073" s="186"/>
      <c r="E2073" s="142">
        <f t="shared" ref="E2073:K2073" si="925">AVERAGE(E2078,E2083,E2088)</f>
        <v>0.14938272176765613</v>
      </c>
      <c r="F2073" s="142">
        <f t="shared" si="925"/>
        <v>0.1194947997873263</v>
      </c>
      <c r="G2073" s="142">
        <f t="shared" si="925"/>
        <v>0.31884248980581437</v>
      </c>
      <c r="H2073" s="142">
        <f t="shared" si="925"/>
        <v>0.21849726888023002</v>
      </c>
      <c r="I2073" s="142">
        <f t="shared" si="925"/>
        <v>0.1135987725272572</v>
      </c>
      <c r="J2073" s="142">
        <f t="shared" si="925"/>
        <v>4.4469727868513588E-2</v>
      </c>
      <c r="K2073" s="142">
        <f t="shared" si="925"/>
        <v>3.57142193632023E-2</v>
      </c>
      <c r="L2073" s="141">
        <f t="shared" si="922"/>
        <v>3.0298261489670013</v>
      </c>
    </row>
    <row r="2074" spans="1:12" ht="15" customHeight="1" x14ac:dyDescent="0.2">
      <c r="A2074" s="11"/>
      <c r="C2074" s="170" t="s">
        <v>95</v>
      </c>
      <c r="D2074" s="171"/>
      <c r="E2074" s="172"/>
      <c r="F2074" s="172"/>
      <c r="G2074" s="173"/>
      <c r="H2074" s="173"/>
      <c r="I2074" s="173"/>
      <c r="J2074" s="173"/>
      <c r="K2074" s="173"/>
      <c r="L2074" s="174"/>
    </row>
    <row r="2075" spans="1:12" ht="15" customHeight="1" x14ac:dyDescent="0.2">
      <c r="A2075" s="11"/>
      <c r="C2075" s="189">
        <v>2024</v>
      </c>
      <c r="D2075" s="184"/>
      <c r="E2075" s="185">
        <v>6.6864198000453373E-2</v>
      </c>
      <c r="F2075" s="185">
        <v>6.7090605364948416E-2</v>
      </c>
      <c r="G2075" s="185">
        <v>0.30545062502076759</v>
      </c>
      <c r="H2075" s="185">
        <v>0.32801998389397913</v>
      </c>
      <c r="I2075" s="185">
        <v>0.17141378395666132</v>
      </c>
      <c r="J2075" s="185">
        <v>5.0745396909780568E-2</v>
      </c>
      <c r="K2075" s="185">
        <v>1.0415406853409484E-2</v>
      </c>
      <c r="L2075" s="180">
        <f t="shared" ref="L2075:L2078" si="926">(1*E2075+2*F2075+3*G2075+4*H2075+5*I2075)/SUM(E2075:I2075)</f>
        <v>3.5006486226027662</v>
      </c>
    </row>
    <row r="2076" spans="1:12" ht="15" customHeight="1" x14ac:dyDescent="0.2">
      <c r="A2076" s="11"/>
      <c r="C2076" s="190">
        <v>2021</v>
      </c>
      <c r="D2076" s="186"/>
      <c r="E2076" s="142">
        <v>0.115496734</v>
      </c>
      <c r="F2076" s="142">
        <v>4.7486300000000002E-2</v>
      </c>
      <c r="G2076" s="142">
        <v>0.31333793900000001</v>
      </c>
      <c r="H2076" s="142">
        <v>0.31067497399999999</v>
      </c>
      <c r="I2076" s="142">
        <v>0.131099408</v>
      </c>
      <c r="J2076" s="142">
        <v>5.7693399999999999E-2</v>
      </c>
      <c r="K2076" s="142">
        <v>2.4211199999999999E-2</v>
      </c>
      <c r="L2076" s="141">
        <f t="shared" si="926"/>
        <v>3.3206573482772934</v>
      </c>
    </row>
    <row r="2077" spans="1:12" ht="15" customHeight="1" x14ac:dyDescent="0.2">
      <c r="A2077" s="11"/>
      <c r="C2077" s="190">
        <v>2017</v>
      </c>
      <c r="D2077" s="186"/>
      <c r="E2077" s="142">
        <v>0.110926934</v>
      </c>
      <c r="F2077" s="142">
        <v>0.10414169500000001</v>
      </c>
      <c r="G2077" s="142">
        <v>0.262818208</v>
      </c>
      <c r="H2077" s="142">
        <v>0.25722986399999997</v>
      </c>
      <c r="I2077" s="142">
        <v>0.190892905</v>
      </c>
      <c r="J2077" s="142">
        <v>5.2737600000000003E-2</v>
      </c>
      <c r="K2077" s="142">
        <v>2.1252799999999999E-2</v>
      </c>
      <c r="L2077" s="141">
        <f t="shared" si="926"/>
        <v>3.3380311704887435</v>
      </c>
    </row>
    <row r="2078" spans="1:12" ht="15" customHeight="1" x14ac:dyDescent="0.2">
      <c r="A2078" s="11"/>
      <c r="C2078" s="190">
        <v>2014</v>
      </c>
      <c r="D2078" s="186"/>
      <c r="E2078" s="142">
        <v>9.2920474428101682E-2</v>
      </c>
      <c r="F2078" s="142">
        <v>0.15527330012824153</v>
      </c>
      <c r="G2078" s="142">
        <v>0.32646499140827445</v>
      </c>
      <c r="H2078" s="142">
        <v>0.22268322485466349</v>
      </c>
      <c r="I2078" s="142">
        <v>0.16043852757747479</v>
      </c>
      <c r="J2078" s="142">
        <v>2.7019454046107026E-2</v>
      </c>
      <c r="K2078" s="142">
        <v>1.5200027557137031E-2</v>
      </c>
      <c r="L2078" s="141">
        <f t="shared" si="926"/>
        <v>3.2113699612141264</v>
      </c>
    </row>
    <row r="2079" spans="1:12" ht="15" customHeight="1" x14ac:dyDescent="0.2">
      <c r="A2079" s="11"/>
      <c r="C2079" s="170" t="s">
        <v>96</v>
      </c>
      <c r="D2079" s="171"/>
      <c r="E2079" s="172"/>
      <c r="F2079" s="172"/>
      <c r="G2079" s="173"/>
      <c r="H2079" s="173"/>
      <c r="I2079" s="173"/>
      <c r="J2079" s="173"/>
      <c r="K2079" s="173"/>
      <c r="L2079" s="174"/>
    </row>
    <row r="2080" spans="1:12" ht="15" customHeight="1" x14ac:dyDescent="0.2">
      <c r="A2080" s="11"/>
      <c r="C2080" s="189">
        <v>2024</v>
      </c>
      <c r="D2080" s="184"/>
      <c r="E2080" s="185">
        <v>7.3966650744499055E-2</v>
      </c>
      <c r="F2080" s="185">
        <v>0.10100236809091169</v>
      </c>
      <c r="G2080" s="185">
        <v>0.36453979003405423</v>
      </c>
      <c r="H2080" s="185">
        <v>0.25436676798203933</v>
      </c>
      <c r="I2080" s="185">
        <v>0.14187281013427594</v>
      </c>
      <c r="J2080" s="185">
        <v>5.3836206160810134E-2</v>
      </c>
      <c r="K2080" s="185">
        <v>1.0415406853409484E-2</v>
      </c>
      <c r="L2080" s="180">
        <f t="shared" ref="L2080:L2083" si="927">(1*E2080+2*F2080+3*G2080+4*H2080+5*I2080)/SUM(E2080:I2080)</f>
        <v>3.3090325590644873</v>
      </c>
    </row>
    <row r="2081" spans="1:12" ht="15" customHeight="1" x14ac:dyDescent="0.2">
      <c r="A2081" s="11"/>
      <c r="C2081" s="190">
        <v>2021</v>
      </c>
      <c r="D2081" s="186"/>
      <c r="E2081" s="142">
        <v>0.118882477</v>
      </c>
      <c r="F2081" s="142">
        <v>5.82675E-2</v>
      </c>
      <c r="G2081" s="142">
        <v>0.40435195699999998</v>
      </c>
      <c r="H2081" s="142">
        <v>0.217422161</v>
      </c>
      <c r="I2081" s="142">
        <v>0.11883020399999999</v>
      </c>
      <c r="J2081" s="142">
        <v>5.8034500000000003E-2</v>
      </c>
      <c r="K2081" s="142">
        <v>2.4211199999999999E-2</v>
      </c>
      <c r="L2081" s="141">
        <f t="shared" si="927"/>
        <v>3.1733035902673552</v>
      </c>
    </row>
    <row r="2082" spans="1:12" ht="15" customHeight="1" x14ac:dyDescent="0.2">
      <c r="A2082" s="11"/>
      <c r="C2082" s="190">
        <v>2017</v>
      </c>
      <c r="D2082" s="186"/>
      <c r="E2082" s="142">
        <v>0.14332255099999999</v>
      </c>
      <c r="F2082" s="142">
        <v>5.6852600000000003E-2</v>
      </c>
      <c r="G2082" s="142">
        <v>0.306652339</v>
      </c>
      <c r="H2082" s="142">
        <v>0.249016189</v>
      </c>
      <c r="I2082" s="142">
        <v>0.16676197200000001</v>
      </c>
      <c r="J2082" s="142">
        <v>5.0873300000000003E-2</v>
      </c>
      <c r="K2082" s="142">
        <v>2.6521099999999999E-2</v>
      </c>
      <c r="L2082" s="141">
        <f t="shared" si="927"/>
        <v>3.2590949131309843</v>
      </c>
    </row>
    <row r="2083" spans="1:12" ht="15" customHeight="1" x14ac:dyDescent="0.2">
      <c r="A2083" s="11"/>
      <c r="C2083" s="190">
        <v>2014</v>
      </c>
      <c r="D2083" s="186"/>
      <c r="E2083" s="142">
        <v>0.146625870274912</v>
      </c>
      <c r="F2083" s="142">
        <v>8.0287812557204699E-2</v>
      </c>
      <c r="G2083" s="142">
        <v>0.32805148257631855</v>
      </c>
      <c r="H2083" s="142">
        <v>0.26882029390661522</v>
      </c>
      <c r="I2083" s="142">
        <v>0.12572662174271557</v>
      </c>
      <c r="J2083" s="142">
        <v>3.0769347415471132E-2</v>
      </c>
      <c r="K2083" s="142">
        <v>1.9718571526762797E-2</v>
      </c>
      <c r="L2083" s="141">
        <f t="shared" si="927"/>
        <v>3.1545361951809547</v>
      </c>
    </row>
    <row r="2084" spans="1:12" ht="15" customHeight="1" x14ac:dyDescent="0.2">
      <c r="A2084" s="11"/>
      <c r="C2084" s="170" t="s">
        <v>181</v>
      </c>
      <c r="D2084" s="171"/>
      <c r="E2084" s="172"/>
      <c r="F2084" s="172"/>
      <c r="G2084" s="173"/>
      <c r="H2084" s="173"/>
      <c r="I2084" s="173"/>
      <c r="J2084" s="173"/>
      <c r="K2084" s="173"/>
      <c r="L2084" s="174"/>
    </row>
    <row r="2085" spans="1:12" ht="15" customHeight="1" x14ac:dyDescent="0.2">
      <c r="A2085" s="11"/>
      <c r="C2085" s="189">
        <v>2024</v>
      </c>
      <c r="D2085" s="184"/>
      <c r="E2085" s="185">
        <v>9.8734398164704348E-2</v>
      </c>
      <c r="F2085" s="185">
        <v>0.14081269101211258</v>
      </c>
      <c r="G2085" s="185">
        <v>0.33808453954206413</v>
      </c>
      <c r="H2085" s="185">
        <v>0.19540500174695541</v>
      </c>
      <c r="I2085" s="185">
        <v>0.11239796171715435</v>
      </c>
      <c r="J2085" s="185">
        <v>7.1011544994765696E-2</v>
      </c>
      <c r="K2085" s="185">
        <v>4.3553862822243328E-2</v>
      </c>
      <c r="L2085" s="180">
        <f t="shared" ref="L2085:L2088" si="928">(1*E2085+2*F2085+3*G2085+4*H2085+5*I2085)/SUM(E2085:I2085)</f>
        <v>3.0925189037823504</v>
      </c>
    </row>
    <row r="2086" spans="1:12" ht="15" customHeight="1" x14ac:dyDescent="0.2">
      <c r="A2086" s="11"/>
      <c r="C2086" s="190">
        <v>2021</v>
      </c>
      <c r="D2086" s="186"/>
      <c r="E2086" s="142">
        <v>0.15163903100000001</v>
      </c>
      <c r="F2086" s="142">
        <v>0.13777946799999999</v>
      </c>
      <c r="G2086" s="142">
        <v>0.34845380399999998</v>
      </c>
      <c r="H2086" s="142">
        <v>0.15803931900000001</v>
      </c>
      <c r="I2086" s="142">
        <v>8.8454072999999994E-2</v>
      </c>
      <c r="J2086" s="142">
        <v>6.8098544999999996E-2</v>
      </c>
      <c r="K2086" s="142">
        <v>4.7535800000000003E-2</v>
      </c>
      <c r="L2086" s="141">
        <f t="shared" si="928"/>
        <v>2.8800156252103375</v>
      </c>
    </row>
    <row r="2087" spans="1:12" ht="15" customHeight="1" x14ac:dyDescent="0.2">
      <c r="A2087" s="11"/>
      <c r="C2087" s="190">
        <v>2017</v>
      </c>
      <c r="D2087" s="186"/>
      <c r="E2087" s="142">
        <v>0.20052903799999999</v>
      </c>
      <c r="F2087" s="142">
        <v>0.11265560400000001</v>
      </c>
      <c r="G2087" s="142">
        <v>0.30076319699999998</v>
      </c>
      <c r="H2087" s="142">
        <v>0.15354100300000001</v>
      </c>
      <c r="I2087" s="142">
        <v>8.4019860000000002E-2</v>
      </c>
      <c r="J2087" s="142">
        <v>8.1545910999999999E-2</v>
      </c>
      <c r="K2087" s="142">
        <v>6.6945387999999995E-2</v>
      </c>
      <c r="L2087" s="141">
        <f t="shared" si="928"/>
        <v>2.7743617222598869</v>
      </c>
    </row>
    <row r="2088" spans="1:12" ht="15" customHeight="1" x14ac:dyDescent="0.2">
      <c r="A2088" s="11"/>
      <c r="C2088" s="190">
        <v>2014</v>
      </c>
      <c r="D2088" s="186"/>
      <c r="E2088" s="142">
        <v>0.20860182059995475</v>
      </c>
      <c r="F2088" s="142">
        <v>0.12292328667653268</v>
      </c>
      <c r="G2088" s="142">
        <v>0.30201099543285015</v>
      </c>
      <c r="H2088" s="142">
        <v>0.16398828787941133</v>
      </c>
      <c r="I2088" s="142">
        <v>5.4631168261581257E-2</v>
      </c>
      <c r="J2088" s="142">
        <v>7.5620382143962606E-2</v>
      </c>
      <c r="K2088" s="142">
        <v>7.2224059005707067E-2</v>
      </c>
      <c r="L2088" s="141">
        <f t="shared" si="928"/>
        <v>2.6868220823039399</v>
      </c>
    </row>
    <row r="2089" spans="1:12" ht="15" customHeight="1" x14ac:dyDescent="0.2">
      <c r="A2089" s="11"/>
      <c r="C2089" s="162" t="s">
        <v>71</v>
      </c>
      <c r="D2089" s="162"/>
      <c r="E2089" s="162"/>
      <c r="F2089" s="162"/>
      <c r="G2089" s="162"/>
      <c r="H2089" s="162"/>
      <c r="I2089" s="162"/>
      <c r="J2089" s="162"/>
      <c r="K2089" s="162"/>
      <c r="L2089" s="162"/>
    </row>
    <row r="2090" spans="1:12" ht="15" customHeight="1" x14ac:dyDescent="0.2">
      <c r="A2090" s="11"/>
      <c r="C2090" s="189">
        <v>2024</v>
      </c>
      <c r="D2090" s="184"/>
      <c r="E2090" s="185">
        <f>AVERAGE(E2095,E2100,E2105)</f>
        <v>0.12350994179953034</v>
      </c>
      <c r="F2090" s="185">
        <f t="shared" ref="F2090:K2090" si="929">AVERAGE(F2095,F2100,F2105)</f>
        <v>0.11551610156580576</v>
      </c>
      <c r="G2090" s="185">
        <f t="shared" si="929"/>
        <v>0.36416257155755088</v>
      </c>
      <c r="H2090" s="185">
        <f t="shared" si="929"/>
        <v>0.19543328842613747</v>
      </c>
      <c r="I2090" s="185">
        <f t="shared" si="929"/>
        <v>5.740868297818378E-2</v>
      </c>
      <c r="J2090" s="185">
        <f t="shared" si="929"/>
        <v>7.9150409749567927E-2</v>
      </c>
      <c r="K2090" s="185">
        <f t="shared" si="929"/>
        <v>6.4819003923223761E-2</v>
      </c>
      <c r="L2090" s="180">
        <f t="shared" ref="L2090:L2093" si="930">(1*E2090+2*F2090+3*G2090+4*H2090+5*I2090)/SUM(E2090:I2090)</f>
        <v>2.938921188544569</v>
      </c>
    </row>
    <row r="2091" spans="1:12" ht="15" customHeight="1" x14ac:dyDescent="0.2">
      <c r="A2091" s="11"/>
      <c r="C2091" s="190">
        <v>2021</v>
      </c>
      <c r="D2091" s="186"/>
      <c r="E2091" s="142">
        <f t="shared" ref="E2091:K2091" si="931">AVERAGE(E2096,E2101,E2106)</f>
        <v>0.17160377899999998</v>
      </c>
      <c r="F2091" s="142">
        <f t="shared" si="931"/>
        <v>0.10527123099999998</v>
      </c>
      <c r="G2091" s="142">
        <f t="shared" si="931"/>
        <v>0.41262864166666668</v>
      </c>
      <c r="H2091" s="142">
        <f t="shared" si="931"/>
        <v>0.13217250266666666</v>
      </c>
      <c r="I2091" s="142">
        <f t="shared" si="931"/>
        <v>3.7406299999999996E-2</v>
      </c>
      <c r="J2091" s="142">
        <f t="shared" si="931"/>
        <v>8.136039266666667E-2</v>
      </c>
      <c r="K2091" s="142">
        <f t="shared" si="931"/>
        <v>5.9557146999999998E-2</v>
      </c>
      <c r="L2091" s="141">
        <f t="shared" si="930"/>
        <v>2.7188934716159028</v>
      </c>
    </row>
    <row r="2092" spans="1:12" ht="15" customHeight="1" x14ac:dyDescent="0.2">
      <c r="A2092" s="11"/>
      <c r="C2092" s="190">
        <v>2017</v>
      </c>
      <c r="D2092" s="186"/>
      <c r="E2092" s="142">
        <f t="shared" ref="E2092:K2092" si="932">AVERAGE(E2097,E2102,E2107)</f>
        <v>0.17292158800000001</v>
      </c>
      <c r="F2092" s="142">
        <f t="shared" si="932"/>
        <v>9.3000850999999995E-2</v>
      </c>
      <c r="G2092" s="142">
        <f t="shared" si="932"/>
        <v>0.35865690799999994</v>
      </c>
      <c r="H2092" s="142">
        <f t="shared" si="932"/>
        <v>0.15749718300000001</v>
      </c>
      <c r="I2092" s="142">
        <f t="shared" si="932"/>
        <v>5.8876121333333337E-2</v>
      </c>
      <c r="J2092" s="142">
        <f t="shared" si="932"/>
        <v>7.9421804999999998E-2</v>
      </c>
      <c r="K2092" s="142">
        <f t="shared" si="932"/>
        <v>7.9625551666666669E-2</v>
      </c>
      <c r="L2092" s="141">
        <f t="shared" si="930"/>
        <v>2.8054651458985784</v>
      </c>
    </row>
    <row r="2093" spans="1:12" ht="15" customHeight="1" x14ac:dyDescent="0.2">
      <c r="A2093" s="11"/>
      <c r="C2093" s="190">
        <v>2014</v>
      </c>
      <c r="D2093" s="186"/>
      <c r="E2093" s="142">
        <f t="shared" ref="E2093:K2093" si="933">AVERAGE(E2098,E2103,E2108)</f>
        <v>0.16118665683821412</v>
      </c>
      <c r="F2093" s="142">
        <f t="shared" si="933"/>
        <v>0.13263257759853805</v>
      </c>
      <c r="G2093" s="142">
        <f t="shared" si="933"/>
        <v>0.37952949201594222</v>
      </c>
      <c r="H2093" s="142">
        <f t="shared" si="933"/>
        <v>0.1432597353894223</v>
      </c>
      <c r="I2093" s="142">
        <f t="shared" si="933"/>
        <v>5.0061277917215354E-2</v>
      </c>
      <c r="J2093" s="142">
        <f t="shared" si="933"/>
        <v>5.90861817844891E-2</v>
      </c>
      <c r="K2093" s="142">
        <f t="shared" si="933"/>
        <v>7.4244078456178794E-2</v>
      </c>
      <c r="L2093" s="141">
        <f t="shared" si="930"/>
        <v>2.7558197888507343</v>
      </c>
    </row>
    <row r="2094" spans="1:12" ht="15" customHeight="1" x14ac:dyDescent="0.2">
      <c r="A2094" s="11"/>
      <c r="C2094" s="170" t="s">
        <v>95</v>
      </c>
      <c r="D2094" s="171"/>
      <c r="E2094" s="172"/>
      <c r="F2094" s="172"/>
      <c r="G2094" s="173"/>
      <c r="H2094" s="173"/>
      <c r="I2094" s="173"/>
      <c r="J2094" s="173"/>
      <c r="K2094" s="173"/>
      <c r="L2094" s="174"/>
    </row>
    <row r="2095" spans="1:12" ht="15" customHeight="1" x14ac:dyDescent="0.2">
      <c r="A2095" s="11"/>
      <c r="C2095" s="189">
        <v>2024</v>
      </c>
      <c r="D2095" s="184"/>
      <c r="E2095" s="185">
        <v>0.10405448587468805</v>
      </c>
      <c r="F2095" s="185">
        <v>9.7581060489383212E-2</v>
      </c>
      <c r="G2095" s="185">
        <v>0.3899411092988796</v>
      </c>
      <c r="H2095" s="185">
        <v>0.21755687462683237</v>
      </c>
      <c r="I2095" s="185">
        <v>6.0261428729575461E-2</v>
      </c>
      <c r="J2095" s="185">
        <v>7.4201625246848424E-2</v>
      </c>
      <c r="K2095" s="185">
        <v>5.6403415733792678E-2</v>
      </c>
      <c r="L2095" s="180">
        <f t="shared" ref="L2095:L2098" si="934">(1*E2095+2*F2095+3*G2095+4*H2095+5*I2095)/SUM(E2095:I2095)</f>
        <v>3.0372554493342792</v>
      </c>
    </row>
    <row r="2096" spans="1:12" ht="15" customHeight="1" x14ac:dyDescent="0.2">
      <c r="A2096" s="11"/>
      <c r="C2096" s="190">
        <v>2021</v>
      </c>
      <c r="D2096" s="186"/>
      <c r="E2096" s="142">
        <v>0.13827482599999999</v>
      </c>
      <c r="F2096" s="142">
        <v>0.113501913</v>
      </c>
      <c r="G2096" s="142">
        <v>0.442232389</v>
      </c>
      <c r="H2096" s="142">
        <v>0.14113858300000001</v>
      </c>
      <c r="I2096" s="142">
        <v>3.5480400000000002E-2</v>
      </c>
      <c r="J2096" s="142">
        <v>8.0628736000000006E-2</v>
      </c>
      <c r="K2096" s="142">
        <v>4.8743099999999998E-2</v>
      </c>
      <c r="L2096" s="141">
        <f t="shared" si="934"/>
        <v>2.7956048285695658</v>
      </c>
    </row>
    <row r="2097" spans="1:12" ht="15" customHeight="1" x14ac:dyDescent="0.2">
      <c r="A2097" s="11"/>
      <c r="C2097" s="190">
        <v>2017</v>
      </c>
      <c r="D2097" s="186"/>
      <c r="E2097" s="142">
        <v>0.12616952300000001</v>
      </c>
      <c r="F2097" s="142">
        <v>0.10019428900000001</v>
      </c>
      <c r="G2097" s="142">
        <v>0.37090492000000003</v>
      </c>
      <c r="H2097" s="142">
        <v>0.18704037100000001</v>
      </c>
      <c r="I2097" s="142">
        <v>8.3264963999999997E-2</v>
      </c>
      <c r="J2097" s="142">
        <v>7.0356250999999995E-2</v>
      </c>
      <c r="K2097" s="142">
        <v>6.2069699999999998E-2</v>
      </c>
      <c r="L2097" s="141">
        <f t="shared" si="934"/>
        <v>3.0011952455005781</v>
      </c>
    </row>
    <row r="2098" spans="1:12" ht="15" customHeight="1" x14ac:dyDescent="0.2">
      <c r="A2098" s="11"/>
      <c r="C2098" s="190">
        <v>2014</v>
      </c>
      <c r="D2098" s="186"/>
      <c r="E2098" s="142">
        <v>0.1040968740663174</v>
      </c>
      <c r="F2098" s="142">
        <v>0.16836133759990934</v>
      </c>
      <c r="G2098" s="142">
        <v>0.4013514099053575</v>
      </c>
      <c r="H2098" s="142">
        <v>0.15074084678233868</v>
      </c>
      <c r="I2098" s="142">
        <v>6.9095321691901315E-2</v>
      </c>
      <c r="J2098" s="142">
        <v>4.7361120325278651E-2</v>
      </c>
      <c r="K2098" s="142">
        <v>5.8993089628897016E-2</v>
      </c>
      <c r="L2098" s="141">
        <f t="shared" si="934"/>
        <v>2.9019481806523029</v>
      </c>
    </row>
    <row r="2099" spans="1:12" ht="15" customHeight="1" x14ac:dyDescent="0.2">
      <c r="A2099" s="11"/>
      <c r="C2099" s="170" t="s">
        <v>96</v>
      </c>
      <c r="D2099" s="171"/>
      <c r="E2099" s="172"/>
      <c r="F2099" s="172"/>
      <c r="G2099" s="173"/>
      <c r="H2099" s="173"/>
      <c r="I2099" s="173"/>
      <c r="J2099" s="173"/>
      <c r="K2099" s="173"/>
      <c r="L2099" s="174"/>
    </row>
    <row r="2100" spans="1:12" ht="15" customHeight="1" x14ac:dyDescent="0.2">
      <c r="A2100" s="11"/>
      <c r="C2100" s="189">
        <v>2024</v>
      </c>
      <c r="D2100" s="184"/>
      <c r="E2100" s="185">
        <v>0.12277977174850885</v>
      </c>
      <c r="F2100" s="185">
        <v>0.10485502720042078</v>
      </c>
      <c r="G2100" s="185">
        <v>0.37961700116258573</v>
      </c>
      <c r="H2100" s="185">
        <v>0.20434874900706326</v>
      </c>
      <c r="I2100" s="185">
        <v>5.4326442604167878E-2</v>
      </c>
      <c r="J2100" s="185">
        <v>7.7669592543460925E-2</v>
      </c>
      <c r="K2100" s="185">
        <v>5.6403415733792692E-2</v>
      </c>
      <c r="L2100" s="180">
        <f t="shared" ref="L2100:L2103" si="935">(1*E2100+2*F2100+3*G2100+4*H2100+5*I2100)/SUM(E2100:I2100)</f>
        <v>2.9567943523649642</v>
      </c>
    </row>
    <row r="2101" spans="1:12" ht="15" customHeight="1" x14ac:dyDescent="0.2">
      <c r="A2101" s="11"/>
      <c r="C2101" s="190">
        <v>2021</v>
      </c>
      <c r="D2101" s="186"/>
      <c r="E2101" s="142">
        <v>0.170710272</v>
      </c>
      <c r="F2101" s="142">
        <v>9.2048415999999994E-2</v>
      </c>
      <c r="G2101" s="142">
        <v>0.43580371200000001</v>
      </c>
      <c r="H2101" s="142">
        <v>0.13298360000000001</v>
      </c>
      <c r="I2101" s="142">
        <v>4.0525800000000001E-2</v>
      </c>
      <c r="J2101" s="142">
        <v>7.9185087000000001E-2</v>
      </c>
      <c r="K2101" s="142">
        <v>4.8743099999999998E-2</v>
      </c>
      <c r="L2101" s="141">
        <f t="shared" si="935"/>
        <v>2.7483764983571306</v>
      </c>
    </row>
    <row r="2102" spans="1:12" ht="15" customHeight="1" x14ac:dyDescent="0.2">
      <c r="A2102" s="11"/>
      <c r="C2102" s="190">
        <v>2017</v>
      </c>
      <c r="D2102" s="186"/>
      <c r="E2102" s="142">
        <v>0.17220592600000001</v>
      </c>
      <c r="F2102" s="142">
        <v>7.6569382000000005E-2</v>
      </c>
      <c r="G2102" s="142">
        <v>0.37797958799999998</v>
      </c>
      <c r="H2102" s="142">
        <v>0.179512007</v>
      </c>
      <c r="I2102" s="142">
        <v>5.8764799999999999E-2</v>
      </c>
      <c r="J2102" s="142">
        <v>6.8157728000000001E-2</v>
      </c>
      <c r="K2102" s="142">
        <v>6.6810596E-2</v>
      </c>
      <c r="L2102" s="141">
        <f t="shared" si="935"/>
        <v>2.8567224454662559</v>
      </c>
    </row>
    <row r="2103" spans="1:12" ht="15" customHeight="1" x14ac:dyDescent="0.2">
      <c r="A2103" s="11"/>
      <c r="C2103" s="190">
        <v>2014</v>
      </c>
      <c r="D2103" s="186"/>
      <c r="E2103" s="142">
        <v>0.16755913062290037</v>
      </c>
      <c r="F2103" s="142">
        <v>0.11637014858464959</v>
      </c>
      <c r="G2103" s="142">
        <v>0.40673629774023562</v>
      </c>
      <c r="H2103" s="142">
        <v>0.14569058854266451</v>
      </c>
      <c r="I2103" s="142">
        <v>5.9311866230451794E-2</v>
      </c>
      <c r="J2103" s="142">
        <v>4.5218722601582315E-2</v>
      </c>
      <c r="K2103" s="142">
        <v>5.9113245677515809E-2</v>
      </c>
      <c r="L2103" s="141">
        <f t="shared" si="935"/>
        <v>2.7910229212186426</v>
      </c>
    </row>
    <row r="2104" spans="1:12" ht="15" customHeight="1" x14ac:dyDescent="0.2">
      <c r="A2104" s="11"/>
      <c r="C2104" s="170" t="s">
        <v>181</v>
      </c>
      <c r="D2104" s="171"/>
      <c r="E2104" s="172"/>
      <c r="F2104" s="172"/>
      <c r="G2104" s="173"/>
      <c r="H2104" s="173"/>
      <c r="I2104" s="173"/>
      <c r="J2104" s="173"/>
      <c r="K2104" s="173"/>
      <c r="L2104" s="174"/>
    </row>
    <row r="2105" spans="1:12" ht="15" customHeight="1" x14ac:dyDescent="0.2">
      <c r="A2105" s="11"/>
      <c r="C2105" s="189">
        <v>2024</v>
      </c>
      <c r="D2105" s="184"/>
      <c r="E2105" s="185">
        <v>0.14369556777539416</v>
      </c>
      <c r="F2105" s="185">
        <v>0.14411221700761331</v>
      </c>
      <c r="G2105" s="185">
        <v>0.32292960421118738</v>
      </c>
      <c r="H2105" s="185">
        <v>0.16439424164451677</v>
      </c>
      <c r="I2105" s="185">
        <v>5.7638177600808006E-2</v>
      </c>
      <c r="J2105" s="185">
        <v>8.5580011458394431E-2</v>
      </c>
      <c r="K2105" s="185">
        <v>8.1650180302085915E-2</v>
      </c>
      <c r="L2105" s="180">
        <f t="shared" ref="L2105:L2108" si="936">(1*E2105+2*F2105+3*G2105+4*H2105+5*I2105)/SUM(E2105:I2105)</f>
        <v>2.8176774011137073</v>
      </c>
    </row>
    <row r="2106" spans="1:12" ht="15" customHeight="1" x14ac:dyDescent="0.2">
      <c r="A2106" s="11"/>
      <c r="C2106" s="190">
        <v>2021</v>
      </c>
      <c r="D2106" s="186"/>
      <c r="E2106" s="142">
        <v>0.20582623899999999</v>
      </c>
      <c r="F2106" s="142">
        <v>0.110263364</v>
      </c>
      <c r="G2106" s="142">
        <v>0.35984982399999998</v>
      </c>
      <c r="H2106" s="142">
        <v>0.122395325</v>
      </c>
      <c r="I2106" s="142">
        <v>3.62127E-2</v>
      </c>
      <c r="J2106" s="142">
        <v>8.4267355000000002E-2</v>
      </c>
      <c r="K2106" s="142">
        <v>8.1185241000000005E-2</v>
      </c>
      <c r="L2106" s="141">
        <f t="shared" si="936"/>
        <v>2.6080568981235115</v>
      </c>
    </row>
    <row r="2107" spans="1:12" ht="15" customHeight="1" x14ac:dyDescent="0.2">
      <c r="A2107" s="11"/>
      <c r="C2107" s="190">
        <v>2017</v>
      </c>
      <c r="D2107" s="186"/>
      <c r="E2107" s="142">
        <v>0.220389315</v>
      </c>
      <c r="F2107" s="142">
        <v>0.102238882</v>
      </c>
      <c r="G2107" s="142">
        <v>0.32708621599999999</v>
      </c>
      <c r="H2107" s="142">
        <v>0.105939171</v>
      </c>
      <c r="I2107" s="142">
        <v>3.45986E-2</v>
      </c>
      <c r="J2107" s="142">
        <v>9.9751435999999999E-2</v>
      </c>
      <c r="K2107" s="142">
        <v>0.109996359</v>
      </c>
      <c r="L2107" s="141">
        <f t="shared" si="936"/>
        <v>2.5344762742218503</v>
      </c>
    </row>
    <row r="2108" spans="1:12" ht="15" customHeight="1" x14ac:dyDescent="0.2">
      <c r="A2108" s="11"/>
      <c r="C2108" s="190">
        <v>2014</v>
      </c>
      <c r="D2108" s="186"/>
      <c r="E2108" s="142">
        <v>0.21190396582542462</v>
      </c>
      <c r="F2108" s="142">
        <v>0.11316624661105523</v>
      </c>
      <c r="G2108" s="142">
        <v>0.33050076840223347</v>
      </c>
      <c r="H2108" s="142">
        <v>0.13334777084326377</v>
      </c>
      <c r="I2108" s="142">
        <v>2.1776645829292948E-2</v>
      </c>
      <c r="J2108" s="142">
        <v>8.4678702426606314E-2</v>
      </c>
      <c r="K2108" s="142">
        <v>0.10462590006212358</v>
      </c>
      <c r="L2108" s="141">
        <f t="shared" si="936"/>
        <v>2.5558466017379238</v>
      </c>
    </row>
    <row r="2109" spans="1:12" ht="15" customHeight="1" x14ac:dyDescent="0.2">
      <c r="A2109" s="11"/>
      <c r="C2109" s="162" t="s">
        <v>72</v>
      </c>
      <c r="D2109" s="162"/>
      <c r="E2109" s="162"/>
      <c r="F2109" s="162"/>
      <c r="G2109" s="162"/>
      <c r="H2109" s="162"/>
      <c r="I2109" s="162"/>
      <c r="J2109" s="162"/>
      <c r="K2109" s="162"/>
      <c r="L2109" s="162"/>
    </row>
    <row r="2110" spans="1:12" ht="15" customHeight="1" x14ac:dyDescent="0.2">
      <c r="A2110" s="11"/>
      <c r="C2110" s="189">
        <v>2024</v>
      </c>
      <c r="D2110" s="184"/>
      <c r="E2110" s="185">
        <f>AVERAGE(E2115,E2120,E2125)</f>
        <v>9.5239253419726166E-2</v>
      </c>
      <c r="F2110" s="185">
        <f t="shared" ref="F2110:K2110" si="937">AVERAGE(F2115,F2120,F2125)</f>
        <v>8.5275057901282938E-2</v>
      </c>
      <c r="G2110" s="185">
        <f t="shared" si="937"/>
        <v>0.24944168187093196</v>
      </c>
      <c r="H2110" s="185">
        <f t="shared" si="937"/>
        <v>0.24019437415643696</v>
      </c>
      <c r="I2110" s="185">
        <f t="shared" si="937"/>
        <v>0.12497454646774854</v>
      </c>
      <c r="J2110" s="185">
        <f t="shared" si="937"/>
        <v>9.9209947002943999E-2</v>
      </c>
      <c r="K2110" s="185">
        <f t="shared" si="937"/>
        <v>0.1056651391809294</v>
      </c>
      <c r="L2110" s="180">
        <f t="shared" ref="L2110:L2113" si="938">(1*E2110+2*F2110+3*G2110+4*H2110+5*I2110)/SUM(E2110:I2110)</f>
        <v>3.2696304676484793</v>
      </c>
    </row>
    <row r="2111" spans="1:12" ht="15" customHeight="1" x14ac:dyDescent="0.2">
      <c r="A2111" s="11"/>
      <c r="C2111" s="190">
        <v>2021</v>
      </c>
      <c r="D2111" s="186"/>
      <c r="E2111" s="142">
        <f t="shared" ref="E2111:K2111" si="939">AVERAGE(E2116,E2121,E2126)</f>
        <v>0.11340216833333333</v>
      </c>
      <c r="F2111" s="142">
        <f t="shared" si="939"/>
        <v>7.8079317333333328E-2</v>
      </c>
      <c r="G2111" s="142">
        <f t="shared" si="939"/>
        <v>0.30809224466666668</v>
      </c>
      <c r="H2111" s="142">
        <f t="shared" si="939"/>
        <v>0.19497052600000001</v>
      </c>
      <c r="I2111" s="142">
        <f t="shared" si="939"/>
        <v>0.102481561</v>
      </c>
      <c r="J2111" s="142">
        <f t="shared" si="939"/>
        <v>9.7627548666666675E-2</v>
      </c>
      <c r="K2111" s="142">
        <f t="shared" si="939"/>
        <v>0.10534662766666665</v>
      </c>
      <c r="L2111" s="141">
        <f t="shared" si="938"/>
        <v>3.1192558533649706</v>
      </c>
    </row>
    <row r="2112" spans="1:12" ht="15" customHeight="1" x14ac:dyDescent="0.2">
      <c r="A2112" s="11"/>
      <c r="C2112" s="190">
        <v>2017</v>
      </c>
      <c r="D2112" s="186"/>
      <c r="E2112" s="142">
        <f t="shared" ref="E2112:K2112" si="940">AVERAGE(E2117,E2122,E2127)</f>
        <v>9.5567074000000016E-2</v>
      </c>
      <c r="F2112" s="142">
        <f t="shared" si="940"/>
        <v>8.3615383000000001E-2</v>
      </c>
      <c r="G2112" s="142">
        <f t="shared" si="940"/>
        <v>0.32266683333333335</v>
      </c>
      <c r="H2112" s="142">
        <f t="shared" si="940"/>
        <v>0.18232941266666666</v>
      </c>
      <c r="I2112" s="142">
        <f t="shared" si="940"/>
        <v>8.6385714333333349E-2</v>
      </c>
      <c r="J2112" s="142">
        <f t="shared" si="940"/>
        <v>0.10334682099999999</v>
      </c>
      <c r="K2112" s="142">
        <f t="shared" si="940"/>
        <v>0.12608876099999999</v>
      </c>
      <c r="L2112" s="141">
        <f t="shared" si="938"/>
        <v>3.1042759158428339</v>
      </c>
    </row>
    <row r="2113" spans="1:12" ht="15" customHeight="1" x14ac:dyDescent="0.2">
      <c r="A2113" s="11"/>
      <c r="C2113" s="190">
        <v>2014</v>
      </c>
      <c r="D2113" s="186"/>
      <c r="E2113" s="142">
        <f t="shared" ref="E2113:K2113" si="941">AVERAGE(E2118,E2123,E2128)</f>
        <v>0.11176957879187192</v>
      </c>
      <c r="F2113" s="142">
        <f t="shared" si="941"/>
        <v>0.10003514251044525</v>
      </c>
      <c r="G2113" s="142">
        <f t="shared" si="941"/>
        <v>0.30047562298767277</v>
      </c>
      <c r="H2113" s="142">
        <f t="shared" si="941"/>
        <v>0.20681452296714686</v>
      </c>
      <c r="I2113" s="142">
        <f t="shared" si="941"/>
        <v>6.5697638767742803E-2</v>
      </c>
      <c r="J2113" s="142">
        <f t="shared" si="941"/>
        <v>7.6270353873816532E-2</v>
      </c>
      <c r="K2113" s="142">
        <f t="shared" si="941"/>
        <v>0.13893714010130395</v>
      </c>
      <c r="L2113" s="141">
        <f t="shared" si="938"/>
        <v>3.018648878902495</v>
      </c>
    </row>
    <row r="2114" spans="1:12" ht="15" customHeight="1" x14ac:dyDescent="0.2">
      <c r="A2114" s="11"/>
      <c r="C2114" s="170" t="s">
        <v>95</v>
      </c>
      <c r="D2114" s="171"/>
      <c r="E2114" s="172"/>
      <c r="F2114" s="172"/>
      <c r="G2114" s="173"/>
      <c r="H2114" s="173"/>
      <c r="I2114" s="173"/>
      <c r="J2114" s="173"/>
      <c r="K2114" s="173"/>
      <c r="L2114" s="174"/>
    </row>
    <row r="2115" spans="1:12" ht="15" customHeight="1" x14ac:dyDescent="0.2">
      <c r="A2115" s="11"/>
      <c r="C2115" s="189">
        <v>2024</v>
      </c>
      <c r="D2115" s="184"/>
      <c r="E2115" s="185">
        <v>9.5673111453890902E-2</v>
      </c>
      <c r="F2115" s="185">
        <v>8.3181892898555251E-2</v>
      </c>
      <c r="G2115" s="185">
        <v>0.25020617419103131</v>
      </c>
      <c r="H2115" s="185">
        <v>0.26500578846678824</v>
      </c>
      <c r="I2115" s="185">
        <v>0.11227271910431291</v>
      </c>
      <c r="J2115" s="185">
        <v>9.1834672671595577E-2</v>
      </c>
      <c r="K2115" s="185">
        <v>0.10182564121382572</v>
      </c>
      <c r="L2115" s="180">
        <f t="shared" ref="L2115:L2118" si="942">(1*E2115+2*F2115+3*G2115+4*H2115+5*I2115)/SUM(E2115:I2115)</f>
        <v>3.2666656677971355</v>
      </c>
    </row>
    <row r="2116" spans="1:12" ht="15" customHeight="1" x14ac:dyDescent="0.2">
      <c r="A2116" s="11"/>
      <c r="C2116" s="190">
        <v>2021</v>
      </c>
      <c r="D2116" s="186"/>
      <c r="E2116" s="142">
        <v>0.11627163</v>
      </c>
      <c r="F2116" s="142">
        <v>8.7652305E-2</v>
      </c>
      <c r="G2116" s="142">
        <v>0.29046483200000001</v>
      </c>
      <c r="H2116" s="142">
        <v>0.20223794</v>
      </c>
      <c r="I2116" s="142">
        <v>0.106761125</v>
      </c>
      <c r="J2116" s="142">
        <v>9.4816168000000006E-2</v>
      </c>
      <c r="K2116" s="142">
        <v>0.101796</v>
      </c>
      <c r="L2116" s="141">
        <f t="shared" si="942"/>
        <v>3.1189520443222243</v>
      </c>
    </row>
    <row r="2117" spans="1:12" ht="15" customHeight="1" x14ac:dyDescent="0.2">
      <c r="A2117" s="11"/>
      <c r="C2117" s="190">
        <v>2017</v>
      </c>
      <c r="D2117" s="186"/>
      <c r="E2117" s="142">
        <v>0.10885178399999999</v>
      </c>
      <c r="F2117" s="142">
        <v>8.0246863000000002E-2</v>
      </c>
      <c r="G2117" s="142">
        <v>0.31617403900000002</v>
      </c>
      <c r="H2117" s="142">
        <v>0.21186717999999999</v>
      </c>
      <c r="I2117" s="142">
        <v>8.7929176999999997E-2</v>
      </c>
      <c r="J2117" s="142">
        <v>8.1315613999999994E-2</v>
      </c>
      <c r="K2117" s="142">
        <v>0.11361534099999999</v>
      </c>
      <c r="L2117" s="141">
        <f t="shared" si="942"/>
        <v>3.1115123029267928</v>
      </c>
    </row>
    <row r="2118" spans="1:12" ht="15" customHeight="1" x14ac:dyDescent="0.2">
      <c r="A2118" s="11"/>
      <c r="C2118" s="190">
        <v>2014</v>
      </c>
      <c r="D2118" s="186"/>
      <c r="E2118" s="142">
        <v>0.10082345770186142</v>
      </c>
      <c r="F2118" s="142">
        <v>0.11680808097908921</v>
      </c>
      <c r="G2118" s="142">
        <v>0.27476589618758179</v>
      </c>
      <c r="H2118" s="142">
        <v>0.24909373432942619</v>
      </c>
      <c r="I2118" s="142">
        <v>6.301805200733876E-2</v>
      </c>
      <c r="J2118" s="142">
        <v>6.8101212105594972E-2</v>
      </c>
      <c r="K2118" s="142">
        <v>0.12738956668910772</v>
      </c>
      <c r="L2118" s="141">
        <f t="shared" si="942"/>
        <v>3.0704464790054025</v>
      </c>
    </row>
    <row r="2119" spans="1:12" ht="15" customHeight="1" x14ac:dyDescent="0.2">
      <c r="A2119" s="11"/>
      <c r="C2119" s="170" t="s">
        <v>96</v>
      </c>
      <c r="D2119" s="171"/>
      <c r="E2119" s="172"/>
      <c r="F2119" s="172"/>
      <c r="G2119" s="173"/>
      <c r="H2119" s="173"/>
      <c r="I2119" s="173"/>
      <c r="J2119" s="173"/>
      <c r="K2119" s="173"/>
      <c r="L2119" s="174"/>
    </row>
    <row r="2120" spans="1:12" ht="15" customHeight="1" x14ac:dyDescent="0.2">
      <c r="A2120" s="11"/>
      <c r="C2120" s="189">
        <v>2024</v>
      </c>
      <c r="D2120" s="184"/>
      <c r="E2120" s="185">
        <v>9.4899639955164358E-2</v>
      </c>
      <c r="F2120" s="185">
        <v>8.6139037020249623E-2</v>
      </c>
      <c r="G2120" s="185">
        <v>0.26600737683912096</v>
      </c>
      <c r="H2120" s="185">
        <v>0.2309125452252111</v>
      </c>
      <c r="I2120" s="185">
        <v>0.12204116504778845</v>
      </c>
      <c r="J2120" s="185">
        <v>9.8174594698639872E-2</v>
      </c>
      <c r="K2120" s="185">
        <v>0.10182564121382574</v>
      </c>
      <c r="L2120" s="180">
        <f t="shared" ref="L2120:L2123" si="943">(1*E2120+2*F2120+3*G2120+4*H2120+5*I2120)/SUM(E2120:I2120)</f>
        <v>3.2488207713626638</v>
      </c>
    </row>
    <row r="2121" spans="1:12" ht="15" customHeight="1" x14ac:dyDescent="0.2">
      <c r="A2121" s="11"/>
      <c r="C2121" s="190">
        <v>2021</v>
      </c>
      <c r="D2121" s="186"/>
      <c r="E2121" s="142">
        <v>0.10703755099999999</v>
      </c>
      <c r="F2121" s="142">
        <v>6.1872700000000003E-2</v>
      </c>
      <c r="G2121" s="142">
        <v>0.334137293</v>
      </c>
      <c r="H2121" s="142">
        <v>0.199938058</v>
      </c>
      <c r="I2121" s="142">
        <v>9.8941295999999998E-2</v>
      </c>
      <c r="J2121" s="142">
        <v>9.6277082999999999E-2</v>
      </c>
      <c r="K2121" s="142">
        <v>0.101796</v>
      </c>
      <c r="L2121" s="141">
        <f t="shared" si="943"/>
        <v>3.1519750095725061</v>
      </c>
    </row>
    <row r="2122" spans="1:12" ht="15" customHeight="1" x14ac:dyDescent="0.2">
      <c r="A2122" s="11"/>
      <c r="C2122" s="190">
        <v>2017</v>
      </c>
      <c r="D2122" s="186"/>
      <c r="E2122" s="142">
        <v>9.6824456000000003E-2</v>
      </c>
      <c r="F2122" s="142">
        <v>7.4564202999999996E-2</v>
      </c>
      <c r="G2122" s="142">
        <v>0.35223211199999999</v>
      </c>
      <c r="H2122" s="142">
        <v>0.16299798800000001</v>
      </c>
      <c r="I2122" s="142">
        <v>9.8973394000000006E-2</v>
      </c>
      <c r="J2122" s="142">
        <v>9.1901785E-2</v>
      </c>
      <c r="K2122" s="142">
        <v>0.122506063</v>
      </c>
      <c r="L2122" s="141">
        <f t="shared" si="943"/>
        <v>3.1180404624026328</v>
      </c>
    </row>
    <row r="2123" spans="1:12" ht="15" customHeight="1" x14ac:dyDescent="0.2">
      <c r="A2123" s="11"/>
      <c r="C2123" s="190">
        <v>2014</v>
      </c>
      <c r="D2123" s="186"/>
      <c r="E2123" s="142">
        <v>0.11208450773705617</v>
      </c>
      <c r="F2123" s="142">
        <v>8.5555359514875487E-2</v>
      </c>
      <c r="G2123" s="142">
        <v>0.3485310807937686</v>
      </c>
      <c r="H2123" s="142">
        <v>0.18649107439322926</v>
      </c>
      <c r="I2123" s="142">
        <v>7.36152784934863E-2</v>
      </c>
      <c r="J2123" s="142">
        <v>6.3816416658202285E-2</v>
      </c>
      <c r="K2123" s="142">
        <v>0.12990628240938193</v>
      </c>
      <c r="L2123" s="141">
        <f t="shared" si="943"/>
        <v>3.0297630311103418</v>
      </c>
    </row>
    <row r="2124" spans="1:12" ht="15" customHeight="1" x14ac:dyDescent="0.2">
      <c r="A2124" s="11"/>
      <c r="C2124" s="170" t="s">
        <v>181</v>
      </c>
      <c r="D2124" s="171"/>
      <c r="E2124" s="172"/>
      <c r="F2124" s="172"/>
      <c r="G2124" s="173"/>
      <c r="H2124" s="173"/>
      <c r="I2124" s="173"/>
      <c r="J2124" s="173"/>
      <c r="K2124" s="173"/>
      <c r="L2124" s="174"/>
    </row>
    <row r="2125" spans="1:12" ht="15" customHeight="1" x14ac:dyDescent="0.2">
      <c r="A2125" s="11"/>
      <c r="C2125" s="189">
        <v>2024</v>
      </c>
      <c r="D2125" s="184"/>
      <c r="E2125" s="185">
        <v>9.5145008850123211E-2</v>
      </c>
      <c r="F2125" s="185">
        <v>8.6504243785043969E-2</v>
      </c>
      <c r="G2125" s="185">
        <v>0.23211149458264368</v>
      </c>
      <c r="H2125" s="185">
        <v>0.22466478877731161</v>
      </c>
      <c r="I2125" s="185">
        <v>0.14060975525114427</v>
      </c>
      <c r="J2125" s="185">
        <v>0.10762057363859658</v>
      </c>
      <c r="K2125" s="185">
        <v>0.11334413511513675</v>
      </c>
      <c r="L2125" s="180">
        <f t="shared" ref="L2125:L2128" si="944">(1*E2125+2*F2125+3*G2125+4*H2125+5*I2125)/SUM(E2125:I2125)</f>
        <v>3.2940688828458864</v>
      </c>
    </row>
    <row r="2126" spans="1:12" ht="15" customHeight="1" x14ac:dyDescent="0.2">
      <c r="A2126" s="11"/>
      <c r="C2126" s="190">
        <v>2021</v>
      </c>
      <c r="D2126" s="186"/>
      <c r="E2126" s="142">
        <v>0.116897324</v>
      </c>
      <c r="F2126" s="142">
        <v>8.4712946999999997E-2</v>
      </c>
      <c r="G2126" s="142">
        <v>0.29967460899999998</v>
      </c>
      <c r="H2126" s="142">
        <v>0.18273558000000001</v>
      </c>
      <c r="I2126" s="142">
        <v>0.101742262</v>
      </c>
      <c r="J2126" s="142">
        <v>0.101789395</v>
      </c>
      <c r="K2126" s="142">
        <v>0.112447883</v>
      </c>
      <c r="L2126" s="141">
        <f t="shared" si="944"/>
        <v>3.0861742445959397</v>
      </c>
    </row>
    <row r="2127" spans="1:12" ht="15" customHeight="1" x14ac:dyDescent="0.2">
      <c r="A2127" s="11"/>
      <c r="C2127" s="190">
        <v>2017</v>
      </c>
      <c r="D2127" s="186"/>
      <c r="E2127" s="142">
        <v>8.1024981999999995E-2</v>
      </c>
      <c r="F2127" s="142">
        <v>9.6035082999999993E-2</v>
      </c>
      <c r="G2127" s="142">
        <v>0.29959434899999998</v>
      </c>
      <c r="H2127" s="142">
        <v>0.17212306999999999</v>
      </c>
      <c r="I2127" s="142">
        <v>7.2254572000000003E-2</v>
      </c>
      <c r="J2127" s="142">
        <v>0.13682306399999999</v>
      </c>
      <c r="K2127" s="142">
        <v>0.142144879</v>
      </c>
      <c r="L2127" s="141">
        <f t="shared" si="944"/>
        <v>3.0811991180042626</v>
      </c>
    </row>
    <row r="2128" spans="1:12" ht="15" customHeight="1" x14ac:dyDescent="0.2">
      <c r="A2128" s="11"/>
      <c r="C2128" s="190">
        <v>2014</v>
      </c>
      <c r="D2128" s="186"/>
      <c r="E2128" s="142">
        <v>0.12240077093669817</v>
      </c>
      <c r="F2128" s="142">
        <v>9.7741987037371011E-2</v>
      </c>
      <c r="G2128" s="142">
        <v>0.27812989198166788</v>
      </c>
      <c r="H2128" s="142">
        <v>0.18485876017878511</v>
      </c>
      <c r="I2128" s="142">
        <v>6.0459585802403376E-2</v>
      </c>
      <c r="J2128" s="142">
        <v>9.689343285765234E-2</v>
      </c>
      <c r="K2128" s="142">
        <v>0.1595155712054222</v>
      </c>
      <c r="L2128" s="141">
        <f t="shared" si="944"/>
        <v>2.9505566940319778</v>
      </c>
    </row>
    <row r="2129" spans="1:12" ht="15" customHeight="1" x14ac:dyDescent="0.2">
      <c r="A2129" s="11"/>
      <c r="C2129" s="162" t="s">
        <v>73</v>
      </c>
      <c r="D2129" s="162"/>
      <c r="E2129" s="162"/>
      <c r="F2129" s="162"/>
      <c r="G2129" s="162"/>
      <c r="H2129" s="162"/>
      <c r="I2129" s="162"/>
      <c r="J2129" s="162"/>
      <c r="K2129" s="162"/>
      <c r="L2129" s="162"/>
    </row>
    <row r="2130" spans="1:12" ht="15" customHeight="1" x14ac:dyDescent="0.2">
      <c r="A2130" s="11"/>
      <c r="C2130" s="189">
        <v>2024</v>
      </c>
      <c r="D2130" s="184"/>
      <c r="E2130" s="185">
        <f>AVERAGE(E2135,E2140,E2145)</f>
        <v>0.15227983329343045</v>
      </c>
      <c r="F2130" s="185">
        <f t="shared" ref="F2130:K2130" si="945">AVERAGE(F2135,F2140,F2145)</f>
        <v>0.13037455806720519</v>
      </c>
      <c r="G2130" s="185">
        <f t="shared" si="945"/>
        <v>0.27656966612430661</v>
      </c>
      <c r="H2130" s="185">
        <f t="shared" si="945"/>
        <v>0.12637648641169283</v>
      </c>
      <c r="I2130" s="185">
        <f t="shared" si="945"/>
        <v>2.5935174247085514E-2</v>
      </c>
      <c r="J2130" s="185">
        <f t="shared" si="945"/>
        <v>0.1057077972679827</v>
      </c>
      <c r="K2130" s="185">
        <f t="shared" si="945"/>
        <v>0.18275648458829677</v>
      </c>
      <c r="L2130" s="180">
        <f t="shared" ref="L2130:L2133" si="946">(1*E2130+2*F2130+3*G2130+4*H2130+5*I2130)/SUM(E2130:I2130)</f>
        <v>2.6392487640425735</v>
      </c>
    </row>
    <row r="2131" spans="1:12" ht="15" customHeight="1" x14ac:dyDescent="0.2">
      <c r="A2131" s="11"/>
      <c r="C2131" s="190">
        <v>2021</v>
      </c>
      <c r="D2131" s="186"/>
      <c r="E2131" s="142">
        <f t="shared" ref="E2131:K2131" si="947">AVERAGE(E2136,E2141,E2146)</f>
        <v>0.18068983566666666</v>
      </c>
      <c r="F2131" s="142">
        <f t="shared" si="947"/>
        <v>0.12611094566666667</v>
      </c>
      <c r="G2131" s="142">
        <f t="shared" si="947"/>
        <v>0.34833688166666671</v>
      </c>
      <c r="H2131" s="142">
        <f t="shared" si="947"/>
        <v>8.0302737999999999E-2</v>
      </c>
      <c r="I2131" s="142">
        <f t="shared" si="947"/>
        <v>4.0018366666666671E-3</v>
      </c>
      <c r="J2131" s="142">
        <f t="shared" si="947"/>
        <v>8.8596622999999999E-2</v>
      </c>
      <c r="K2131" s="142">
        <f t="shared" si="947"/>
        <v>0.17196113500000001</v>
      </c>
      <c r="L2131" s="141">
        <f t="shared" si="946"/>
        <v>2.4601549852949907</v>
      </c>
    </row>
    <row r="2132" spans="1:12" ht="15" customHeight="1" x14ac:dyDescent="0.2">
      <c r="A2132" s="11"/>
      <c r="C2132" s="190">
        <v>2017</v>
      </c>
      <c r="D2132" s="186"/>
      <c r="E2132" s="142">
        <f t="shared" ref="E2132:K2132" si="948">AVERAGE(E2137,E2142,E2147)</f>
        <v>0.15887375866666664</v>
      </c>
      <c r="F2132" s="142">
        <f t="shared" si="948"/>
        <v>0.11690935133333334</v>
      </c>
      <c r="G2132" s="142">
        <f t="shared" si="948"/>
        <v>0.35697229999999996</v>
      </c>
      <c r="H2132" s="142">
        <f t="shared" si="948"/>
        <v>7.0956412999999996E-2</v>
      </c>
      <c r="I2132" s="142">
        <f t="shared" si="948"/>
        <v>1.0983533333333332E-2</v>
      </c>
      <c r="J2132" s="142">
        <f t="shared" si="948"/>
        <v>9.1454362666666664E-2</v>
      </c>
      <c r="K2132" s="142">
        <f t="shared" si="948"/>
        <v>0.19385027333333335</v>
      </c>
      <c r="L2132" s="141">
        <f t="shared" si="946"/>
        <v>2.5218474753309916</v>
      </c>
    </row>
    <row r="2133" spans="1:12" ht="15" customHeight="1" x14ac:dyDescent="0.2">
      <c r="A2133" s="11"/>
      <c r="C2133" s="190">
        <v>2014</v>
      </c>
      <c r="D2133" s="186"/>
      <c r="E2133" s="142">
        <f t="shared" ref="E2133:K2133" si="949">AVERAGE(E2138,E2143,E2148)</f>
        <v>0.18508428500109872</v>
      </c>
      <c r="F2133" s="142">
        <f t="shared" si="949"/>
        <v>0.12744997225173302</v>
      </c>
      <c r="G2133" s="142">
        <f t="shared" si="949"/>
        <v>0.3177040987432474</v>
      </c>
      <c r="H2133" s="142">
        <f t="shared" si="949"/>
        <v>7.3651671756920903E-2</v>
      </c>
      <c r="I2133" s="142">
        <f t="shared" si="949"/>
        <v>8.8397992889833864E-3</v>
      </c>
      <c r="J2133" s="142">
        <f t="shared" si="949"/>
        <v>6.8490666040676232E-2</v>
      </c>
      <c r="K2133" s="142">
        <f t="shared" si="949"/>
        <v>0.21877950691734038</v>
      </c>
      <c r="L2133" s="141">
        <f t="shared" si="946"/>
        <v>2.4299561257240465</v>
      </c>
    </row>
    <row r="2134" spans="1:12" ht="15" customHeight="1" x14ac:dyDescent="0.2">
      <c r="A2134" s="11"/>
      <c r="C2134" s="170" t="s">
        <v>95</v>
      </c>
      <c r="D2134" s="171"/>
      <c r="E2134" s="172"/>
      <c r="F2134" s="172"/>
      <c r="G2134" s="173"/>
      <c r="H2134" s="173"/>
      <c r="I2134" s="173"/>
      <c r="J2134" s="173"/>
      <c r="K2134" s="173"/>
      <c r="L2134" s="174"/>
    </row>
    <row r="2135" spans="1:12" ht="15" customHeight="1" x14ac:dyDescent="0.2">
      <c r="A2135" s="11"/>
      <c r="C2135" s="189">
        <v>2024</v>
      </c>
      <c r="D2135" s="184"/>
      <c r="E2135" s="185">
        <v>0.15631586048653431</v>
      </c>
      <c r="F2135" s="185">
        <v>0.1405111578385734</v>
      </c>
      <c r="G2135" s="185">
        <v>0.29071385656757259</v>
      </c>
      <c r="H2135" s="185">
        <v>0.11367605196078687</v>
      </c>
      <c r="I2135" s="185">
        <v>1.4843487310558807E-2</v>
      </c>
      <c r="J2135" s="185">
        <v>0.10104363672057966</v>
      </c>
      <c r="K2135" s="185">
        <v>0.18289594911539428</v>
      </c>
      <c r="L2135" s="180">
        <f t="shared" ref="L2135:L2138" si="950">(1*E2135+2*F2135+3*G2135+4*H2135+5*I2135)/SUM(E2135:I2135)</f>
        <v>2.56738307815634</v>
      </c>
    </row>
    <row r="2136" spans="1:12" ht="15" customHeight="1" x14ac:dyDescent="0.2">
      <c r="A2136" s="11"/>
      <c r="C2136" s="190">
        <v>2021</v>
      </c>
      <c r="D2136" s="186"/>
      <c r="E2136" s="142">
        <v>0.15795668199999999</v>
      </c>
      <c r="F2136" s="142">
        <v>0.13866603599999999</v>
      </c>
      <c r="G2136" s="142">
        <v>0.37941685200000003</v>
      </c>
      <c r="H2136" s="142">
        <v>6.7297201000000001E-2</v>
      </c>
      <c r="I2136" s="142">
        <v>4.9315299999999999E-3</v>
      </c>
      <c r="J2136" s="142">
        <v>8.2342021000000001E-2</v>
      </c>
      <c r="K2136" s="142">
        <v>0.16938968200000001</v>
      </c>
      <c r="L2136" s="141">
        <f t="shared" si="950"/>
        <v>2.4956098788421084</v>
      </c>
    </row>
    <row r="2137" spans="1:12" ht="15" customHeight="1" x14ac:dyDescent="0.2">
      <c r="A2137" s="11"/>
      <c r="C2137" s="190">
        <v>2017</v>
      </c>
      <c r="D2137" s="186"/>
      <c r="E2137" s="142">
        <v>0.160406048</v>
      </c>
      <c r="F2137" s="142">
        <v>0.12159922500000001</v>
      </c>
      <c r="G2137" s="142">
        <v>0.38540058900000002</v>
      </c>
      <c r="H2137" s="142">
        <v>6.5575353000000003E-2</v>
      </c>
      <c r="I2137" s="142">
        <v>1.22308E-2</v>
      </c>
      <c r="J2137" s="142">
        <v>8.5436488000000005E-2</v>
      </c>
      <c r="K2137" s="142">
        <v>0.169351537</v>
      </c>
      <c r="L2137" s="141">
        <f t="shared" si="950"/>
        <v>2.5271488369655439</v>
      </c>
    </row>
    <row r="2138" spans="1:12" ht="15" customHeight="1" x14ac:dyDescent="0.2">
      <c r="A2138" s="11"/>
      <c r="C2138" s="190">
        <v>2014</v>
      </c>
      <c r="D2138" s="186"/>
      <c r="E2138" s="142">
        <v>0.17599086749800288</v>
      </c>
      <c r="F2138" s="142">
        <v>0.13801103919684363</v>
      </c>
      <c r="G2138" s="142">
        <v>0.35375686635675024</v>
      </c>
      <c r="H2138" s="142">
        <v>5.5260346697188177E-2</v>
      </c>
      <c r="I2138" s="142">
        <v>1.4976940014448362E-2</v>
      </c>
      <c r="J2138" s="142">
        <v>6.3254779307184844E-2</v>
      </c>
      <c r="K2138" s="142">
        <v>0.19874916092958186</v>
      </c>
      <c r="L2138" s="141">
        <f t="shared" si="950"/>
        <v>2.451516654985086</v>
      </c>
    </row>
    <row r="2139" spans="1:12" ht="15" customHeight="1" x14ac:dyDescent="0.2">
      <c r="A2139" s="11"/>
      <c r="C2139" s="170" t="s">
        <v>96</v>
      </c>
      <c r="D2139" s="171"/>
      <c r="E2139" s="172"/>
      <c r="F2139" s="172"/>
      <c r="G2139" s="173"/>
      <c r="H2139" s="173"/>
      <c r="I2139" s="173"/>
      <c r="J2139" s="173"/>
      <c r="K2139" s="173"/>
      <c r="L2139" s="174"/>
    </row>
    <row r="2140" spans="1:12" ht="15" customHeight="1" x14ac:dyDescent="0.2">
      <c r="A2140" s="11"/>
      <c r="C2140" s="189">
        <v>2024</v>
      </c>
      <c r="D2140" s="184"/>
      <c r="E2140" s="185">
        <v>0.14237454722668905</v>
      </c>
      <c r="F2140" s="185">
        <v>0.12748110482934702</v>
      </c>
      <c r="G2140" s="185">
        <v>0.26973962629261861</v>
      </c>
      <c r="H2140" s="185">
        <v>0.16040354700152862</v>
      </c>
      <c r="I2140" s="185">
        <v>1.4056591553052774E-2</v>
      </c>
      <c r="J2140" s="185">
        <v>0.10304863398136974</v>
      </c>
      <c r="K2140" s="185">
        <v>0.18289594911539431</v>
      </c>
      <c r="L2140" s="180">
        <f t="shared" ref="L2140:L2143" si="951">(1*E2140+2*F2140+3*G2140+4*H2140+5*I2140)/SUM(E2140:I2140)</f>
        <v>2.6867001301589357</v>
      </c>
    </row>
    <row r="2141" spans="1:12" ht="15" customHeight="1" x14ac:dyDescent="0.2">
      <c r="A2141" s="11"/>
      <c r="C2141" s="190">
        <v>2021</v>
      </c>
      <c r="D2141" s="186"/>
      <c r="E2141" s="142">
        <v>0.163261299</v>
      </c>
      <c r="F2141" s="142">
        <v>0.120519792</v>
      </c>
      <c r="G2141" s="142">
        <v>0.334033582</v>
      </c>
      <c r="H2141" s="142">
        <v>0.12501881300000001</v>
      </c>
      <c r="I2141" s="142">
        <v>2.4123299999999999E-3</v>
      </c>
      <c r="J2141" s="142">
        <v>8.5364499999999996E-2</v>
      </c>
      <c r="K2141" s="142">
        <v>0.16938968200000001</v>
      </c>
      <c r="L2141" s="141">
        <f t="shared" si="951"/>
        <v>2.5743700800595968</v>
      </c>
    </row>
    <row r="2142" spans="1:12" ht="15" customHeight="1" x14ac:dyDescent="0.2">
      <c r="A2142" s="11"/>
      <c r="C2142" s="190">
        <v>2017</v>
      </c>
      <c r="D2142" s="186"/>
      <c r="E2142" s="142">
        <v>0.14889411499999999</v>
      </c>
      <c r="F2142" s="142">
        <v>0.110105894</v>
      </c>
      <c r="G2142" s="142">
        <v>0.360955684</v>
      </c>
      <c r="H2142" s="142">
        <v>0.10411938599999999</v>
      </c>
      <c r="I2142" s="142">
        <v>1.1550100000000001E-2</v>
      </c>
      <c r="J2142" s="142">
        <v>8.0331449999999999E-2</v>
      </c>
      <c r="K2142" s="142">
        <v>0.184043344</v>
      </c>
      <c r="L2142" s="141">
        <f t="shared" si="951"/>
        <v>2.6184544167159345</v>
      </c>
    </row>
    <row r="2143" spans="1:12" ht="15" customHeight="1" x14ac:dyDescent="0.2">
      <c r="A2143" s="11"/>
      <c r="C2143" s="190">
        <v>2014</v>
      </c>
      <c r="D2143" s="186"/>
      <c r="E2143" s="142">
        <v>0.15849596541449001</v>
      </c>
      <c r="F2143" s="142">
        <v>0.13758034041573372</v>
      </c>
      <c r="G2143" s="142">
        <v>0.3232394819650819</v>
      </c>
      <c r="H2143" s="142">
        <v>0.11476800980773047</v>
      </c>
      <c r="I2143" s="142">
        <v>6.9734632413554088E-3</v>
      </c>
      <c r="J2143" s="142">
        <v>5.5221472089260447E-2</v>
      </c>
      <c r="K2143" s="142">
        <v>0.20372126706634802</v>
      </c>
      <c r="L2143" s="141">
        <f t="shared" si="951"/>
        <v>2.5602804908989394</v>
      </c>
    </row>
    <row r="2144" spans="1:12" ht="15" customHeight="1" x14ac:dyDescent="0.2">
      <c r="A2144" s="11"/>
      <c r="C2144" s="170" t="s">
        <v>181</v>
      </c>
      <c r="D2144" s="171"/>
      <c r="E2144" s="172"/>
      <c r="F2144" s="172"/>
      <c r="G2144" s="173"/>
      <c r="H2144" s="173"/>
      <c r="I2144" s="173"/>
      <c r="J2144" s="173"/>
      <c r="K2144" s="173"/>
      <c r="L2144" s="174"/>
    </row>
    <row r="2145" spans="1:12" ht="15" customHeight="1" x14ac:dyDescent="0.2">
      <c r="A2145" s="11"/>
      <c r="C2145" s="189">
        <v>2024</v>
      </c>
      <c r="D2145" s="184"/>
      <c r="E2145" s="185">
        <v>0.15814909216706802</v>
      </c>
      <c r="F2145" s="185">
        <v>0.12313141153369508</v>
      </c>
      <c r="G2145" s="185">
        <v>0.26925551551272847</v>
      </c>
      <c r="H2145" s="185">
        <v>0.10504986027276296</v>
      </c>
      <c r="I2145" s="185">
        <v>4.8905443877644957E-2</v>
      </c>
      <c r="J2145" s="185">
        <v>0.11303112110199869</v>
      </c>
      <c r="K2145" s="185">
        <v>0.18247755553410172</v>
      </c>
      <c r="L2145" s="180">
        <f t="shared" ref="L2145:L2148" si="952">(1*E2145+2*F2145+3*G2145+4*H2145+5*I2145)/SUM(E2145:I2145)</f>
        <v>2.6641990610896698</v>
      </c>
    </row>
    <row r="2146" spans="1:12" ht="15" customHeight="1" x14ac:dyDescent="0.2">
      <c r="A2146" s="11"/>
      <c r="C2146" s="190">
        <v>2021</v>
      </c>
      <c r="D2146" s="186"/>
      <c r="E2146" s="142">
        <v>0.22085152599999999</v>
      </c>
      <c r="F2146" s="142">
        <v>0.119147009</v>
      </c>
      <c r="G2146" s="142">
        <v>0.33156021099999999</v>
      </c>
      <c r="H2146" s="142">
        <v>4.8592200000000002E-2</v>
      </c>
      <c r="I2146" s="142">
        <v>4.6616499999999998E-3</v>
      </c>
      <c r="J2146" s="142">
        <v>9.8083348000000001E-2</v>
      </c>
      <c r="K2146" s="142">
        <v>0.17710404099999999</v>
      </c>
      <c r="L2146" s="141">
        <f t="shared" si="952"/>
        <v>2.3061177968270297</v>
      </c>
    </row>
    <row r="2147" spans="1:12" ht="15" customHeight="1" x14ac:dyDescent="0.2">
      <c r="A2147" s="11"/>
      <c r="C2147" s="190">
        <v>2017</v>
      </c>
      <c r="D2147" s="186"/>
      <c r="E2147" s="142">
        <v>0.16732111299999999</v>
      </c>
      <c r="F2147" s="142">
        <v>0.119022935</v>
      </c>
      <c r="G2147" s="142">
        <v>0.32456062699999999</v>
      </c>
      <c r="H2147" s="142">
        <v>4.3174499999999998E-2</v>
      </c>
      <c r="I2147" s="142">
        <v>9.1696999999999994E-3</v>
      </c>
      <c r="J2147" s="142">
        <v>0.10859515</v>
      </c>
      <c r="K2147" s="142">
        <v>0.228155939</v>
      </c>
      <c r="L2147" s="141">
        <f t="shared" si="952"/>
        <v>2.4087419130563923</v>
      </c>
    </row>
    <row r="2148" spans="1:12" ht="15" customHeight="1" x14ac:dyDescent="0.2">
      <c r="A2148" s="11"/>
      <c r="C2148" s="190">
        <v>2014</v>
      </c>
      <c r="D2148" s="186"/>
      <c r="E2148" s="142">
        <v>0.22076602209080323</v>
      </c>
      <c r="F2148" s="142">
        <v>0.10675853714262165</v>
      </c>
      <c r="G2148" s="142">
        <v>0.27611594790791011</v>
      </c>
      <c r="H2148" s="142">
        <v>5.0926658765844082E-2</v>
      </c>
      <c r="I2148" s="142">
        <v>4.5689946111463868E-3</v>
      </c>
      <c r="J2148" s="142">
        <v>8.6995746725583412E-2</v>
      </c>
      <c r="K2148" s="142">
        <v>0.25386809275609123</v>
      </c>
      <c r="L2148" s="141">
        <f t="shared" si="952"/>
        <v>2.2592942663740905</v>
      </c>
    </row>
    <row r="2149" spans="1:12" ht="15" customHeight="1" x14ac:dyDescent="0.2">
      <c r="A2149" s="11"/>
      <c r="C2149" s="162" t="s">
        <v>74</v>
      </c>
      <c r="D2149" s="162"/>
      <c r="E2149" s="162"/>
      <c r="F2149" s="162"/>
      <c r="G2149" s="162"/>
      <c r="H2149" s="162"/>
      <c r="I2149" s="162"/>
      <c r="J2149" s="162"/>
      <c r="K2149" s="162"/>
      <c r="L2149" s="162"/>
    </row>
    <row r="2150" spans="1:12" ht="15" customHeight="1" x14ac:dyDescent="0.2">
      <c r="A2150" s="11"/>
      <c r="C2150" s="189">
        <v>2024</v>
      </c>
      <c r="D2150" s="184"/>
      <c r="E2150" s="185">
        <f>AVERAGE(E2155,E2160,E2165)</f>
        <v>0.12586824739107477</v>
      </c>
      <c r="F2150" s="185">
        <f t="shared" ref="F2150:K2150" si="953">AVERAGE(F2155,F2160,F2165)</f>
        <v>0.11631231780643643</v>
      </c>
      <c r="G2150" s="185">
        <f t="shared" si="953"/>
        <v>0.24295909255749989</v>
      </c>
      <c r="H2150" s="185">
        <f t="shared" si="953"/>
        <v>0.15021472519617565</v>
      </c>
      <c r="I2150" s="185">
        <f t="shared" si="953"/>
        <v>5.9413218116159017E-2</v>
      </c>
      <c r="J2150" s="185">
        <f t="shared" si="953"/>
        <v>0.10447276669802918</v>
      </c>
      <c r="K2150" s="185">
        <f t="shared" si="953"/>
        <v>0.20075963223462504</v>
      </c>
      <c r="L2150" s="180">
        <f t="shared" ref="L2150:L2153" si="954">(1*E2150+2*F2150+3*G2150+4*H2150+5*I2150)/SUM(E2150:I2150)</f>
        <v>2.8574952962573517</v>
      </c>
    </row>
    <row r="2151" spans="1:12" ht="15" customHeight="1" x14ac:dyDescent="0.2">
      <c r="A2151" s="11"/>
      <c r="C2151" s="190">
        <v>2021</v>
      </c>
      <c r="D2151" s="186"/>
      <c r="E2151" s="142">
        <f t="shared" ref="E2151:K2151" si="955">AVERAGE(E2156,E2161,E2166)</f>
        <v>0.14615496866666666</v>
      </c>
      <c r="F2151" s="142">
        <f t="shared" si="955"/>
        <v>0.13524986266666664</v>
      </c>
      <c r="G2151" s="142">
        <f t="shared" si="955"/>
        <v>0.30195677900000001</v>
      </c>
      <c r="H2151" s="142">
        <f t="shared" si="955"/>
        <v>0.138730621</v>
      </c>
      <c r="I2151" s="142">
        <f t="shared" si="955"/>
        <v>2.7684333333333335E-2</v>
      </c>
      <c r="J2151" s="142">
        <f t="shared" si="955"/>
        <v>7.0708908666666667E-2</v>
      </c>
      <c r="K2151" s="142">
        <f t="shared" si="955"/>
        <v>0.17951456333333335</v>
      </c>
      <c r="L2151" s="141">
        <f t="shared" si="954"/>
        <v>2.6886265544494261</v>
      </c>
    </row>
    <row r="2152" spans="1:12" ht="15" customHeight="1" x14ac:dyDescent="0.2">
      <c r="A2152" s="11"/>
      <c r="C2152" s="190">
        <v>2017</v>
      </c>
      <c r="D2152" s="186"/>
      <c r="E2152" s="142">
        <f t="shared" ref="E2152:K2152" si="956">AVERAGE(E2157,E2162,E2167)</f>
        <v>0.12756765233333334</v>
      </c>
      <c r="F2152" s="142">
        <f t="shared" si="956"/>
        <v>0.14089127633333332</v>
      </c>
      <c r="G2152" s="142">
        <f t="shared" si="956"/>
        <v>0.28815377166666667</v>
      </c>
      <c r="H2152" s="142">
        <f t="shared" si="956"/>
        <v>0.11742857600000001</v>
      </c>
      <c r="I2152" s="142">
        <f t="shared" si="956"/>
        <v>1.8868033333333336E-2</v>
      </c>
      <c r="J2152" s="142">
        <f t="shared" si="956"/>
        <v>0.10072622499999999</v>
      </c>
      <c r="K2152" s="142">
        <f t="shared" si="956"/>
        <v>0.20636449333333337</v>
      </c>
      <c r="L2152" s="141">
        <f t="shared" si="954"/>
        <v>2.6523903850430255</v>
      </c>
    </row>
    <row r="2153" spans="1:12" ht="15" customHeight="1" x14ac:dyDescent="0.2">
      <c r="A2153" s="11"/>
      <c r="C2153" s="190">
        <v>2014</v>
      </c>
      <c r="D2153" s="186"/>
      <c r="E2153" s="142">
        <f t="shared" ref="E2153:K2153" si="957">AVERAGE(E2158,E2163,E2168)</f>
        <v>0.15970166955648005</v>
      </c>
      <c r="F2153" s="142">
        <f t="shared" si="957"/>
        <v>0.15336630210030078</v>
      </c>
      <c r="G2153" s="142">
        <f t="shared" si="957"/>
        <v>0.27290031014239108</v>
      </c>
      <c r="H2153" s="142">
        <f t="shared" si="957"/>
        <v>0.10238333867856438</v>
      </c>
      <c r="I2153" s="142">
        <f t="shared" si="957"/>
        <v>6.2817132947962998E-3</v>
      </c>
      <c r="J2153" s="142">
        <f t="shared" si="957"/>
        <v>6.96708570163872E-2</v>
      </c>
      <c r="K2153" s="142">
        <f t="shared" si="957"/>
        <v>0.23569580921108021</v>
      </c>
      <c r="L2153" s="141">
        <f t="shared" si="954"/>
        <v>2.484875172917806</v>
      </c>
    </row>
    <row r="2154" spans="1:12" ht="15" customHeight="1" x14ac:dyDescent="0.2">
      <c r="A2154" s="11"/>
      <c r="C2154" s="170" t="s">
        <v>95</v>
      </c>
      <c r="D2154" s="171"/>
      <c r="E2154" s="172"/>
      <c r="F2154" s="172"/>
      <c r="G2154" s="173"/>
      <c r="H2154" s="173"/>
      <c r="I2154" s="173"/>
      <c r="J2154" s="173"/>
      <c r="K2154" s="173"/>
      <c r="L2154" s="174"/>
    </row>
    <row r="2155" spans="1:12" ht="15" customHeight="1" x14ac:dyDescent="0.2">
      <c r="A2155" s="11"/>
      <c r="C2155" s="189">
        <v>2024</v>
      </c>
      <c r="D2155" s="184"/>
      <c r="E2155" s="185">
        <v>0.13011687704669786</v>
      </c>
      <c r="F2155" s="185">
        <v>0.12537271338426212</v>
      </c>
      <c r="G2155" s="185">
        <v>0.24431344765782145</v>
      </c>
      <c r="H2155" s="185">
        <v>0.15780904356469375</v>
      </c>
      <c r="I2155" s="185">
        <v>4.6953617169267894E-2</v>
      </c>
      <c r="J2155" s="185">
        <v>0.10091101712484819</v>
      </c>
      <c r="K2155" s="185">
        <v>0.19452328405240882</v>
      </c>
      <c r="L2155" s="180">
        <f t="shared" ref="L2155:L2158" si="958">(1*E2155+2*F2155+3*G2155+4*H2155+5*I2155)/SUM(E2155:I2155)</f>
        <v>2.80996777192227</v>
      </c>
    </row>
    <row r="2156" spans="1:12" ht="15" customHeight="1" x14ac:dyDescent="0.2">
      <c r="A2156" s="11"/>
      <c r="C2156" s="190">
        <v>2021</v>
      </c>
      <c r="D2156" s="186"/>
      <c r="E2156" s="142">
        <v>0.14353291200000001</v>
      </c>
      <c r="F2156" s="142">
        <v>0.18482794</v>
      </c>
      <c r="G2156" s="142">
        <v>0.27206838300000002</v>
      </c>
      <c r="H2156" s="142">
        <v>0.131845248</v>
      </c>
      <c r="I2156" s="142">
        <v>2.8496400000000002E-2</v>
      </c>
      <c r="J2156" s="142">
        <v>6.3810285999999994E-2</v>
      </c>
      <c r="K2156" s="142">
        <v>0.175418874</v>
      </c>
      <c r="L2156" s="141">
        <f t="shared" si="958"/>
        <v>2.6279356606238573</v>
      </c>
    </row>
    <row r="2157" spans="1:12" ht="15" customHeight="1" x14ac:dyDescent="0.2">
      <c r="A2157" s="11"/>
      <c r="C2157" s="190">
        <v>2017</v>
      </c>
      <c r="D2157" s="186"/>
      <c r="E2157" s="142">
        <v>0.143075063</v>
      </c>
      <c r="F2157" s="142">
        <v>0.177102596</v>
      </c>
      <c r="G2157" s="142">
        <v>0.26296420599999998</v>
      </c>
      <c r="H2157" s="142">
        <v>0.11087533300000001</v>
      </c>
      <c r="I2157" s="142">
        <v>1.9041800000000001E-2</v>
      </c>
      <c r="J2157" s="142">
        <v>8.8643473E-2</v>
      </c>
      <c r="K2157" s="142">
        <v>0.198297575</v>
      </c>
      <c r="L2157" s="141">
        <f t="shared" si="958"/>
        <v>2.5592317187195781</v>
      </c>
    </row>
    <row r="2158" spans="1:12" ht="15" customHeight="1" x14ac:dyDescent="0.2">
      <c r="A2158" s="11"/>
      <c r="C2158" s="190">
        <v>2014</v>
      </c>
      <c r="D2158" s="186"/>
      <c r="E2158" s="142">
        <v>0.19118726148019663</v>
      </c>
      <c r="F2158" s="142">
        <v>0.18450828025264093</v>
      </c>
      <c r="G2158" s="142">
        <v>0.24939126591066019</v>
      </c>
      <c r="H2158" s="142">
        <v>9.0219281068164195E-2</v>
      </c>
      <c r="I2158" s="142">
        <v>2.7440475047419578E-3</v>
      </c>
      <c r="J2158" s="142">
        <v>6.3076492809812923E-2</v>
      </c>
      <c r="K2158" s="142">
        <v>0.21887337097378304</v>
      </c>
      <c r="L2158" s="141">
        <f t="shared" si="958"/>
        <v>2.3438126345631876</v>
      </c>
    </row>
    <row r="2159" spans="1:12" ht="15" customHeight="1" x14ac:dyDescent="0.2">
      <c r="A2159" s="11"/>
      <c r="C2159" s="170" t="s">
        <v>96</v>
      </c>
      <c r="D2159" s="171"/>
      <c r="E2159" s="172"/>
      <c r="F2159" s="172"/>
      <c r="G2159" s="173"/>
      <c r="H2159" s="173"/>
      <c r="I2159" s="173"/>
      <c r="J2159" s="173"/>
      <c r="K2159" s="173"/>
      <c r="L2159" s="174"/>
    </row>
    <row r="2160" spans="1:12" ht="15" customHeight="1" x14ac:dyDescent="0.2">
      <c r="A2160" s="11"/>
      <c r="C2160" s="189">
        <v>2024</v>
      </c>
      <c r="D2160" s="184"/>
      <c r="E2160" s="185">
        <v>0.12592571754633797</v>
      </c>
      <c r="F2160" s="185">
        <v>0.12558694914301077</v>
      </c>
      <c r="G2160" s="185">
        <v>0.25741539604929381</v>
      </c>
      <c r="H2160" s="185">
        <v>0.15325586923488732</v>
      </c>
      <c r="I2160" s="185">
        <v>4.1735871884463996E-2</v>
      </c>
      <c r="J2160" s="185">
        <v>0.1015569120895974</v>
      </c>
      <c r="K2160" s="185">
        <v>0.19452328405240882</v>
      </c>
      <c r="L2160" s="180">
        <f t="shared" ref="L2160:L2163" si="959">(1*E2160+2*F2160+3*G2160+4*H2160+5*I2160)/SUM(E2160:I2160)</f>
        <v>2.8001039742586102</v>
      </c>
    </row>
    <row r="2161" spans="1:13" ht="15" customHeight="1" x14ac:dyDescent="0.2">
      <c r="A2161" s="11"/>
      <c r="C2161" s="190">
        <v>2021</v>
      </c>
      <c r="D2161" s="186"/>
      <c r="E2161" s="142">
        <v>0.15041927799999999</v>
      </c>
      <c r="F2161" s="142">
        <v>0.12354546199999999</v>
      </c>
      <c r="G2161" s="142">
        <v>0.32805177200000002</v>
      </c>
      <c r="H2161" s="142">
        <v>0.12856030099999999</v>
      </c>
      <c r="I2161" s="142">
        <v>2.3986199999999999E-2</v>
      </c>
      <c r="J2161" s="142">
        <v>7.0018161999999995E-2</v>
      </c>
      <c r="K2161" s="142">
        <v>0.175418874</v>
      </c>
      <c r="L2161" s="141">
        <f t="shared" si="959"/>
        <v>2.6715299945400317</v>
      </c>
    </row>
    <row r="2162" spans="1:13" ht="15" customHeight="1" x14ac:dyDescent="0.2">
      <c r="A2162" s="11"/>
      <c r="C2162" s="190">
        <v>2017</v>
      </c>
      <c r="D2162" s="186"/>
      <c r="E2162" s="142">
        <v>0.13240980099999999</v>
      </c>
      <c r="F2162" s="142">
        <v>0.131262342</v>
      </c>
      <c r="G2162" s="142">
        <v>0.32068667499999998</v>
      </c>
      <c r="H2162" s="142">
        <v>0.110885332</v>
      </c>
      <c r="I2162" s="142">
        <v>1.9041800000000001E-2</v>
      </c>
      <c r="J2162" s="142">
        <v>8.8280381000000005E-2</v>
      </c>
      <c r="K2162" s="142">
        <v>0.19743371600000001</v>
      </c>
      <c r="L2162" s="141">
        <f t="shared" si="959"/>
        <v>2.6540418973661741</v>
      </c>
    </row>
    <row r="2163" spans="1:13" ht="15" customHeight="1" x14ac:dyDescent="0.2">
      <c r="A2163" s="11"/>
      <c r="C2163" s="190">
        <v>2014</v>
      </c>
      <c r="D2163" s="186"/>
      <c r="E2163" s="142">
        <v>0.14873487992308693</v>
      </c>
      <c r="F2163" s="142">
        <v>0.15903204561382941</v>
      </c>
      <c r="G2163" s="142">
        <v>0.31688945702365079</v>
      </c>
      <c r="H2163" s="142">
        <v>8.7065254692190799E-2</v>
      </c>
      <c r="I2163" s="142">
        <v>2.2001597338142356E-3</v>
      </c>
      <c r="J2163" s="142">
        <v>5.9302112352099902E-2</v>
      </c>
      <c r="K2163" s="142">
        <v>0.22677609066132773</v>
      </c>
      <c r="L2163" s="141">
        <f t="shared" si="959"/>
        <v>2.4886887711777628</v>
      </c>
    </row>
    <row r="2164" spans="1:13" ht="15" customHeight="1" x14ac:dyDescent="0.2">
      <c r="A2164" s="11"/>
      <c r="C2164" s="170" t="s">
        <v>181</v>
      </c>
      <c r="D2164" s="171"/>
      <c r="E2164" s="172"/>
      <c r="F2164" s="172"/>
      <c r="G2164" s="173"/>
      <c r="H2164" s="173"/>
      <c r="I2164" s="173"/>
      <c r="J2164" s="173"/>
      <c r="K2164" s="173"/>
      <c r="L2164" s="174"/>
    </row>
    <row r="2165" spans="1:13" ht="15" customHeight="1" x14ac:dyDescent="0.2">
      <c r="A2165" s="11"/>
      <c r="C2165" s="189">
        <v>2024</v>
      </c>
      <c r="D2165" s="184"/>
      <c r="E2165" s="185">
        <v>0.12156214758018852</v>
      </c>
      <c r="F2165" s="185">
        <v>9.7977290892036453E-2</v>
      </c>
      <c r="G2165" s="185">
        <v>0.22714843396538448</v>
      </c>
      <c r="H2165" s="185">
        <v>0.13957926278894589</v>
      </c>
      <c r="I2165" s="185">
        <v>8.9550165294745174E-2</v>
      </c>
      <c r="J2165" s="185">
        <v>0.11095037087964194</v>
      </c>
      <c r="K2165" s="185">
        <v>0.2132323285990575</v>
      </c>
      <c r="L2165" s="180">
        <f t="shared" ref="L2165:L2168" si="960">(1*E2165+2*F2165+3*G2165+4*H2165+5*I2165)/SUM(E2165:I2165)</f>
        <v>2.9668224050247285</v>
      </c>
    </row>
    <row r="2166" spans="1:13" ht="15" customHeight="1" x14ac:dyDescent="0.2">
      <c r="A2166" s="11"/>
      <c r="C2166" s="190">
        <v>2021</v>
      </c>
      <c r="D2166" s="186"/>
      <c r="E2166" s="142">
        <v>0.14451271600000001</v>
      </c>
      <c r="F2166" s="142">
        <v>9.7376186000000003E-2</v>
      </c>
      <c r="G2166" s="142">
        <v>0.30575018199999998</v>
      </c>
      <c r="H2166" s="142">
        <v>0.15578631400000001</v>
      </c>
      <c r="I2166" s="142">
        <v>3.0570400000000001E-2</v>
      </c>
      <c r="J2166" s="142">
        <v>7.8298277999999999E-2</v>
      </c>
      <c r="K2166" s="142">
        <v>0.18770594199999999</v>
      </c>
      <c r="L2166" s="141">
        <f t="shared" si="960"/>
        <v>2.7691069833617767</v>
      </c>
    </row>
    <row r="2167" spans="1:13" ht="15" customHeight="1" x14ac:dyDescent="0.2">
      <c r="A2167" s="11"/>
      <c r="C2167" s="190">
        <v>2017</v>
      </c>
      <c r="D2167" s="186"/>
      <c r="E2167" s="142">
        <v>0.107218093</v>
      </c>
      <c r="F2167" s="142">
        <v>0.114308891</v>
      </c>
      <c r="G2167" s="142">
        <v>0.280810434</v>
      </c>
      <c r="H2167" s="142">
        <v>0.130525063</v>
      </c>
      <c r="I2167" s="142">
        <v>1.8520499999999999E-2</v>
      </c>
      <c r="J2167" s="142">
        <v>0.12525482099999999</v>
      </c>
      <c r="K2167" s="142">
        <v>0.22336218899999999</v>
      </c>
      <c r="L2167" s="141">
        <f t="shared" si="960"/>
        <v>2.7525587577486919</v>
      </c>
    </row>
    <row r="2168" spans="1:13" ht="15" customHeight="1" x14ac:dyDescent="0.2">
      <c r="A2168" s="11"/>
      <c r="C2168" s="190">
        <v>2014</v>
      </c>
      <c r="D2168" s="186"/>
      <c r="E2168" s="142">
        <v>0.13918286726615661</v>
      </c>
      <c r="F2168" s="142">
        <v>0.11655858043443203</v>
      </c>
      <c r="G2168" s="142">
        <v>0.2524202074928622</v>
      </c>
      <c r="H2168" s="142">
        <v>0.12986548027533815</v>
      </c>
      <c r="I2168" s="142">
        <v>1.3900932645832705E-2</v>
      </c>
      <c r="J2168" s="142">
        <v>8.6633965887248768E-2</v>
      </c>
      <c r="K2168" s="142">
        <v>0.2614379659981298</v>
      </c>
      <c r="L2168" s="141">
        <f t="shared" si="960"/>
        <v>2.6360687919360646</v>
      </c>
    </row>
    <row r="2169" spans="1:13" ht="15" customHeight="1" x14ac:dyDescent="0.2">
      <c r="A2169" s="11"/>
      <c r="C2169" s="162" t="s">
        <v>75</v>
      </c>
      <c r="D2169" s="162"/>
      <c r="E2169" s="162"/>
      <c r="F2169" s="162"/>
      <c r="G2169" s="162"/>
      <c r="H2169" s="162"/>
      <c r="I2169" s="162"/>
      <c r="J2169" s="162"/>
      <c r="K2169" s="162"/>
      <c r="L2169" s="162"/>
    </row>
    <row r="2170" spans="1:13" s="3" customFormat="1" ht="15" customHeight="1" x14ac:dyDescent="0.2">
      <c r="A2170" s="11"/>
      <c r="B2170" s="2"/>
      <c r="C2170" s="189">
        <v>2024</v>
      </c>
      <c r="D2170" s="184"/>
      <c r="E2170" s="185">
        <f>AVERAGE(E2175,E2180,E2185)</f>
        <v>0.12332156873022175</v>
      </c>
      <c r="F2170" s="185">
        <f t="shared" ref="F2170:K2170" si="961">AVERAGE(F2175,F2180,F2185)</f>
        <v>9.2083251807059688E-2</v>
      </c>
      <c r="G2170" s="185">
        <f t="shared" si="961"/>
        <v>0.21360371024068439</v>
      </c>
      <c r="H2170" s="185">
        <f t="shared" si="961"/>
        <v>0.10057103674667466</v>
      </c>
      <c r="I2170" s="185">
        <f t="shared" si="961"/>
        <v>2.6739047275791506E-2</v>
      </c>
      <c r="J2170" s="185">
        <f t="shared" si="961"/>
        <v>0.1560724995680107</v>
      </c>
      <c r="K2170" s="185">
        <f t="shared" si="961"/>
        <v>0.28760888563155734</v>
      </c>
      <c r="L2170" s="180">
        <f t="shared" ref="L2170:L2173" si="962">(1*E2170+2*F2170+3*G2170+4*H2170+5*I2170)/SUM(E2170:I2170)</f>
        <v>2.6680368891925457</v>
      </c>
      <c r="M2170" s="2"/>
    </row>
    <row r="2171" spans="1:13" s="3" customFormat="1" ht="15" customHeight="1" x14ac:dyDescent="0.2">
      <c r="A2171" s="11"/>
      <c r="B2171" s="2"/>
      <c r="C2171" s="190">
        <v>2021</v>
      </c>
      <c r="D2171" s="186"/>
      <c r="E2171" s="142">
        <f t="shared" ref="E2171:K2171" si="963">AVERAGE(E2176,E2181,E2186)</f>
        <v>0.15083619299999998</v>
      </c>
      <c r="F2171" s="142">
        <f t="shared" si="963"/>
        <v>9.9436783666666681E-2</v>
      </c>
      <c r="G2171" s="142">
        <f t="shared" si="963"/>
        <v>0.28602326900000002</v>
      </c>
      <c r="H2171" s="142">
        <f t="shared" si="963"/>
        <v>6.9903066999999999E-2</v>
      </c>
      <c r="I2171" s="142">
        <f t="shared" si="963"/>
        <v>1.4373766666666668E-2</v>
      </c>
      <c r="J2171" s="142">
        <f t="shared" si="963"/>
        <v>0.11414156433333333</v>
      </c>
      <c r="K2171" s="142">
        <f t="shared" si="963"/>
        <v>0.26528534066666665</v>
      </c>
      <c r="L2171" s="141">
        <f t="shared" si="962"/>
        <v>2.5126140991190637</v>
      </c>
      <c r="M2171" s="2"/>
    </row>
    <row r="2172" spans="1:13" s="3" customFormat="1" ht="15" customHeight="1" x14ac:dyDescent="0.2">
      <c r="A2172" s="11"/>
      <c r="B2172" s="2"/>
      <c r="C2172" s="190">
        <v>2017</v>
      </c>
      <c r="D2172" s="186"/>
      <c r="E2172" s="142">
        <f t="shared" ref="E2172:K2172" si="964">AVERAGE(E2177,E2182,E2187)</f>
        <v>0.13967412266666665</v>
      </c>
      <c r="F2172" s="142">
        <f t="shared" si="964"/>
        <v>0.10751859066666668</v>
      </c>
      <c r="G2172" s="142">
        <f t="shared" si="964"/>
        <v>0.25991509000000002</v>
      </c>
      <c r="H2172" s="142">
        <f t="shared" si="964"/>
        <v>5.9670496666666677E-2</v>
      </c>
      <c r="I2172" s="142">
        <f t="shared" si="964"/>
        <v>9.1034133333333326E-3</v>
      </c>
      <c r="J2172" s="142">
        <f t="shared" si="964"/>
        <v>0.12945153300000001</v>
      </c>
      <c r="K2172" s="142">
        <f t="shared" si="964"/>
        <v>0.29466674900000006</v>
      </c>
      <c r="L2172" s="141">
        <f t="shared" si="962"/>
        <v>2.4634496885164738</v>
      </c>
      <c r="M2172" s="2"/>
    </row>
    <row r="2173" spans="1:13" s="3" customFormat="1" ht="15" customHeight="1" x14ac:dyDescent="0.2">
      <c r="A2173" s="11"/>
      <c r="B2173" s="2"/>
      <c r="C2173" s="190">
        <v>2014</v>
      </c>
      <c r="D2173" s="186"/>
      <c r="E2173" s="142">
        <f t="shared" ref="E2173:K2173" si="965">AVERAGE(E2178,E2183,E2188)</f>
        <v>0.14843575914815718</v>
      </c>
      <c r="F2173" s="142">
        <f t="shared" si="965"/>
        <v>0.10865503562753111</v>
      </c>
      <c r="G2173" s="142">
        <f t="shared" si="965"/>
        <v>0.25055530525387998</v>
      </c>
      <c r="H2173" s="142">
        <f t="shared" si="965"/>
        <v>6.1471668608638085E-2</v>
      </c>
      <c r="I2173" s="142">
        <f t="shared" si="965"/>
        <v>1.9107938505834279E-2</v>
      </c>
      <c r="J2173" s="142">
        <f t="shared" si="965"/>
        <v>8.6363391487731422E-2</v>
      </c>
      <c r="K2173" s="142">
        <f t="shared" si="965"/>
        <v>0.32541090136822798</v>
      </c>
      <c r="L2173" s="141">
        <f t="shared" si="962"/>
        <v>2.4800652120621329</v>
      </c>
      <c r="M2173" s="2"/>
    </row>
    <row r="2174" spans="1:13" s="3" customFormat="1" ht="15" customHeight="1" x14ac:dyDescent="0.2">
      <c r="A2174" s="11"/>
      <c r="B2174" s="2"/>
      <c r="C2174" s="170" t="s">
        <v>95</v>
      </c>
      <c r="D2174" s="171"/>
      <c r="E2174" s="172"/>
      <c r="F2174" s="172"/>
      <c r="G2174" s="173"/>
      <c r="H2174" s="173"/>
      <c r="I2174" s="173"/>
      <c r="J2174" s="173"/>
      <c r="K2174" s="173"/>
      <c r="L2174" s="174"/>
      <c r="M2174" s="2"/>
    </row>
    <row r="2175" spans="1:13" ht="15" customHeight="1" x14ac:dyDescent="0.2">
      <c r="A2175" s="11"/>
      <c r="C2175" s="189">
        <v>2024</v>
      </c>
      <c r="D2175" s="184"/>
      <c r="E2175" s="185">
        <v>0.13178186376229425</v>
      </c>
      <c r="F2175" s="185">
        <v>9.5162354643728617E-2</v>
      </c>
      <c r="G2175" s="185">
        <v>0.21913467026506825</v>
      </c>
      <c r="H2175" s="185">
        <v>9.3146178085585118E-2</v>
      </c>
      <c r="I2175" s="185">
        <v>1.2833692210005812E-2</v>
      </c>
      <c r="J2175" s="185">
        <v>0.16381388339850003</v>
      </c>
      <c r="K2175" s="185">
        <v>0.28412735763481795</v>
      </c>
      <c r="L2175" s="180">
        <f t="shared" ref="L2175:L2178" si="966">(1*E2175+2*F2175+3*G2175+4*H2175+5*I2175)/SUM(E2175:I2175)</f>
        <v>2.5654221298620863</v>
      </c>
    </row>
    <row r="2176" spans="1:13" ht="15" customHeight="1" x14ac:dyDescent="0.2">
      <c r="A2176" s="11"/>
      <c r="C2176" s="190">
        <v>2021</v>
      </c>
      <c r="D2176" s="186"/>
      <c r="E2176" s="142">
        <v>0.161449965</v>
      </c>
      <c r="F2176" s="142">
        <v>0.13078022</v>
      </c>
      <c r="G2176" s="142">
        <v>0.262435113</v>
      </c>
      <c r="H2176" s="142">
        <v>5.34257E-2</v>
      </c>
      <c r="I2176" s="142">
        <v>1.41935E-2</v>
      </c>
      <c r="J2176" s="142">
        <v>0.114685992</v>
      </c>
      <c r="K2176" s="142">
        <v>0.263029499</v>
      </c>
      <c r="L2176" s="141">
        <f t="shared" si="966"/>
        <v>2.402415693794127</v>
      </c>
    </row>
    <row r="2177" spans="1:12" ht="15" customHeight="1" x14ac:dyDescent="0.2">
      <c r="A2177" s="11"/>
      <c r="C2177" s="190">
        <v>2017</v>
      </c>
      <c r="D2177" s="186"/>
      <c r="E2177" s="142">
        <v>0.16311303999999999</v>
      </c>
      <c r="F2177" s="142">
        <v>0.13378832600000001</v>
      </c>
      <c r="G2177" s="142">
        <v>0.23261768799999999</v>
      </c>
      <c r="H2177" s="142">
        <v>4.0735100000000003E-2</v>
      </c>
      <c r="I2177" s="142">
        <v>1.1021E-2</v>
      </c>
      <c r="J2177" s="142">
        <v>0.114699072</v>
      </c>
      <c r="K2177" s="142">
        <v>0.30402573100000002</v>
      </c>
      <c r="L2177" s="141">
        <f t="shared" si="966"/>
        <v>2.3166105530806846</v>
      </c>
    </row>
    <row r="2178" spans="1:12" ht="15" customHeight="1" x14ac:dyDescent="0.2">
      <c r="A2178" s="11"/>
      <c r="C2178" s="190">
        <v>2014</v>
      </c>
      <c r="D2178" s="186"/>
      <c r="E2178" s="142">
        <v>0.15261089325100149</v>
      </c>
      <c r="F2178" s="142">
        <v>0.13789826432083538</v>
      </c>
      <c r="G2178" s="142">
        <v>0.25203073572706464</v>
      </c>
      <c r="H2178" s="142">
        <v>2.5369766860172067E-2</v>
      </c>
      <c r="I2178" s="142">
        <v>2.837177546161599E-2</v>
      </c>
      <c r="J2178" s="142">
        <v>7.8863858281431304E-2</v>
      </c>
      <c r="K2178" s="142">
        <v>0.32485470609787909</v>
      </c>
      <c r="L2178" s="141">
        <f t="shared" si="966"/>
        <v>2.3945698935542907</v>
      </c>
    </row>
    <row r="2179" spans="1:12" ht="15" customHeight="1" x14ac:dyDescent="0.2">
      <c r="A2179" s="11"/>
      <c r="C2179" s="170" t="s">
        <v>96</v>
      </c>
      <c r="D2179" s="171"/>
      <c r="E2179" s="172"/>
      <c r="F2179" s="172"/>
      <c r="G2179" s="173"/>
      <c r="H2179" s="173"/>
      <c r="I2179" s="173"/>
      <c r="J2179" s="173"/>
      <c r="K2179" s="173"/>
      <c r="L2179" s="174"/>
    </row>
    <row r="2180" spans="1:12" ht="15" customHeight="1" x14ac:dyDescent="0.2">
      <c r="A2180" s="11"/>
      <c r="C2180" s="189">
        <v>2024</v>
      </c>
      <c r="D2180" s="184"/>
      <c r="E2180" s="185">
        <v>0.122414369571117</v>
      </c>
      <c r="F2180" s="185">
        <v>9.7135269046306913E-2</v>
      </c>
      <c r="G2180" s="185">
        <v>0.20260394938618598</v>
      </c>
      <c r="H2180" s="185">
        <v>0.12602219893521865</v>
      </c>
      <c r="I2180" s="185">
        <v>1.9410781148626877E-2</v>
      </c>
      <c r="J2180" s="185">
        <v>0.1482860742777265</v>
      </c>
      <c r="K2180" s="185">
        <v>0.28412735763481789</v>
      </c>
      <c r="L2180" s="180">
        <f t="shared" ref="L2180:L2183" si="967">(1*E2180+2*F2180+3*G2180+4*H2180+5*I2180)/SUM(E2180:I2180)</f>
        <v>2.6879414402759836</v>
      </c>
    </row>
    <row r="2181" spans="1:12" ht="15" customHeight="1" x14ac:dyDescent="0.2">
      <c r="A2181" s="11"/>
      <c r="C2181" s="190">
        <v>2021</v>
      </c>
      <c r="D2181" s="186"/>
      <c r="E2181" s="142">
        <v>0.148060093</v>
      </c>
      <c r="F2181" s="142">
        <v>9.3278316E-2</v>
      </c>
      <c r="G2181" s="142">
        <v>0.274375068</v>
      </c>
      <c r="H2181" s="142">
        <v>0.10021960100000001</v>
      </c>
      <c r="I2181" s="142">
        <v>1.27797E-2</v>
      </c>
      <c r="J2181" s="142">
        <v>0.10825768099999999</v>
      </c>
      <c r="K2181" s="142">
        <v>0.263029499</v>
      </c>
      <c r="L2181" s="141">
        <f t="shared" si="967"/>
        <v>2.5806996291079041</v>
      </c>
    </row>
    <row r="2182" spans="1:12" ht="15" customHeight="1" x14ac:dyDescent="0.2">
      <c r="A2182" s="11"/>
      <c r="C2182" s="190">
        <v>2017</v>
      </c>
      <c r="D2182" s="186"/>
      <c r="E2182" s="142">
        <v>0.14382205300000001</v>
      </c>
      <c r="F2182" s="142">
        <v>0.10189961</v>
      </c>
      <c r="G2182" s="142">
        <v>0.25502105200000003</v>
      </c>
      <c r="H2182" s="142">
        <v>8.8265990000000003E-2</v>
      </c>
      <c r="I2182" s="142">
        <v>6.9563400000000001E-3</v>
      </c>
      <c r="J2182" s="142">
        <v>0.111601621</v>
      </c>
      <c r="K2182" s="142">
        <v>0.29243333900000001</v>
      </c>
      <c r="L2182" s="141">
        <f t="shared" si="967"/>
        <v>2.5178156027590513</v>
      </c>
    </row>
    <row r="2183" spans="1:12" ht="15" customHeight="1" x14ac:dyDescent="0.2">
      <c r="A2183" s="11"/>
      <c r="C2183" s="190">
        <v>2014</v>
      </c>
      <c r="D2183" s="186"/>
      <c r="E2183" s="142">
        <v>0.15322530608111837</v>
      </c>
      <c r="F2183" s="142">
        <v>0.10528777053646789</v>
      </c>
      <c r="G2183" s="142">
        <v>0.23606837772752254</v>
      </c>
      <c r="H2183" s="142">
        <v>9.452771540500042E-2</v>
      </c>
      <c r="I2183" s="142">
        <v>1.9310034170265521E-2</v>
      </c>
      <c r="J2183" s="142">
        <v>7.6721460557734975E-2</v>
      </c>
      <c r="K2183" s="142">
        <v>0.31485933552189033</v>
      </c>
      <c r="L2183" s="141">
        <f t="shared" si="967"/>
        <v>2.5421074858287462</v>
      </c>
    </row>
    <row r="2184" spans="1:12" ht="15" customHeight="1" x14ac:dyDescent="0.2">
      <c r="A2184" s="11"/>
      <c r="C2184" s="170" t="s">
        <v>181</v>
      </c>
      <c r="D2184" s="171"/>
      <c r="E2184" s="172"/>
      <c r="F2184" s="172"/>
      <c r="G2184" s="173"/>
      <c r="H2184" s="173"/>
      <c r="I2184" s="173"/>
      <c r="J2184" s="173"/>
      <c r="K2184" s="173"/>
      <c r="L2184" s="174"/>
    </row>
    <row r="2185" spans="1:12" ht="15" customHeight="1" x14ac:dyDescent="0.2">
      <c r="A2185" s="11"/>
      <c r="C2185" s="189">
        <v>2024</v>
      </c>
      <c r="D2185" s="184"/>
      <c r="E2185" s="185">
        <v>0.11576847285725403</v>
      </c>
      <c r="F2185" s="185">
        <v>8.3952131731143562E-2</v>
      </c>
      <c r="G2185" s="185">
        <v>0.21907251107079889</v>
      </c>
      <c r="H2185" s="185">
        <v>8.2544733219220165E-2</v>
      </c>
      <c r="I2185" s="185">
        <v>4.7972668468741833E-2</v>
      </c>
      <c r="J2185" s="185">
        <v>0.15611754102780553</v>
      </c>
      <c r="K2185" s="185">
        <v>0.29457194162503619</v>
      </c>
      <c r="L2185" s="180">
        <f t="shared" ref="L2185:L2188" si="968">(1*E2185+2*F2185+3*G2185+4*H2185+5*I2185)/SUM(E2185:I2185)</f>
        <v>2.7505982445947494</v>
      </c>
    </row>
    <row r="2186" spans="1:12" ht="15" customHeight="1" x14ac:dyDescent="0.2">
      <c r="A2186" s="11"/>
      <c r="C2186" s="190">
        <v>2021</v>
      </c>
      <c r="D2186" s="186"/>
      <c r="E2186" s="142">
        <v>0.14299852099999999</v>
      </c>
      <c r="F2186" s="142">
        <v>7.4251814999999999E-2</v>
      </c>
      <c r="G2186" s="142">
        <v>0.32125962600000002</v>
      </c>
      <c r="H2186" s="142">
        <v>5.60639E-2</v>
      </c>
      <c r="I2186" s="142">
        <v>1.6148099999999999E-2</v>
      </c>
      <c r="J2186" s="142">
        <v>0.11948101999999999</v>
      </c>
      <c r="K2186" s="142">
        <v>0.269797024</v>
      </c>
      <c r="L2186" s="141">
        <f t="shared" si="968"/>
        <v>2.5548076311033334</v>
      </c>
    </row>
    <row r="2187" spans="1:12" ht="15" customHeight="1" x14ac:dyDescent="0.2">
      <c r="A2187" s="11"/>
      <c r="C2187" s="190">
        <v>2017</v>
      </c>
      <c r="D2187" s="186"/>
      <c r="E2187" s="142">
        <v>0.112087275</v>
      </c>
      <c r="F2187" s="142">
        <v>8.6867836000000004E-2</v>
      </c>
      <c r="G2187" s="142">
        <v>0.29210652999999998</v>
      </c>
      <c r="H2187" s="142">
        <v>5.0010400000000003E-2</v>
      </c>
      <c r="I2187" s="142">
        <v>9.3328999999999999E-3</v>
      </c>
      <c r="J2187" s="142">
        <v>0.162053906</v>
      </c>
      <c r="K2187" s="142">
        <v>0.28754117699999998</v>
      </c>
      <c r="L2187" s="141">
        <f t="shared" si="968"/>
        <v>2.5596584115693828</v>
      </c>
    </row>
    <row r="2188" spans="1:12" ht="15" customHeight="1" x14ac:dyDescent="0.2">
      <c r="A2188" s="11"/>
      <c r="C2188" s="190">
        <v>2014</v>
      </c>
      <c r="D2188" s="186"/>
      <c r="E2188" s="142">
        <v>0.13947107811235163</v>
      </c>
      <c r="F2188" s="142">
        <v>8.2779072025290043E-2</v>
      </c>
      <c r="G2188" s="142">
        <v>0.26356680230705282</v>
      </c>
      <c r="H2188" s="142">
        <v>6.4517523560741766E-2</v>
      </c>
      <c r="I2188" s="142">
        <v>9.6420058856213266E-3</v>
      </c>
      <c r="J2188" s="142">
        <v>0.10350485562402803</v>
      </c>
      <c r="K2188" s="142">
        <v>0.33651866248491452</v>
      </c>
      <c r="L2188" s="141">
        <f t="shared" si="968"/>
        <v>2.5036939908985718</v>
      </c>
    </row>
    <row r="2189" spans="1:12" ht="15" customHeight="1" x14ac:dyDescent="0.2">
      <c r="A2189" s="11"/>
      <c r="C2189" s="162" t="s">
        <v>208</v>
      </c>
      <c r="D2189" s="162"/>
      <c r="E2189" s="162"/>
      <c r="F2189" s="162"/>
      <c r="G2189" s="162"/>
      <c r="H2189" s="162"/>
      <c r="I2189" s="162"/>
      <c r="J2189" s="162"/>
      <c r="K2189" s="162"/>
      <c r="L2189" s="162"/>
    </row>
    <row r="2190" spans="1:12" ht="15" customHeight="1" x14ac:dyDescent="0.2">
      <c r="A2190" s="11"/>
      <c r="C2190" s="189">
        <v>2024</v>
      </c>
      <c r="D2190" s="184"/>
      <c r="E2190" s="185">
        <f>AVERAGE(E2195,E2200,E2205)</f>
        <v>0.10434629624110196</v>
      </c>
      <c r="F2190" s="185">
        <f t="shared" ref="F2190:K2190" si="969">AVERAGE(F2195,F2200,F2205)</f>
        <v>0.1037248790742545</v>
      </c>
      <c r="G2190" s="185">
        <f t="shared" si="969"/>
        <v>0.19690048560052031</v>
      </c>
      <c r="H2190" s="185">
        <f t="shared" si="969"/>
        <v>0.29851932620148092</v>
      </c>
      <c r="I2190" s="185">
        <f t="shared" si="969"/>
        <v>3.5098640393371267E-2</v>
      </c>
      <c r="J2190" s="185">
        <f t="shared" si="969"/>
        <v>5.8467218527541609E-2</v>
      </c>
      <c r="K2190" s="185">
        <f t="shared" si="969"/>
        <v>0.20294315396172938</v>
      </c>
      <c r="L2190" s="180">
        <f t="shared" ref="L2190:L2191" si="970">(1*E2190+2*F2190+3*G2190+4*H2190+5*I2190)/SUM(E2190:I2190)</f>
        <v>3.0762251910056064</v>
      </c>
    </row>
    <row r="2191" spans="1:12" ht="15" customHeight="1" x14ac:dyDescent="0.2">
      <c r="A2191" s="11"/>
      <c r="C2191" s="190">
        <v>2021</v>
      </c>
      <c r="D2191" s="190"/>
      <c r="E2191" s="142">
        <f t="shared" ref="E2191:K2191" si="971">AVERAGE(E2196,E2201,E2206)</f>
        <v>0.2975001166666667</v>
      </c>
      <c r="F2191" s="142">
        <f t="shared" si="971"/>
        <v>0.17277767799999999</v>
      </c>
      <c r="G2191" s="142">
        <f t="shared" si="971"/>
        <v>0.24468748100000001</v>
      </c>
      <c r="H2191" s="142">
        <f t="shared" si="971"/>
        <v>0.13642876533333334</v>
      </c>
      <c r="I2191" s="142">
        <f t="shared" si="971"/>
        <v>4.8801696666666665E-2</v>
      </c>
      <c r="J2191" s="142">
        <f t="shared" si="971"/>
        <v>4.9056433333333337E-2</v>
      </c>
      <c r="K2191" s="142">
        <f t="shared" si="971"/>
        <v>5.0747833333333332E-2</v>
      </c>
      <c r="L2191" s="141">
        <f t="shared" si="970"/>
        <v>2.4070781160882286</v>
      </c>
    </row>
    <row r="2192" spans="1:12" ht="15" customHeight="1" x14ac:dyDescent="0.2">
      <c r="A2192" s="11"/>
      <c r="C2192" s="190">
        <v>2017</v>
      </c>
      <c r="D2192" s="186"/>
      <c r="E2192" s="142" t="s">
        <v>174</v>
      </c>
      <c r="F2192" s="142" t="s">
        <v>174</v>
      </c>
      <c r="G2192" s="142" t="s">
        <v>174</v>
      </c>
      <c r="H2192" s="142" t="s">
        <v>174</v>
      </c>
      <c r="I2192" s="142" t="s">
        <v>174</v>
      </c>
      <c r="J2192" s="142" t="s">
        <v>174</v>
      </c>
      <c r="K2192" s="142" t="s">
        <v>174</v>
      </c>
      <c r="L2192" s="141" t="s">
        <v>174</v>
      </c>
    </row>
    <row r="2193" spans="1:12" ht="15" customHeight="1" x14ac:dyDescent="0.2">
      <c r="A2193" s="11"/>
      <c r="C2193" s="190">
        <v>2014</v>
      </c>
      <c r="D2193" s="186"/>
      <c r="E2193" s="142" t="s">
        <v>174</v>
      </c>
      <c r="F2193" s="142" t="s">
        <v>174</v>
      </c>
      <c r="G2193" s="142" t="s">
        <v>174</v>
      </c>
      <c r="H2193" s="142" t="s">
        <v>174</v>
      </c>
      <c r="I2193" s="142" t="s">
        <v>174</v>
      </c>
      <c r="J2193" s="142" t="s">
        <v>174</v>
      </c>
      <c r="K2193" s="142" t="s">
        <v>174</v>
      </c>
      <c r="L2193" s="141" t="s">
        <v>174</v>
      </c>
    </row>
    <row r="2194" spans="1:12" ht="15" customHeight="1" x14ac:dyDescent="0.2">
      <c r="A2194" s="11"/>
      <c r="C2194" s="170" t="s">
        <v>95</v>
      </c>
      <c r="D2194" s="171"/>
      <c r="E2194" s="172"/>
      <c r="F2194" s="172"/>
      <c r="G2194" s="173"/>
      <c r="H2194" s="173"/>
      <c r="I2194" s="173"/>
      <c r="J2194" s="173"/>
      <c r="K2194" s="173"/>
      <c r="L2194" s="174"/>
    </row>
    <row r="2195" spans="1:12" ht="15" customHeight="1" x14ac:dyDescent="0.2">
      <c r="A2195" s="11"/>
      <c r="C2195" s="189">
        <v>2024</v>
      </c>
      <c r="D2195" s="184"/>
      <c r="E2195" s="185">
        <v>0.10231222732131115</v>
      </c>
      <c r="F2195" s="185">
        <v>0.10424220226572863</v>
      </c>
      <c r="G2195" s="185">
        <v>0.22890462086506297</v>
      </c>
      <c r="H2195" s="185">
        <v>0.27760379859377476</v>
      </c>
      <c r="I2195" s="185">
        <v>2.8115014930793464E-2</v>
      </c>
      <c r="J2195" s="185">
        <v>6.0432684310894401E-2</v>
      </c>
      <c r="K2195" s="185">
        <v>0.19838945171243458</v>
      </c>
      <c r="L2195" s="180">
        <f t="shared" ref="L2195:L2196" si="972">(1*E2195+2*F2195+3*G2195+4*H2195+5*I2195)/SUM(E2195:I2195)</f>
        <v>3.0336858030447011</v>
      </c>
    </row>
    <row r="2196" spans="1:12" ht="15" customHeight="1" x14ac:dyDescent="0.2">
      <c r="A2196" s="11"/>
      <c r="C2196" s="190">
        <v>2021</v>
      </c>
      <c r="D2196" s="190"/>
      <c r="E2196" s="142">
        <v>0.29557872600000001</v>
      </c>
      <c r="F2196" s="142">
        <v>0.17269513</v>
      </c>
      <c r="G2196" s="142">
        <v>0.25042149899999999</v>
      </c>
      <c r="H2196" s="142">
        <v>0.11461980200000001</v>
      </c>
      <c r="I2196" s="142">
        <v>7.0888789999999993E-2</v>
      </c>
      <c r="J2196" s="142">
        <v>4.9895099999999998E-2</v>
      </c>
      <c r="K2196" s="142">
        <v>4.5900900000000001E-2</v>
      </c>
      <c r="L2196" s="141">
        <f t="shared" si="972"/>
        <v>2.4387823657664258</v>
      </c>
    </row>
    <row r="2197" spans="1:12" ht="15" customHeight="1" x14ac:dyDescent="0.2">
      <c r="A2197" s="11"/>
      <c r="C2197" s="190">
        <v>2017</v>
      </c>
      <c r="D2197" s="186"/>
      <c r="E2197" s="142" t="s">
        <v>174</v>
      </c>
      <c r="F2197" s="142" t="s">
        <v>174</v>
      </c>
      <c r="G2197" s="142" t="s">
        <v>174</v>
      </c>
      <c r="H2197" s="142" t="s">
        <v>174</v>
      </c>
      <c r="I2197" s="142" t="s">
        <v>174</v>
      </c>
      <c r="J2197" s="142" t="s">
        <v>174</v>
      </c>
      <c r="K2197" s="142" t="s">
        <v>174</v>
      </c>
      <c r="L2197" s="141" t="s">
        <v>174</v>
      </c>
    </row>
    <row r="2198" spans="1:12" ht="15" customHeight="1" x14ac:dyDescent="0.2">
      <c r="A2198" s="11"/>
      <c r="C2198" s="190">
        <v>2014</v>
      </c>
      <c r="D2198" s="186"/>
      <c r="E2198" s="142" t="s">
        <v>174</v>
      </c>
      <c r="F2198" s="142" t="s">
        <v>174</v>
      </c>
      <c r="G2198" s="142" t="s">
        <v>174</v>
      </c>
      <c r="H2198" s="142" t="s">
        <v>174</v>
      </c>
      <c r="I2198" s="142" t="s">
        <v>174</v>
      </c>
      <c r="J2198" s="142" t="s">
        <v>174</v>
      </c>
      <c r="K2198" s="142" t="s">
        <v>174</v>
      </c>
      <c r="L2198" s="141" t="s">
        <v>174</v>
      </c>
    </row>
    <row r="2199" spans="1:12" ht="15" customHeight="1" x14ac:dyDescent="0.2">
      <c r="A2199" s="11"/>
      <c r="C2199" s="170" t="s">
        <v>96</v>
      </c>
      <c r="D2199" s="171"/>
      <c r="E2199" s="172"/>
      <c r="F2199" s="172"/>
      <c r="G2199" s="173"/>
      <c r="H2199" s="173"/>
      <c r="I2199" s="173"/>
      <c r="J2199" s="173"/>
      <c r="K2199" s="173"/>
      <c r="L2199" s="174"/>
    </row>
    <row r="2200" spans="1:12" ht="15" customHeight="1" x14ac:dyDescent="0.2">
      <c r="A2200" s="11"/>
      <c r="C2200" s="189">
        <v>2024</v>
      </c>
      <c r="D2200" s="184"/>
      <c r="E2200" s="185">
        <v>0.10231222732131115</v>
      </c>
      <c r="F2200" s="185">
        <v>0.10063853111071967</v>
      </c>
      <c r="G2200" s="185">
        <v>0.22222136780717969</v>
      </c>
      <c r="H2200" s="185">
        <v>0.29378712015672537</v>
      </c>
      <c r="I2200" s="185">
        <v>2.8115014930793464E-2</v>
      </c>
      <c r="J2200" s="185">
        <v>5.4536286960836032E-2</v>
      </c>
      <c r="K2200" s="185">
        <v>0.19838945171243458</v>
      </c>
      <c r="L2200" s="180">
        <f t="shared" ref="L2200:L2201" si="973">(1*E2200+2*F2200+3*G2200+4*H2200+5*I2200)/SUM(E2200:I2200)</f>
        <v>3.0599059110743436</v>
      </c>
    </row>
    <row r="2201" spans="1:12" ht="15" customHeight="1" x14ac:dyDescent="0.2">
      <c r="A2201" s="11"/>
      <c r="C2201" s="190">
        <v>2021</v>
      </c>
      <c r="D2201" s="190"/>
      <c r="E2201" s="142">
        <v>0.31049926100000003</v>
      </c>
      <c r="F2201" s="142">
        <v>0.168847514</v>
      </c>
      <c r="G2201" s="142">
        <v>0.23798494000000001</v>
      </c>
      <c r="H2201" s="142">
        <v>0.16409531999999999</v>
      </c>
      <c r="I2201" s="142">
        <v>2.9836499999999998E-2</v>
      </c>
      <c r="J2201" s="142">
        <v>4.2835600000000001E-2</v>
      </c>
      <c r="K2201" s="142">
        <v>4.5900900000000001E-2</v>
      </c>
      <c r="L2201" s="141">
        <f t="shared" si="973"/>
        <v>2.3787991132554214</v>
      </c>
    </row>
    <row r="2202" spans="1:12" ht="15" customHeight="1" x14ac:dyDescent="0.2">
      <c r="A2202" s="11"/>
      <c r="C2202" s="190">
        <v>2017</v>
      </c>
      <c r="D2202" s="186"/>
      <c r="E2202" s="142" t="s">
        <v>174</v>
      </c>
      <c r="F2202" s="142" t="s">
        <v>174</v>
      </c>
      <c r="G2202" s="142" t="s">
        <v>174</v>
      </c>
      <c r="H2202" s="142" t="s">
        <v>174</v>
      </c>
      <c r="I2202" s="142" t="s">
        <v>174</v>
      </c>
      <c r="J2202" s="142" t="s">
        <v>174</v>
      </c>
      <c r="K2202" s="142" t="s">
        <v>174</v>
      </c>
      <c r="L2202" s="141" t="s">
        <v>174</v>
      </c>
    </row>
    <row r="2203" spans="1:12" ht="15" customHeight="1" x14ac:dyDescent="0.2">
      <c r="A2203" s="11"/>
      <c r="C2203" s="190">
        <v>2014</v>
      </c>
      <c r="D2203" s="186"/>
      <c r="E2203" s="142" t="s">
        <v>174</v>
      </c>
      <c r="F2203" s="142" t="s">
        <v>174</v>
      </c>
      <c r="G2203" s="142" t="s">
        <v>174</v>
      </c>
      <c r="H2203" s="142" t="s">
        <v>174</v>
      </c>
      <c r="I2203" s="142" t="s">
        <v>174</v>
      </c>
      <c r="J2203" s="142" t="s">
        <v>174</v>
      </c>
      <c r="K2203" s="142" t="s">
        <v>174</v>
      </c>
      <c r="L2203" s="141" t="s">
        <v>174</v>
      </c>
    </row>
    <row r="2204" spans="1:12" ht="15" customHeight="1" x14ac:dyDescent="0.2">
      <c r="A2204" s="11"/>
      <c r="C2204" s="170" t="s">
        <v>181</v>
      </c>
      <c r="D2204" s="171"/>
      <c r="E2204" s="172"/>
      <c r="F2204" s="172"/>
      <c r="G2204" s="173"/>
      <c r="H2204" s="173"/>
      <c r="I2204" s="173"/>
      <c r="J2204" s="173"/>
      <c r="K2204" s="173"/>
      <c r="L2204" s="174"/>
    </row>
    <row r="2205" spans="1:12" ht="15" customHeight="1" x14ac:dyDescent="0.2">
      <c r="A2205" s="11"/>
      <c r="C2205" s="189">
        <v>2024</v>
      </c>
      <c r="D2205" s="184"/>
      <c r="E2205" s="185">
        <v>0.10841443408068356</v>
      </c>
      <c r="F2205" s="185">
        <v>0.10629390384631519</v>
      </c>
      <c r="G2205" s="185">
        <v>0.13957546812931829</v>
      </c>
      <c r="H2205" s="185">
        <v>0.32416705985394262</v>
      </c>
      <c r="I2205" s="185">
        <v>4.9065891318526865E-2</v>
      </c>
      <c r="J2205" s="185">
        <v>6.0432684310894401E-2</v>
      </c>
      <c r="K2205" s="185">
        <v>0.21205055846031898</v>
      </c>
      <c r="L2205" s="180">
        <f t="shared" ref="L2205:L2206" si="974">(1*E2205+2*F2205+3*G2205+4*H2205+5*I2205)/SUM(E2205:I2205)</f>
        <v>3.1363213554847715</v>
      </c>
    </row>
    <row r="2206" spans="1:12" ht="15" customHeight="1" x14ac:dyDescent="0.2">
      <c r="A2206" s="11"/>
      <c r="C2206" s="190">
        <v>2021</v>
      </c>
      <c r="D2206" s="190"/>
      <c r="E2206" s="142">
        <v>0.28642236300000001</v>
      </c>
      <c r="F2206" s="142">
        <v>0.17679038999999999</v>
      </c>
      <c r="G2206" s="142">
        <v>0.24565600400000001</v>
      </c>
      <c r="H2206" s="142">
        <v>0.13057117400000001</v>
      </c>
      <c r="I2206" s="142">
        <v>4.56798E-2</v>
      </c>
      <c r="J2206" s="142">
        <v>5.4438599999999997E-2</v>
      </c>
      <c r="K2206" s="142">
        <v>6.0441700000000001E-2</v>
      </c>
      <c r="L2206" s="141">
        <f t="shared" si="974"/>
        <v>2.4038045661869893</v>
      </c>
    </row>
    <row r="2207" spans="1:12" ht="15" customHeight="1" x14ac:dyDescent="0.2">
      <c r="A2207" s="11"/>
      <c r="C2207" s="190">
        <v>2017</v>
      </c>
      <c r="D2207" s="186"/>
      <c r="E2207" s="142" t="s">
        <v>174</v>
      </c>
      <c r="F2207" s="142" t="s">
        <v>174</v>
      </c>
      <c r="G2207" s="142" t="s">
        <v>174</v>
      </c>
      <c r="H2207" s="142" t="s">
        <v>174</v>
      </c>
      <c r="I2207" s="142" t="s">
        <v>174</v>
      </c>
      <c r="J2207" s="142" t="s">
        <v>174</v>
      </c>
      <c r="K2207" s="142" t="s">
        <v>174</v>
      </c>
      <c r="L2207" s="141" t="s">
        <v>174</v>
      </c>
    </row>
    <row r="2208" spans="1:12" ht="15" customHeight="1" x14ac:dyDescent="0.2">
      <c r="A2208" s="11"/>
      <c r="C2208" s="190">
        <v>2014</v>
      </c>
      <c r="D2208" s="186"/>
      <c r="E2208" s="142" t="s">
        <v>174</v>
      </c>
      <c r="F2208" s="142" t="s">
        <v>174</v>
      </c>
      <c r="G2208" s="142" t="s">
        <v>174</v>
      </c>
      <c r="H2208" s="142" t="s">
        <v>174</v>
      </c>
      <c r="I2208" s="142" t="s">
        <v>174</v>
      </c>
      <c r="J2208" s="142" t="s">
        <v>174</v>
      </c>
      <c r="K2208" s="142" t="s">
        <v>174</v>
      </c>
      <c r="L2208" s="141" t="s">
        <v>174</v>
      </c>
    </row>
    <row r="2209" spans="1:12" ht="15" customHeight="1" x14ac:dyDescent="0.2">
      <c r="A2209" s="11"/>
      <c r="C2209" s="162" t="s">
        <v>186</v>
      </c>
      <c r="D2209" s="162"/>
      <c r="E2209" s="162"/>
      <c r="F2209" s="162"/>
      <c r="G2209" s="162"/>
      <c r="H2209" s="162"/>
      <c r="I2209" s="162"/>
      <c r="J2209" s="162"/>
      <c r="K2209" s="162"/>
      <c r="L2209" s="162"/>
    </row>
    <row r="2210" spans="1:12" ht="15" customHeight="1" x14ac:dyDescent="0.2">
      <c r="A2210" s="11"/>
      <c r="C2210" s="189">
        <v>2024</v>
      </c>
      <c r="D2210" s="184"/>
      <c r="E2210" s="185">
        <f>AVERAGE(E2035,E2055,E2075,E2095,E2115,E2135,E2155,E2175)</f>
        <v>0.10655028490465583</v>
      </c>
      <c r="F2210" s="185">
        <f t="shared" ref="F2210:K2210" si="975">AVERAGE(F2035,F2055,F2075,F2095,F2115,F2135,F2155,F2175)</f>
        <v>9.6465920925683735E-2</v>
      </c>
      <c r="G2210" s="185">
        <f t="shared" si="975"/>
        <v>0.29264880470937171</v>
      </c>
      <c r="H2210" s="185">
        <f t="shared" si="975"/>
        <v>0.22738145046220268</v>
      </c>
      <c r="I2210" s="185">
        <f t="shared" si="975"/>
        <v>8.5694077065616339E-2</v>
      </c>
      <c r="J2210" s="185">
        <f t="shared" si="975"/>
        <v>8.5752679195243944E-2</v>
      </c>
      <c r="K2210" s="185">
        <f t="shared" si="975"/>
        <v>0.10550678273722575</v>
      </c>
      <c r="L2210" s="180">
        <f t="shared" ref="L2210:L2213" si="976">(1*E2210+2*F2210+3*G2210+4*H2210+5*I2210)/SUM(E2210:I2210)</f>
        <v>3.1102988037072916</v>
      </c>
    </row>
    <row r="2211" spans="1:12" ht="15" customHeight="1" x14ac:dyDescent="0.2">
      <c r="A2211" s="11"/>
      <c r="C2211" s="190">
        <v>2021</v>
      </c>
      <c r="D2211" s="186"/>
      <c r="E2211" s="142">
        <f t="shared" ref="E2211:K2211" si="977">AVERAGE(E2036,E2056,E2076,E2096,E2116,E2136,E2156,E2176)</f>
        <v>0.13350455862500002</v>
      </c>
      <c r="F2211" s="142">
        <f t="shared" si="977"/>
        <v>0.109067292375</v>
      </c>
      <c r="G2211" s="142">
        <f t="shared" si="977"/>
        <v>0.32889389087499998</v>
      </c>
      <c r="H2211" s="142">
        <f t="shared" si="977"/>
        <v>0.18179717237500001</v>
      </c>
      <c r="I2211" s="142">
        <f t="shared" si="977"/>
        <v>7.1690287249999984E-2</v>
      </c>
      <c r="J2211" s="142">
        <f t="shared" si="977"/>
        <v>7.2966025374999993E-2</v>
      </c>
      <c r="K2211" s="142">
        <f t="shared" si="977"/>
        <v>0.10208076937499999</v>
      </c>
      <c r="L2211" s="141">
        <f t="shared" si="976"/>
        <v>2.9383011513168844</v>
      </c>
    </row>
    <row r="2212" spans="1:12" ht="15" customHeight="1" x14ac:dyDescent="0.2">
      <c r="A2212" s="11"/>
      <c r="C2212" s="190">
        <v>2017</v>
      </c>
      <c r="D2212" s="186"/>
      <c r="E2212" s="142">
        <f t="shared" ref="E2212:K2212" si="978">AVERAGE(E2037,E2057,E2077,E2097,E2117,E2137,E2157,E2177)</f>
        <v>0.13244629250000001</v>
      </c>
      <c r="F2212" s="142">
        <f t="shared" si="978"/>
        <v>0.107695833125</v>
      </c>
      <c r="G2212" s="142">
        <f t="shared" si="978"/>
        <v>0.30882593312500001</v>
      </c>
      <c r="H2212" s="142">
        <f t="shared" si="978"/>
        <v>0.17674784400000002</v>
      </c>
      <c r="I2212" s="142">
        <f t="shared" si="978"/>
        <v>8.6005971999999986E-2</v>
      </c>
      <c r="J2212" s="142">
        <f t="shared" si="978"/>
        <v>7.3479562249999991E-2</v>
      </c>
      <c r="K2212" s="142">
        <f t="shared" si="978"/>
        <v>0.11479858549999999</v>
      </c>
      <c r="L2212" s="141">
        <f t="shared" si="976"/>
        <v>2.9706443415334363</v>
      </c>
    </row>
    <row r="2213" spans="1:12" ht="15" customHeight="1" x14ac:dyDescent="0.2">
      <c r="A2213" s="11"/>
      <c r="C2213" s="190">
        <v>2014</v>
      </c>
      <c r="D2213" s="186"/>
      <c r="E2213" s="142">
        <f t="shared" ref="E2213:K2213" si="979">AVERAGE(E2038,E2058,E2078,E2098,E2118,E2138,E2158,E2178)</f>
        <v>0.13240753439456945</v>
      </c>
      <c r="F2213" s="142">
        <f t="shared" si="979"/>
        <v>0.14362510289096589</v>
      </c>
      <c r="G2213" s="142">
        <f t="shared" si="979"/>
        <v>0.31875897667992786</v>
      </c>
      <c r="H2213" s="142">
        <f t="shared" si="979"/>
        <v>0.1550751817105995</v>
      </c>
      <c r="I2213" s="142">
        <f t="shared" si="979"/>
        <v>8.0048023821703701E-2</v>
      </c>
      <c r="J2213" s="142">
        <f t="shared" si="979"/>
        <v>4.9576779915650432E-2</v>
      </c>
      <c r="K2213" s="142">
        <f t="shared" si="979"/>
        <v>0.12050840058658319</v>
      </c>
      <c r="L2213" s="141">
        <f t="shared" si="976"/>
        <v>2.8876162467100648</v>
      </c>
    </row>
    <row r="2214" spans="1:12" ht="15" customHeight="1" x14ac:dyDescent="0.2">
      <c r="A2214" s="11"/>
      <c r="C2214" s="162" t="s">
        <v>187</v>
      </c>
      <c r="D2214" s="162"/>
      <c r="E2214" s="162"/>
      <c r="F2214" s="162"/>
      <c r="G2214" s="162"/>
      <c r="H2214" s="162"/>
      <c r="I2214" s="162"/>
      <c r="J2214" s="162"/>
      <c r="K2214" s="162"/>
      <c r="L2214" s="162"/>
    </row>
    <row r="2215" spans="1:12" ht="15" customHeight="1" x14ac:dyDescent="0.2">
      <c r="A2215" s="11"/>
      <c r="C2215" s="189">
        <v>2024</v>
      </c>
      <c r="D2215" s="184"/>
      <c r="E2215" s="185">
        <f>AVERAGE(E2040,E2060,E2080,E2100,E2120,E2140,E2160,E2180)</f>
        <v>0.10563320274048993</v>
      </c>
      <c r="F2215" s="185">
        <f t="shared" ref="F2215:K2215" si="980">AVERAGE(F2040,F2060,F2080,F2100,F2120,F2140,F2160,F2180)</f>
        <v>0.10196850832907835</v>
      </c>
      <c r="G2215" s="185">
        <f t="shared" si="980"/>
        <v>0.29853329405049106</v>
      </c>
      <c r="H2215" s="185">
        <f t="shared" si="980"/>
        <v>0.2203297960068015</v>
      </c>
      <c r="I2215" s="185">
        <f t="shared" si="980"/>
        <v>8.2415072766344383E-2</v>
      </c>
      <c r="J2215" s="185">
        <f t="shared" si="980"/>
        <v>8.5613343369568995E-2</v>
      </c>
      <c r="K2215" s="185">
        <f t="shared" si="980"/>
        <v>0.10550678273722575</v>
      </c>
      <c r="L2215" s="180">
        <f t="shared" ref="L2215:L2218" si="981">(1*E2215+2*F2215+3*G2215+4*H2215+5*I2215)/SUM(E2215:I2215)</f>
        <v>3.0889192945093948</v>
      </c>
    </row>
    <row r="2216" spans="1:12" ht="15" customHeight="1" x14ac:dyDescent="0.2">
      <c r="A2216" s="11"/>
      <c r="C2216" s="190">
        <v>2021</v>
      </c>
      <c r="D2216" s="186"/>
      <c r="E2216" s="142">
        <f t="shared" ref="E2216:K2216" si="982">AVERAGE(E2041,E2061,E2081,E2101,E2121,E2141,E2161,E2181)</f>
        <v>0.13612130387499999</v>
      </c>
      <c r="F2216" s="142">
        <f t="shared" si="982"/>
        <v>9.2296786874999995E-2</v>
      </c>
      <c r="G2216" s="142">
        <f t="shared" si="982"/>
        <v>0.34255592762500003</v>
      </c>
      <c r="H2216" s="142">
        <f t="shared" si="982"/>
        <v>0.18933232562500002</v>
      </c>
      <c r="I2216" s="142">
        <f t="shared" si="982"/>
        <v>6.3459473500000002E-2</v>
      </c>
      <c r="J2216" s="142">
        <f t="shared" si="982"/>
        <v>7.4153414124999997E-2</v>
      </c>
      <c r="K2216" s="142">
        <f t="shared" si="982"/>
        <v>0.10208076937499999</v>
      </c>
      <c r="L2216" s="141">
        <f t="shared" si="981"/>
        <v>2.9413812506246653</v>
      </c>
    </row>
    <row r="2217" spans="1:12" ht="15" customHeight="1" x14ac:dyDescent="0.2">
      <c r="A2217" s="11"/>
      <c r="C2217" s="190">
        <v>2017</v>
      </c>
      <c r="D2217" s="186"/>
      <c r="E2217" s="142">
        <f t="shared" ref="E2217:K2217" si="983">AVERAGE(E2042,E2062,E2082,E2102,E2122,E2142,E2162,E2182)</f>
        <v>0.12994612587500001</v>
      </c>
      <c r="F2217" s="142">
        <f t="shared" si="983"/>
        <v>8.8785849124999996E-2</v>
      </c>
      <c r="G2217" s="142">
        <f t="shared" si="983"/>
        <v>0.33136507812500005</v>
      </c>
      <c r="H2217" s="142">
        <f t="shared" si="983"/>
        <v>0.19068456300000003</v>
      </c>
      <c r="I2217" s="142">
        <f t="shared" si="983"/>
        <v>6.6942482250000004E-2</v>
      </c>
      <c r="J2217" s="142">
        <f t="shared" si="983"/>
        <v>7.3774358125000009E-2</v>
      </c>
      <c r="K2217" s="142">
        <f t="shared" si="983"/>
        <v>0.11850155725</v>
      </c>
      <c r="L2217" s="141">
        <f t="shared" si="981"/>
        <v>2.9701524649029265</v>
      </c>
    </row>
    <row r="2218" spans="1:12" ht="15" customHeight="1" x14ac:dyDescent="0.2">
      <c r="A2218" s="11"/>
      <c r="C2218" s="190">
        <v>2014</v>
      </c>
      <c r="D2218" s="186"/>
      <c r="E2218" s="142">
        <f t="shared" ref="E2218:K2218" si="984">AVERAGE(E2043,E2063,E2083,E2103,E2123,E2143,E2163,E2183)</f>
        <v>0.1381835057840814</v>
      </c>
      <c r="F2218" s="142">
        <f t="shared" si="984"/>
        <v>0.11368611369936464</v>
      </c>
      <c r="G2218" s="142">
        <f t="shared" si="984"/>
        <v>0.32877247726394809</v>
      </c>
      <c r="H2218" s="142">
        <f t="shared" si="984"/>
        <v>0.18706665078769927</v>
      </c>
      <c r="I2218" s="142">
        <f t="shared" si="984"/>
        <v>6.112051742920787E-2</v>
      </c>
      <c r="J2218" s="142">
        <f t="shared" si="984"/>
        <v>4.776292289508248E-2</v>
      </c>
      <c r="K2218" s="142">
        <f t="shared" si="984"/>
        <v>0.12340781214061625</v>
      </c>
      <c r="L2218" s="141">
        <f t="shared" si="981"/>
        <v>2.9025789230247674</v>
      </c>
    </row>
    <row r="2219" spans="1:12" ht="15" customHeight="1" x14ac:dyDescent="0.2">
      <c r="A2219" s="11"/>
      <c r="C2219" s="162" t="s">
        <v>188</v>
      </c>
      <c r="D2219" s="162"/>
      <c r="E2219" s="162"/>
      <c r="F2219" s="162"/>
      <c r="G2219" s="162"/>
      <c r="H2219" s="162"/>
      <c r="I2219" s="162"/>
      <c r="J2219" s="162"/>
      <c r="K2219" s="162"/>
      <c r="L2219" s="162"/>
    </row>
    <row r="2220" spans="1:12" ht="15" customHeight="1" x14ac:dyDescent="0.2">
      <c r="A2220" s="11"/>
      <c r="B2220" s="3"/>
      <c r="C2220" s="189">
        <v>2024</v>
      </c>
      <c r="D2220" s="184"/>
      <c r="E2220" s="185">
        <f>AVERAGE(E2045,E2065,E2085,E2105,E2125,E2145,E2165,E2185)</f>
        <v>0.10931823280657933</v>
      </c>
      <c r="F2220" s="185">
        <f t="shared" ref="F2220:K2220" si="985">AVERAGE(F2045,F2065,F2085,F2105,F2125,F2145,F2165,F2185)</f>
        <v>0.10326962113839742</v>
      </c>
      <c r="G2220" s="185">
        <f t="shared" si="985"/>
        <v>0.27537205270715731</v>
      </c>
      <c r="H2220" s="185">
        <f t="shared" si="985"/>
        <v>0.18410380008922794</v>
      </c>
      <c r="I2220" s="185">
        <f t="shared" si="985"/>
        <v>0.11065525176097253</v>
      </c>
      <c r="J2220" s="185">
        <f t="shared" si="985"/>
        <v>9.6793040211083731E-2</v>
      </c>
      <c r="K2220" s="185">
        <f t="shared" si="985"/>
        <v>0.1204880012865817</v>
      </c>
      <c r="L2220" s="180">
        <f t="shared" ref="L2220:L2223" si="986">(1*E2220+2*F2220+3*G2220+4*H2220+5*I2220)/SUM(E2220:I2220)</f>
        <v>3.1066899120718925</v>
      </c>
    </row>
    <row r="2221" spans="1:12" ht="15" customHeight="1" x14ac:dyDescent="0.2">
      <c r="A2221" s="11"/>
      <c r="B2221" s="3"/>
      <c r="C2221" s="190">
        <v>2021</v>
      </c>
      <c r="D2221" s="186"/>
      <c r="E2221" s="142">
        <f t="shared" ref="E2221:K2221" si="987">AVERAGE(E2046,E2066,E2086,E2106,E2126,E2146,E2166,E2186)</f>
        <v>0.15192769774999998</v>
      </c>
      <c r="F2221" s="142">
        <f t="shared" si="987"/>
        <v>9.2843868999999996E-2</v>
      </c>
      <c r="G2221" s="142">
        <f t="shared" si="987"/>
        <v>0.30676423862500002</v>
      </c>
      <c r="H2221" s="142">
        <f t="shared" si="987"/>
        <v>0.1620848375</v>
      </c>
      <c r="I2221" s="142">
        <f t="shared" si="987"/>
        <v>8.6666319624999988E-2</v>
      </c>
      <c r="J2221" s="142">
        <f t="shared" si="987"/>
        <v>8.4153194000000014E-2</v>
      </c>
      <c r="K2221" s="142">
        <f t="shared" si="987"/>
        <v>0.11555985387500001</v>
      </c>
      <c r="L2221" s="141">
        <f t="shared" si="986"/>
        <v>2.923425232920748</v>
      </c>
    </row>
    <row r="2222" spans="1:12" ht="15" customHeight="1" x14ac:dyDescent="0.2">
      <c r="A2222" s="11"/>
      <c r="B2222" s="3"/>
      <c r="C2222" s="190">
        <v>2017</v>
      </c>
      <c r="D2222" s="186"/>
      <c r="E2222" s="142">
        <f t="shared" ref="E2222:K2222" si="988">AVERAGE(E2047,E2067,E2087,E2107,E2127,E2147,E2167,E2187)</f>
        <v>0.13490816049999999</v>
      </c>
      <c r="F2222" s="142">
        <f t="shared" si="988"/>
        <v>9.9428569500000008E-2</v>
      </c>
      <c r="G2222" s="142">
        <f t="shared" si="988"/>
        <v>0.28931884062499996</v>
      </c>
      <c r="H2222" s="142">
        <f t="shared" si="988"/>
        <v>0.15405525599999995</v>
      </c>
      <c r="I2222" s="142">
        <f t="shared" si="988"/>
        <v>7.7540236499999984E-2</v>
      </c>
      <c r="J2222" s="142">
        <f t="shared" si="988"/>
        <v>0.103067036</v>
      </c>
      <c r="K2222" s="142">
        <f t="shared" si="988"/>
        <v>0.14168190387500001</v>
      </c>
      <c r="L2222" s="141">
        <f t="shared" si="986"/>
        <v>2.9204116823731616</v>
      </c>
    </row>
    <row r="2223" spans="1:12" ht="15" customHeight="1" x14ac:dyDescent="0.2">
      <c r="A2223" s="11"/>
      <c r="B2223" s="3"/>
      <c r="C2223" s="190">
        <v>2014</v>
      </c>
      <c r="D2223" s="186"/>
      <c r="E2223" s="142">
        <f t="shared" ref="E2223:K2223" si="989">AVERAGE(E2048,E2068,E2088,E2108,E2128,E2148,E2168,E2188)</f>
        <v>0.15482530684823023</v>
      </c>
      <c r="F2223" s="142">
        <f t="shared" si="989"/>
        <v>0.10682216720957863</v>
      </c>
      <c r="G2223" s="142">
        <f t="shared" si="989"/>
        <v>0.28234599040982211</v>
      </c>
      <c r="H2223" s="142">
        <f t="shared" si="989"/>
        <v>0.16596215772065359</v>
      </c>
      <c r="I2223" s="142">
        <f t="shared" si="989"/>
        <v>5.4599513588154222E-2</v>
      </c>
      <c r="J2223" s="142">
        <f t="shared" si="989"/>
        <v>8.1217966995170893E-2</v>
      </c>
      <c r="K2223" s="142">
        <f t="shared" si="989"/>
        <v>0.15422689722839036</v>
      </c>
      <c r="L2223" s="141">
        <f t="shared" si="986"/>
        <v>2.8151714776389944</v>
      </c>
    </row>
    <row r="2224" spans="1:12" ht="15" customHeight="1" x14ac:dyDescent="0.2">
      <c r="A2224" s="11"/>
      <c r="B2224" s="3"/>
      <c r="C2224" s="100" t="s">
        <v>25</v>
      </c>
      <c r="D2224" s="100"/>
      <c r="E2224" s="100"/>
      <c r="F2224" s="100"/>
      <c r="G2224" s="99"/>
      <c r="H2224" s="99"/>
      <c r="I2224" s="99"/>
      <c r="J2224" s="99"/>
      <c r="K2224" s="99"/>
      <c r="L2224" s="99"/>
    </row>
    <row r="2225" spans="1:12" ht="15" customHeight="1" x14ac:dyDescent="0.2">
      <c r="A2225" s="11"/>
      <c r="B2225" s="3"/>
      <c r="C2225" s="160" t="s">
        <v>185</v>
      </c>
      <c r="D2225" s="160"/>
      <c r="E2225" s="160"/>
      <c r="F2225" s="161"/>
      <c r="G2225" s="161"/>
      <c r="H2225" s="161"/>
      <c r="I2225" s="161"/>
      <c r="J2225" s="161"/>
      <c r="K2225" s="161"/>
      <c r="L2225" s="161"/>
    </row>
    <row r="2226" spans="1:12" ht="15" customHeight="1" x14ac:dyDescent="0.2">
      <c r="A2226" s="11"/>
      <c r="C2226" s="189">
        <v>2024</v>
      </c>
      <c r="D2226" s="184"/>
      <c r="E2226" s="185">
        <f>AVERAGE(E2236,E2241,E2246,E2256,E2261,E2266,E2276,E2281,E2286,E2296,E2301,E2306,E2316,E2321,E2326,E2336,E2341,E2346,E2356,E2361,E2366,E2376,E2381,E2386)</f>
        <v>0.1710638156191481</v>
      </c>
      <c r="F2226" s="185">
        <f t="shared" ref="F2226:K2226" si="990">AVERAGE(F2236,F2241,F2246,F2256,F2261,F2266,F2276,F2281,F2286,F2296,F2301,F2306,F2316,F2321,F2326,F2336,F2341,F2346,F2356,F2361,F2366,F2376,F2381,F2386)</f>
        <v>0.1023047589479894</v>
      </c>
      <c r="G2226" s="185">
        <f t="shared" si="990"/>
        <v>0.28656332409150481</v>
      </c>
      <c r="H2226" s="185">
        <f t="shared" si="990"/>
        <v>0.16164824250623255</v>
      </c>
      <c r="I2226" s="185">
        <f t="shared" si="990"/>
        <v>8.2464382041483486E-2</v>
      </c>
      <c r="J2226" s="185">
        <f t="shared" si="990"/>
        <v>6.9730828657256924E-2</v>
      </c>
      <c r="K2226" s="185">
        <f t="shared" si="990"/>
        <v>0.12622464813638476</v>
      </c>
      <c r="L2226" s="180">
        <f t="shared" ref="L2226:L2229" si="991">(1*E2226+2*F2226+3*G2226+4*H2226+5*I2226)/SUM(E2226:I2226)</f>
        <v>2.8534218190715306</v>
      </c>
    </row>
    <row r="2227" spans="1:12" ht="15" customHeight="1" x14ac:dyDescent="0.2">
      <c r="A2227" s="11"/>
      <c r="C2227" s="190">
        <v>2021</v>
      </c>
      <c r="D2227" s="186"/>
      <c r="E2227" s="142">
        <f t="shared" ref="E2227:K2227" si="992">AVERAGE(E2237,E2242,E2247,E2257,E2262,E2267,E2277,E2282,E2287,E2297,E2302,E2307,E2317,E2322,E2327,E2337,E2342,E2347,E2357,E2362,E2367,E2377,E2382,E2387)</f>
        <v>0.1558582669583333</v>
      </c>
      <c r="F2227" s="142">
        <f t="shared" si="992"/>
        <v>9.7949532875000009E-2</v>
      </c>
      <c r="G2227" s="142">
        <f t="shared" si="992"/>
        <v>0.27818179062499998</v>
      </c>
      <c r="H2227" s="142">
        <f t="shared" si="992"/>
        <v>0.16661879245833336</v>
      </c>
      <c r="I2227" s="142">
        <f t="shared" si="992"/>
        <v>6.9463895041666654E-2</v>
      </c>
      <c r="J2227" s="142">
        <f t="shared" si="992"/>
        <v>8.6056003666666658E-2</v>
      </c>
      <c r="K2227" s="142">
        <f t="shared" si="992"/>
        <v>0.14587171433333332</v>
      </c>
      <c r="L2227" s="141">
        <f t="shared" si="991"/>
        <v>2.864440512647108</v>
      </c>
    </row>
    <row r="2228" spans="1:12" ht="15" customHeight="1" x14ac:dyDescent="0.2">
      <c r="A2228" s="11"/>
      <c r="C2228" s="190">
        <v>2017</v>
      </c>
      <c r="D2228" s="186"/>
      <c r="E2228" s="142">
        <f t="shared" ref="E2228:K2228" si="993">AVERAGE(E2238,E2243,E2248,E2258,E2263,E2268,E2278,E2283,E2288,E2298,E2303,E2308,E2318,E2323,E2328,E2338,E2343,E2348,E2358,E2363,E2368,E2378,E2383,E2388)</f>
        <v>0.16303504087500001</v>
      </c>
      <c r="F2228" s="142">
        <f t="shared" si="993"/>
        <v>8.6839155500000001E-2</v>
      </c>
      <c r="G2228" s="142">
        <f t="shared" si="993"/>
        <v>0.26709356591666672</v>
      </c>
      <c r="H2228" s="142">
        <f t="shared" si="993"/>
        <v>0.16207864000000002</v>
      </c>
      <c r="I2228" s="142">
        <f t="shared" si="993"/>
        <v>5.9657163166666659E-2</v>
      </c>
      <c r="J2228" s="142">
        <f t="shared" si="993"/>
        <v>8.3622615958333354E-2</v>
      </c>
      <c r="K2228" s="142">
        <f t="shared" si="993"/>
        <v>0.17767381854166664</v>
      </c>
      <c r="L2228" s="141">
        <f t="shared" si="991"/>
        <v>2.8219634003863692</v>
      </c>
    </row>
    <row r="2229" spans="1:12" ht="15" customHeight="1" x14ac:dyDescent="0.2">
      <c r="A2229" s="11"/>
      <c r="C2229" s="190">
        <v>2014</v>
      </c>
      <c r="D2229" s="186"/>
      <c r="E2229" s="142">
        <f t="shared" ref="E2229:K2229" si="994">AVERAGE(E2239,E2244,E2249,E2259,E2264,E2269,E2279,E2284,E2289,E2299,E2304,E2309,E2319,E2324,E2329,E2339,E2344,E2349,E2359,E2364,E2369,E2379,E2384,E2389)</f>
        <v>0.16084868386515982</v>
      </c>
      <c r="F2229" s="142">
        <f t="shared" si="994"/>
        <v>9.1271056037161749E-2</v>
      </c>
      <c r="G2229" s="142">
        <f t="shared" si="994"/>
        <v>0.2451672517441319</v>
      </c>
      <c r="H2229" s="142">
        <f t="shared" si="994"/>
        <v>0.15225279852809484</v>
      </c>
      <c r="I2229" s="142">
        <f t="shared" si="994"/>
        <v>5.8138857863555569E-2</v>
      </c>
      <c r="J2229" s="142">
        <f t="shared" si="994"/>
        <v>8.0474584200066715E-2</v>
      </c>
      <c r="K2229" s="142">
        <f t="shared" si="994"/>
        <v>0.2118467677618294</v>
      </c>
      <c r="L2229" s="141">
        <f t="shared" si="991"/>
        <v>2.7958990144570555</v>
      </c>
    </row>
    <row r="2230" spans="1:12" ht="15" customHeight="1" x14ac:dyDescent="0.2">
      <c r="A2230" s="11"/>
      <c r="C2230" s="162" t="s">
        <v>68</v>
      </c>
      <c r="D2230" s="162"/>
      <c r="E2230" s="162"/>
      <c r="F2230" s="162"/>
      <c r="G2230" s="162"/>
      <c r="H2230" s="162"/>
      <c r="I2230" s="162"/>
      <c r="J2230" s="162"/>
      <c r="K2230" s="162"/>
      <c r="L2230" s="162"/>
    </row>
    <row r="2231" spans="1:12" ht="15" customHeight="1" x14ac:dyDescent="0.2">
      <c r="A2231" s="11"/>
      <c r="C2231" s="189">
        <v>2024</v>
      </c>
      <c r="D2231" s="184"/>
      <c r="E2231" s="185">
        <f>AVERAGE(E2236,E2241,E2246)</f>
        <v>0.13891042316453919</v>
      </c>
      <c r="F2231" s="185">
        <f t="shared" ref="F2231:K2231" si="995">AVERAGE(F2236,F2241,F2246)</f>
        <v>7.709437499239935E-2</v>
      </c>
      <c r="G2231" s="185">
        <f t="shared" si="995"/>
        <v>0.31788001235914076</v>
      </c>
      <c r="H2231" s="185">
        <f t="shared" si="995"/>
        <v>0.2807575578960208</v>
      </c>
      <c r="I2231" s="185">
        <f t="shared" si="995"/>
        <v>0.15025748656360008</v>
      </c>
      <c r="J2231" s="185">
        <f t="shared" si="995"/>
        <v>2.7874518333434396E-2</v>
      </c>
      <c r="K2231" s="185">
        <f t="shared" si="995"/>
        <v>7.2256266908654956E-3</v>
      </c>
      <c r="L2231" s="180">
        <f t="shared" ref="L2231:L2234" si="996">(1*E2231+2*F2231+3*G2231+4*H2231+5*I2231)/SUM(E2231:I2231)</f>
        <v>3.2345915055686731</v>
      </c>
    </row>
    <row r="2232" spans="1:12" ht="15" customHeight="1" x14ac:dyDescent="0.2">
      <c r="A2232" s="11"/>
      <c r="C2232" s="190">
        <v>2021</v>
      </c>
      <c r="D2232" s="186"/>
      <c r="E2232" s="142">
        <f t="shared" ref="E2232:K2232" si="997">AVERAGE(E2237,E2242,E2247)</f>
        <v>0.11671026633333333</v>
      </c>
      <c r="F2232" s="142">
        <f t="shared" si="997"/>
        <v>9.1633168666666667E-2</v>
      </c>
      <c r="G2232" s="142">
        <f t="shared" si="997"/>
        <v>0.28461480199999994</v>
      </c>
      <c r="H2232" s="142">
        <f t="shared" si="997"/>
        <v>0.29827812933333336</v>
      </c>
      <c r="I2232" s="142">
        <f t="shared" si="997"/>
        <v>0.150347225</v>
      </c>
      <c r="J2232" s="142">
        <f t="shared" si="997"/>
        <v>5.0526366666666662E-2</v>
      </c>
      <c r="K2232" s="142">
        <f t="shared" si="997"/>
        <v>7.8900399999999992E-3</v>
      </c>
      <c r="L2232" s="141">
        <f t="shared" si="996"/>
        <v>3.2909129688763121</v>
      </c>
    </row>
    <row r="2233" spans="1:12" ht="15" customHeight="1" x14ac:dyDescent="0.2">
      <c r="A2233" s="11"/>
      <c r="C2233" s="190">
        <v>2017</v>
      </c>
      <c r="D2233" s="186"/>
      <c r="E2233" s="142">
        <f t="shared" ref="E2233:K2233" si="998">AVERAGE(E2238,E2243,E2248)</f>
        <v>0.14260999100000002</v>
      </c>
      <c r="F2233" s="142">
        <f t="shared" si="998"/>
        <v>8.6844032333333335E-2</v>
      </c>
      <c r="G2233" s="142">
        <f t="shared" si="998"/>
        <v>0.27512592966666666</v>
      </c>
      <c r="H2233" s="142">
        <f t="shared" si="998"/>
        <v>0.30380356966666666</v>
      </c>
      <c r="I2233" s="142">
        <f t="shared" si="998"/>
        <v>0.11438402033333334</v>
      </c>
      <c r="J2233" s="142">
        <f t="shared" si="998"/>
        <v>4.3530466666666663E-2</v>
      </c>
      <c r="K2233" s="142">
        <f t="shared" si="998"/>
        <v>3.3701966666666666E-2</v>
      </c>
      <c r="L2233" s="141">
        <f t="shared" si="996"/>
        <v>3.1739415275467704</v>
      </c>
    </row>
    <row r="2234" spans="1:12" ht="15" customHeight="1" x14ac:dyDescent="0.2">
      <c r="A2234" s="11"/>
      <c r="C2234" s="190">
        <v>2014</v>
      </c>
      <c r="D2234" s="186"/>
      <c r="E2234" s="142">
        <f t="shared" ref="E2234:K2234" si="999">AVERAGE(E2239,E2244,E2249)</f>
        <v>0.13420724850861007</v>
      </c>
      <c r="F2234" s="142">
        <f t="shared" si="999"/>
        <v>8.6649577270416112E-2</v>
      </c>
      <c r="G2234" s="142">
        <f t="shared" si="999"/>
        <v>0.2732853516541382</v>
      </c>
      <c r="H2234" s="142">
        <f t="shared" si="999"/>
        <v>0.32047106807593573</v>
      </c>
      <c r="I2234" s="142">
        <f t="shared" si="999"/>
        <v>0.11051542192519082</v>
      </c>
      <c r="J2234" s="142">
        <f t="shared" si="999"/>
        <v>4.0123027920957947E-2</v>
      </c>
      <c r="K2234" s="142">
        <f t="shared" si="999"/>
        <v>3.4748304644751149E-2</v>
      </c>
      <c r="L2234" s="141">
        <f t="shared" si="996"/>
        <v>3.2015263867627612</v>
      </c>
    </row>
    <row r="2235" spans="1:12" ht="15" customHeight="1" x14ac:dyDescent="0.2">
      <c r="A2235" s="11"/>
      <c r="C2235" s="170" t="s">
        <v>95</v>
      </c>
      <c r="D2235" s="171"/>
      <c r="E2235" s="172"/>
      <c r="F2235" s="172"/>
      <c r="G2235" s="173"/>
      <c r="H2235" s="173"/>
      <c r="I2235" s="173"/>
      <c r="J2235" s="173"/>
      <c r="K2235" s="173"/>
      <c r="L2235" s="174"/>
    </row>
    <row r="2236" spans="1:12" ht="15" customHeight="1" x14ac:dyDescent="0.2">
      <c r="A2236" s="11"/>
      <c r="C2236" s="189">
        <v>2024</v>
      </c>
      <c r="D2236" s="184"/>
      <c r="E2236" s="185">
        <v>0.13904659505534619</v>
      </c>
      <c r="F2236" s="185">
        <v>8.6739435693401229E-2</v>
      </c>
      <c r="G2236" s="185">
        <v>0.32835259525886451</v>
      </c>
      <c r="H2236" s="185">
        <v>0.27756382831373261</v>
      </c>
      <c r="I2236" s="185">
        <v>0.13575730113671283</v>
      </c>
      <c r="J2236" s="185">
        <v>2.7569722556847951E-2</v>
      </c>
      <c r="K2236" s="185">
        <v>4.9705219850946485E-3</v>
      </c>
      <c r="L2236" s="180">
        <f t="shared" ref="L2236:L2239" si="1000">(1*E2236+2*F2236+3*G2236+4*H2236+5*I2236)/SUM(E2236:I2236)</f>
        <v>3.190442862086631</v>
      </c>
    </row>
    <row r="2237" spans="1:12" ht="15" customHeight="1" x14ac:dyDescent="0.2">
      <c r="A2237" s="11"/>
      <c r="C2237" s="190">
        <v>2021</v>
      </c>
      <c r="D2237" s="186"/>
      <c r="E2237" s="142">
        <v>0.118638444</v>
      </c>
      <c r="F2237" s="142">
        <v>9.8698460000000002E-2</v>
      </c>
      <c r="G2237" s="142">
        <v>0.29702359299999997</v>
      </c>
      <c r="H2237" s="142">
        <v>0.300988374</v>
      </c>
      <c r="I2237" s="142">
        <v>0.13168656100000001</v>
      </c>
      <c r="J2237" s="142">
        <v>4.5579799999999997E-2</v>
      </c>
      <c r="K2237" s="142">
        <v>7.3847599999999998E-3</v>
      </c>
      <c r="L2237" s="141">
        <f t="shared" si="1000"/>
        <v>3.2411590319463359</v>
      </c>
    </row>
    <row r="2238" spans="1:12" ht="15" customHeight="1" x14ac:dyDescent="0.2">
      <c r="A2238" s="11"/>
      <c r="C2238" s="190">
        <v>2017</v>
      </c>
      <c r="D2238" s="186"/>
      <c r="E2238" s="142">
        <v>0.139934207</v>
      </c>
      <c r="F2238" s="142">
        <v>0.10331417900000001</v>
      </c>
      <c r="G2238" s="142">
        <v>0.27628603299999999</v>
      </c>
      <c r="H2238" s="142">
        <v>0.29387922300000002</v>
      </c>
      <c r="I2238" s="142">
        <v>0.12526826799999999</v>
      </c>
      <c r="J2238" s="142">
        <v>3.3619999999999997E-2</v>
      </c>
      <c r="K2238" s="142">
        <v>2.76981E-2</v>
      </c>
      <c r="L2238" s="141">
        <f t="shared" si="1000"/>
        <v>3.171765498282586</v>
      </c>
    </row>
    <row r="2239" spans="1:12" ht="15" customHeight="1" x14ac:dyDescent="0.2">
      <c r="A2239" s="11"/>
      <c r="C2239" s="190">
        <v>2014</v>
      </c>
      <c r="D2239" s="186"/>
      <c r="E2239" s="142">
        <v>0.13359540120861552</v>
      </c>
      <c r="F2239" s="142">
        <v>8.2464365410921642E-2</v>
      </c>
      <c r="G2239" s="142">
        <v>0.29123356872631967</v>
      </c>
      <c r="H2239" s="142">
        <v>0.32158415690856007</v>
      </c>
      <c r="I2239" s="142">
        <v>0.11070288984631015</v>
      </c>
      <c r="J2239" s="142">
        <v>2.9986311849215394E-2</v>
      </c>
      <c r="K2239" s="142">
        <v>3.0433306050057635E-2</v>
      </c>
      <c r="L2239" s="141">
        <f t="shared" si="1000"/>
        <v>3.2057671407961572</v>
      </c>
    </row>
    <row r="2240" spans="1:12" ht="15" customHeight="1" x14ac:dyDescent="0.2">
      <c r="A2240" s="11"/>
      <c r="C2240" s="170" t="s">
        <v>96</v>
      </c>
      <c r="D2240" s="171"/>
      <c r="E2240" s="172"/>
      <c r="F2240" s="172"/>
      <c r="G2240" s="173"/>
      <c r="H2240" s="173"/>
      <c r="I2240" s="173"/>
      <c r="J2240" s="173"/>
      <c r="K2240" s="173"/>
      <c r="L2240" s="174"/>
    </row>
    <row r="2241" spans="1:12" ht="15" customHeight="1" x14ac:dyDescent="0.2">
      <c r="A2241" s="11"/>
      <c r="C2241" s="189">
        <v>2024</v>
      </c>
      <c r="D2241" s="184"/>
      <c r="E2241" s="185">
        <v>0.14282928317043855</v>
      </c>
      <c r="F2241" s="185">
        <v>7.018430321193081E-2</v>
      </c>
      <c r="G2241" s="185">
        <v>0.3316634814053856</v>
      </c>
      <c r="H2241" s="185">
        <v>0.28377498412303442</v>
      </c>
      <c r="I2241" s="185">
        <v>0.14065341647460733</v>
      </c>
      <c r="J2241" s="185">
        <v>2.5924009629508603E-2</v>
      </c>
      <c r="K2241" s="185">
        <v>4.9705219850946485E-3</v>
      </c>
      <c r="L2241" s="180">
        <f t="shared" ref="L2241:L2244" si="1001">(1*E2241+2*F2241+3*G2241+4*H2241+5*I2241)/SUM(E2241:I2241)</f>
        <v>3.2159093662612892</v>
      </c>
    </row>
    <row r="2242" spans="1:12" ht="15" customHeight="1" x14ac:dyDescent="0.2">
      <c r="A2242" s="11"/>
      <c r="C2242" s="190">
        <v>2021</v>
      </c>
      <c r="D2242" s="186"/>
      <c r="E2242" s="142">
        <v>0.119018524</v>
      </c>
      <c r="F2242" s="142">
        <v>0.10010634</v>
      </c>
      <c r="G2242" s="142">
        <v>0.28798408399999997</v>
      </c>
      <c r="H2242" s="142">
        <v>0.28677148899999999</v>
      </c>
      <c r="I2242" s="142">
        <v>0.15016527299999999</v>
      </c>
      <c r="J2242" s="142">
        <v>4.8569500000000002E-2</v>
      </c>
      <c r="K2242" s="142">
        <v>7.3847599999999998E-3</v>
      </c>
      <c r="L2242" s="141">
        <f t="shared" si="1001"/>
        <v>3.2637146108105295</v>
      </c>
    </row>
    <row r="2243" spans="1:12" ht="15" customHeight="1" x14ac:dyDescent="0.2">
      <c r="A2243" s="11"/>
      <c r="C2243" s="190">
        <v>2017</v>
      </c>
      <c r="D2243" s="186"/>
      <c r="E2243" s="142">
        <v>0.157793199</v>
      </c>
      <c r="F2243" s="142">
        <v>8.3168309999999995E-2</v>
      </c>
      <c r="G2243" s="142">
        <v>0.25419583000000001</v>
      </c>
      <c r="H2243" s="142">
        <v>0.31821165400000001</v>
      </c>
      <c r="I2243" s="142">
        <v>0.11567434</v>
      </c>
      <c r="J2243" s="142">
        <v>3.9457800000000001E-2</v>
      </c>
      <c r="K2243" s="142">
        <v>3.14988E-2</v>
      </c>
      <c r="L2243" s="141">
        <f t="shared" si="1001"/>
        <v>3.1623235651592578</v>
      </c>
    </row>
    <row r="2244" spans="1:12" ht="15" customHeight="1" x14ac:dyDescent="0.2">
      <c r="A2244" s="11"/>
      <c r="C2244" s="190">
        <v>2014</v>
      </c>
      <c r="D2244" s="186"/>
      <c r="E2244" s="142">
        <v>0.13851749235521224</v>
      </c>
      <c r="F2244" s="142">
        <v>8.0363250093788127E-2</v>
      </c>
      <c r="G2244" s="142">
        <v>0.29337615376418641</v>
      </c>
      <c r="H2244" s="142">
        <v>0.32597349101718881</v>
      </c>
      <c r="I2244" s="142">
        <v>0.10287127958011057</v>
      </c>
      <c r="J2244" s="142">
        <v>3.3036206443819292E-2</v>
      </c>
      <c r="K2244" s="142">
        <v>2.5862126745694613E-2</v>
      </c>
      <c r="L2244" s="141">
        <f t="shared" si="1001"/>
        <v>3.1852274005251555</v>
      </c>
    </row>
    <row r="2245" spans="1:12" ht="15" customHeight="1" x14ac:dyDescent="0.2">
      <c r="A2245" s="11"/>
      <c r="C2245" s="170" t="s">
        <v>181</v>
      </c>
      <c r="D2245" s="171"/>
      <c r="E2245" s="172"/>
      <c r="F2245" s="172"/>
      <c r="G2245" s="173"/>
      <c r="H2245" s="173"/>
      <c r="I2245" s="173"/>
      <c r="J2245" s="173"/>
      <c r="K2245" s="173"/>
      <c r="L2245" s="174"/>
    </row>
    <row r="2246" spans="1:12" ht="15" customHeight="1" x14ac:dyDescent="0.2">
      <c r="A2246" s="11"/>
      <c r="C2246" s="189">
        <v>2024</v>
      </c>
      <c r="D2246" s="184"/>
      <c r="E2246" s="185">
        <v>0.1348553912678328</v>
      </c>
      <c r="F2246" s="185">
        <v>7.4359386071866013E-2</v>
      </c>
      <c r="G2246" s="185">
        <v>0.29362396041317218</v>
      </c>
      <c r="H2246" s="185">
        <v>0.28093386125129521</v>
      </c>
      <c r="I2246" s="185">
        <v>0.17436174207948002</v>
      </c>
      <c r="J2246" s="185">
        <v>3.0129822813946629E-2</v>
      </c>
      <c r="K2246" s="185">
        <v>1.1735836102407188E-2</v>
      </c>
      <c r="L2246" s="180">
        <f t="shared" ref="L2246:L2249" si="1002">(1*E2246+2*F2246+3*G2246+4*H2246+5*I2246)/SUM(E2246:I2246)</f>
        <v>3.2980659021987724</v>
      </c>
    </row>
    <row r="2247" spans="1:12" ht="15" customHeight="1" x14ac:dyDescent="0.2">
      <c r="A2247" s="11"/>
      <c r="C2247" s="190">
        <v>2021</v>
      </c>
      <c r="D2247" s="186"/>
      <c r="E2247" s="142">
        <v>0.112473831</v>
      </c>
      <c r="F2247" s="142">
        <v>7.6094705999999998E-2</v>
      </c>
      <c r="G2247" s="142">
        <v>0.268836729</v>
      </c>
      <c r="H2247" s="142">
        <v>0.30707452499999999</v>
      </c>
      <c r="I2247" s="142">
        <v>0.16918984100000001</v>
      </c>
      <c r="J2247" s="142">
        <v>5.7429800000000003E-2</v>
      </c>
      <c r="K2247" s="142">
        <v>8.9005999999999998E-3</v>
      </c>
      <c r="L2247" s="141">
        <f t="shared" si="1002"/>
        <v>3.3688797698841726</v>
      </c>
    </row>
    <row r="2248" spans="1:12" ht="15" customHeight="1" x14ac:dyDescent="0.2">
      <c r="A2248" s="11"/>
      <c r="C2248" s="190">
        <v>2017</v>
      </c>
      <c r="D2248" s="186"/>
      <c r="E2248" s="142">
        <v>0.130102567</v>
      </c>
      <c r="F2248" s="142">
        <v>7.4049608000000003E-2</v>
      </c>
      <c r="G2248" s="142">
        <v>0.29489592599999997</v>
      </c>
      <c r="H2248" s="142">
        <v>0.29931983200000001</v>
      </c>
      <c r="I2248" s="142">
        <v>0.10220945300000001</v>
      </c>
      <c r="J2248" s="142">
        <v>5.7513599999999998E-2</v>
      </c>
      <c r="K2248" s="142">
        <v>4.1909000000000002E-2</v>
      </c>
      <c r="L2248" s="141">
        <f t="shared" si="1002"/>
        <v>3.1881948166084642</v>
      </c>
    </row>
    <row r="2249" spans="1:12" ht="15" customHeight="1" x14ac:dyDescent="0.2">
      <c r="A2249" s="11"/>
      <c r="C2249" s="190">
        <v>2014</v>
      </c>
      <c r="D2249" s="186"/>
      <c r="E2249" s="142">
        <v>0.13050885196200246</v>
      </c>
      <c r="F2249" s="142">
        <v>9.7121116306538607E-2</v>
      </c>
      <c r="G2249" s="142">
        <v>0.2352463324719086</v>
      </c>
      <c r="H2249" s="142">
        <v>0.3138555563020583</v>
      </c>
      <c r="I2249" s="142">
        <v>0.11797209634915172</v>
      </c>
      <c r="J2249" s="142">
        <v>5.734656546983917E-2</v>
      </c>
      <c r="K2249" s="142">
        <v>4.7949481138501199E-2</v>
      </c>
      <c r="L2249" s="141">
        <f t="shared" si="1002"/>
        <v>3.2142171475193178</v>
      </c>
    </row>
    <row r="2250" spans="1:12" ht="15" customHeight="1" x14ac:dyDescent="0.2">
      <c r="A2250" s="11"/>
      <c r="C2250" s="162" t="s">
        <v>69</v>
      </c>
      <c r="D2250" s="162"/>
      <c r="E2250" s="162"/>
      <c r="F2250" s="162"/>
      <c r="G2250" s="162"/>
      <c r="H2250" s="162"/>
      <c r="I2250" s="162"/>
      <c r="J2250" s="162"/>
      <c r="K2250" s="162"/>
      <c r="L2250" s="162"/>
    </row>
    <row r="2251" spans="1:12" ht="15" customHeight="1" x14ac:dyDescent="0.2">
      <c r="A2251" s="11"/>
      <c r="C2251" s="189">
        <v>2024</v>
      </c>
      <c r="D2251" s="184"/>
      <c r="E2251" s="185">
        <f>AVERAGE(E2256,E2261,E2266)</f>
        <v>0.13668089118127616</v>
      </c>
      <c r="F2251" s="185">
        <f t="shared" ref="F2251:K2251" si="1003">AVERAGE(F2256,F2261,F2266)</f>
        <v>9.1461571308708356E-2</v>
      </c>
      <c r="G2251" s="185">
        <f t="shared" si="1003"/>
        <v>0.32470583261534175</v>
      </c>
      <c r="H2251" s="185">
        <f t="shared" si="1003"/>
        <v>0.27293004088270606</v>
      </c>
      <c r="I2251" s="185">
        <f t="shared" si="1003"/>
        <v>0.13547734473628473</v>
      </c>
      <c r="J2251" s="185">
        <f t="shared" si="1003"/>
        <v>2.492874382685312E-2</v>
      </c>
      <c r="K2251" s="185">
        <f t="shared" si="1003"/>
        <v>1.3815575448829838E-2</v>
      </c>
      <c r="L2251" s="180">
        <f t="shared" ref="L2251:L2254" si="1004">(1*E2251+2*F2251+3*G2251+4*H2251+5*I2251)/SUM(E2251:I2251)</f>
        <v>3.1862786148104627</v>
      </c>
    </row>
    <row r="2252" spans="1:12" ht="15" customHeight="1" x14ac:dyDescent="0.2">
      <c r="A2252" s="11"/>
      <c r="C2252" s="190">
        <v>2021</v>
      </c>
      <c r="D2252" s="186"/>
      <c r="E2252" s="142">
        <f t="shared" ref="E2252:K2252" si="1005">AVERAGE(E2257,E2262,E2267)</f>
        <v>0.11603733599999999</v>
      </c>
      <c r="F2252" s="142">
        <f t="shared" si="1005"/>
        <v>9.3132590666666668E-2</v>
      </c>
      <c r="G2252" s="142">
        <f t="shared" si="1005"/>
        <v>0.30177410366666663</v>
      </c>
      <c r="H2252" s="142">
        <f t="shared" si="1005"/>
        <v>0.28228652133333332</v>
      </c>
      <c r="I2252" s="142">
        <f t="shared" si="1005"/>
        <v>0.13625826633333335</v>
      </c>
      <c r="J2252" s="142">
        <f t="shared" si="1005"/>
        <v>4.8393133333333338E-2</v>
      </c>
      <c r="K2252" s="142">
        <f t="shared" si="1005"/>
        <v>2.2118066666666669E-2</v>
      </c>
      <c r="L2252" s="141">
        <f t="shared" si="1004"/>
        <v>3.2470129676517887</v>
      </c>
    </row>
    <row r="2253" spans="1:12" ht="15" customHeight="1" x14ac:dyDescent="0.2">
      <c r="A2253" s="11"/>
      <c r="C2253" s="190">
        <v>2017</v>
      </c>
      <c r="D2253" s="186"/>
      <c r="E2253" s="142">
        <f t="shared" ref="E2253:K2253" si="1006">AVERAGE(E2258,E2263,E2268)</f>
        <v>0.14069298033333333</v>
      </c>
      <c r="F2253" s="142">
        <f t="shared" si="1006"/>
        <v>8.5418947000000009E-2</v>
      </c>
      <c r="G2253" s="142">
        <f t="shared" si="1006"/>
        <v>0.32813636099999999</v>
      </c>
      <c r="H2253" s="142">
        <f t="shared" si="1006"/>
        <v>0.25570180166666673</v>
      </c>
      <c r="I2253" s="142">
        <f t="shared" si="1006"/>
        <v>9.890622766666668E-2</v>
      </c>
      <c r="J2253" s="142">
        <f t="shared" si="1006"/>
        <v>4.3147633333333331E-2</v>
      </c>
      <c r="K2253" s="142">
        <f t="shared" si="1006"/>
        <v>4.7996033333333334E-2</v>
      </c>
      <c r="L2253" s="141">
        <f t="shared" si="1004"/>
        <v>3.0954049035560924</v>
      </c>
    </row>
    <row r="2254" spans="1:12" ht="15" customHeight="1" x14ac:dyDescent="0.2">
      <c r="A2254" s="11"/>
      <c r="C2254" s="190">
        <v>2014</v>
      </c>
      <c r="D2254" s="186"/>
      <c r="E2254" s="142">
        <f t="shared" ref="E2254:K2254" si="1007">AVERAGE(E2259,E2264,E2269)</f>
        <v>0.12783219151578326</v>
      </c>
      <c r="F2254" s="142">
        <f t="shared" si="1007"/>
        <v>9.067994396827804E-2</v>
      </c>
      <c r="G2254" s="142">
        <f t="shared" si="1007"/>
        <v>0.32506288866691352</v>
      </c>
      <c r="H2254" s="142">
        <f t="shared" si="1007"/>
        <v>0.26684454395092999</v>
      </c>
      <c r="I2254" s="142">
        <f t="shared" si="1007"/>
        <v>9.6707636999913624E-2</v>
      </c>
      <c r="J2254" s="142">
        <f t="shared" si="1007"/>
        <v>4.0378969852963208E-2</v>
      </c>
      <c r="K2254" s="142">
        <f t="shared" si="1007"/>
        <v>5.249382504521849E-2</v>
      </c>
      <c r="L2254" s="141">
        <f t="shared" si="1004"/>
        <v>3.1255782985123091</v>
      </c>
    </row>
    <row r="2255" spans="1:12" ht="15" customHeight="1" x14ac:dyDescent="0.2">
      <c r="A2255" s="11"/>
      <c r="C2255" s="170" t="s">
        <v>95</v>
      </c>
      <c r="D2255" s="171"/>
      <c r="E2255" s="172"/>
      <c r="F2255" s="172"/>
      <c r="G2255" s="173"/>
      <c r="H2255" s="173"/>
      <c r="I2255" s="173"/>
      <c r="J2255" s="173"/>
      <c r="K2255" s="173"/>
      <c r="L2255" s="174"/>
    </row>
    <row r="2256" spans="1:12" ht="15" customHeight="1" x14ac:dyDescent="0.2">
      <c r="A2256" s="11"/>
      <c r="C2256" s="189">
        <v>2024</v>
      </c>
      <c r="D2256" s="184"/>
      <c r="E2256" s="185">
        <v>0.13970060791839989</v>
      </c>
      <c r="F2256" s="185">
        <v>9.4317459381328725E-2</v>
      </c>
      <c r="G2256" s="185">
        <v>0.33847539402197885</v>
      </c>
      <c r="H2256" s="185">
        <v>0.28414945743048398</v>
      </c>
      <c r="I2256" s="185">
        <v>0.11161884934300757</v>
      </c>
      <c r="J2256" s="185">
        <v>2.1459679647212692E-2</v>
      </c>
      <c r="K2256" s="185">
        <v>1.0278552257588348E-2</v>
      </c>
      <c r="L2256" s="180">
        <f t="shared" ref="L2256:L2259" si="1008">(1*E2256+2*F2256+3*G2256+4*H2256+5*I2256)/SUM(E2256:I2256)</f>
        <v>3.1380499419710937</v>
      </c>
    </row>
    <row r="2257" spans="1:12" ht="15" customHeight="1" x14ac:dyDescent="0.2">
      <c r="A2257" s="11"/>
      <c r="C2257" s="190">
        <v>2021</v>
      </c>
      <c r="D2257" s="186"/>
      <c r="E2257" s="142">
        <v>0.12084544999999999</v>
      </c>
      <c r="F2257" s="142">
        <v>0.102429943</v>
      </c>
      <c r="G2257" s="142">
        <v>0.32541541899999998</v>
      </c>
      <c r="H2257" s="142">
        <v>0.27576519999999999</v>
      </c>
      <c r="I2257" s="142">
        <v>0.111264537</v>
      </c>
      <c r="J2257" s="142">
        <v>4.3107100000000002E-2</v>
      </c>
      <c r="K2257" s="142">
        <v>2.1172400000000001E-2</v>
      </c>
      <c r="L2257" s="141">
        <f t="shared" si="1008"/>
        <v>3.1647643959136778</v>
      </c>
    </row>
    <row r="2258" spans="1:12" ht="15" customHeight="1" x14ac:dyDescent="0.2">
      <c r="A2258" s="11"/>
      <c r="C2258" s="190">
        <v>2017</v>
      </c>
      <c r="D2258" s="186"/>
      <c r="E2258" s="142">
        <v>0.136185417</v>
      </c>
      <c r="F2258" s="142">
        <v>0.10313465400000001</v>
      </c>
      <c r="G2258" s="142">
        <v>0.34089788100000001</v>
      </c>
      <c r="H2258" s="142">
        <v>0.239863305</v>
      </c>
      <c r="I2258" s="142">
        <v>9.9245552000000001E-2</v>
      </c>
      <c r="J2258" s="142">
        <v>3.3619999999999997E-2</v>
      </c>
      <c r="K2258" s="142">
        <v>4.7053200000000003E-2</v>
      </c>
      <c r="L2258" s="141">
        <f t="shared" si="1008"/>
        <v>3.0683640685605202</v>
      </c>
    </row>
    <row r="2259" spans="1:12" ht="15" customHeight="1" x14ac:dyDescent="0.2">
      <c r="A2259" s="11"/>
      <c r="C2259" s="190">
        <v>2014</v>
      </c>
      <c r="D2259" s="186"/>
      <c r="E2259" s="142">
        <v>0.12562419138836697</v>
      </c>
      <c r="F2259" s="142">
        <v>8.135770727244418E-2</v>
      </c>
      <c r="G2259" s="142">
        <v>0.35918176373154587</v>
      </c>
      <c r="H2259" s="142">
        <v>0.2659252947937833</v>
      </c>
      <c r="I2259" s="142">
        <v>9.0892278003916582E-2</v>
      </c>
      <c r="J2259" s="142">
        <v>2.8981377301989634E-2</v>
      </c>
      <c r="K2259" s="142">
        <v>4.8037387507953569E-2</v>
      </c>
      <c r="L2259" s="141">
        <f t="shared" si="1008"/>
        <v>3.1247086683498355</v>
      </c>
    </row>
    <row r="2260" spans="1:12" ht="15" customHeight="1" x14ac:dyDescent="0.2">
      <c r="A2260" s="11"/>
      <c r="C2260" s="170" t="s">
        <v>96</v>
      </c>
      <c r="D2260" s="171"/>
      <c r="E2260" s="172"/>
      <c r="F2260" s="172"/>
      <c r="G2260" s="173"/>
      <c r="H2260" s="173"/>
      <c r="I2260" s="173"/>
      <c r="J2260" s="173"/>
      <c r="K2260" s="173"/>
      <c r="L2260" s="174"/>
    </row>
    <row r="2261" spans="1:12" ht="15" customHeight="1" x14ac:dyDescent="0.2">
      <c r="A2261" s="11"/>
      <c r="C2261" s="189">
        <v>2024</v>
      </c>
      <c r="D2261" s="184"/>
      <c r="E2261" s="185">
        <v>0.14166117309609375</v>
      </c>
      <c r="F2261" s="185">
        <v>8.9676876646474377E-2</v>
      </c>
      <c r="G2261" s="185">
        <v>0.36031965768879021</v>
      </c>
      <c r="H2261" s="185">
        <v>0.25126759750055661</v>
      </c>
      <c r="I2261" s="185">
        <v>0.12479690562847617</v>
      </c>
      <c r="J2261" s="185">
        <v>2.1999237182020612E-2</v>
      </c>
      <c r="K2261" s="185">
        <v>1.0278552257588348E-2</v>
      </c>
      <c r="L2261" s="180">
        <f t="shared" ref="L2261:L2264" si="1009">(1*E2261+2*F2261+3*G2261+4*H2261+5*I2261)/SUM(E2261:I2261)</f>
        <v>3.1321269518499575</v>
      </c>
    </row>
    <row r="2262" spans="1:12" ht="15" customHeight="1" x14ac:dyDescent="0.2">
      <c r="A2262" s="11"/>
      <c r="C2262" s="190">
        <v>2021</v>
      </c>
      <c r="D2262" s="186"/>
      <c r="E2262" s="142">
        <v>0.11672917100000001</v>
      </c>
      <c r="F2262" s="142">
        <v>0.10851013900000001</v>
      </c>
      <c r="G2262" s="142">
        <v>0.32647297199999997</v>
      </c>
      <c r="H2262" s="142">
        <v>0.25689050699999999</v>
      </c>
      <c r="I2262" s="142">
        <v>0.123602106</v>
      </c>
      <c r="J2262" s="142">
        <v>4.6622700000000003E-2</v>
      </c>
      <c r="K2262" s="142">
        <v>2.1172400000000001E-2</v>
      </c>
      <c r="L2262" s="141">
        <f t="shared" si="1009"/>
        <v>3.1739169563146312</v>
      </c>
    </row>
    <row r="2263" spans="1:12" ht="15" customHeight="1" x14ac:dyDescent="0.2">
      <c r="A2263" s="11"/>
      <c r="C2263" s="190">
        <v>2017</v>
      </c>
      <c r="D2263" s="186"/>
      <c r="E2263" s="142">
        <v>0.15512083600000001</v>
      </c>
      <c r="F2263" s="142">
        <v>7.9903524000000004E-2</v>
      </c>
      <c r="G2263" s="142">
        <v>0.34498133199999997</v>
      </c>
      <c r="H2263" s="142">
        <v>0.25347249300000002</v>
      </c>
      <c r="I2263" s="142">
        <v>8.1438332000000002E-2</v>
      </c>
      <c r="J2263" s="142">
        <v>3.7892299999999997E-2</v>
      </c>
      <c r="K2263" s="142">
        <v>4.7191200000000003E-2</v>
      </c>
      <c r="L2263" s="141">
        <f t="shared" si="1009"/>
        <v>3.0286408218816758</v>
      </c>
    </row>
    <row r="2264" spans="1:12" ht="15" customHeight="1" x14ac:dyDescent="0.2">
      <c r="A2264" s="11"/>
      <c r="C2264" s="190">
        <v>2014</v>
      </c>
      <c r="D2264" s="186"/>
      <c r="E2264" s="142">
        <v>0.13587411489342396</v>
      </c>
      <c r="F2264" s="142">
        <v>8.8760954813254883E-2</v>
      </c>
      <c r="G2264" s="142">
        <v>0.37107805284764284</v>
      </c>
      <c r="H2264" s="142">
        <v>0.26670474392163374</v>
      </c>
      <c r="I2264" s="142">
        <v>6.3217245165553312E-2</v>
      </c>
      <c r="J2264" s="142">
        <v>3.2031271896593529E-2</v>
      </c>
      <c r="K2264" s="142">
        <v>4.2333616461897844E-2</v>
      </c>
      <c r="L2264" s="141">
        <f t="shared" si="1009"/>
        <v>3.035251525403754</v>
      </c>
    </row>
    <row r="2265" spans="1:12" ht="15" customHeight="1" x14ac:dyDescent="0.2">
      <c r="A2265" s="11"/>
      <c r="C2265" s="170" t="s">
        <v>181</v>
      </c>
      <c r="D2265" s="171"/>
      <c r="E2265" s="172"/>
      <c r="F2265" s="172"/>
      <c r="G2265" s="173"/>
      <c r="H2265" s="173"/>
      <c r="I2265" s="173"/>
      <c r="J2265" s="173"/>
      <c r="K2265" s="173"/>
      <c r="L2265" s="174"/>
    </row>
    <row r="2266" spans="1:12" ht="15" customHeight="1" x14ac:dyDescent="0.2">
      <c r="A2266" s="11"/>
      <c r="C2266" s="189">
        <v>2024</v>
      </c>
      <c r="D2266" s="184"/>
      <c r="E2266" s="185">
        <v>0.12868089252933493</v>
      </c>
      <c r="F2266" s="185">
        <v>9.0390377898321952E-2</v>
      </c>
      <c r="G2266" s="185">
        <v>0.27532244613525619</v>
      </c>
      <c r="H2266" s="185">
        <v>0.28337306771707754</v>
      </c>
      <c r="I2266" s="185">
        <v>0.17001627923737045</v>
      </c>
      <c r="J2266" s="185">
        <v>3.1327314651326058E-2</v>
      </c>
      <c r="K2266" s="185">
        <v>2.0889621831312818E-2</v>
      </c>
      <c r="L2266" s="180">
        <f t="shared" ref="L2266:L2269" si="1010">(1*E2266+2*F2266+3*G2266+4*H2266+5*I2266)/SUM(E2266:I2266)</f>
        <v>3.2908402501009419</v>
      </c>
    </row>
    <row r="2267" spans="1:12" ht="15" customHeight="1" x14ac:dyDescent="0.2">
      <c r="A2267" s="11"/>
      <c r="C2267" s="190">
        <v>2021</v>
      </c>
      <c r="D2267" s="186"/>
      <c r="E2267" s="142">
        <v>0.110537387</v>
      </c>
      <c r="F2267" s="142">
        <v>6.8457690000000002E-2</v>
      </c>
      <c r="G2267" s="142">
        <v>0.25343391999999998</v>
      </c>
      <c r="H2267" s="142">
        <v>0.31420385699999998</v>
      </c>
      <c r="I2267" s="142">
        <v>0.17390815600000001</v>
      </c>
      <c r="J2267" s="142">
        <v>5.5449600000000002E-2</v>
      </c>
      <c r="K2267" s="142">
        <v>2.40094E-2</v>
      </c>
      <c r="L2267" s="141">
        <f t="shared" si="1010"/>
        <v>3.404639989912019</v>
      </c>
    </row>
    <row r="2268" spans="1:12" ht="15" customHeight="1" x14ac:dyDescent="0.2">
      <c r="A2268" s="11"/>
      <c r="C2268" s="190">
        <v>2017</v>
      </c>
      <c r="D2268" s="186"/>
      <c r="E2268" s="142">
        <v>0.130772688</v>
      </c>
      <c r="F2268" s="142">
        <v>7.3218663000000003E-2</v>
      </c>
      <c r="G2268" s="142">
        <v>0.29852986999999997</v>
      </c>
      <c r="H2268" s="142">
        <v>0.27376960700000003</v>
      </c>
      <c r="I2268" s="142">
        <v>0.11603479899999999</v>
      </c>
      <c r="J2268" s="142">
        <v>5.7930599999999999E-2</v>
      </c>
      <c r="K2268" s="142">
        <v>4.9743700000000002E-2</v>
      </c>
      <c r="L2268" s="141">
        <f t="shared" si="1010"/>
        <v>3.191718315403711</v>
      </c>
    </row>
    <row r="2269" spans="1:12" ht="15" customHeight="1" x14ac:dyDescent="0.2">
      <c r="A2269" s="11"/>
      <c r="C2269" s="190">
        <v>2014</v>
      </c>
      <c r="D2269" s="186"/>
      <c r="E2269" s="142">
        <v>0.12199826826555885</v>
      </c>
      <c r="F2269" s="142">
        <v>0.10192116981913504</v>
      </c>
      <c r="G2269" s="142">
        <v>0.24492884942155177</v>
      </c>
      <c r="H2269" s="142">
        <v>0.26790359313737289</v>
      </c>
      <c r="I2269" s="142">
        <v>0.13601338783027098</v>
      </c>
      <c r="J2269" s="142">
        <v>6.0124260360306443E-2</v>
      </c>
      <c r="K2269" s="142">
        <v>6.7110471165804056E-2</v>
      </c>
      <c r="L2269" s="141">
        <f t="shared" si="1010"/>
        <v>3.2222964976446775</v>
      </c>
    </row>
    <row r="2270" spans="1:12" ht="15" customHeight="1" x14ac:dyDescent="0.2">
      <c r="A2270" s="11"/>
      <c r="C2270" s="162" t="s">
        <v>70</v>
      </c>
      <c r="D2270" s="162"/>
      <c r="E2270" s="162"/>
      <c r="F2270" s="162"/>
      <c r="G2270" s="162"/>
      <c r="H2270" s="162"/>
      <c r="I2270" s="162"/>
      <c r="J2270" s="162"/>
      <c r="K2270" s="162"/>
      <c r="L2270" s="162"/>
    </row>
    <row r="2271" spans="1:12" ht="15" customHeight="1" x14ac:dyDescent="0.2">
      <c r="A2271" s="11"/>
      <c r="C2271" s="189">
        <v>2024</v>
      </c>
      <c r="D2271" s="184"/>
      <c r="E2271" s="185">
        <f>AVERAGE(E2276,E2281,E2286)</f>
        <v>0.14418719094084584</v>
      </c>
      <c r="F2271" s="185">
        <f t="shared" ref="F2271:K2271" si="1011">AVERAGE(F2276,F2281,F2286)</f>
        <v>0.10720579566282014</v>
      </c>
      <c r="G2271" s="185">
        <f t="shared" si="1011"/>
        <v>0.33685215054415879</v>
      </c>
      <c r="H2271" s="185">
        <f t="shared" si="1011"/>
        <v>0.21549490784213687</v>
      </c>
      <c r="I2271" s="185">
        <f t="shared" si="1011"/>
        <v>0.11800372051064356</v>
      </c>
      <c r="J2271" s="185">
        <f t="shared" si="1011"/>
        <v>4.5738575854101939E-2</v>
      </c>
      <c r="K2271" s="185">
        <f t="shared" si="1011"/>
        <v>3.2517658645292893E-2</v>
      </c>
      <c r="L2271" s="180">
        <f t="shared" ref="L2271:L2274" si="1012">(1*E2271+2*F2271+3*G2271+4*H2271+5*I2271)/SUM(E2271:I2271)</f>
        <v>3.0606699751188882</v>
      </c>
    </row>
    <row r="2272" spans="1:12" ht="15" customHeight="1" x14ac:dyDescent="0.2">
      <c r="A2272" s="11"/>
      <c r="C2272" s="190">
        <v>2021</v>
      </c>
      <c r="D2272" s="186"/>
      <c r="E2272" s="142">
        <f t="shared" ref="E2272:K2272" si="1013">AVERAGE(E2277,E2282,E2287)</f>
        <v>0.14645838533333333</v>
      </c>
      <c r="F2272" s="142">
        <f t="shared" si="1013"/>
        <v>9.5474926333333321E-2</v>
      </c>
      <c r="G2272" s="142">
        <f t="shared" si="1013"/>
        <v>0.32543866866666665</v>
      </c>
      <c r="H2272" s="142">
        <f t="shared" si="1013"/>
        <v>0.22115082200000002</v>
      </c>
      <c r="I2272" s="142">
        <f t="shared" si="1013"/>
        <v>0.10868560233333335</v>
      </c>
      <c r="J2272" s="142">
        <f t="shared" si="1013"/>
        <v>6.0517471333333329E-2</v>
      </c>
      <c r="K2272" s="142">
        <f t="shared" si="1013"/>
        <v>4.2274102000000001E-2</v>
      </c>
      <c r="L2272" s="141">
        <f t="shared" si="1012"/>
        <v>3.0558736737261074</v>
      </c>
    </row>
    <row r="2273" spans="1:12" ht="15" customHeight="1" x14ac:dyDescent="0.2">
      <c r="A2273" s="11"/>
      <c r="C2273" s="190">
        <v>2017</v>
      </c>
      <c r="D2273" s="186"/>
      <c r="E2273" s="142">
        <f t="shared" ref="E2273:K2273" si="1014">AVERAGE(E2278,E2283,E2288)</f>
        <v>0.16395486266666667</v>
      </c>
      <c r="F2273" s="142">
        <f t="shared" si="1014"/>
        <v>9.0050585000000002E-2</v>
      </c>
      <c r="G2273" s="142">
        <f t="shared" si="1014"/>
        <v>0.2930161</v>
      </c>
      <c r="H2273" s="142">
        <f t="shared" si="1014"/>
        <v>0.22308297533333335</v>
      </c>
      <c r="I2273" s="142">
        <f t="shared" si="1014"/>
        <v>9.9218207000000003E-2</v>
      </c>
      <c r="J2273" s="142">
        <f t="shared" si="1014"/>
        <v>6.5109408333333327E-2</v>
      </c>
      <c r="K2273" s="142">
        <f t="shared" si="1014"/>
        <v>6.5567891333333336E-2</v>
      </c>
      <c r="L2273" s="141">
        <f t="shared" si="1012"/>
        <v>3.0040940825279012</v>
      </c>
    </row>
    <row r="2274" spans="1:12" ht="15" customHeight="1" x14ac:dyDescent="0.2">
      <c r="A2274" s="11"/>
      <c r="C2274" s="190">
        <v>2014</v>
      </c>
      <c r="D2274" s="186"/>
      <c r="E2274" s="142">
        <f t="shared" ref="E2274:K2274" si="1015">AVERAGE(E2279,E2284,E2289)</f>
        <v>0.16873993155466949</v>
      </c>
      <c r="F2274" s="142">
        <f t="shared" si="1015"/>
        <v>0.10107497511563</v>
      </c>
      <c r="G2274" s="142">
        <f t="shared" si="1015"/>
        <v>0.27701073897332357</v>
      </c>
      <c r="H2274" s="142">
        <f t="shared" si="1015"/>
        <v>0.198513359478244</v>
      </c>
      <c r="I2274" s="142">
        <f t="shared" si="1015"/>
        <v>0.1179126635094343</v>
      </c>
      <c r="J2274" s="142">
        <f t="shared" si="1015"/>
        <v>5.6191876407219822E-2</v>
      </c>
      <c r="K2274" s="142">
        <f t="shared" si="1015"/>
        <v>8.0556454961478771E-2</v>
      </c>
      <c r="L2274" s="141">
        <f t="shared" si="1012"/>
        <v>2.9951159645778138</v>
      </c>
    </row>
    <row r="2275" spans="1:12" ht="15" customHeight="1" x14ac:dyDescent="0.2">
      <c r="A2275" s="11"/>
      <c r="C2275" s="170" t="s">
        <v>95</v>
      </c>
      <c r="D2275" s="171"/>
      <c r="E2275" s="172"/>
      <c r="F2275" s="172"/>
      <c r="G2275" s="173"/>
      <c r="H2275" s="173"/>
      <c r="I2275" s="173"/>
      <c r="J2275" s="173"/>
      <c r="K2275" s="173"/>
      <c r="L2275" s="174"/>
    </row>
    <row r="2276" spans="1:12" ht="15" customHeight="1" x14ac:dyDescent="0.2">
      <c r="A2276" s="11"/>
      <c r="C2276" s="189">
        <v>2024</v>
      </c>
      <c r="D2276" s="184"/>
      <c r="E2276" s="185">
        <v>0.11926966514636292</v>
      </c>
      <c r="F2276" s="185">
        <v>9.0593773120263954E-2</v>
      </c>
      <c r="G2276" s="185">
        <v>0.34601568684454698</v>
      </c>
      <c r="H2276" s="185">
        <v>0.24400467939417156</v>
      </c>
      <c r="I2276" s="185">
        <v>0.14349438343722687</v>
      </c>
      <c r="J2276" s="185">
        <v>3.9224411818698277E-2</v>
      </c>
      <c r="K2276" s="185">
        <v>1.7397400238729408E-2</v>
      </c>
      <c r="L2276" s="180">
        <f t="shared" ref="L2276:L2279" si="1016">(1*E2276+2*F2276+3*G2276+4*H2276+5*I2276)/SUM(E2276:I2276)</f>
        <v>3.2139760548162299</v>
      </c>
    </row>
    <row r="2277" spans="1:12" ht="15" customHeight="1" x14ac:dyDescent="0.2">
      <c r="A2277" s="11"/>
      <c r="C2277" s="190">
        <v>2021</v>
      </c>
      <c r="D2277" s="186"/>
      <c r="E2277" s="142">
        <v>0.12617821600000001</v>
      </c>
      <c r="F2277" s="142">
        <v>8.2089842999999996E-2</v>
      </c>
      <c r="G2277" s="142">
        <v>0.32762581899999998</v>
      </c>
      <c r="H2277" s="142">
        <v>0.25613398900000001</v>
      </c>
      <c r="I2277" s="142">
        <v>0.13690840500000001</v>
      </c>
      <c r="J2277" s="142">
        <v>4.9395300000000003E-2</v>
      </c>
      <c r="K2277" s="142">
        <v>2.1668400000000001E-2</v>
      </c>
      <c r="L2277" s="141">
        <f t="shared" si="1016"/>
        <v>3.2104606418038544</v>
      </c>
    </row>
    <row r="2278" spans="1:12" ht="15" customHeight="1" x14ac:dyDescent="0.2">
      <c r="A2278" s="11"/>
      <c r="C2278" s="190">
        <v>2017</v>
      </c>
      <c r="D2278" s="186"/>
      <c r="E2278" s="142">
        <v>0.14233759400000001</v>
      </c>
      <c r="F2278" s="142">
        <v>8.7056469999999997E-2</v>
      </c>
      <c r="G2278" s="142">
        <v>0.287848879</v>
      </c>
      <c r="H2278" s="142">
        <v>0.261894342</v>
      </c>
      <c r="I2278" s="142">
        <v>0.133947071</v>
      </c>
      <c r="J2278" s="142">
        <v>4.59887E-2</v>
      </c>
      <c r="K2278" s="142">
        <v>4.0926999999999998E-2</v>
      </c>
      <c r="L2278" s="141">
        <f t="shared" si="1016"/>
        <v>3.1731021071179102</v>
      </c>
    </row>
    <row r="2279" spans="1:12" ht="15" customHeight="1" x14ac:dyDescent="0.2">
      <c r="A2279" s="11"/>
      <c r="C2279" s="190">
        <v>2014</v>
      </c>
      <c r="D2279" s="186"/>
      <c r="E2279" s="142">
        <v>0.13623876475494653</v>
      </c>
      <c r="F2279" s="142">
        <v>0.10951128099955304</v>
      </c>
      <c r="G2279" s="142">
        <v>0.2957417798380888</v>
      </c>
      <c r="H2279" s="142">
        <v>0.21246599970495658</v>
      </c>
      <c r="I2279" s="142">
        <v>0.15101257255408143</v>
      </c>
      <c r="J2279" s="142">
        <v>4.0659154594037843E-2</v>
      </c>
      <c r="K2279" s="142">
        <v>5.4370447554335795E-2</v>
      </c>
      <c r="L2279" s="141">
        <f t="shared" si="1016"/>
        <v>3.1464162083292786</v>
      </c>
    </row>
    <row r="2280" spans="1:12" ht="15" customHeight="1" x14ac:dyDescent="0.2">
      <c r="A2280" s="11"/>
      <c r="C2280" s="170" t="s">
        <v>96</v>
      </c>
      <c r="D2280" s="171"/>
      <c r="E2280" s="172"/>
      <c r="F2280" s="172"/>
      <c r="G2280" s="173"/>
      <c r="H2280" s="173"/>
      <c r="I2280" s="173"/>
      <c r="J2280" s="173"/>
      <c r="K2280" s="173"/>
      <c r="L2280" s="174"/>
    </row>
    <row r="2281" spans="1:12" ht="15" customHeight="1" x14ac:dyDescent="0.2">
      <c r="A2281" s="11"/>
      <c r="C2281" s="189">
        <v>2024</v>
      </c>
      <c r="D2281" s="184"/>
      <c r="E2281" s="185">
        <v>0.14475032434736526</v>
      </c>
      <c r="F2281" s="185">
        <v>0.10043481628497369</v>
      </c>
      <c r="G2281" s="185">
        <v>0.34422020652878016</v>
      </c>
      <c r="H2281" s="185">
        <v>0.23218455004580002</v>
      </c>
      <c r="I2281" s="185">
        <v>0.12298719422127485</v>
      </c>
      <c r="J2281" s="185">
        <v>3.8025508333076469E-2</v>
      </c>
      <c r="K2281" s="185">
        <v>1.7397400238729405E-2</v>
      </c>
      <c r="L2281" s="180">
        <f t="shared" ref="L2281:L2284" si="1017">(1*E2281+2*F2281+3*G2281+4*H2281+5*I2281)/SUM(E2281:I2281)</f>
        <v>3.0933999715949621</v>
      </c>
    </row>
    <row r="2282" spans="1:12" ht="15" customHeight="1" x14ac:dyDescent="0.2">
      <c r="A2282" s="11"/>
      <c r="C2282" s="190">
        <v>2021</v>
      </c>
      <c r="D2282" s="186"/>
      <c r="E2282" s="142">
        <v>0.130691487</v>
      </c>
      <c r="F2282" s="142">
        <v>0.10080171</v>
      </c>
      <c r="G2282" s="142">
        <v>0.346053108</v>
      </c>
      <c r="H2282" s="142">
        <v>0.233704944</v>
      </c>
      <c r="I2282" s="142">
        <v>0.11548581400000001</v>
      </c>
      <c r="J2282" s="142">
        <v>5.1594500000000001E-2</v>
      </c>
      <c r="K2282" s="142">
        <v>2.1668400000000001E-2</v>
      </c>
      <c r="L2282" s="141">
        <f t="shared" si="1017"/>
        <v>3.1105943552837054</v>
      </c>
    </row>
    <row r="2283" spans="1:12" ht="15" customHeight="1" x14ac:dyDescent="0.2">
      <c r="A2283" s="11"/>
      <c r="C2283" s="190">
        <v>2017</v>
      </c>
      <c r="D2283" s="186"/>
      <c r="E2283" s="142">
        <v>0.15331288200000001</v>
      </c>
      <c r="F2283" s="142">
        <v>9.3396701999999998E-2</v>
      </c>
      <c r="G2283" s="142">
        <v>0.30876552400000001</v>
      </c>
      <c r="H2283" s="142">
        <v>0.23493137</v>
      </c>
      <c r="I2283" s="142">
        <v>0.11340405000000001</v>
      </c>
      <c r="J2283" s="142">
        <v>5.1037300000000001E-2</v>
      </c>
      <c r="K2283" s="142">
        <v>4.5152200000000003E-2</v>
      </c>
      <c r="L2283" s="141">
        <f t="shared" si="1017"/>
        <v>3.0682853342465162</v>
      </c>
    </row>
    <row r="2284" spans="1:12" ht="15" customHeight="1" x14ac:dyDescent="0.2">
      <c r="A2284" s="11"/>
      <c r="C2284" s="190">
        <v>2014</v>
      </c>
      <c r="D2284" s="186"/>
      <c r="E2284" s="142">
        <v>0.15545607289954869</v>
      </c>
      <c r="F2284" s="142">
        <v>9.0705459590691886E-2</v>
      </c>
      <c r="G2284" s="142">
        <v>0.30396262831279602</v>
      </c>
      <c r="H2284" s="142">
        <v>0.2330088511440345</v>
      </c>
      <c r="I2284" s="142">
        <v>0.12269032623507652</v>
      </c>
      <c r="J2284" s="142">
        <v>3.9790716973451136E-2</v>
      </c>
      <c r="K2284" s="142">
        <v>5.4385944844401193E-2</v>
      </c>
      <c r="L2284" s="141">
        <f t="shared" si="1017"/>
        <v>3.0847537207182896</v>
      </c>
    </row>
    <row r="2285" spans="1:12" ht="15" customHeight="1" x14ac:dyDescent="0.2">
      <c r="A2285" s="11"/>
      <c r="C2285" s="170" t="s">
        <v>181</v>
      </c>
      <c r="D2285" s="171"/>
      <c r="E2285" s="172"/>
      <c r="F2285" s="172"/>
      <c r="G2285" s="173"/>
      <c r="H2285" s="173"/>
      <c r="I2285" s="173"/>
      <c r="J2285" s="173"/>
      <c r="K2285" s="173"/>
      <c r="L2285" s="174"/>
    </row>
    <row r="2286" spans="1:12" ht="15" customHeight="1" x14ac:dyDescent="0.2">
      <c r="A2286" s="11"/>
      <c r="C2286" s="189">
        <v>2024</v>
      </c>
      <c r="D2286" s="184"/>
      <c r="E2286" s="185">
        <v>0.16854158332880934</v>
      </c>
      <c r="F2286" s="185">
        <v>0.13058879758322281</v>
      </c>
      <c r="G2286" s="185">
        <v>0.32032055825914912</v>
      </c>
      <c r="H2286" s="185">
        <v>0.17029549408643904</v>
      </c>
      <c r="I2286" s="185">
        <v>8.7529583873428976E-2</v>
      </c>
      <c r="J2286" s="185">
        <v>5.9965807410531091E-2</v>
      </c>
      <c r="K2286" s="185">
        <v>6.2758175458419871E-2</v>
      </c>
      <c r="L2286" s="180">
        <f t="shared" ref="L2286:L2289" si="1018">(1*E2286+2*F2286+3*G2286+4*H2286+5*I2286)/SUM(E2286:I2286)</f>
        <v>2.8605714734941023</v>
      </c>
    </row>
    <row r="2287" spans="1:12" ht="15" customHeight="1" x14ac:dyDescent="0.2">
      <c r="A2287" s="11"/>
      <c r="C2287" s="190">
        <v>2021</v>
      </c>
      <c r="D2287" s="186"/>
      <c r="E2287" s="142">
        <v>0.18250545300000001</v>
      </c>
      <c r="F2287" s="142">
        <v>0.10353322600000001</v>
      </c>
      <c r="G2287" s="142">
        <v>0.30263707899999998</v>
      </c>
      <c r="H2287" s="142">
        <v>0.17361353299999999</v>
      </c>
      <c r="I2287" s="142">
        <v>7.3662588000000001E-2</v>
      </c>
      <c r="J2287" s="142">
        <v>8.0562614000000005E-2</v>
      </c>
      <c r="K2287" s="142">
        <v>8.3485506000000001E-2</v>
      </c>
      <c r="L2287" s="141">
        <f t="shared" si="1018"/>
        <v>2.8234283255914541</v>
      </c>
    </row>
    <row r="2288" spans="1:12" ht="15" customHeight="1" x14ac:dyDescent="0.2">
      <c r="A2288" s="11"/>
      <c r="C2288" s="190">
        <v>2017</v>
      </c>
      <c r="D2288" s="186"/>
      <c r="E2288" s="142">
        <v>0.196214112</v>
      </c>
      <c r="F2288" s="142">
        <v>8.9698582999999998E-2</v>
      </c>
      <c r="G2288" s="142">
        <v>0.28243389699999999</v>
      </c>
      <c r="H2288" s="142">
        <v>0.17242321399999999</v>
      </c>
      <c r="I2288" s="142">
        <v>5.0303500000000001E-2</v>
      </c>
      <c r="J2288" s="142">
        <v>9.8302224999999993E-2</v>
      </c>
      <c r="K2288" s="142">
        <v>0.110624474</v>
      </c>
      <c r="L2288" s="141">
        <f t="shared" si="1018"/>
        <v>2.7356798776875935</v>
      </c>
    </row>
    <row r="2289" spans="1:12" ht="15" customHeight="1" x14ac:dyDescent="0.2">
      <c r="A2289" s="11"/>
      <c r="C2289" s="190">
        <v>2014</v>
      </c>
      <c r="D2289" s="186"/>
      <c r="E2289" s="142">
        <v>0.21452495700951324</v>
      </c>
      <c r="F2289" s="142">
        <v>0.1030081847566451</v>
      </c>
      <c r="G2289" s="142">
        <v>0.23132780876908579</v>
      </c>
      <c r="H2289" s="142">
        <v>0.15006522758574087</v>
      </c>
      <c r="I2289" s="142">
        <v>8.0035091739144984E-2</v>
      </c>
      <c r="J2289" s="142">
        <v>8.8125757654170495E-2</v>
      </c>
      <c r="K2289" s="142">
        <v>0.13291297248569933</v>
      </c>
      <c r="L2289" s="141">
        <f t="shared" si="1018"/>
        <v>2.7151043366360312</v>
      </c>
    </row>
    <row r="2290" spans="1:12" ht="15" customHeight="1" x14ac:dyDescent="0.2">
      <c r="A2290" s="11"/>
      <c r="C2290" s="162" t="s">
        <v>71</v>
      </c>
      <c r="D2290" s="162"/>
      <c r="E2290" s="162"/>
      <c r="F2290" s="162"/>
      <c r="G2290" s="162"/>
      <c r="H2290" s="162"/>
      <c r="I2290" s="162"/>
      <c r="J2290" s="162"/>
      <c r="K2290" s="162"/>
      <c r="L2290" s="162"/>
    </row>
    <row r="2291" spans="1:12" ht="15" customHeight="1" x14ac:dyDescent="0.2">
      <c r="A2291" s="11"/>
      <c r="C2291" s="189">
        <v>2024</v>
      </c>
      <c r="D2291" s="184"/>
      <c r="E2291" s="185">
        <f>AVERAGE(E2296,E2301,E2306)</f>
        <v>0.18180643875123784</v>
      </c>
      <c r="F2291" s="185">
        <f t="shared" ref="F2291:K2291" si="1019">AVERAGE(F2296,F2301,F2306)</f>
        <v>0.10141266988015134</v>
      </c>
      <c r="G2291" s="185">
        <f t="shared" si="1019"/>
        <v>0.33380048139307394</v>
      </c>
      <c r="H2291" s="185">
        <f t="shared" si="1019"/>
        <v>0.1408738092823674</v>
      </c>
      <c r="I2291" s="185">
        <f t="shared" si="1019"/>
        <v>5.5300386562139453E-2</v>
      </c>
      <c r="J2291" s="185">
        <f t="shared" si="1019"/>
        <v>6.8979700752941256E-2</v>
      </c>
      <c r="K2291" s="185">
        <f t="shared" si="1019"/>
        <v>0.11782651337808885</v>
      </c>
      <c r="L2291" s="180">
        <f t="shared" ref="L2291:L2294" si="1020">(1*E2291+2*F2291+3*G2291+4*H2291+5*I2291)/SUM(E2291:I2291)</f>
        <v>2.7373922812902682</v>
      </c>
    </row>
    <row r="2292" spans="1:12" ht="15" customHeight="1" x14ac:dyDescent="0.2">
      <c r="A2292" s="11"/>
      <c r="C2292" s="190">
        <v>2021</v>
      </c>
      <c r="D2292" s="186"/>
      <c r="E2292" s="142">
        <f t="shared" ref="E2292:K2292" si="1021">AVERAGE(E2297,E2302,E2307)</f>
        <v>0.15893822433333335</v>
      </c>
      <c r="F2292" s="142">
        <f t="shared" si="1021"/>
        <v>0.10117221799999999</v>
      </c>
      <c r="G2292" s="142">
        <f t="shared" si="1021"/>
        <v>0.34472223466666668</v>
      </c>
      <c r="H2292" s="142">
        <f t="shared" si="1021"/>
        <v>0.15405977566666668</v>
      </c>
      <c r="I2292" s="142">
        <f t="shared" si="1021"/>
        <v>5.1178433333333329E-2</v>
      </c>
      <c r="J2292" s="142">
        <f t="shared" si="1021"/>
        <v>8.2492362666666666E-2</v>
      </c>
      <c r="K2292" s="142">
        <f t="shared" si="1021"/>
        <v>0.10743674833333333</v>
      </c>
      <c r="L2292" s="141">
        <f t="shared" si="1020"/>
        <v>2.7992372925085793</v>
      </c>
    </row>
    <row r="2293" spans="1:12" ht="15" customHeight="1" x14ac:dyDescent="0.2">
      <c r="A2293" s="11"/>
      <c r="C2293" s="190">
        <v>2017</v>
      </c>
      <c r="D2293" s="186"/>
      <c r="E2293" s="142">
        <f t="shared" ref="E2293:K2293" si="1022">AVERAGE(E2298,E2303,E2308)</f>
        <v>0.16353672399999999</v>
      </c>
      <c r="F2293" s="142">
        <f t="shared" si="1022"/>
        <v>0.10259968400000001</v>
      </c>
      <c r="G2293" s="142">
        <f t="shared" si="1022"/>
        <v>0.28222043499999999</v>
      </c>
      <c r="H2293" s="142">
        <f t="shared" si="1022"/>
        <v>0.14921675266666667</v>
      </c>
      <c r="I2293" s="142">
        <f t="shared" si="1022"/>
        <v>4.8420188666666669E-2</v>
      </c>
      <c r="J2293" s="142">
        <f t="shared" si="1022"/>
        <v>8.8954007666666668E-2</v>
      </c>
      <c r="K2293" s="142">
        <f t="shared" si="1022"/>
        <v>0.16505222266666666</v>
      </c>
      <c r="L2293" s="141">
        <f t="shared" si="1020"/>
        <v>2.7538638982574222</v>
      </c>
    </row>
    <row r="2294" spans="1:12" ht="15" customHeight="1" x14ac:dyDescent="0.2">
      <c r="A2294" s="11"/>
      <c r="C2294" s="190">
        <v>2014</v>
      </c>
      <c r="D2294" s="186"/>
      <c r="E2294" s="142">
        <f t="shared" ref="E2294:K2294" si="1023">AVERAGE(E2299,E2304,E2309)</f>
        <v>0.17098953211815726</v>
      </c>
      <c r="F2294" s="142">
        <f t="shared" si="1023"/>
        <v>8.864719837719974E-2</v>
      </c>
      <c r="G2294" s="142">
        <f t="shared" si="1023"/>
        <v>0.2652731198990918</v>
      </c>
      <c r="H2294" s="142">
        <f t="shared" si="1023"/>
        <v>0.14337114117879804</v>
      </c>
      <c r="I2294" s="142">
        <f t="shared" si="1023"/>
        <v>5.6440571827666285E-2</v>
      </c>
      <c r="J2294" s="142">
        <f t="shared" si="1023"/>
        <v>8.0144152269689711E-2</v>
      </c>
      <c r="K2294" s="142">
        <f t="shared" si="1023"/>
        <v>0.19513428432939717</v>
      </c>
      <c r="L2294" s="141">
        <f t="shared" si="1020"/>
        <v>2.7593917628708384</v>
      </c>
    </row>
    <row r="2295" spans="1:12" ht="15" customHeight="1" x14ac:dyDescent="0.2">
      <c r="A2295" s="11"/>
      <c r="C2295" s="170" t="s">
        <v>95</v>
      </c>
      <c r="D2295" s="171"/>
      <c r="E2295" s="172"/>
      <c r="F2295" s="172"/>
      <c r="G2295" s="173"/>
      <c r="H2295" s="173"/>
      <c r="I2295" s="173"/>
      <c r="J2295" s="173"/>
      <c r="K2295" s="173"/>
      <c r="L2295" s="174"/>
    </row>
    <row r="2296" spans="1:12" ht="15" customHeight="1" x14ac:dyDescent="0.2">
      <c r="A2296" s="11"/>
      <c r="C2296" s="189">
        <v>2024</v>
      </c>
      <c r="D2296" s="184"/>
      <c r="E2296" s="185">
        <v>0.1690070774399012</v>
      </c>
      <c r="F2296" s="185">
        <v>0.10960232268666943</v>
      </c>
      <c r="G2296" s="185">
        <v>0.34221365131356263</v>
      </c>
      <c r="H2296" s="185">
        <v>0.14375601757556833</v>
      </c>
      <c r="I2296" s="185">
        <v>6.3396133337748864E-2</v>
      </c>
      <c r="J2296" s="185">
        <v>6.3902239101384636E-2</v>
      </c>
      <c r="K2296" s="185">
        <v>0.10812255854516496</v>
      </c>
      <c r="L2296" s="180">
        <f t="shared" ref="L2296:L2299" si="1024">(1*E2296+2*F2296+3*G2296+4*H2296+5*I2296)/SUM(E2296:I2296)</f>
        <v>2.7861431202141027</v>
      </c>
    </row>
    <row r="2297" spans="1:12" ht="15" customHeight="1" x14ac:dyDescent="0.2">
      <c r="A2297" s="11"/>
      <c r="C2297" s="190">
        <v>2021</v>
      </c>
      <c r="D2297" s="186"/>
      <c r="E2297" s="142">
        <v>0.143709912</v>
      </c>
      <c r="F2297" s="142">
        <v>0.118843725</v>
      </c>
      <c r="G2297" s="142">
        <v>0.36908693199999998</v>
      </c>
      <c r="H2297" s="142">
        <v>0.15042609200000001</v>
      </c>
      <c r="I2297" s="142">
        <v>5.64939E-2</v>
      </c>
      <c r="J2297" s="142">
        <v>7.1132111999999997E-2</v>
      </c>
      <c r="K2297" s="142">
        <v>9.0307343999999998E-2</v>
      </c>
      <c r="L2297" s="141">
        <f t="shared" si="1024"/>
        <v>2.8296489679533114</v>
      </c>
    </row>
    <row r="2298" spans="1:12" ht="15" customHeight="1" x14ac:dyDescent="0.2">
      <c r="A2298" s="11"/>
      <c r="C2298" s="190">
        <v>2017</v>
      </c>
      <c r="D2298" s="186"/>
      <c r="E2298" s="142">
        <v>0.15393527200000001</v>
      </c>
      <c r="F2298" s="142">
        <v>0.11171344499999999</v>
      </c>
      <c r="G2298" s="142">
        <v>0.29173315599999999</v>
      </c>
      <c r="H2298" s="142">
        <v>0.15814672699999999</v>
      </c>
      <c r="I2298" s="142">
        <v>6.3895465999999998E-2</v>
      </c>
      <c r="J2298" s="142">
        <v>7.2196143000000004E-2</v>
      </c>
      <c r="K2298" s="142">
        <v>0.14837979100000001</v>
      </c>
      <c r="L2298" s="141">
        <f t="shared" si="1024"/>
        <v>2.8285319432258849</v>
      </c>
    </row>
    <row r="2299" spans="1:12" ht="15" customHeight="1" x14ac:dyDescent="0.2">
      <c r="A2299" s="11"/>
      <c r="C2299" s="190">
        <v>2014</v>
      </c>
      <c r="D2299" s="186"/>
      <c r="E2299" s="142">
        <v>0.15485555960801278</v>
      </c>
      <c r="F2299" s="142">
        <v>0.10041330949767069</v>
      </c>
      <c r="G2299" s="142">
        <v>0.28168189042593034</v>
      </c>
      <c r="H2299" s="142">
        <v>0.15373234886274614</v>
      </c>
      <c r="I2299" s="142">
        <v>6.8692516035324697E-2</v>
      </c>
      <c r="J2299" s="142">
        <v>6.6168467444768939E-2</v>
      </c>
      <c r="K2299" s="142">
        <v>0.17445590812554645</v>
      </c>
      <c r="L2299" s="141">
        <f t="shared" si="1024"/>
        <v>2.8432830289098638</v>
      </c>
    </row>
    <row r="2300" spans="1:12" ht="15" customHeight="1" x14ac:dyDescent="0.2">
      <c r="A2300" s="11"/>
      <c r="C2300" s="170" t="s">
        <v>96</v>
      </c>
      <c r="D2300" s="171"/>
      <c r="E2300" s="172"/>
      <c r="F2300" s="172"/>
      <c r="G2300" s="173"/>
      <c r="H2300" s="173"/>
      <c r="I2300" s="173"/>
      <c r="J2300" s="173"/>
      <c r="K2300" s="173"/>
      <c r="L2300" s="174"/>
    </row>
    <row r="2301" spans="1:12" ht="15" customHeight="1" x14ac:dyDescent="0.2">
      <c r="A2301" s="11"/>
      <c r="C2301" s="189">
        <v>2024</v>
      </c>
      <c r="D2301" s="184"/>
      <c r="E2301" s="185">
        <v>0.18059036781034538</v>
      </c>
      <c r="F2301" s="185">
        <v>0.10389950137940165</v>
      </c>
      <c r="G2301" s="185">
        <v>0.34351208084212026</v>
      </c>
      <c r="H2301" s="185">
        <v>0.14676493354939019</v>
      </c>
      <c r="I2301" s="185">
        <v>5.174344159648038E-2</v>
      </c>
      <c r="J2301" s="185">
        <v>6.5367116277097306E-2</v>
      </c>
      <c r="K2301" s="185">
        <v>0.10812255854516498</v>
      </c>
      <c r="L2301" s="180">
        <f t="shared" ref="L2301:L2304" si="1025">(1*E2301+2*F2301+3*G2301+4*H2301+5*I2301)/SUM(E2301:I2301)</f>
        <v>2.7400777537636407</v>
      </c>
    </row>
    <row r="2302" spans="1:12" ht="15" customHeight="1" x14ac:dyDescent="0.2">
      <c r="A2302" s="11"/>
      <c r="C2302" s="190">
        <v>2021</v>
      </c>
      <c r="D2302" s="186"/>
      <c r="E2302" s="142">
        <v>0.14100336499999999</v>
      </c>
      <c r="F2302" s="142">
        <v>0.111880965</v>
      </c>
      <c r="G2302" s="142">
        <v>0.35650135799999999</v>
      </c>
      <c r="H2302" s="142">
        <v>0.15982992800000001</v>
      </c>
      <c r="I2302" s="142">
        <v>5.87822E-2</v>
      </c>
      <c r="J2302" s="142">
        <v>8.1694803999999996E-2</v>
      </c>
      <c r="K2302" s="142">
        <v>9.0307343999999998E-2</v>
      </c>
      <c r="L2302" s="141">
        <f t="shared" si="1025"/>
        <v>2.859307156674916</v>
      </c>
    </row>
    <row r="2303" spans="1:12" ht="15" customHeight="1" x14ac:dyDescent="0.2">
      <c r="A2303" s="11"/>
      <c r="C2303" s="190">
        <v>2017</v>
      </c>
      <c r="D2303" s="186"/>
      <c r="E2303" s="142">
        <v>0.16351642399999999</v>
      </c>
      <c r="F2303" s="142">
        <v>0.111454546</v>
      </c>
      <c r="G2303" s="142">
        <v>0.29072800700000001</v>
      </c>
      <c r="H2303" s="142">
        <v>0.163290715</v>
      </c>
      <c r="I2303" s="142">
        <v>4.8698100000000001E-2</v>
      </c>
      <c r="J2303" s="142">
        <v>7.4285966999999994E-2</v>
      </c>
      <c r="K2303" s="142">
        <v>0.14802627900000001</v>
      </c>
      <c r="L2303" s="141">
        <f t="shared" si="1025"/>
        <v>2.7713729329057024</v>
      </c>
    </row>
    <row r="2304" spans="1:12" ht="15" customHeight="1" x14ac:dyDescent="0.2">
      <c r="A2304" s="11"/>
      <c r="C2304" s="190">
        <v>2014</v>
      </c>
      <c r="D2304" s="186"/>
      <c r="E2304" s="142">
        <v>0.16508763245714969</v>
      </c>
      <c r="F2304" s="142">
        <v>9.2793897254436389E-2</v>
      </c>
      <c r="G2304" s="142">
        <v>0.28255553693016677</v>
      </c>
      <c r="H2304" s="142">
        <v>0.16354208493337088</v>
      </c>
      <c r="I2304" s="142">
        <v>5.1967375770678753E-2</v>
      </c>
      <c r="J2304" s="142">
        <v>6.8699013191212271E-2</v>
      </c>
      <c r="K2304" s="142">
        <v>0.17535445946298517</v>
      </c>
      <c r="L2304" s="141">
        <f t="shared" si="1025"/>
        <v>2.7943077716886209</v>
      </c>
    </row>
    <row r="2305" spans="1:12" ht="15" customHeight="1" x14ac:dyDescent="0.2">
      <c r="A2305" s="11"/>
      <c r="C2305" s="170" t="s">
        <v>181</v>
      </c>
      <c r="D2305" s="171"/>
      <c r="E2305" s="172"/>
      <c r="F2305" s="172"/>
      <c r="G2305" s="173"/>
      <c r="H2305" s="173"/>
      <c r="I2305" s="173"/>
      <c r="J2305" s="173"/>
      <c r="K2305" s="173"/>
      <c r="L2305" s="174"/>
    </row>
    <row r="2306" spans="1:12" ht="15" customHeight="1" x14ac:dyDescent="0.2">
      <c r="A2306" s="11"/>
      <c r="C2306" s="189">
        <v>2024</v>
      </c>
      <c r="D2306" s="184"/>
      <c r="E2306" s="185">
        <v>0.19582187100346687</v>
      </c>
      <c r="F2306" s="185">
        <v>9.0736185574382885E-2</v>
      </c>
      <c r="G2306" s="185">
        <v>0.315675712023539</v>
      </c>
      <c r="H2306" s="185">
        <v>0.1321004767221437</v>
      </c>
      <c r="I2306" s="185">
        <v>5.0761584752189108E-2</v>
      </c>
      <c r="J2306" s="185">
        <v>7.7669746880341853E-2</v>
      </c>
      <c r="K2306" s="185">
        <v>0.13723442304393657</v>
      </c>
      <c r="L2306" s="180">
        <f t="shared" ref="L2306:L2309" si="1026">(1*E2306+2*F2306+3*G2306+4*H2306+5*I2306)/SUM(E2306:I2306)</f>
        <v>2.6831516971236464</v>
      </c>
    </row>
    <row r="2307" spans="1:12" ht="15" customHeight="1" x14ac:dyDescent="0.2">
      <c r="A2307" s="11"/>
      <c r="C2307" s="190">
        <v>2021</v>
      </c>
      <c r="D2307" s="186"/>
      <c r="E2307" s="142">
        <v>0.19210139600000001</v>
      </c>
      <c r="F2307" s="142">
        <v>7.2791964000000001E-2</v>
      </c>
      <c r="G2307" s="142">
        <v>0.30857841400000002</v>
      </c>
      <c r="H2307" s="142">
        <v>0.15192330700000001</v>
      </c>
      <c r="I2307" s="142">
        <v>3.82592E-2</v>
      </c>
      <c r="J2307" s="142">
        <v>9.4650172000000005E-2</v>
      </c>
      <c r="K2307" s="142">
        <v>0.141695557</v>
      </c>
      <c r="L2307" s="141">
        <f t="shared" si="1026"/>
        <v>2.7007113628686641</v>
      </c>
    </row>
    <row r="2308" spans="1:12" ht="15" customHeight="1" x14ac:dyDescent="0.2">
      <c r="A2308" s="11"/>
      <c r="C2308" s="190">
        <v>2017</v>
      </c>
      <c r="D2308" s="186"/>
      <c r="E2308" s="142">
        <v>0.17315847600000001</v>
      </c>
      <c r="F2308" s="142">
        <v>8.4631060999999994E-2</v>
      </c>
      <c r="G2308" s="142">
        <v>0.26420014200000003</v>
      </c>
      <c r="H2308" s="142">
        <v>0.12621281600000001</v>
      </c>
      <c r="I2308" s="142">
        <v>3.2667000000000002E-2</v>
      </c>
      <c r="J2308" s="142">
        <v>0.12037991300000001</v>
      </c>
      <c r="K2308" s="142">
        <v>0.198750598</v>
      </c>
      <c r="L2308" s="141">
        <f t="shared" si="1026"/>
        <v>2.6483890102904377</v>
      </c>
    </row>
    <row r="2309" spans="1:12" ht="15" customHeight="1" x14ac:dyDescent="0.2">
      <c r="A2309" s="11"/>
      <c r="C2309" s="190">
        <v>2014</v>
      </c>
      <c r="D2309" s="186"/>
      <c r="E2309" s="142">
        <v>0.19302540428930931</v>
      </c>
      <c r="F2309" s="142">
        <v>7.2734388379492129E-2</v>
      </c>
      <c r="G2309" s="142">
        <v>0.2315819323411783</v>
      </c>
      <c r="H2309" s="142">
        <v>0.11283898974027706</v>
      </c>
      <c r="I2309" s="142">
        <v>4.8661823676995411E-2</v>
      </c>
      <c r="J2309" s="142">
        <v>0.10556497617308794</v>
      </c>
      <c r="K2309" s="142">
        <v>0.23559248539965991</v>
      </c>
      <c r="L2309" s="141">
        <f t="shared" si="1026"/>
        <v>2.6226373596681545</v>
      </c>
    </row>
    <row r="2310" spans="1:12" ht="15" customHeight="1" x14ac:dyDescent="0.2">
      <c r="A2310" s="11"/>
      <c r="C2310" s="162" t="s">
        <v>72</v>
      </c>
      <c r="D2310" s="162"/>
      <c r="E2310" s="162"/>
      <c r="F2310" s="162"/>
      <c r="G2310" s="162"/>
      <c r="H2310" s="162"/>
      <c r="I2310" s="162"/>
      <c r="J2310" s="162"/>
      <c r="K2310" s="162"/>
      <c r="L2310" s="162"/>
    </row>
    <row r="2311" spans="1:12" ht="15" customHeight="1" x14ac:dyDescent="0.2">
      <c r="A2311" s="11"/>
      <c r="C2311" s="189">
        <v>2024</v>
      </c>
      <c r="D2311" s="184"/>
      <c r="E2311" s="185">
        <f>AVERAGE(E2316,E2321,E2326)</f>
        <v>0.16735017637807556</v>
      </c>
      <c r="F2311" s="185">
        <f t="shared" ref="F2311:K2311" si="1027">AVERAGE(F2316,F2321,F2326)</f>
        <v>0.10512810802097705</v>
      </c>
      <c r="G2311" s="185">
        <f t="shared" si="1027"/>
        <v>0.28378882377556497</v>
      </c>
      <c r="H2311" s="185">
        <f t="shared" si="1027"/>
        <v>0.16687389375075079</v>
      </c>
      <c r="I2311" s="185">
        <f t="shared" si="1027"/>
        <v>8.5801286737721263E-2</v>
      </c>
      <c r="J2311" s="185">
        <f t="shared" si="1027"/>
        <v>7.5461073819595895E-2</v>
      </c>
      <c r="K2311" s="185">
        <f t="shared" si="1027"/>
        <v>0.11559663751731446</v>
      </c>
      <c r="L2311" s="180">
        <f t="shared" ref="L2311:L2314" si="1028">(1*E2311+2*F2311+3*G2311+4*H2311+5*I2311)/SUM(E2311:I2311)</f>
        <v>2.8747104769137044</v>
      </c>
    </row>
    <row r="2312" spans="1:12" ht="15" customHeight="1" x14ac:dyDescent="0.2">
      <c r="A2312" s="11"/>
      <c r="C2312" s="190">
        <v>2021</v>
      </c>
      <c r="D2312" s="186"/>
      <c r="E2312" s="142">
        <f t="shared" ref="E2312:K2312" si="1029">AVERAGE(E2317,E2322,E2327)</f>
        <v>0.15442240633333335</v>
      </c>
      <c r="F2312" s="142">
        <f t="shared" si="1029"/>
        <v>9.8071251333333331E-2</v>
      </c>
      <c r="G2312" s="142">
        <f t="shared" si="1029"/>
        <v>0.30109604933333328</v>
      </c>
      <c r="H2312" s="142">
        <f t="shared" si="1029"/>
        <v>0.15989923466666667</v>
      </c>
      <c r="I2312" s="142">
        <f t="shared" si="1029"/>
        <v>4.7970533333333336E-2</v>
      </c>
      <c r="J2312" s="142">
        <f t="shared" si="1029"/>
        <v>0.10380927833333335</v>
      </c>
      <c r="K2312" s="142">
        <f t="shared" si="1029"/>
        <v>0.134731252</v>
      </c>
      <c r="L2312" s="141">
        <f t="shared" si="1028"/>
        <v>2.8015971070992753</v>
      </c>
    </row>
    <row r="2313" spans="1:12" ht="15" customHeight="1" x14ac:dyDescent="0.2">
      <c r="A2313" s="11"/>
      <c r="C2313" s="190">
        <v>2017</v>
      </c>
      <c r="D2313" s="186"/>
      <c r="E2313" s="142">
        <f t="shared" ref="E2313:K2313" si="1030">AVERAGE(E2318,E2323,E2328)</f>
        <v>0.166037666</v>
      </c>
      <c r="F2313" s="142">
        <f t="shared" si="1030"/>
        <v>7.8390056999999999E-2</v>
      </c>
      <c r="G2313" s="142">
        <f t="shared" si="1030"/>
        <v>0.26662574133333333</v>
      </c>
      <c r="H2313" s="142">
        <f t="shared" si="1030"/>
        <v>0.13624288966666667</v>
      </c>
      <c r="I2313" s="142">
        <f t="shared" si="1030"/>
        <v>5.9829661666666673E-2</v>
      </c>
      <c r="J2313" s="142">
        <f t="shared" si="1030"/>
        <v>9.1983357666666668E-2</v>
      </c>
      <c r="K2313" s="142">
        <f t="shared" si="1030"/>
        <v>0.20089064899999998</v>
      </c>
      <c r="L2313" s="141">
        <f t="shared" si="1028"/>
        <v>2.7814206059802786</v>
      </c>
    </row>
    <row r="2314" spans="1:12" ht="15" customHeight="1" x14ac:dyDescent="0.2">
      <c r="A2314" s="11"/>
      <c r="C2314" s="190">
        <v>2014</v>
      </c>
      <c r="D2314" s="186"/>
      <c r="E2314" s="142">
        <f t="shared" ref="E2314:K2314" si="1031">AVERAGE(E2319,E2324,E2329)</f>
        <v>0.15363624928623967</v>
      </c>
      <c r="F2314" s="142">
        <f t="shared" si="1031"/>
        <v>9.671728042005856E-2</v>
      </c>
      <c r="G2314" s="142">
        <f t="shared" si="1031"/>
        <v>0.23056863707133537</v>
      </c>
      <c r="H2314" s="142">
        <f t="shared" si="1031"/>
        <v>0.12730109391781516</v>
      </c>
      <c r="I2314" s="142">
        <f t="shared" si="1031"/>
        <v>5.1287409207215327E-2</v>
      </c>
      <c r="J2314" s="142">
        <f t="shared" si="1031"/>
        <v>0.10197376072853852</v>
      </c>
      <c r="K2314" s="142">
        <f t="shared" si="1031"/>
        <v>0.23851556936879748</v>
      </c>
      <c r="L2314" s="141">
        <f t="shared" si="1028"/>
        <v>2.7359953756533022</v>
      </c>
    </row>
    <row r="2315" spans="1:12" ht="15" customHeight="1" x14ac:dyDescent="0.2">
      <c r="A2315" s="11"/>
      <c r="C2315" s="170" t="s">
        <v>95</v>
      </c>
      <c r="D2315" s="171"/>
      <c r="E2315" s="172"/>
      <c r="F2315" s="172"/>
      <c r="G2315" s="173"/>
      <c r="H2315" s="173"/>
      <c r="I2315" s="173"/>
      <c r="J2315" s="173"/>
      <c r="K2315" s="173"/>
      <c r="L2315" s="174"/>
    </row>
    <row r="2316" spans="1:12" ht="15" customHeight="1" x14ac:dyDescent="0.2">
      <c r="A2316" s="11"/>
      <c r="C2316" s="189">
        <v>2024</v>
      </c>
      <c r="D2316" s="184"/>
      <c r="E2316" s="185">
        <v>0.14854209087141834</v>
      </c>
      <c r="F2316" s="185">
        <v>0.12021587763301537</v>
      </c>
      <c r="G2316" s="185">
        <v>0.28417488123439094</v>
      </c>
      <c r="H2316" s="185">
        <v>0.16487823600300505</v>
      </c>
      <c r="I2316" s="185">
        <v>9.9041575710782814E-2</v>
      </c>
      <c r="J2316" s="185">
        <v>7.0297175872019654E-2</v>
      </c>
      <c r="K2316" s="185">
        <v>0.11285016267536764</v>
      </c>
      <c r="L2316" s="180">
        <f t="shared" ref="L2316:L2319" si="1032">(1*E2316+2*F2316+3*G2316+4*H2316+5*I2316)/SUM(E2316:I2316)</f>
        <v>2.933478000971864</v>
      </c>
    </row>
    <row r="2317" spans="1:12" ht="15" customHeight="1" x14ac:dyDescent="0.2">
      <c r="A2317" s="11"/>
      <c r="C2317" s="190">
        <v>2021</v>
      </c>
      <c r="D2317" s="186"/>
      <c r="E2317" s="142">
        <v>0.14240024900000001</v>
      </c>
      <c r="F2317" s="142">
        <v>0.106538968</v>
      </c>
      <c r="G2317" s="142">
        <v>0.30067281600000001</v>
      </c>
      <c r="H2317" s="142">
        <v>0.167862545</v>
      </c>
      <c r="I2317" s="142">
        <v>5.6217000000000003E-2</v>
      </c>
      <c r="J2317" s="142">
        <v>9.6454987000000006E-2</v>
      </c>
      <c r="K2317" s="142">
        <v>0.129853476</v>
      </c>
      <c r="L2317" s="141">
        <f t="shared" si="1032"/>
        <v>2.8564765028371553</v>
      </c>
    </row>
    <row r="2318" spans="1:12" ht="15" customHeight="1" x14ac:dyDescent="0.2">
      <c r="A2318" s="11"/>
      <c r="C2318" s="190">
        <v>2017</v>
      </c>
      <c r="D2318" s="186"/>
      <c r="E2318" s="142">
        <v>0.17082061300000001</v>
      </c>
      <c r="F2318" s="142">
        <v>8.1659646000000002E-2</v>
      </c>
      <c r="G2318" s="142">
        <v>0.27607363800000001</v>
      </c>
      <c r="H2318" s="142">
        <v>0.137980821</v>
      </c>
      <c r="I2318" s="142">
        <v>7.1245638E-2</v>
      </c>
      <c r="J2318" s="142">
        <v>8.0687225000000001E-2</v>
      </c>
      <c r="K2318" s="142">
        <v>0.181532419</v>
      </c>
      <c r="L2318" s="141">
        <f t="shared" si="1032"/>
        <v>2.8064074573977953</v>
      </c>
    </row>
    <row r="2319" spans="1:12" ht="15" customHeight="1" x14ac:dyDescent="0.2">
      <c r="A2319" s="11"/>
      <c r="C2319" s="190">
        <v>2014</v>
      </c>
      <c r="D2319" s="186"/>
      <c r="E2319" s="142">
        <v>0.1529440508890845</v>
      </c>
      <c r="F2319" s="142">
        <v>9.7495361358523339E-2</v>
      </c>
      <c r="G2319" s="142">
        <v>0.26029908518117217</v>
      </c>
      <c r="H2319" s="142">
        <v>0.1350430196151314</v>
      </c>
      <c r="I2319" s="142">
        <v>5.1980415552067373E-2</v>
      </c>
      <c r="J2319" s="142">
        <v>8.7328262883188706E-2</v>
      </c>
      <c r="K2319" s="142">
        <v>0.21490980452083266</v>
      </c>
      <c r="L2319" s="141">
        <f t="shared" si="1032"/>
        <v>2.7644187727383431</v>
      </c>
    </row>
    <row r="2320" spans="1:12" ht="15" customHeight="1" x14ac:dyDescent="0.2">
      <c r="A2320" s="11"/>
      <c r="C2320" s="170" t="s">
        <v>96</v>
      </c>
      <c r="D2320" s="171"/>
      <c r="E2320" s="172"/>
      <c r="F2320" s="172"/>
      <c r="G2320" s="173"/>
      <c r="H2320" s="173"/>
      <c r="I2320" s="173"/>
      <c r="J2320" s="173"/>
      <c r="K2320" s="173"/>
      <c r="L2320" s="174"/>
    </row>
    <row r="2321" spans="1:12" ht="15" customHeight="1" x14ac:dyDescent="0.2">
      <c r="A2321" s="11"/>
      <c r="C2321" s="189">
        <v>2024</v>
      </c>
      <c r="D2321" s="184"/>
      <c r="E2321" s="185">
        <v>0.16922332950740585</v>
      </c>
      <c r="F2321" s="185">
        <v>0.10427093913910571</v>
      </c>
      <c r="G2321" s="185">
        <v>0.29770986957303891</v>
      </c>
      <c r="H2321" s="185">
        <v>0.1573374934614398</v>
      </c>
      <c r="I2321" s="185">
        <v>8.6737069431856773E-2</v>
      </c>
      <c r="J2321" s="185">
        <v>7.1871136211785452E-2</v>
      </c>
      <c r="K2321" s="185">
        <v>0.11285016267536767</v>
      </c>
      <c r="L2321" s="180">
        <f t="shared" ref="L2321:L2324" si="1033">(1*E2321+2*F2321+3*G2321+4*H2321+5*I2321)/SUM(E2321:I2321)</f>
        <v>2.8627390048629833</v>
      </c>
    </row>
    <row r="2322" spans="1:12" ht="15" customHeight="1" x14ac:dyDescent="0.2">
      <c r="A2322" s="11"/>
      <c r="C2322" s="190">
        <v>2021</v>
      </c>
      <c r="D2322" s="186"/>
      <c r="E2322" s="142">
        <v>0.144302135</v>
      </c>
      <c r="F2322" s="142">
        <v>0.10382407</v>
      </c>
      <c r="G2322" s="142">
        <v>0.31849535600000001</v>
      </c>
      <c r="H2322" s="142">
        <v>0.15525719800000001</v>
      </c>
      <c r="I2322" s="142">
        <v>4.4669199999999999E-2</v>
      </c>
      <c r="J2322" s="142">
        <v>0.10359853500000001</v>
      </c>
      <c r="K2322" s="142">
        <v>0.129853476</v>
      </c>
      <c r="L2322" s="141">
        <f t="shared" si="1033"/>
        <v>2.8071448234069329</v>
      </c>
    </row>
    <row r="2323" spans="1:12" ht="15" customHeight="1" x14ac:dyDescent="0.2">
      <c r="A2323" s="11"/>
      <c r="C2323" s="190">
        <v>2017</v>
      </c>
      <c r="D2323" s="186"/>
      <c r="E2323" s="142">
        <v>0.17130817300000001</v>
      </c>
      <c r="F2323" s="142">
        <v>9.4604624999999998E-2</v>
      </c>
      <c r="G2323" s="142">
        <v>0.261207986</v>
      </c>
      <c r="H2323" s="142">
        <v>0.13121551100000001</v>
      </c>
      <c r="I2323" s="142">
        <v>6.3894046999999995E-2</v>
      </c>
      <c r="J2323" s="142">
        <v>8.2850846000000006E-2</v>
      </c>
      <c r="K2323" s="142">
        <v>0.194918813</v>
      </c>
      <c r="L2323" s="141">
        <f t="shared" si="1033"/>
        <v>2.753240267493497</v>
      </c>
    </row>
    <row r="2324" spans="1:12" ht="15" customHeight="1" x14ac:dyDescent="0.2">
      <c r="A2324" s="11"/>
      <c r="C2324" s="190">
        <v>2014</v>
      </c>
      <c r="D2324" s="186"/>
      <c r="E2324" s="142">
        <v>0.15784806401771884</v>
      </c>
      <c r="F2324" s="142">
        <v>9.7429715898138244E-2</v>
      </c>
      <c r="G2324" s="142">
        <v>0.24584917954308264</v>
      </c>
      <c r="H2324" s="142">
        <v>0.12513787056477491</v>
      </c>
      <c r="I2324" s="142">
        <v>5.51884454797925E-2</v>
      </c>
      <c r="J2324" s="142">
        <v>9.1253976512104998E-2</v>
      </c>
      <c r="K2324" s="142">
        <v>0.22729274798438787</v>
      </c>
      <c r="L2324" s="141">
        <f t="shared" si="1033"/>
        <v>2.7393642546101433</v>
      </c>
    </row>
    <row r="2325" spans="1:12" ht="15" customHeight="1" x14ac:dyDescent="0.2">
      <c r="A2325" s="11"/>
      <c r="C2325" s="170" t="s">
        <v>181</v>
      </c>
      <c r="D2325" s="171"/>
      <c r="E2325" s="172"/>
      <c r="F2325" s="172"/>
      <c r="G2325" s="173"/>
      <c r="H2325" s="173"/>
      <c r="I2325" s="173"/>
      <c r="J2325" s="173"/>
      <c r="K2325" s="173"/>
      <c r="L2325" s="174"/>
    </row>
    <row r="2326" spans="1:12" ht="15" customHeight="1" x14ac:dyDescent="0.2">
      <c r="A2326" s="11"/>
      <c r="C2326" s="189">
        <v>2024</v>
      </c>
      <c r="D2326" s="184"/>
      <c r="E2326" s="185">
        <v>0.18428510875540249</v>
      </c>
      <c r="F2326" s="185">
        <v>9.0897507290810114E-2</v>
      </c>
      <c r="G2326" s="185">
        <v>0.26948172051926511</v>
      </c>
      <c r="H2326" s="185">
        <v>0.17840595178780744</v>
      </c>
      <c r="I2326" s="185">
        <v>7.1625215070524231E-2</v>
      </c>
      <c r="J2326" s="185">
        <v>8.4214909374982605E-2</v>
      </c>
      <c r="K2326" s="185">
        <v>0.12108958720120808</v>
      </c>
      <c r="L2326" s="180">
        <f t="shared" ref="L2326:L2329" si="1034">(1*E2326+2*F2326+3*G2326+4*H2326+5*I2326)/SUM(E2326:I2326)</f>
        <v>2.8265859788069485</v>
      </c>
    </row>
    <row r="2327" spans="1:12" ht="15" customHeight="1" x14ac:dyDescent="0.2">
      <c r="A2327" s="11"/>
      <c r="C2327" s="190">
        <v>2021</v>
      </c>
      <c r="D2327" s="186"/>
      <c r="E2327" s="142">
        <v>0.176564835</v>
      </c>
      <c r="F2327" s="142">
        <v>8.3850716000000006E-2</v>
      </c>
      <c r="G2327" s="142">
        <v>0.284119976</v>
      </c>
      <c r="H2327" s="142">
        <v>0.15657796099999999</v>
      </c>
      <c r="I2327" s="142">
        <v>4.3025399999999998E-2</v>
      </c>
      <c r="J2327" s="142">
        <v>0.111374313</v>
      </c>
      <c r="K2327" s="142">
        <v>0.144486804</v>
      </c>
      <c r="L2327" s="141">
        <f t="shared" si="1034"/>
        <v>2.7388234533443709</v>
      </c>
    </row>
    <row r="2328" spans="1:12" ht="15" customHeight="1" x14ac:dyDescent="0.2">
      <c r="A2328" s="11"/>
      <c r="C2328" s="190">
        <v>2017</v>
      </c>
      <c r="D2328" s="186"/>
      <c r="E2328" s="142">
        <v>0.15598421200000001</v>
      </c>
      <c r="F2328" s="142">
        <v>5.8905899999999997E-2</v>
      </c>
      <c r="G2328" s="142">
        <v>0.26259559999999998</v>
      </c>
      <c r="H2328" s="142">
        <v>0.13953233700000001</v>
      </c>
      <c r="I2328" s="142">
        <v>4.4349300000000001E-2</v>
      </c>
      <c r="J2328" s="142">
        <v>0.112412002</v>
      </c>
      <c r="K2328" s="142">
        <v>0.22622071499999999</v>
      </c>
      <c r="L2328" s="141">
        <f t="shared" si="1034"/>
        <v>2.7843204881286026</v>
      </c>
    </row>
    <row r="2329" spans="1:12" ht="15" customHeight="1" x14ac:dyDescent="0.2">
      <c r="A2329" s="11"/>
      <c r="C2329" s="190">
        <v>2014</v>
      </c>
      <c r="D2329" s="186"/>
      <c r="E2329" s="142">
        <v>0.15011663295191571</v>
      </c>
      <c r="F2329" s="142">
        <v>9.5226764003514125E-2</v>
      </c>
      <c r="G2329" s="142">
        <v>0.18555764648975137</v>
      </c>
      <c r="H2329" s="142">
        <v>0.12172239157353915</v>
      </c>
      <c r="I2329" s="142">
        <v>4.6693366589786102E-2</v>
      </c>
      <c r="J2329" s="142">
        <v>0.12733904279032179</v>
      </c>
      <c r="K2329" s="142">
        <v>0.27334415560117192</v>
      </c>
      <c r="L2329" s="141">
        <f t="shared" si="1034"/>
        <v>2.6990725027728404</v>
      </c>
    </row>
    <row r="2330" spans="1:12" ht="15" customHeight="1" x14ac:dyDescent="0.2">
      <c r="A2330" s="11"/>
      <c r="C2330" s="162" t="s">
        <v>73</v>
      </c>
      <c r="D2330" s="162"/>
      <c r="E2330" s="162"/>
      <c r="F2330" s="162"/>
      <c r="G2330" s="162"/>
      <c r="H2330" s="162"/>
      <c r="I2330" s="162"/>
      <c r="J2330" s="162"/>
      <c r="K2330" s="162"/>
      <c r="L2330" s="162"/>
    </row>
    <row r="2331" spans="1:12" ht="15" customHeight="1" x14ac:dyDescent="0.2">
      <c r="A2331" s="11"/>
      <c r="C2331" s="189">
        <v>2024</v>
      </c>
      <c r="D2331" s="184"/>
      <c r="E2331" s="185">
        <f>AVERAGE(E2336,E2341,E2346)</f>
        <v>0.20944471673856072</v>
      </c>
      <c r="F2331" s="185">
        <f t="shared" ref="F2331:K2331" si="1035">AVERAGE(F2336,F2341,F2346)</f>
        <v>0.12041865516626715</v>
      </c>
      <c r="G2331" s="185">
        <f t="shared" si="1035"/>
        <v>0.26436808821456226</v>
      </c>
      <c r="H2331" s="185">
        <f t="shared" si="1035"/>
        <v>6.9993987145822778E-2</v>
      </c>
      <c r="I2331" s="185">
        <f t="shared" si="1035"/>
        <v>3.6436747419624993E-2</v>
      </c>
      <c r="J2331" s="185">
        <f t="shared" si="1035"/>
        <v>8.8633229793877596E-2</v>
      </c>
      <c r="K2331" s="185">
        <f t="shared" si="1035"/>
        <v>0.21070457552128449</v>
      </c>
      <c r="L2331" s="180">
        <f t="shared" ref="L2331:L2334" si="1036">(1*E2331+2*F2331+3*G2331+4*H2331+5*I2331)/SUM(E2331:I2331)</f>
        <v>2.434191526721893</v>
      </c>
    </row>
    <row r="2332" spans="1:12" ht="15" customHeight="1" x14ac:dyDescent="0.2">
      <c r="A2332" s="11"/>
      <c r="C2332" s="190">
        <v>2021</v>
      </c>
      <c r="D2332" s="186"/>
      <c r="E2332" s="142">
        <f t="shared" ref="E2332:K2332" si="1037">AVERAGE(E2337,E2342,E2347)</f>
        <v>0.19483721499999998</v>
      </c>
      <c r="F2332" s="142">
        <f t="shared" si="1037"/>
        <v>0.112486461</v>
      </c>
      <c r="G2332" s="142">
        <f t="shared" si="1037"/>
        <v>0.25425786866666672</v>
      </c>
      <c r="H2332" s="142">
        <f t="shared" si="1037"/>
        <v>6.970447166666667E-2</v>
      </c>
      <c r="I2332" s="142">
        <f t="shared" si="1037"/>
        <v>1.5945966666666669E-2</v>
      </c>
      <c r="J2332" s="142">
        <f t="shared" si="1037"/>
        <v>0.10491344733333334</v>
      </c>
      <c r="K2332" s="142">
        <f t="shared" si="1037"/>
        <v>0.24785456000000003</v>
      </c>
      <c r="L2332" s="141">
        <f t="shared" si="1036"/>
        <v>2.3811114151940784</v>
      </c>
    </row>
    <row r="2333" spans="1:12" ht="15" customHeight="1" x14ac:dyDescent="0.2">
      <c r="A2333" s="11"/>
      <c r="C2333" s="190">
        <v>2017</v>
      </c>
      <c r="D2333" s="186"/>
      <c r="E2333" s="142">
        <f t="shared" ref="E2333:K2333" si="1038">AVERAGE(E2338,E2343,E2348)</f>
        <v>0.18164581966666668</v>
      </c>
      <c r="F2333" s="142">
        <f t="shared" si="1038"/>
        <v>9.0640507666666661E-2</v>
      </c>
      <c r="G2333" s="142">
        <f t="shared" si="1038"/>
        <v>0.26262440599999998</v>
      </c>
      <c r="H2333" s="142">
        <f t="shared" si="1038"/>
        <v>8.5500351333333335E-2</v>
      </c>
      <c r="I2333" s="142">
        <f t="shared" si="1038"/>
        <v>1.4987733333333335E-2</v>
      </c>
      <c r="J2333" s="142">
        <f t="shared" si="1038"/>
        <v>0.10400582466666668</v>
      </c>
      <c r="K2333" s="142">
        <f t="shared" si="1038"/>
        <v>0.26059532833333332</v>
      </c>
      <c r="L2333" s="141">
        <f t="shared" si="1036"/>
        <v>2.4673324541815558</v>
      </c>
    </row>
    <row r="2334" spans="1:12" ht="15" customHeight="1" x14ac:dyDescent="0.2">
      <c r="A2334" s="11"/>
      <c r="C2334" s="190">
        <v>2014</v>
      </c>
      <c r="D2334" s="186"/>
      <c r="E2334" s="142">
        <f t="shared" ref="E2334:K2334" si="1039">AVERAGE(E2339,E2344,E2349)</f>
        <v>0.17978936464308956</v>
      </c>
      <c r="F2334" s="142">
        <f t="shared" si="1039"/>
        <v>0.10538482030838692</v>
      </c>
      <c r="G2334" s="142">
        <f t="shared" si="1039"/>
        <v>0.21953969669210696</v>
      </c>
      <c r="H2334" s="142">
        <f t="shared" si="1039"/>
        <v>5.8961997246460167E-2</v>
      </c>
      <c r="I2334" s="142">
        <f t="shared" si="1039"/>
        <v>9.0035767937919498E-3</v>
      </c>
      <c r="J2334" s="142">
        <f t="shared" si="1039"/>
        <v>9.9531206651758283E-2</v>
      </c>
      <c r="K2334" s="142">
        <f t="shared" si="1039"/>
        <v>0.32778933766440627</v>
      </c>
      <c r="L2334" s="141">
        <f t="shared" si="1036"/>
        <v>2.3224928973622454</v>
      </c>
    </row>
    <row r="2335" spans="1:12" ht="15" customHeight="1" x14ac:dyDescent="0.2">
      <c r="A2335" s="11"/>
      <c r="C2335" s="170" t="s">
        <v>95</v>
      </c>
      <c r="D2335" s="171"/>
      <c r="E2335" s="172"/>
      <c r="F2335" s="172"/>
      <c r="G2335" s="173"/>
      <c r="H2335" s="173"/>
      <c r="I2335" s="173"/>
      <c r="J2335" s="173"/>
      <c r="K2335" s="173"/>
      <c r="L2335" s="174"/>
    </row>
    <row r="2336" spans="1:12" ht="15" customHeight="1" x14ac:dyDescent="0.2">
      <c r="A2336" s="11"/>
      <c r="C2336" s="189">
        <v>2024</v>
      </c>
      <c r="D2336" s="184"/>
      <c r="E2336" s="185">
        <v>0.19727362658051736</v>
      </c>
      <c r="F2336" s="185">
        <v>0.13841140675096492</v>
      </c>
      <c r="G2336" s="185">
        <v>0.26801558249900015</v>
      </c>
      <c r="H2336" s="185">
        <v>6.9267834732732375E-2</v>
      </c>
      <c r="I2336" s="185">
        <v>3.5770115556483989E-2</v>
      </c>
      <c r="J2336" s="185">
        <v>8.6873041311288896E-2</v>
      </c>
      <c r="K2336" s="185">
        <v>0.20438839256901231</v>
      </c>
      <c r="L2336" s="180">
        <f t="shared" ref="L2336:L2339" si="1040">(1*E2336+2*F2336+3*G2336+4*H2336+5*I2336)/SUM(E2336:I2336)</f>
        <v>2.4466921756307118</v>
      </c>
    </row>
    <row r="2337" spans="1:12" ht="15" customHeight="1" x14ac:dyDescent="0.2">
      <c r="A2337" s="11"/>
      <c r="C2337" s="190">
        <v>2021</v>
      </c>
      <c r="D2337" s="186"/>
      <c r="E2337" s="142">
        <v>0.195385382</v>
      </c>
      <c r="F2337" s="142">
        <v>0.125597084</v>
      </c>
      <c r="G2337" s="142">
        <v>0.26736753000000002</v>
      </c>
      <c r="H2337" s="142">
        <v>5.9156500000000001E-2</v>
      </c>
      <c r="I2337" s="142">
        <v>1.6030900000000001E-2</v>
      </c>
      <c r="J2337" s="142">
        <v>9.3859355000000005E-2</v>
      </c>
      <c r="K2337" s="142">
        <v>0.242603241</v>
      </c>
      <c r="L2337" s="141">
        <f t="shared" si="1040"/>
        <v>2.3592681428915272</v>
      </c>
    </row>
    <row r="2338" spans="1:12" ht="15" customHeight="1" x14ac:dyDescent="0.2">
      <c r="A2338" s="11"/>
      <c r="C2338" s="190">
        <v>2017</v>
      </c>
      <c r="D2338" s="186"/>
      <c r="E2338" s="142">
        <v>0.18358914000000001</v>
      </c>
      <c r="F2338" s="142">
        <v>0.10232598499999999</v>
      </c>
      <c r="G2338" s="142">
        <v>0.26440147800000002</v>
      </c>
      <c r="H2338" s="142">
        <v>9.1263759E-2</v>
      </c>
      <c r="I2338" s="142">
        <v>1.51951E-2</v>
      </c>
      <c r="J2338" s="142">
        <v>9.4625239E-2</v>
      </c>
      <c r="K2338" s="142">
        <v>0.24859925099999999</v>
      </c>
      <c r="L2338" s="141">
        <f t="shared" si="1040"/>
        <v>2.4703664705427131</v>
      </c>
    </row>
    <row r="2339" spans="1:12" ht="15" customHeight="1" x14ac:dyDescent="0.2">
      <c r="A2339" s="11"/>
      <c r="C2339" s="190">
        <v>2014</v>
      </c>
      <c r="D2339" s="186"/>
      <c r="E2339" s="142">
        <v>0.18057093878214503</v>
      </c>
      <c r="F2339" s="142">
        <v>0.13019008970285839</v>
      </c>
      <c r="G2339" s="142">
        <v>0.2242405971379757</v>
      </c>
      <c r="H2339" s="142">
        <v>6.1713827143828857E-2</v>
      </c>
      <c r="I2339" s="142">
        <v>1.0347345756590241E-2</v>
      </c>
      <c r="J2339" s="142">
        <v>8.4905253911116862E-2</v>
      </c>
      <c r="K2339" s="142">
        <v>0.30803194756548496</v>
      </c>
      <c r="L2339" s="141">
        <f t="shared" si="1040"/>
        <v>2.3263902027849621</v>
      </c>
    </row>
    <row r="2340" spans="1:12" ht="15" customHeight="1" x14ac:dyDescent="0.2">
      <c r="A2340" s="11"/>
      <c r="C2340" s="170" t="s">
        <v>96</v>
      </c>
      <c r="D2340" s="171"/>
      <c r="E2340" s="172"/>
      <c r="F2340" s="172"/>
      <c r="G2340" s="173"/>
      <c r="H2340" s="173"/>
      <c r="I2340" s="173"/>
      <c r="J2340" s="173"/>
      <c r="K2340" s="173"/>
      <c r="L2340" s="174"/>
    </row>
    <row r="2341" spans="1:12" ht="15" customHeight="1" x14ac:dyDescent="0.2">
      <c r="A2341" s="11"/>
      <c r="C2341" s="189">
        <v>2024</v>
      </c>
      <c r="D2341" s="184"/>
      <c r="E2341" s="185">
        <v>0.21887226100095805</v>
      </c>
      <c r="F2341" s="185">
        <v>0.12459474646660205</v>
      </c>
      <c r="G2341" s="185">
        <v>0.2699170716816221</v>
      </c>
      <c r="H2341" s="185">
        <v>6.0591966094153918E-2</v>
      </c>
      <c r="I2341" s="185">
        <v>3.6889617833350735E-2</v>
      </c>
      <c r="J2341" s="185">
        <v>8.4745944354300801E-2</v>
      </c>
      <c r="K2341" s="185">
        <v>0.20438839256901231</v>
      </c>
      <c r="L2341" s="180">
        <f t="shared" ref="L2341:L2344" si="1041">(1*E2341+2*F2341+3*G2341+4*H2341+5*I2341)/SUM(E2341:I2341)</f>
        <v>2.3979621060111684</v>
      </c>
    </row>
    <row r="2342" spans="1:12" ht="15" customHeight="1" x14ac:dyDescent="0.2">
      <c r="A2342" s="11"/>
      <c r="C2342" s="190">
        <v>2021</v>
      </c>
      <c r="D2342" s="186"/>
      <c r="E2342" s="142">
        <v>0.19511930799999999</v>
      </c>
      <c r="F2342" s="142">
        <v>0.120812409</v>
      </c>
      <c r="G2342" s="142">
        <v>0.26072329500000002</v>
      </c>
      <c r="H2342" s="142">
        <v>5.7206E-2</v>
      </c>
      <c r="I2342" s="142">
        <v>1.7969499999999999E-2</v>
      </c>
      <c r="J2342" s="142">
        <v>0.10556624000000001</v>
      </c>
      <c r="K2342" s="142">
        <v>0.242603241</v>
      </c>
      <c r="L2342" s="141">
        <f t="shared" si="1041"/>
        <v>2.3588731774495395</v>
      </c>
    </row>
    <row r="2343" spans="1:12" ht="15" customHeight="1" x14ac:dyDescent="0.2">
      <c r="A2343" s="11"/>
      <c r="C2343" s="190">
        <v>2017</v>
      </c>
      <c r="D2343" s="186"/>
      <c r="E2343" s="142">
        <v>0.19899725099999999</v>
      </c>
      <c r="F2343" s="142">
        <v>9.7321953000000003E-2</v>
      </c>
      <c r="G2343" s="142">
        <v>0.24820256700000001</v>
      </c>
      <c r="H2343" s="142">
        <v>9.2852375000000001E-2</v>
      </c>
      <c r="I2343" s="142">
        <v>1.68565E-2</v>
      </c>
      <c r="J2343" s="142">
        <v>9.2923327E-2</v>
      </c>
      <c r="K2343" s="142">
        <v>0.25284602900000003</v>
      </c>
      <c r="L2343" s="141">
        <f t="shared" si="1041"/>
        <v>2.4363592071778308</v>
      </c>
    </row>
    <row r="2344" spans="1:12" ht="15" customHeight="1" x14ac:dyDescent="0.2">
      <c r="A2344" s="11"/>
      <c r="C2344" s="190">
        <v>2014</v>
      </c>
      <c r="D2344" s="186"/>
      <c r="E2344" s="142">
        <v>0.1991552691871003</v>
      </c>
      <c r="F2344" s="142">
        <v>9.6108835111708216E-2</v>
      </c>
      <c r="G2344" s="142">
        <v>0.23735070700190999</v>
      </c>
      <c r="H2344" s="142">
        <v>5.6974466135977148E-2</v>
      </c>
      <c r="I2344" s="142">
        <v>1.0347345756590243E-2</v>
      </c>
      <c r="J2344" s="142">
        <v>8.8046986003437105E-2</v>
      </c>
      <c r="K2344" s="142">
        <v>0.31201639080327709</v>
      </c>
      <c r="L2344" s="141">
        <f t="shared" si="1041"/>
        <v>2.305342931694164</v>
      </c>
    </row>
    <row r="2345" spans="1:12" ht="15" customHeight="1" x14ac:dyDescent="0.2">
      <c r="A2345" s="11"/>
      <c r="C2345" s="170" t="s">
        <v>181</v>
      </c>
      <c r="D2345" s="171"/>
      <c r="E2345" s="172"/>
      <c r="F2345" s="172"/>
      <c r="G2345" s="173"/>
      <c r="H2345" s="173"/>
      <c r="I2345" s="173"/>
      <c r="J2345" s="173"/>
      <c r="K2345" s="173"/>
      <c r="L2345" s="174"/>
    </row>
    <row r="2346" spans="1:12" ht="15" customHeight="1" x14ac:dyDescent="0.2">
      <c r="A2346" s="11"/>
      <c r="C2346" s="189">
        <v>2024</v>
      </c>
      <c r="D2346" s="184"/>
      <c r="E2346" s="185">
        <v>0.21218826263420673</v>
      </c>
      <c r="F2346" s="185">
        <v>9.82498122812345E-2</v>
      </c>
      <c r="G2346" s="185">
        <v>0.25517161046306452</v>
      </c>
      <c r="H2346" s="185">
        <v>8.0122160610582027E-2</v>
      </c>
      <c r="I2346" s="185">
        <v>3.6650508869040255E-2</v>
      </c>
      <c r="J2346" s="185">
        <v>9.4280703716043107E-2</v>
      </c>
      <c r="K2346" s="185">
        <v>0.22333694142582886</v>
      </c>
      <c r="L2346" s="180">
        <f t="shared" ref="L2346:L2349" si="1042">(1*E2346+2*F2346+3*G2346+4*H2346+5*I2346)/SUM(E2346:I2346)</f>
        <v>2.4589497272716772</v>
      </c>
    </row>
    <row r="2347" spans="1:12" ht="15" customHeight="1" x14ac:dyDescent="0.2">
      <c r="A2347" s="11"/>
      <c r="C2347" s="190">
        <v>2021</v>
      </c>
      <c r="D2347" s="186"/>
      <c r="E2347" s="142">
        <v>0.19400695500000001</v>
      </c>
      <c r="F2347" s="142">
        <v>9.1049889999999994E-2</v>
      </c>
      <c r="G2347" s="142">
        <v>0.23468278100000001</v>
      </c>
      <c r="H2347" s="142">
        <v>9.2750915000000003E-2</v>
      </c>
      <c r="I2347" s="142">
        <v>1.3837500000000001E-2</v>
      </c>
      <c r="J2347" s="142">
        <v>0.115314747</v>
      </c>
      <c r="K2347" s="142">
        <v>0.25835719800000001</v>
      </c>
      <c r="L2347" s="141">
        <f t="shared" si="1042"/>
        <v>2.4273960903500407</v>
      </c>
    </row>
    <row r="2348" spans="1:12" ht="15" customHeight="1" x14ac:dyDescent="0.2">
      <c r="A2348" s="11"/>
      <c r="C2348" s="190">
        <v>2017</v>
      </c>
      <c r="D2348" s="186"/>
      <c r="E2348" s="142">
        <v>0.16235106799999999</v>
      </c>
      <c r="F2348" s="142">
        <v>7.2273585000000001E-2</v>
      </c>
      <c r="G2348" s="142">
        <v>0.27526917299999998</v>
      </c>
      <c r="H2348" s="142">
        <v>7.2384920000000005E-2</v>
      </c>
      <c r="I2348" s="142">
        <v>1.2911600000000001E-2</v>
      </c>
      <c r="J2348" s="142">
        <v>0.124468908</v>
      </c>
      <c r="K2348" s="142">
        <v>0.28034070500000002</v>
      </c>
      <c r="L2348" s="141">
        <f t="shared" si="1042"/>
        <v>2.4980301629421926</v>
      </c>
    </row>
    <row r="2349" spans="1:12" ht="15" customHeight="1" x14ac:dyDescent="0.2">
      <c r="A2349" s="11"/>
      <c r="C2349" s="190">
        <v>2014</v>
      </c>
      <c r="D2349" s="186"/>
      <c r="E2349" s="142">
        <v>0.15964188596002329</v>
      </c>
      <c r="F2349" s="142">
        <v>8.9855536110594145E-2</v>
      </c>
      <c r="G2349" s="142">
        <v>0.19702778593643519</v>
      </c>
      <c r="H2349" s="142">
        <v>5.8197698459574475E-2</v>
      </c>
      <c r="I2349" s="142">
        <v>6.3160388681953615E-3</v>
      </c>
      <c r="J2349" s="142">
        <v>0.12564138004072087</v>
      </c>
      <c r="K2349" s="142">
        <v>0.36331967462445669</v>
      </c>
      <c r="L2349" s="141">
        <f t="shared" si="1042"/>
        <v>2.3379965755584009</v>
      </c>
    </row>
    <row r="2350" spans="1:12" ht="15" customHeight="1" x14ac:dyDescent="0.2">
      <c r="A2350" s="11"/>
      <c r="C2350" s="162" t="s">
        <v>74</v>
      </c>
      <c r="D2350" s="162"/>
      <c r="E2350" s="162"/>
      <c r="F2350" s="162"/>
      <c r="G2350" s="162"/>
      <c r="H2350" s="162"/>
      <c r="I2350" s="162"/>
      <c r="J2350" s="162"/>
      <c r="K2350" s="162"/>
      <c r="L2350" s="162"/>
    </row>
    <row r="2351" spans="1:12" ht="15" customHeight="1" x14ac:dyDescent="0.2">
      <c r="A2351" s="11"/>
      <c r="C2351" s="189">
        <v>2024</v>
      </c>
      <c r="D2351" s="184"/>
      <c r="E2351" s="185">
        <f>AVERAGE(E2356,E2361,E2366)</f>
        <v>0.19952607402585873</v>
      </c>
      <c r="F2351" s="185">
        <f t="shared" ref="F2351:K2351" si="1043">AVERAGE(F2356,F2361,F2366)</f>
        <v>0.12395077695862645</v>
      </c>
      <c r="G2351" s="185">
        <f t="shared" si="1043"/>
        <v>0.24233123179821425</v>
      </c>
      <c r="H2351" s="185">
        <f t="shared" si="1043"/>
        <v>8.2126105924044346E-2</v>
      </c>
      <c r="I2351" s="185">
        <f t="shared" si="1043"/>
        <v>4.0320401275005434E-2</v>
      </c>
      <c r="J2351" s="185">
        <f t="shared" si="1043"/>
        <v>9.7835682103381214E-2</v>
      </c>
      <c r="K2351" s="185">
        <f t="shared" si="1043"/>
        <v>0.21390972791486962</v>
      </c>
      <c r="L2351" s="180">
        <f t="shared" ref="L2351:L2354" si="1044">(1*E2351+2*F2351+3*G2351+4*H2351+5*I2351)/SUM(E2351:I2351)</f>
        <v>2.4765948214804623</v>
      </c>
    </row>
    <row r="2352" spans="1:12" ht="15" customHeight="1" x14ac:dyDescent="0.2">
      <c r="A2352" s="11"/>
      <c r="C2352" s="190">
        <v>2021</v>
      </c>
      <c r="D2352" s="186"/>
      <c r="E2352" s="142">
        <f t="shared" ref="E2352:K2352" si="1045">AVERAGE(E2357,E2362,E2367)</f>
        <v>0.18723493299999996</v>
      </c>
      <c r="F2352" s="142">
        <f t="shared" si="1045"/>
        <v>0.105382592</v>
      </c>
      <c r="G2352" s="142">
        <f t="shared" si="1045"/>
        <v>0.23133872033333333</v>
      </c>
      <c r="H2352" s="142">
        <f t="shared" si="1045"/>
        <v>7.8899532666666661E-2</v>
      </c>
      <c r="I2352" s="142">
        <f t="shared" si="1045"/>
        <v>2.4969233333333337E-2</v>
      </c>
      <c r="J2352" s="142">
        <f t="shared" si="1045"/>
        <v>0.10764838866666666</v>
      </c>
      <c r="K2352" s="142">
        <f t="shared" si="1045"/>
        <v>0.26452658133333329</v>
      </c>
      <c r="L2352" s="141">
        <f t="shared" si="1044"/>
        <v>2.4409039902357423</v>
      </c>
    </row>
    <row r="2353" spans="1:13" ht="15" customHeight="1" x14ac:dyDescent="0.2">
      <c r="A2353" s="11"/>
      <c r="C2353" s="190">
        <v>2017</v>
      </c>
      <c r="D2353" s="186"/>
      <c r="E2353" s="142">
        <f t="shared" ref="E2353:K2353" si="1046">AVERAGE(E2358,E2363,E2368)</f>
        <v>0.18233968166666667</v>
      </c>
      <c r="F2353" s="142">
        <f t="shared" si="1046"/>
        <v>9.3464736000000007E-2</v>
      </c>
      <c r="G2353" s="142">
        <f t="shared" si="1046"/>
        <v>0.23641979700000001</v>
      </c>
      <c r="H2353" s="142">
        <f t="shared" si="1046"/>
        <v>8.597635766666667E-2</v>
      </c>
      <c r="I2353" s="142">
        <f t="shared" si="1046"/>
        <v>2.1871533333333332E-2</v>
      </c>
      <c r="J2353" s="142">
        <f t="shared" si="1046"/>
        <v>0.103318391</v>
      </c>
      <c r="K2353" s="142">
        <f t="shared" si="1046"/>
        <v>0.27660949699999998</v>
      </c>
      <c r="L2353" s="141">
        <f t="shared" si="1044"/>
        <v>2.4703443809218024</v>
      </c>
    </row>
    <row r="2354" spans="1:13" ht="15" customHeight="1" x14ac:dyDescent="0.2">
      <c r="A2354" s="11"/>
      <c r="C2354" s="190">
        <v>2014</v>
      </c>
      <c r="D2354" s="186"/>
      <c r="E2354" s="142">
        <f t="shared" ref="E2354:K2354" si="1047">AVERAGE(E2359,E2364,E2369)</f>
        <v>0.17921883784374917</v>
      </c>
      <c r="F2354" s="142">
        <f t="shared" si="1047"/>
        <v>8.8136798217808995E-2</v>
      </c>
      <c r="G2354" s="142">
        <f t="shared" si="1047"/>
        <v>0.2109461038360366</v>
      </c>
      <c r="H2354" s="142">
        <f t="shared" si="1047"/>
        <v>6.545905378993927E-2</v>
      </c>
      <c r="I2354" s="142">
        <f t="shared" si="1047"/>
        <v>1.3581338685597846E-2</v>
      </c>
      <c r="J2354" s="142">
        <f t="shared" si="1047"/>
        <v>0.10460997857223449</v>
      </c>
      <c r="K2354" s="142">
        <f t="shared" si="1047"/>
        <v>0.33804788905463368</v>
      </c>
      <c r="L2354" s="141">
        <f t="shared" si="1044"/>
        <v>2.3649273539808284</v>
      </c>
    </row>
    <row r="2355" spans="1:13" ht="15" customHeight="1" x14ac:dyDescent="0.2">
      <c r="A2355" s="11"/>
      <c r="C2355" s="170" t="s">
        <v>95</v>
      </c>
      <c r="D2355" s="171"/>
      <c r="E2355" s="172"/>
      <c r="F2355" s="172"/>
      <c r="G2355" s="173"/>
      <c r="H2355" s="173"/>
      <c r="I2355" s="173"/>
      <c r="J2355" s="173"/>
      <c r="K2355" s="173"/>
      <c r="L2355" s="174"/>
    </row>
    <row r="2356" spans="1:13" ht="15" customHeight="1" x14ac:dyDescent="0.2">
      <c r="A2356" s="11"/>
      <c r="C2356" s="189">
        <v>2024</v>
      </c>
      <c r="D2356" s="184"/>
      <c r="E2356" s="185">
        <v>0.20080129623290252</v>
      </c>
      <c r="F2356" s="185">
        <v>0.14382727807862375</v>
      </c>
      <c r="G2356" s="185">
        <v>0.24058520515660456</v>
      </c>
      <c r="H2356" s="185">
        <v>6.5448832594783013E-2</v>
      </c>
      <c r="I2356" s="185">
        <v>3.768044772954101E-2</v>
      </c>
      <c r="J2356" s="185">
        <v>0.10183084739123144</v>
      </c>
      <c r="K2356" s="185">
        <v>0.20982609281631381</v>
      </c>
      <c r="L2356" s="180">
        <f t="shared" ref="L2356:L2359" si="1048">(1*E2356+2*F2356+3*G2356+4*H2356+5*I2356)/SUM(E2356:I2356)</f>
        <v>2.4121824332585526</v>
      </c>
    </row>
    <row r="2357" spans="1:13" ht="15" customHeight="1" x14ac:dyDescent="0.2">
      <c r="A2357" s="11"/>
      <c r="C2357" s="190">
        <v>2021</v>
      </c>
      <c r="D2357" s="186"/>
      <c r="E2357" s="142">
        <v>0.19304513600000001</v>
      </c>
      <c r="F2357" s="142">
        <v>0.12319414400000001</v>
      </c>
      <c r="G2357" s="142">
        <v>0.24542710000000001</v>
      </c>
      <c r="H2357" s="142">
        <v>5.7882999999999997E-2</v>
      </c>
      <c r="I2357" s="142">
        <v>2.2682600000000001E-2</v>
      </c>
      <c r="J2357" s="142">
        <v>9.9776150999999993E-2</v>
      </c>
      <c r="K2357" s="142">
        <v>0.25799183999999997</v>
      </c>
      <c r="L2357" s="141">
        <f t="shared" si="1048"/>
        <v>2.3677732834169984</v>
      </c>
    </row>
    <row r="2358" spans="1:13" ht="15" customHeight="1" x14ac:dyDescent="0.2">
      <c r="A2358" s="11"/>
      <c r="C2358" s="190">
        <v>2017</v>
      </c>
      <c r="D2358" s="186"/>
      <c r="E2358" s="142">
        <v>0.190725162</v>
      </c>
      <c r="F2358" s="142">
        <v>0.11634784400000001</v>
      </c>
      <c r="G2358" s="142">
        <v>0.220362476</v>
      </c>
      <c r="H2358" s="142">
        <v>8.7625504000000007E-2</v>
      </c>
      <c r="I2358" s="142">
        <v>2.4808E-2</v>
      </c>
      <c r="J2358" s="142">
        <v>9.4398233999999998E-2</v>
      </c>
      <c r="K2358" s="142">
        <v>0.26573274800000002</v>
      </c>
      <c r="L2358" s="141">
        <f t="shared" si="1048"/>
        <v>2.4365148618095387</v>
      </c>
    </row>
    <row r="2359" spans="1:13" ht="15" customHeight="1" x14ac:dyDescent="0.2">
      <c r="A2359" s="11"/>
      <c r="C2359" s="190">
        <v>2014</v>
      </c>
      <c r="D2359" s="186"/>
      <c r="E2359" s="142">
        <v>0.195839696279756</v>
      </c>
      <c r="F2359" s="142">
        <v>0.11224102546408497</v>
      </c>
      <c r="G2359" s="142">
        <v>0.20779983461464394</v>
      </c>
      <c r="H2359" s="142">
        <v>6.4990254126450181E-2</v>
      </c>
      <c r="I2359" s="142">
        <v>1.3405771266516094E-2</v>
      </c>
      <c r="J2359" s="142">
        <v>8.8797043922003646E-2</v>
      </c>
      <c r="K2359" s="142">
        <v>0.31692637432654513</v>
      </c>
      <c r="L2359" s="141">
        <f t="shared" si="1048"/>
        <v>2.3065205091044994</v>
      </c>
    </row>
    <row r="2360" spans="1:13" ht="15" customHeight="1" x14ac:dyDescent="0.2">
      <c r="A2360" s="11"/>
      <c r="C2360" s="170" t="s">
        <v>96</v>
      </c>
      <c r="D2360" s="171"/>
      <c r="E2360" s="172"/>
      <c r="F2360" s="172"/>
      <c r="G2360" s="173"/>
      <c r="H2360" s="173"/>
      <c r="I2360" s="173"/>
      <c r="J2360" s="173"/>
      <c r="K2360" s="173"/>
      <c r="L2360" s="174"/>
    </row>
    <row r="2361" spans="1:13" ht="15" customHeight="1" x14ac:dyDescent="0.2">
      <c r="A2361" s="11"/>
      <c r="C2361" s="189">
        <v>2024</v>
      </c>
      <c r="D2361" s="184"/>
      <c r="E2361" s="185">
        <v>0.20471117397517666</v>
      </c>
      <c r="F2361" s="185">
        <v>0.12179747255342001</v>
      </c>
      <c r="G2361" s="185">
        <v>0.25653067309104755</v>
      </c>
      <c r="H2361" s="185">
        <v>8.4711330919666025E-2</v>
      </c>
      <c r="I2361" s="185">
        <v>3.229505452682014E-2</v>
      </c>
      <c r="J2361" s="185">
        <v>9.0128202117555734E-2</v>
      </c>
      <c r="K2361" s="185">
        <v>0.20982609281631379</v>
      </c>
      <c r="L2361" s="180">
        <f t="shared" ref="L2361:L2364" si="1049">(1*E2361+2*F2361+3*G2361+4*H2361+5*I2361)/SUM(E2361:I2361)</f>
        <v>2.4544379348854251</v>
      </c>
    </row>
    <row r="2362" spans="1:13" ht="15" customHeight="1" x14ac:dyDescent="0.2">
      <c r="A2362" s="11"/>
      <c r="C2362" s="190">
        <v>2021</v>
      </c>
      <c r="D2362" s="186"/>
      <c r="E2362" s="142">
        <v>0.18358258499999999</v>
      </c>
      <c r="F2362" s="142">
        <v>0.116838923</v>
      </c>
      <c r="G2362" s="142">
        <v>0.241130077</v>
      </c>
      <c r="H2362" s="142">
        <v>7.2194532000000006E-2</v>
      </c>
      <c r="I2362" s="142">
        <v>2.3222E-2</v>
      </c>
      <c r="J2362" s="142">
        <v>0.105040063</v>
      </c>
      <c r="K2362" s="142">
        <v>0.25799183999999997</v>
      </c>
      <c r="L2362" s="141">
        <f t="shared" si="1049"/>
        <v>2.426398980971288</v>
      </c>
    </row>
    <row r="2363" spans="1:13" ht="15" customHeight="1" x14ac:dyDescent="0.2">
      <c r="A2363" s="11"/>
      <c r="C2363" s="190">
        <v>2017</v>
      </c>
      <c r="D2363" s="186"/>
      <c r="E2363" s="142">
        <v>0.19665080800000001</v>
      </c>
      <c r="F2363" s="142">
        <v>0.101665164</v>
      </c>
      <c r="G2363" s="142">
        <v>0.234116196</v>
      </c>
      <c r="H2363" s="142">
        <v>8.1231518000000003E-2</v>
      </c>
      <c r="I2363" s="142">
        <v>2.3949100000000001E-2</v>
      </c>
      <c r="J2363" s="142">
        <v>9.3809542999999995E-2</v>
      </c>
      <c r="K2363" s="142">
        <v>0.26857767300000002</v>
      </c>
      <c r="L2363" s="141">
        <f t="shared" si="1049"/>
        <v>2.4262394512270649</v>
      </c>
    </row>
    <row r="2364" spans="1:13" ht="15" customHeight="1" x14ac:dyDescent="0.2">
      <c r="A2364" s="11"/>
      <c r="C2364" s="190">
        <v>2014</v>
      </c>
      <c r="D2364" s="186"/>
      <c r="E2364" s="142">
        <v>0.19944395190086978</v>
      </c>
      <c r="F2364" s="142">
        <v>7.5259456564018903E-2</v>
      </c>
      <c r="G2364" s="142">
        <v>0.23733775416477854</v>
      </c>
      <c r="H2364" s="142">
        <v>6.7372841727248681E-2</v>
      </c>
      <c r="I2364" s="142">
        <v>7.4509157476367075E-3</v>
      </c>
      <c r="J2364" s="142">
        <v>9.1914750577032453E-2</v>
      </c>
      <c r="K2364" s="142">
        <v>0.32122032931841493</v>
      </c>
      <c r="L2364" s="141">
        <f t="shared" si="1049"/>
        <v>2.3322608427959493</v>
      </c>
    </row>
    <row r="2365" spans="1:13" ht="15" customHeight="1" x14ac:dyDescent="0.2">
      <c r="A2365" s="11"/>
      <c r="C2365" s="170" t="s">
        <v>181</v>
      </c>
      <c r="D2365" s="171"/>
      <c r="E2365" s="172"/>
      <c r="F2365" s="172"/>
      <c r="G2365" s="173"/>
      <c r="H2365" s="173"/>
      <c r="I2365" s="173"/>
      <c r="J2365" s="173"/>
      <c r="K2365" s="173"/>
      <c r="L2365" s="174"/>
    </row>
    <row r="2366" spans="1:13" s="3" customFormat="1" ht="15" customHeight="1" x14ac:dyDescent="0.2">
      <c r="A2366" s="11"/>
      <c r="B2366" s="2"/>
      <c r="C2366" s="189">
        <v>2024</v>
      </c>
      <c r="D2366" s="184"/>
      <c r="E2366" s="185">
        <v>0.19306575186949698</v>
      </c>
      <c r="F2366" s="185">
        <v>0.10622758024383559</v>
      </c>
      <c r="G2366" s="185">
        <v>0.22987781714699065</v>
      </c>
      <c r="H2366" s="185">
        <v>9.6218154257683985E-2</v>
      </c>
      <c r="I2366" s="185">
        <v>5.0985701568655145E-2</v>
      </c>
      <c r="J2366" s="185">
        <v>0.10154799680135647</v>
      </c>
      <c r="K2366" s="185">
        <v>0.2220769981119812</v>
      </c>
      <c r="L2366" s="180">
        <f t="shared" ref="L2366:L2369" si="1050">(1*E2366+2*F2366+3*G2366+4*H2366+5*I2366)/SUM(E2366:I2366)</f>
        <v>2.5650792469036547</v>
      </c>
      <c r="M2366" s="2"/>
    </row>
    <row r="2367" spans="1:13" s="3" customFormat="1" ht="15" customHeight="1" x14ac:dyDescent="0.2">
      <c r="A2367" s="11"/>
      <c r="B2367" s="2"/>
      <c r="C2367" s="190">
        <v>2021</v>
      </c>
      <c r="D2367" s="186"/>
      <c r="E2367" s="142">
        <v>0.18507707800000001</v>
      </c>
      <c r="F2367" s="142">
        <v>7.6114709000000003E-2</v>
      </c>
      <c r="G2367" s="142">
        <v>0.20745898400000001</v>
      </c>
      <c r="H2367" s="142">
        <v>0.106621066</v>
      </c>
      <c r="I2367" s="142">
        <v>2.90031E-2</v>
      </c>
      <c r="J2367" s="142">
        <v>0.118128952</v>
      </c>
      <c r="K2367" s="142">
        <v>0.27759606399999998</v>
      </c>
      <c r="L2367" s="141">
        <f t="shared" si="1050"/>
        <v>2.5339181194602483</v>
      </c>
      <c r="M2367" s="2"/>
    </row>
    <row r="2368" spans="1:13" s="3" customFormat="1" ht="15" customHeight="1" x14ac:dyDescent="0.2">
      <c r="A2368" s="11"/>
      <c r="B2368" s="2"/>
      <c r="C2368" s="190">
        <v>2017</v>
      </c>
      <c r="D2368" s="186"/>
      <c r="E2368" s="142">
        <v>0.159643075</v>
      </c>
      <c r="F2368" s="142">
        <v>6.2381199999999998E-2</v>
      </c>
      <c r="G2368" s="142">
        <v>0.25478071899999999</v>
      </c>
      <c r="H2368" s="142">
        <v>8.9072050999999999E-2</v>
      </c>
      <c r="I2368" s="142">
        <v>1.6857500000000001E-2</v>
      </c>
      <c r="J2368" s="142">
        <v>0.12174739599999999</v>
      </c>
      <c r="K2368" s="142">
        <v>0.29551807000000002</v>
      </c>
      <c r="L2368" s="141">
        <f t="shared" si="1050"/>
        <v>2.5557491807869397</v>
      </c>
      <c r="M2368" s="2"/>
    </row>
    <row r="2369" spans="1:13" s="3" customFormat="1" ht="15" customHeight="1" x14ac:dyDescent="0.2">
      <c r="A2369" s="11"/>
      <c r="B2369" s="2"/>
      <c r="C2369" s="190">
        <v>2014</v>
      </c>
      <c r="D2369" s="186"/>
      <c r="E2369" s="142">
        <v>0.14237286535062174</v>
      </c>
      <c r="F2369" s="142">
        <v>7.6909912625323096E-2</v>
      </c>
      <c r="G2369" s="142">
        <v>0.18770072272868726</v>
      </c>
      <c r="H2369" s="142">
        <v>6.4014065516118934E-2</v>
      </c>
      <c r="I2369" s="142">
        <v>1.9887329042640733E-2</v>
      </c>
      <c r="J2369" s="142">
        <v>0.13311814121766735</v>
      </c>
      <c r="K2369" s="142">
        <v>0.37599696351894091</v>
      </c>
      <c r="L2369" s="141">
        <f t="shared" si="1050"/>
        <v>2.4746896426975944</v>
      </c>
      <c r="M2369" s="2"/>
    </row>
    <row r="2370" spans="1:13" s="3" customFormat="1" ht="15" customHeight="1" x14ac:dyDescent="0.2">
      <c r="A2370" s="11"/>
      <c r="B2370" s="2"/>
      <c r="C2370" s="162" t="s">
        <v>75</v>
      </c>
      <c r="D2370" s="162"/>
      <c r="E2370" s="162"/>
      <c r="F2370" s="162"/>
      <c r="G2370" s="162"/>
      <c r="H2370" s="162"/>
      <c r="I2370" s="162"/>
      <c r="J2370" s="162"/>
      <c r="K2370" s="162"/>
      <c r="L2370" s="162"/>
      <c r="M2370" s="2"/>
    </row>
    <row r="2371" spans="1:13" ht="15" customHeight="1" x14ac:dyDescent="0.2">
      <c r="A2371" s="11"/>
      <c r="C2371" s="189">
        <v>2024</v>
      </c>
      <c r="D2371" s="184"/>
      <c r="E2371" s="185">
        <f>AVERAGE(E2376,E2381,E2386)</f>
        <v>0.19060461377279117</v>
      </c>
      <c r="F2371" s="185">
        <f t="shared" ref="F2371:K2371" si="1051">AVERAGE(F2376,F2381,F2386)</f>
        <v>9.1766119593965301E-2</v>
      </c>
      <c r="G2371" s="185">
        <f t="shared" si="1051"/>
        <v>0.18877997203198116</v>
      </c>
      <c r="H2371" s="185">
        <f t="shared" si="1051"/>
        <v>6.4135637326011449E-2</v>
      </c>
      <c r="I2371" s="185">
        <f t="shared" si="1051"/>
        <v>3.8117682526848412E-2</v>
      </c>
      <c r="J2371" s="185">
        <f t="shared" si="1051"/>
        <v>0.12839510477386998</v>
      </c>
      <c r="K2371" s="185">
        <f t="shared" si="1051"/>
        <v>0.29820086997453266</v>
      </c>
      <c r="L2371" s="180">
        <f t="shared" ref="L2371:L2374" si="1052">(1*E2371+2*F2371+3*G2371+4*H2371+5*I2371)/SUM(E2371:I2371)</f>
        <v>2.4199476632311749</v>
      </c>
    </row>
    <row r="2372" spans="1:13" ht="15" customHeight="1" x14ac:dyDescent="0.2">
      <c r="A2372" s="11"/>
      <c r="C2372" s="190">
        <v>2021</v>
      </c>
      <c r="D2372" s="186"/>
      <c r="E2372" s="142">
        <f t="shared" ref="E2372:K2372" si="1053">AVERAGE(E2377,E2382,E2387)</f>
        <v>0.17222736933333335</v>
      </c>
      <c r="F2372" s="142">
        <f t="shared" si="1053"/>
        <v>8.6243055000000013E-2</v>
      </c>
      <c r="G2372" s="142">
        <f t="shared" si="1053"/>
        <v>0.18221187766666666</v>
      </c>
      <c r="H2372" s="142">
        <f t="shared" si="1053"/>
        <v>6.8671852333333325E-2</v>
      </c>
      <c r="I2372" s="142">
        <f t="shared" si="1053"/>
        <v>2.03559E-2</v>
      </c>
      <c r="J2372" s="142">
        <f t="shared" si="1053"/>
        <v>0.13014758100000001</v>
      </c>
      <c r="K2372" s="142">
        <f t="shared" si="1053"/>
        <v>0.34014236433333328</v>
      </c>
      <c r="L2372" s="141">
        <f t="shared" si="1052"/>
        <v>2.3934150603621762</v>
      </c>
    </row>
    <row r="2373" spans="1:13" ht="15" customHeight="1" x14ac:dyDescent="0.2">
      <c r="A2373" s="11"/>
      <c r="C2373" s="190">
        <v>2017</v>
      </c>
      <c r="D2373" s="186"/>
      <c r="E2373" s="142">
        <f t="shared" ref="E2373:K2373" si="1054">AVERAGE(E2378,E2383,E2388)</f>
        <v>0.16346260166666665</v>
      </c>
      <c r="F2373" s="142">
        <f t="shared" si="1054"/>
        <v>6.7304694999999998E-2</v>
      </c>
      <c r="G2373" s="142">
        <f t="shared" si="1054"/>
        <v>0.19257975733333332</v>
      </c>
      <c r="H2373" s="142">
        <f t="shared" si="1054"/>
        <v>5.7104422000000009E-2</v>
      </c>
      <c r="I2373" s="142">
        <f t="shared" si="1054"/>
        <v>1.9639733333333333E-2</v>
      </c>
      <c r="J2373" s="142">
        <f t="shared" si="1054"/>
        <v>0.12893183833333333</v>
      </c>
      <c r="K2373" s="142">
        <f t="shared" si="1054"/>
        <v>0.37097696000000008</v>
      </c>
      <c r="L2373" s="141">
        <f t="shared" si="1052"/>
        <v>2.4044166261916056</v>
      </c>
    </row>
    <row r="2374" spans="1:13" ht="15" customHeight="1" x14ac:dyDescent="0.2">
      <c r="A2374" s="11"/>
      <c r="C2374" s="190">
        <v>2014</v>
      </c>
      <c r="D2374" s="186"/>
      <c r="E2374" s="142">
        <f t="shared" ref="E2374:K2374" si="1055">AVERAGE(E2379,E2384,E2389)</f>
        <v>0.17237611545098017</v>
      </c>
      <c r="F2374" s="142">
        <f t="shared" si="1055"/>
        <v>7.2877854619515528E-2</v>
      </c>
      <c r="G2374" s="142">
        <f t="shared" si="1055"/>
        <v>0.15965147716010933</v>
      </c>
      <c r="H2374" s="142">
        <f t="shared" si="1055"/>
        <v>3.7100130586636408E-2</v>
      </c>
      <c r="I2374" s="142">
        <f t="shared" si="1055"/>
        <v>9.6622439596345776E-3</v>
      </c>
      <c r="J2374" s="142">
        <f t="shared" si="1055"/>
        <v>0.12084370119717185</v>
      </c>
      <c r="K2374" s="142">
        <f t="shared" si="1055"/>
        <v>0.42748847702595216</v>
      </c>
      <c r="L2374" s="141">
        <f t="shared" si="1052"/>
        <v>2.2002851440809397</v>
      </c>
    </row>
    <row r="2375" spans="1:13" ht="15" customHeight="1" x14ac:dyDescent="0.2">
      <c r="A2375" s="11"/>
      <c r="C2375" s="170" t="s">
        <v>95</v>
      </c>
      <c r="D2375" s="171"/>
      <c r="E2375" s="172"/>
      <c r="F2375" s="172"/>
      <c r="G2375" s="173"/>
      <c r="H2375" s="173"/>
      <c r="I2375" s="173"/>
      <c r="J2375" s="173"/>
      <c r="K2375" s="173"/>
      <c r="L2375" s="174"/>
    </row>
    <row r="2376" spans="1:13" ht="15" customHeight="1" x14ac:dyDescent="0.2">
      <c r="A2376" s="11"/>
      <c r="C2376" s="189">
        <v>2024</v>
      </c>
      <c r="D2376" s="184"/>
      <c r="E2376" s="185">
        <v>0.19515828779306618</v>
      </c>
      <c r="F2376" s="185">
        <v>0.10445346998013577</v>
      </c>
      <c r="G2376" s="185">
        <v>0.19135436454929497</v>
      </c>
      <c r="H2376" s="185">
        <v>5.6640889522674327E-2</v>
      </c>
      <c r="I2376" s="185">
        <v>3.5032056541521486E-2</v>
      </c>
      <c r="J2376" s="185">
        <v>0.12255822645314428</v>
      </c>
      <c r="K2376" s="185">
        <v>0.29480270516016299</v>
      </c>
      <c r="L2376" s="180">
        <f t="shared" ref="L2376:L2379" si="1056">(1*E2376+2*F2376+3*G2376+4*H2376+5*I2376)/SUM(E2376:I2376)</f>
        <v>2.368279501098836</v>
      </c>
    </row>
    <row r="2377" spans="1:13" ht="15" customHeight="1" x14ac:dyDescent="0.2">
      <c r="A2377" s="11"/>
      <c r="C2377" s="190">
        <v>2021</v>
      </c>
      <c r="D2377" s="186"/>
      <c r="E2377" s="142">
        <v>0.17327055399999999</v>
      </c>
      <c r="F2377" s="142">
        <v>0.104457355</v>
      </c>
      <c r="G2377" s="142">
        <v>0.18963258199999999</v>
      </c>
      <c r="H2377" s="142">
        <v>5.3600799999999997E-2</v>
      </c>
      <c r="I2377" s="142">
        <v>2.0229E-2</v>
      </c>
      <c r="J2377" s="142">
        <v>0.120461018</v>
      </c>
      <c r="K2377" s="142">
        <v>0.33834866899999999</v>
      </c>
      <c r="L2377" s="141">
        <f t="shared" si="1056"/>
        <v>2.3404544225276944</v>
      </c>
    </row>
    <row r="2378" spans="1:13" ht="15" customHeight="1" x14ac:dyDescent="0.2">
      <c r="A2378" s="11"/>
      <c r="C2378" s="190">
        <v>2017</v>
      </c>
      <c r="D2378" s="186"/>
      <c r="E2378" s="142">
        <v>0.17190376299999999</v>
      </c>
      <c r="F2378" s="142">
        <v>7.8457571000000004E-2</v>
      </c>
      <c r="G2378" s="142">
        <v>0.17360482999999999</v>
      </c>
      <c r="H2378" s="142">
        <v>5.8605299999999999E-2</v>
      </c>
      <c r="I2378" s="142">
        <v>2.00532E-2</v>
      </c>
      <c r="J2378" s="142">
        <v>0.120165782</v>
      </c>
      <c r="K2378" s="142">
        <v>0.37720953000000002</v>
      </c>
      <c r="L2378" s="141">
        <f t="shared" si="1056"/>
        <v>2.3562723436110571</v>
      </c>
    </row>
    <row r="2379" spans="1:13" ht="15" customHeight="1" x14ac:dyDescent="0.2">
      <c r="A2379" s="11"/>
      <c r="C2379" s="190">
        <v>2014</v>
      </c>
      <c r="D2379" s="186"/>
      <c r="E2379" s="142">
        <v>0.18394457534636385</v>
      </c>
      <c r="F2379" s="142">
        <v>9.3717382183290052E-2</v>
      </c>
      <c r="G2379" s="142">
        <v>0.15350612655443893</v>
      </c>
      <c r="H2379" s="142">
        <v>2.9239169441405428E-2</v>
      </c>
      <c r="I2379" s="142">
        <v>1.195164515481674E-2</v>
      </c>
      <c r="J2379" s="142">
        <v>0.10825430734943009</v>
      </c>
      <c r="K2379" s="142">
        <v>0.41938679397025502</v>
      </c>
      <c r="L2379" s="141">
        <f t="shared" si="1056"/>
        <v>2.1352675385895061</v>
      </c>
    </row>
    <row r="2380" spans="1:13" ht="15" customHeight="1" x14ac:dyDescent="0.2">
      <c r="A2380" s="11"/>
      <c r="C2380" s="170" t="s">
        <v>96</v>
      </c>
      <c r="D2380" s="171"/>
      <c r="E2380" s="172"/>
      <c r="F2380" s="172"/>
      <c r="G2380" s="173"/>
      <c r="H2380" s="173"/>
      <c r="I2380" s="173"/>
      <c r="J2380" s="173"/>
      <c r="K2380" s="173"/>
      <c r="L2380" s="174"/>
    </row>
    <row r="2381" spans="1:13" ht="15" customHeight="1" x14ac:dyDescent="0.2">
      <c r="A2381" s="11"/>
      <c r="C2381" s="189">
        <v>2024</v>
      </c>
      <c r="D2381" s="184"/>
      <c r="E2381" s="185">
        <v>0.18888203706688259</v>
      </c>
      <c r="F2381" s="185">
        <v>9.7677047199345168E-2</v>
      </c>
      <c r="G2381" s="185">
        <v>0.18604162425505613</v>
      </c>
      <c r="H2381" s="185">
        <v>6.881109653572072E-2</v>
      </c>
      <c r="I2381" s="185">
        <v>3.833595963728692E-2</v>
      </c>
      <c r="J2381" s="185">
        <v>0.12544953014554558</v>
      </c>
      <c r="K2381" s="185">
        <v>0.29480270516016305</v>
      </c>
      <c r="L2381" s="180">
        <f t="shared" ref="L2381:L2384" si="1057">(1*E2381+2*F2381+3*G2381+4*H2381+5*I2381)/SUM(E2381:I2381)</f>
        <v>2.4308592018516761</v>
      </c>
    </row>
    <row r="2382" spans="1:13" ht="15" customHeight="1" x14ac:dyDescent="0.2">
      <c r="A2382" s="11"/>
      <c r="C2382" s="190">
        <v>2021</v>
      </c>
      <c r="D2382" s="186"/>
      <c r="E2382" s="142">
        <v>0.16492863899999999</v>
      </c>
      <c r="F2382" s="142">
        <v>9.7408010000000003E-2</v>
      </c>
      <c r="G2382" s="142">
        <v>0.18419012500000001</v>
      </c>
      <c r="H2382" s="142">
        <v>6.768776E-2</v>
      </c>
      <c r="I2382" s="142">
        <v>2.29357E-2</v>
      </c>
      <c r="J2382" s="142">
        <v>0.124501109</v>
      </c>
      <c r="K2382" s="142">
        <v>0.33834866899999999</v>
      </c>
      <c r="L2382" s="141">
        <f t="shared" si="1057"/>
        <v>2.4159806546784455</v>
      </c>
    </row>
    <row r="2383" spans="1:13" ht="15" customHeight="1" x14ac:dyDescent="0.2">
      <c r="A2383" s="11"/>
      <c r="C2383" s="190">
        <v>2017</v>
      </c>
      <c r="D2383" s="186"/>
      <c r="E2383" s="142">
        <v>0.17587835399999999</v>
      </c>
      <c r="F2383" s="142">
        <v>7.1575014000000006E-2</v>
      </c>
      <c r="G2383" s="142">
        <v>0.19866330700000001</v>
      </c>
      <c r="H2383" s="142">
        <v>4.9801900000000003E-2</v>
      </c>
      <c r="I2383" s="142">
        <v>2.4260299999999999E-2</v>
      </c>
      <c r="J2383" s="142">
        <v>0.119396612</v>
      </c>
      <c r="K2383" s="142">
        <v>0.36042451800000003</v>
      </c>
      <c r="L2383" s="141">
        <f t="shared" si="1057"/>
        <v>2.3751971915430055</v>
      </c>
    </row>
    <row r="2384" spans="1:13" ht="15" customHeight="1" x14ac:dyDescent="0.2">
      <c r="A2384" s="11"/>
      <c r="C2384" s="190">
        <v>2014</v>
      </c>
      <c r="D2384" s="186"/>
      <c r="E2384" s="142">
        <v>0.19311614146739209</v>
      </c>
      <c r="F2384" s="142">
        <v>6.4846520808078581E-2</v>
      </c>
      <c r="G2384" s="142">
        <v>0.19045065857927537</v>
      </c>
      <c r="H2384" s="142">
        <v>3.160238104284481E-2</v>
      </c>
      <c r="I2384" s="142">
        <v>5.444898428648196E-3</v>
      </c>
      <c r="J2384" s="142">
        <v>0.10906207130971354</v>
      </c>
      <c r="K2384" s="142">
        <v>0.40547732836404748</v>
      </c>
      <c r="L2384" s="141">
        <f t="shared" si="1057"/>
        <v>2.1583526540194127</v>
      </c>
    </row>
    <row r="2385" spans="1:12" ht="15" customHeight="1" x14ac:dyDescent="0.2">
      <c r="A2385" s="11"/>
      <c r="C2385" s="170" t="s">
        <v>181</v>
      </c>
      <c r="D2385" s="171"/>
      <c r="E2385" s="172"/>
      <c r="F2385" s="172"/>
      <c r="G2385" s="173"/>
      <c r="H2385" s="173"/>
      <c r="I2385" s="173"/>
      <c r="J2385" s="173"/>
      <c r="K2385" s="173"/>
      <c r="L2385" s="174"/>
    </row>
    <row r="2386" spans="1:12" ht="15" customHeight="1" x14ac:dyDescent="0.2">
      <c r="A2386" s="11"/>
      <c r="C2386" s="189">
        <v>2024</v>
      </c>
      <c r="D2386" s="184"/>
      <c r="E2386" s="185">
        <v>0.18777351645842483</v>
      </c>
      <c r="F2386" s="185">
        <v>7.3167841602414949E-2</v>
      </c>
      <c r="G2386" s="185">
        <v>0.18894392729159232</v>
      </c>
      <c r="H2386" s="185">
        <v>6.6954925919639294E-2</v>
      </c>
      <c r="I2386" s="185">
        <v>4.0985031401736829E-2</v>
      </c>
      <c r="J2386" s="185">
        <v>0.13717755772292009</v>
      </c>
      <c r="K2386" s="185">
        <v>0.30499719960327182</v>
      </c>
      <c r="L2386" s="180">
        <f t="shared" ref="L2386:L2389" si="1058">(1*E2386+2*F2386+3*G2386+4*H2386+5*I2386)/SUM(E2386:I2386)</f>
        <v>2.4625738262413921</v>
      </c>
    </row>
    <row r="2387" spans="1:12" ht="15" customHeight="1" x14ac:dyDescent="0.2">
      <c r="A2387" s="11"/>
      <c r="C2387" s="190">
        <v>2021</v>
      </c>
      <c r="D2387" s="186"/>
      <c r="E2387" s="142">
        <v>0.17848291499999999</v>
      </c>
      <c r="F2387" s="142">
        <v>5.6863799999999999E-2</v>
      </c>
      <c r="G2387" s="142">
        <v>0.17281292600000001</v>
      </c>
      <c r="H2387" s="142">
        <v>8.4726996999999998E-2</v>
      </c>
      <c r="I2387" s="142">
        <v>1.7902999999999999E-2</v>
      </c>
      <c r="J2387" s="142">
        <v>0.14548061600000001</v>
      </c>
      <c r="K2387" s="142">
        <v>0.34372975500000003</v>
      </c>
      <c r="L2387" s="141">
        <f t="shared" si="1058"/>
        <v>2.4257976059412543</v>
      </c>
    </row>
    <row r="2388" spans="1:12" ht="15" customHeight="1" x14ac:dyDescent="0.2">
      <c r="A2388" s="11"/>
      <c r="C2388" s="190">
        <v>2017</v>
      </c>
      <c r="D2388" s="186"/>
      <c r="E2388" s="142">
        <v>0.14260568800000001</v>
      </c>
      <c r="F2388" s="142">
        <v>5.1881499999999997E-2</v>
      </c>
      <c r="G2388" s="142">
        <v>0.205471135</v>
      </c>
      <c r="H2388" s="142">
        <v>6.2906065999999997E-2</v>
      </c>
      <c r="I2388" s="142">
        <v>1.4605699999999999E-2</v>
      </c>
      <c r="J2388" s="142">
        <v>0.14723312099999999</v>
      </c>
      <c r="K2388" s="142">
        <v>0.37529683200000002</v>
      </c>
      <c r="L2388" s="141">
        <f t="shared" si="1058"/>
        <v>2.4869303530341145</v>
      </c>
    </row>
    <row r="2389" spans="1:12" ht="15" customHeight="1" x14ac:dyDescent="0.2">
      <c r="A2389" s="11"/>
      <c r="C2389" s="190">
        <v>2014</v>
      </c>
      <c r="D2389" s="186"/>
      <c r="E2389" s="142">
        <v>0.14006762953918447</v>
      </c>
      <c r="F2389" s="142">
        <v>6.0069660867177951E-2</v>
      </c>
      <c r="G2389" s="142">
        <v>0.13499764634661374</v>
      </c>
      <c r="H2389" s="142">
        <v>5.0458841275658986E-2</v>
      </c>
      <c r="I2389" s="142">
        <v>1.1590188295438796E-2</v>
      </c>
      <c r="J2389" s="142">
        <v>0.14521472493237192</v>
      </c>
      <c r="K2389" s="142">
        <v>0.45760130874355404</v>
      </c>
      <c r="L2389" s="141">
        <f t="shared" si="1058"/>
        <v>2.3288608688158585</v>
      </c>
    </row>
    <row r="2390" spans="1:12" ht="15" customHeight="1" x14ac:dyDescent="0.2">
      <c r="A2390" s="11"/>
      <c r="C2390" s="162" t="s">
        <v>208</v>
      </c>
      <c r="D2390" s="162"/>
      <c r="E2390" s="162"/>
      <c r="F2390" s="162"/>
      <c r="G2390" s="162"/>
      <c r="H2390" s="162"/>
      <c r="I2390" s="162"/>
      <c r="J2390" s="162"/>
      <c r="K2390" s="162"/>
      <c r="L2390" s="162"/>
    </row>
    <row r="2391" spans="1:12" ht="15" customHeight="1" x14ac:dyDescent="0.2">
      <c r="A2391" s="11"/>
      <c r="C2391" s="189">
        <v>2024</v>
      </c>
      <c r="D2391" s="184"/>
      <c r="E2391" s="185">
        <f>AVERAGE(E2396,E2401,E2406)</f>
        <v>0.18889813575150663</v>
      </c>
      <c r="F2391" s="185">
        <f t="shared" ref="F2391:K2391" si="1059">AVERAGE(F2396,F2401,F2406)</f>
        <v>9.0625959875711759E-2</v>
      </c>
      <c r="G2391" s="185">
        <f t="shared" si="1059"/>
        <v>0.24021960630419334</v>
      </c>
      <c r="H2391" s="185">
        <f t="shared" si="1059"/>
        <v>0.13944818319806693</v>
      </c>
      <c r="I2391" s="185">
        <f t="shared" si="1059"/>
        <v>7.2101424891756999E-2</v>
      </c>
      <c r="J2391" s="185">
        <f t="shared" si="1059"/>
        <v>0.11984461749082238</v>
      </c>
      <c r="K2391" s="185">
        <f t="shared" si="1059"/>
        <v>0.14886207248794214</v>
      </c>
      <c r="L2391" s="180">
        <f t="shared" ref="L2391:L2392" si="1060">(1*E2391+2*F2391+3*G2391+4*H2391+5*I2391)/SUM(E2391:I2391)</f>
        <v>2.7473364026921314</v>
      </c>
    </row>
    <row r="2392" spans="1:12" ht="15" customHeight="1" x14ac:dyDescent="0.2">
      <c r="A2392" s="11"/>
      <c r="C2392" s="190">
        <v>2021</v>
      </c>
      <c r="D2392" s="190"/>
      <c r="E2392" s="142">
        <f t="shared" ref="E2392:K2392" si="1061">AVERAGE(E2397,E2402,E2407)</f>
        <v>0.12545378066666668</v>
      </c>
      <c r="F2392" s="142">
        <f t="shared" si="1061"/>
        <v>0.12332370533333332</v>
      </c>
      <c r="G2392" s="142">
        <f t="shared" si="1061"/>
        <v>0.32869963333333335</v>
      </c>
      <c r="H2392" s="142">
        <f t="shared" si="1061"/>
        <v>0.16485734766666668</v>
      </c>
      <c r="I2392" s="142">
        <f t="shared" si="1061"/>
        <v>4.3355933333333339E-2</v>
      </c>
      <c r="J2392" s="142">
        <f t="shared" si="1061"/>
        <v>8.6492976666666666E-2</v>
      </c>
      <c r="K2392" s="142">
        <f t="shared" si="1061"/>
        <v>0.12781658866666668</v>
      </c>
      <c r="L2392" s="141">
        <f t="shared" si="1060"/>
        <v>2.8438799146823057</v>
      </c>
    </row>
    <row r="2393" spans="1:12" ht="15" customHeight="1" x14ac:dyDescent="0.2">
      <c r="A2393" s="11"/>
      <c r="C2393" s="190">
        <v>2017</v>
      </c>
      <c r="D2393" s="186"/>
      <c r="E2393" s="142" t="s">
        <v>174</v>
      </c>
      <c r="F2393" s="142" t="s">
        <v>174</v>
      </c>
      <c r="G2393" s="142" t="s">
        <v>174</v>
      </c>
      <c r="H2393" s="142" t="s">
        <v>174</v>
      </c>
      <c r="I2393" s="142" t="s">
        <v>174</v>
      </c>
      <c r="J2393" s="142" t="s">
        <v>174</v>
      </c>
      <c r="K2393" s="142" t="s">
        <v>174</v>
      </c>
      <c r="L2393" s="141" t="s">
        <v>174</v>
      </c>
    </row>
    <row r="2394" spans="1:12" ht="15" customHeight="1" x14ac:dyDescent="0.2">
      <c r="A2394" s="11"/>
      <c r="C2394" s="190">
        <v>2014</v>
      </c>
      <c r="D2394" s="186"/>
      <c r="E2394" s="142" t="s">
        <v>174</v>
      </c>
      <c r="F2394" s="142" t="s">
        <v>174</v>
      </c>
      <c r="G2394" s="142" t="s">
        <v>174</v>
      </c>
      <c r="H2394" s="142" t="s">
        <v>174</v>
      </c>
      <c r="I2394" s="142" t="s">
        <v>174</v>
      </c>
      <c r="J2394" s="142" t="s">
        <v>174</v>
      </c>
      <c r="K2394" s="142" t="s">
        <v>174</v>
      </c>
      <c r="L2394" s="141" t="s">
        <v>174</v>
      </c>
    </row>
    <row r="2395" spans="1:12" ht="15" customHeight="1" x14ac:dyDescent="0.2">
      <c r="A2395" s="11"/>
      <c r="C2395" s="170" t="s">
        <v>95</v>
      </c>
      <c r="D2395" s="171"/>
      <c r="E2395" s="172"/>
      <c r="F2395" s="172"/>
      <c r="G2395" s="173"/>
      <c r="H2395" s="173"/>
      <c r="I2395" s="173"/>
      <c r="J2395" s="173"/>
      <c r="K2395" s="173"/>
      <c r="L2395" s="174"/>
    </row>
    <row r="2396" spans="1:12" ht="15" customHeight="1" x14ac:dyDescent="0.2">
      <c r="A2396" s="11"/>
      <c r="C2396" s="189">
        <v>2024</v>
      </c>
      <c r="D2396" s="184"/>
      <c r="E2396" s="185">
        <v>0.19684723514140698</v>
      </c>
      <c r="F2396" s="185">
        <v>0.1283755913587438</v>
      </c>
      <c r="G2396" s="185">
        <v>0.20774279706540866</v>
      </c>
      <c r="H2396" s="185">
        <v>0.14106050033940506</v>
      </c>
      <c r="I2396" s="185">
        <v>6.4006594093691499E-2</v>
      </c>
      <c r="J2396" s="185">
        <v>0.11361528347516574</v>
      </c>
      <c r="K2396" s="185">
        <v>0.14835199852617845</v>
      </c>
      <c r="L2396" s="180">
        <f t="shared" ref="L2396:L2397" si="1062">(1*E2396+2*F2396+3*G2396+4*H2396+5*I2396)/SUM(E2396:I2396)</f>
        <v>2.6572016836857486</v>
      </c>
    </row>
    <row r="2397" spans="1:12" ht="15" customHeight="1" x14ac:dyDescent="0.2">
      <c r="A2397" s="11"/>
      <c r="C2397" s="190">
        <v>2021</v>
      </c>
      <c r="D2397" s="190"/>
      <c r="E2397" s="142">
        <v>0.119532823</v>
      </c>
      <c r="F2397" s="142">
        <v>0.140393561</v>
      </c>
      <c r="G2397" s="142">
        <v>0.34010224</v>
      </c>
      <c r="H2397" s="142">
        <v>0.16511854200000001</v>
      </c>
      <c r="I2397" s="142">
        <v>2.4603900000000001E-2</v>
      </c>
      <c r="J2397" s="142">
        <v>8.3610482E-2</v>
      </c>
      <c r="K2397" s="142">
        <v>0.12663840600000001</v>
      </c>
      <c r="L2397" s="141">
        <f t="shared" si="1062"/>
        <v>2.7909051698576621</v>
      </c>
    </row>
    <row r="2398" spans="1:12" ht="15" customHeight="1" x14ac:dyDescent="0.2">
      <c r="A2398" s="11"/>
      <c r="C2398" s="190">
        <v>2017</v>
      </c>
      <c r="D2398" s="186"/>
      <c r="E2398" s="142" t="s">
        <v>174</v>
      </c>
      <c r="F2398" s="142" t="s">
        <v>174</v>
      </c>
      <c r="G2398" s="142" t="s">
        <v>174</v>
      </c>
      <c r="H2398" s="142" t="s">
        <v>174</v>
      </c>
      <c r="I2398" s="142" t="s">
        <v>174</v>
      </c>
      <c r="J2398" s="142" t="s">
        <v>174</v>
      </c>
      <c r="K2398" s="142" t="s">
        <v>174</v>
      </c>
      <c r="L2398" s="141" t="s">
        <v>174</v>
      </c>
    </row>
    <row r="2399" spans="1:12" ht="15" customHeight="1" x14ac:dyDescent="0.2">
      <c r="A2399" s="11"/>
      <c r="C2399" s="190">
        <v>2014</v>
      </c>
      <c r="D2399" s="186"/>
      <c r="E2399" s="142" t="s">
        <v>174</v>
      </c>
      <c r="F2399" s="142" t="s">
        <v>174</v>
      </c>
      <c r="G2399" s="142" t="s">
        <v>174</v>
      </c>
      <c r="H2399" s="142" t="s">
        <v>174</v>
      </c>
      <c r="I2399" s="142" t="s">
        <v>174</v>
      </c>
      <c r="J2399" s="142" t="s">
        <v>174</v>
      </c>
      <c r="K2399" s="142" t="s">
        <v>174</v>
      </c>
      <c r="L2399" s="141" t="s">
        <v>174</v>
      </c>
    </row>
    <row r="2400" spans="1:12" ht="15" customHeight="1" x14ac:dyDescent="0.2">
      <c r="A2400" s="11"/>
      <c r="C2400" s="170" t="s">
        <v>96</v>
      </c>
      <c r="D2400" s="171"/>
      <c r="E2400" s="172"/>
      <c r="F2400" s="172"/>
      <c r="G2400" s="173"/>
      <c r="H2400" s="173"/>
      <c r="I2400" s="173"/>
      <c r="J2400" s="173"/>
      <c r="K2400" s="173"/>
      <c r="L2400" s="174"/>
    </row>
    <row r="2401" spans="1:12" ht="15" customHeight="1" x14ac:dyDescent="0.2">
      <c r="A2401" s="11"/>
      <c r="C2401" s="189">
        <v>2024</v>
      </c>
      <c r="D2401" s="184"/>
      <c r="E2401" s="185">
        <v>0.1972300284222688</v>
      </c>
      <c r="F2401" s="185">
        <v>7.0031798703587972E-2</v>
      </c>
      <c r="G2401" s="185">
        <v>0.25433541647651486</v>
      </c>
      <c r="H2401" s="185">
        <v>0.12722710644270979</v>
      </c>
      <c r="I2401" s="185">
        <v>8.2649152647618657E-2</v>
      </c>
      <c r="J2401" s="185">
        <v>0.12017449878112166</v>
      </c>
      <c r="K2401" s="185">
        <v>0.14835199852617845</v>
      </c>
      <c r="L2401" s="180">
        <f t="shared" ref="L2401:L2402" si="1063">(1*E2401+2*F2401+3*G2401+4*H2401+5*I2401)/SUM(E2401:I2401)</f>
        <v>2.7649040694199645</v>
      </c>
    </row>
    <row r="2402" spans="1:12" ht="15" customHeight="1" x14ac:dyDescent="0.2">
      <c r="A2402" s="11"/>
      <c r="C2402" s="190">
        <v>2021</v>
      </c>
      <c r="D2402" s="190"/>
      <c r="E2402" s="142">
        <v>0.13013883100000001</v>
      </c>
      <c r="F2402" s="142">
        <v>0.119570986</v>
      </c>
      <c r="G2402" s="142">
        <v>0.33161046</v>
      </c>
      <c r="H2402" s="142">
        <v>0.16366881</v>
      </c>
      <c r="I2402" s="142">
        <v>4.4762000000000003E-2</v>
      </c>
      <c r="J2402" s="142">
        <v>8.3610482E-2</v>
      </c>
      <c r="K2402" s="142">
        <v>0.12663840600000001</v>
      </c>
      <c r="L2402" s="141">
        <f t="shared" si="1063"/>
        <v>2.8396256237125002</v>
      </c>
    </row>
    <row r="2403" spans="1:12" ht="15" customHeight="1" x14ac:dyDescent="0.2">
      <c r="A2403" s="11"/>
      <c r="C2403" s="190">
        <v>2017</v>
      </c>
      <c r="D2403" s="186"/>
      <c r="E2403" s="142" t="s">
        <v>174</v>
      </c>
      <c r="F2403" s="142" t="s">
        <v>174</v>
      </c>
      <c r="G2403" s="142" t="s">
        <v>174</v>
      </c>
      <c r="H2403" s="142" t="s">
        <v>174</v>
      </c>
      <c r="I2403" s="142" t="s">
        <v>174</v>
      </c>
      <c r="J2403" s="142" t="s">
        <v>174</v>
      </c>
      <c r="K2403" s="142" t="s">
        <v>174</v>
      </c>
      <c r="L2403" s="141" t="s">
        <v>174</v>
      </c>
    </row>
    <row r="2404" spans="1:12" ht="15" customHeight="1" x14ac:dyDescent="0.2">
      <c r="A2404" s="11"/>
      <c r="C2404" s="190">
        <v>2014</v>
      </c>
      <c r="D2404" s="186"/>
      <c r="E2404" s="142" t="s">
        <v>174</v>
      </c>
      <c r="F2404" s="142" t="s">
        <v>174</v>
      </c>
      <c r="G2404" s="142" t="s">
        <v>174</v>
      </c>
      <c r="H2404" s="142" t="s">
        <v>174</v>
      </c>
      <c r="I2404" s="142" t="s">
        <v>174</v>
      </c>
      <c r="J2404" s="142" t="s">
        <v>174</v>
      </c>
      <c r="K2404" s="142" t="s">
        <v>174</v>
      </c>
      <c r="L2404" s="141" t="s">
        <v>174</v>
      </c>
    </row>
    <row r="2405" spans="1:12" ht="15" customHeight="1" x14ac:dyDescent="0.2">
      <c r="A2405" s="11"/>
      <c r="C2405" s="170" t="s">
        <v>181</v>
      </c>
      <c r="D2405" s="171"/>
      <c r="E2405" s="172"/>
      <c r="F2405" s="172"/>
      <c r="G2405" s="173"/>
      <c r="H2405" s="173"/>
      <c r="I2405" s="173"/>
      <c r="J2405" s="173"/>
      <c r="K2405" s="173"/>
      <c r="L2405" s="174"/>
    </row>
    <row r="2406" spans="1:12" ht="15" customHeight="1" x14ac:dyDescent="0.2">
      <c r="A2406" s="11"/>
      <c r="C2406" s="189">
        <v>2024</v>
      </c>
      <c r="D2406" s="184"/>
      <c r="E2406" s="185">
        <v>0.17261714369084413</v>
      </c>
      <c r="F2406" s="185">
        <v>7.3470489564803509E-2</v>
      </c>
      <c r="G2406" s="185">
        <v>0.25858060537065641</v>
      </c>
      <c r="H2406" s="185">
        <v>0.15005694281208592</v>
      </c>
      <c r="I2406" s="185">
        <v>6.9648527933960841E-2</v>
      </c>
      <c r="J2406" s="185">
        <v>0.12574407021617981</v>
      </c>
      <c r="K2406" s="185">
        <v>0.14988222041146951</v>
      </c>
      <c r="L2406" s="180">
        <f t="shared" ref="L2406:L2407" si="1064">(1*E2406+2*F2406+3*G2406+4*H2406+5*I2406)/SUM(E2406:I2406)</f>
        <v>2.8214308766416125</v>
      </c>
    </row>
    <row r="2407" spans="1:12" ht="15" customHeight="1" x14ac:dyDescent="0.2">
      <c r="A2407" s="11"/>
      <c r="C2407" s="190">
        <v>2021</v>
      </c>
      <c r="D2407" s="190"/>
      <c r="E2407" s="142">
        <v>0.12668968799999999</v>
      </c>
      <c r="F2407" s="142">
        <v>0.110006569</v>
      </c>
      <c r="G2407" s="142">
        <v>0.3143862</v>
      </c>
      <c r="H2407" s="142">
        <v>0.16578469100000001</v>
      </c>
      <c r="I2407" s="142">
        <v>6.0701900000000003E-2</v>
      </c>
      <c r="J2407" s="142">
        <v>9.2257965999999997E-2</v>
      </c>
      <c r="K2407" s="142">
        <v>0.13017295400000001</v>
      </c>
      <c r="L2407" s="141">
        <f t="shared" si="1064"/>
        <v>2.9020055463936112</v>
      </c>
    </row>
    <row r="2408" spans="1:12" ht="15" customHeight="1" x14ac:dyDescent="0.2">
      <c r="A2408" s="11"/>
      <c r="C2408" s="190">
        <v>2017</v>
      </c>
      <c r="D2408" s="186"/>
      <c r="E2408" s="142" t="s">
        <v>174</v>
      </c>
      <c r="F2408" s="142" t="s">
        <v>174</v>
      </c>
      <c r="G2408" s="142" t="s">
        <v>174</v>
      </c>
      <c r="H2408" s="142" t="s">
        <v>174</v>
      </c>
      <c r="I2408" s="142" t="s">
        <v>174</v>
      </c>
      <c r="J2408" s="142" t="s">
        <v>174</v>
      </c>
      <c r="K2408" s="142" t="s">
        <v>174</v>
      </c>
      <c r="L2408" s="141" t="s">
        <v>174</v>
      </c>
    </row>
    <row r="2409" spans="1:12" ht="15" customHeight="1" x14ac:dyDescent="0.2">
      <c r="A2409" s="11"/>
      <c r="C2409" s="190">
        <v>2014</v>
      </c>
      <c r="D2409" s="186"/>
      <c r="E2409" s="142" t="s">
        <v>174</v>
      </c>
      <c r="F2409" s="142" t="s">
        <v>174</v>
      </c>
      <c r="G2409" s="142" t="s">
        <v>174</v>
      </c>
      <c r="H2409" s="142" t="s">
        <v>174</v>
      </c>
      <c r="I2409" s="142" t="s">
        <v>174</v>
      </c>
      <c r="J2409" s="142" t="s">
        <v>174</v>
      </c>
      <c r="K2409" s="142" t="s">
        <v>174</v>
      </c>
      <c r="L2409" s="141" t="s">
        <v>174</v>
      </c>
    </row>
    <row r="2410" spans="1:12" ht="15" customHeight="1" x14ac:dyDescent="0.2">
      <c r="A2410" s="11"/>
      <c r="C2410" s="162" t="s">
        <v>186</v>
      </c>
      <c r="D2410" s="162"/>
      <c r="E2410" s="162"/>
      <c r="F2410" s="162"/>
      <c r="G2410" s="162"/>
      <c r="H2410" s="162"/>
      <c r="I2410" s="162"/>
      <c r="J2410" s="162"/>
      <c r="K2410" s="162"/>
      <c r="L2410" s="162"/>
    </row>
    <row r="2411" spans="1:12" ht="15" customHeight="1" x14ac:dyDescent="0.2">
      <c r="A2411" s="11"/>
      <c r="C2411" s="189">
        <v>2024</v>
      </c>
      <c r="D2411" s="184"/>
      <c r="E2411" s="185">
        <f>AVERAGE(E2236,E2256,E2276,E2296,E2316,E2336,E2356,E2376)</f>
        <v>0.16359990587973933</v>
      </c>
      <c r="F2411" s="185">
        <f t="shared" ref="F2411:K2411" si="1065">AVERAGE(F2236,F2256,F2276,F2296,F2316,F2336,F2356,F2376)</f>
        <v>0.11102012791555038</v>
      </c>
      <c r="G2411" s="185">
        <f t="shared" si="1065"/>
        <v>0.2923984201097804</v>
      </c>
      <c r="H2411" s="185">
        <f t="shared" si="1065"/>
        <v>0.16321372194589395</v>
      </c>
      <c r="I2411" s="185">
        <f t="shared" si="1065"/>
        <v>8.2723857849128196E-2</v>
      </c>
      <c r="J2411" s="185">
        <f t="shared" si="1065"/>
        <v>6.6714418018978469E-2</v>
      </c>
      <c r="K2411" s="185">
        <f t="shared" si="1065"/>
        <v>0.12032954828092926</v>
      </c>
      <c r="L2411" s="180">
        <f t="shared" ref="L2411:L2414" si="1066">(1*E2411+2*F2411+3*G2411+4*H2411+5*I2411)/SUM(E2411:I2411)</f>
        <v>2.8652344069183746</v>
      </c>
    </row>
    <row r="2412" spans="1:12" ht="15" customHeight="1" x14ac:dyDescent="0.2">
      <c r="A2412" s="11"/>
      <c r="C2412" s="190">
        <v>2021</v>
      </c>
      <c r="D2412" s="186"/>
      <c r="E2412" s="142">
        <f t="shared" ref="E2412:K2412" si="1067">AVERAGE(E2237,E2257,E2277,E2297,E2317,E2337,E2357,E2377)</f>
        <v>0.151684167875</v>
      </c>
      <c r="F2412" s="142">
        <f t="shared" si="1067"/>
        <v>0.10773119025000001</v>
      </c>
      <c r="G2412" s="142">
        <f t="shared" si="1067"/>
        <v>0.29028147387500003</v>
      </c>
      <c r="H2412" s="142">
        <f t="shared" si="1067"/>
        <v>0.16522706249999999</v>
      </c>
      <c r="I2412" s="142">
        <f t="shared" si="1067"/>
        <v>6.8939112875000014E-2</v>
      </c>
      <c r="J2412" s="142">
        <f t="shared" si="1067"/>
        <v>7.7470727875000006E-2</v>
      </c>
      <c r="K2412" s="142">
        <f t="shared" si="1067"/>
        <v>0.13866626625</v>
      </c>
      <c r="L2412" s="141">
        <f t="shared" si="1066"/>
        <v>2.8622281741402107</v>
      </c>
    </row>
    <row r="2413" spans="1:12" ht="15" customHeight="1" x14ac:dyDescent="0.2">
      <c r="A2413" s="11"/>
      <c r="C2413" s="190">
        <v>2017</v>
      </c>
      <c r="D2413" s="186"/>
      <c r="E2413" s="142">
        <f t="shared" ref="E2413:K2413" si="1068">AVERAGE(E2238,E2258,E2278,E2298,E2318,E2338,E2358,E2378)</f>
        <v>0.16117889600000002</v>
      </c>
      <c r="F2413" s="142">
        <f t="shared" si="1068"/>
        <v>9.8001224249999991E-2</v>
      </c>
      <c r="G2413" s="142">
        <f t="shared" si="1068"/>
        <v>0.26640104637500001</v>
      </c>
      <c r="H2413" s="142">
        <f t="shared" si="1068"/>
        <v>0.16615737262500002</v>
      </c>
      <c r="I2413" s="142">
        <f t="shared" si="1068"/>
        <v>6.920728687500001E-2</v>
      </c>
      <c r="J2413" s="142">
        <f t="shared" si="1068"/>
        <v>7.191266537499999E-2</v>
      </c>
      <c r="K2413" s="142">
        <f t="shared" si="1068"/>
        <v>0.16714150487500001</v>
      </c>
      <c r="L2413" s="141">
        <f t="shared" si="1066"/>
        <v>2.8478379591558727</v>
      </c>
    </row>
    <row r="2414" spans="1:12" ht="15" customHeight="1" x14ac:dyDescent="0.2">
      <c r="A2414" s="11"/>
      <c r="C2414" s="190">
        <v>2014</v>
      </c>
      <c r="D2414" s="186"/>
      <c r="E2414" s="142">
        <f t="shared" ref="E2414:K2414" si="1069">AVERAGE(E2239,E2259,E2279,E2299,E2319,E2339,E2359,E2379)</f>
        <v>0.15795164728216138</v>
      </c>
      <c r="F2414" s="142">
        <f t="shared" si="1069"/>
        <v>0.10092381523616829</v>
      </c>
      <c r="G2414" s="142">
        <f t="shared" si="1069"/>
        <v>0.25921058077626441</v>
      </c>
      <c r="H2414" s="142">
        <f t="shared" si="1069"/>
        <v>0.15558675882460773</v>
      </c>
      <c r="I2414" s="142">
        <f t="shared" si="1069"/>
        <v>6.3623179271202923E-2</v>
      </c>
      <c r="J2414" s="142">
        <f t="shared" si="1069"/>
        <v>6.6885022406968891E-2</v>
      </c>
      <c r="K2414" s="142">
        <f t="shared" si="1069"/>
        <v>0.19581899620262638</v>
      </c>
      <c r="L2414" s="141">
        <f t="shared" si="1066"/>
        <v>2.8182629556982128</v>
      </c>
    </row>
    <row r="2415" spans="1:12" ht="15" customHeight="1" x14ac:dyDescent="0.2">
      <c r="A2415" s="11"/>
      <c r="C2415" s="162" t="s">
        <v>187</v>
      </c>
      <c r="D2415" s="162"/>
      <c r="E2415" s="162"/>
      <c r="F2415" s="162"/>
      <c r="G2415" s="162"/>
      <c r="H2415" s="162"/>
      <c r="I2415" s="162"/>
      <c r="J2415" s="162"/>
      <c r="K2415" s="162"/>
      <c r="L2415" s="162"/>
    </row>
    <row r="2416" spans="1:12" ht="15" customHeight="1" x14ac:dyDescent="0.2">
      <c r="A2416" s="11"/>
      <c r="B2416" s="3"/>
      <c r="C2416" s="189">
        <v>2024</v>
      </c>
      <c r="D2416" s="184"/>
      <c r="E2416" s="185">
        <f>AVERAGE(E2241,E2261,E2281,E2301,E2321,E2341,E2361,E2381)</f>
        <v>0.17393999374683325</v>
      </c>
      <c r="F2416" s="185">
        <f t="shared" ref="F2416:K2416" si="1070">AVERAGE(F2241,F2261,F2281,F2301,F2321,F2341,F2361,F2381)</f>
        <v>0.10156696286015668</v>
      </c>
      <c r="G2416" s="185">
        <f t="shared" si="1070"/>
        <v>0.29873933313323009</v>
      </c>
      <c r="H2416" s="185">
        <f t="shared" si="1070"/>
        <v>0.1606804940287202</v>
      </c>
      <c r="I2416" s="185">
        <f t="shared" si="1070"/>
        <v>7.930483241876915E-2</v>
      </c>
      <c r="J2416" s="185">
        <f t="shared" si="1070"/>
        <v>6.5438835531361317E-2</v>
      </c>
      <c r="K2416" s="185">
        <f t="shared" si="1070"/>
        <v>0.12032954828092927</v>
      </c>
      <c r="L2416" s="180">
        <f t="shared" ref="L2416:L2419" si="1071">(1*E2416+2*F2416+3*G2416+4*H2416+5*I2416)/SUM(E2416:I2416)</f>
        <v>2.8401477062546792</v>
      </c>
    </row>
    <row r="2417" spans="1:12" ht="15" customHeight="1" x14ac:dyDescent="0.2">
      <c r="A2417" s="11"/>
      <c r="B2417" s="3"/>
      <c r="C2417" s="190">
        <v>2021</v>
      </c>
      <c r="D2417" s="186"/>
      <c r="E2417" s="142">
        <f t="shared" ref="E2417:K2417" si="1072">AVERAGE(E2242,E2262,E2282,E2302,E2322,E2342,E2362,E2382)</f>
        <v>0.14942190175</v>
      </c>
      <c r="F2417" s="142">
        <f t="shared" si="1072"/>
        <v>0.10752282075</v>
      </c>
      <c r="G2417" s="142">
        <f t="shared" si="1072"/>
        <v>0.29019379687500008</v>
      </c>
      <c r="H2417" s="142">
        <f t="shared" si="1072"/>
        <v>0.16119279475000001</v>
      </c>
      <c r="I2417" s="142">
        <f t="shared" si="1072"/>
        <v>6.9603974124999995E-2</v>
      </c>
      <c r="J2417" s="142">
        <f t="shared" si="1072"/>
        <v>8.3398431374999998E-2</v>
      </c>
      <c r="K2417" s="142">
        <f t="shared" si="1072"/>
        <v>0.13866626625</v>
      </c>
      <c r="L2417" s="141">
        <f t="shared" si="1071"/>
        <v>2.8637857379006744</v>
      </c>
    </row>
    <row r="2418" spans="1:12" ht="15" customHeight="1" x14ac:dyDescent="0.2">
      <c r="A2418" s="11"/>
      <c r="B2418" s="3"/>
      <c r="C2418" s="190">
        <v>2017</v>
      </c>
      <c r="D2418" s="186"/>
      <c r="E2418" s="142">
        <f t="shared" ref="E2418:K2418" si="1073">AVERAGE(E2243,E2263,E2283,E2303,E2323,E2343,E2363,E2383)</f>
        <v>0.171572240875</v>
      </c>
      <c r="F2418" s="142">
        <f t="shared" si="1073"/>
        <v>9.1636229749999992E-2</v>
      </c>
      <c r="G2418" s="142">
        <f t="shared" si="1073"/>
        <v>0.26760759362500003</v>
      </c>
      <c r="H2418" s="142">
        <f t="shared" si="1073"/>
        <v>0.16562594200000003</v>
      </c>
      <c r="I2418" s="142">
        <f t="shared" si="1073"/>
        <v>6.1021846125000008E-2</v>
      </c>
      <c r="J2418" s="142">
        <f t="shared" si="1073"/>
        <v>7.3956711874999997E-2</v>
      </c>
      <c r="K2418" s="142">
        <f t="shared" si="1073"/>
        <v>0.16857943900000003</v>
      </c>
      <c r="L2418" s="141">
        <f t="shared" si="1071"/>
        <v>2.805784689541635</v>
      </c>
    </row>
    <row r="2419" spans="1:12" ht="15" customHeight="1" x14ac:dyDescent="0.2">
      <c r="A2419" s="11"/>
      <c r="B2419" s="3"/>
      <c r="C2419" s="190">
        <v>2014</v>
      </c>
      <c r="D2419" s="186"/>
      <c r="E2419" s="142">
        <f t="shared" ref="E2419:K2419" si="1074">AVERAGE(E2244,E2264,E2284,E2304,E2324,E2344,E2364,E2384)</f>
        <v>0.16806234239730194</v>
      </c>
      <c r="F2419" s="142">
        <f t="shared" si="1074"/>
        <v>8.5783511266764409E-2</v>
      </c>
      <c r="G2419" s="142">
        <f t="shared" si="1074"/>
        <v>0.27024508389297985</v>
      </c>
      <c r="H2419" s="142">
        <f t="shared" si="1074"/>
        <v>0.15878959131088419</v>
      </c>
      <c r="I2419" s="142">
        <f t="shared" si="1074"/>
        <v>5.239722902051086E-2</v>
      </c>
      <c r="J2419" s="142">
        <f t="shared" si="1074"/>
        <v>6.9229374113420547E-2</v>
      </c>
      <c r="K2419" s="142">
        <f t="shared" si="1074"/>
        <v>0.19549286799813825</v>
      </c>
      <c r="L2419" s="141">
        <f t="shared" si="1071"/>
        <v>2.7846743696366727</v>
      </c>
    </row>
    <row r="2420" spans="1:12" ht="15" customHeight="1" x14ac:dyDescent="0.2">
      <c r="A2420" s="11"/>
      <c r="B2420" s="3"/>
      <c r="C2420" s="162" t="s">
        <v>188</v>
      </c>
      <c r="D2420" s="162"/>
      <c r="E2420" s="162"/>
      <c r="F2420" s="162"/>
      <c r="G2420" s="162"/>
      <c r="H2420" s="162"/>
      <c r="I2420" s="162"/>
      <c r="J2420" s="162"/>
      <c r="K2420" s="162"/>
      <c r="L2420" s="162"/>
    </row>
    <row r="2421" spans="1:12" ht="15" customHeight="1" x14ac:dyDescent="0.2">
      <c r="A2421" s="11"/>
      <c r="C2421" s="189">
        <v>2024</v>
      </c>
      <c r="D2421" s="184"/>
      <c r="E2421" s="185">
        <f>AVERAGE(E2246,E2266,E2286,E2306,E2326,E2346,E2366,E2386)</f>
        <v>0.17565154723087187</v>
      </c>
      <c r="F2421" s="185">
        <f t="shared" ref="F2421:K2421" si="1075">AVERAGE(F2246,F2266,F2286,F2306,F2326,F2346,F2366,F2386)</f>
        <v>9.4327186068261112E-2</v>
      </c>
      <c r="G2421" s="185">
        <f t="shared" si="1075"/>
        <v>0.26855221903150361</v>
      </c>
      <c r="H2421" s="185">
        <f t="shared" si="1075"/>
        <v>0.16105051154408354</v>
      </c>
      <c r="I2421" s="185">
        <f t="shared" si="1075"/>
        <v>8.5364455856553126E-2</v>
      </c>
      <c r="J2421" s="185">
        <f t="shared" si="1075"/>
        <v>7.7039232421430986E-2</v>
      </c>
      <c r="K2421" s="185">
        <f t="shared" si="1075"/>
        <v>0.13801484784729581</v>
      </c>
      <c r="L2421" s="180">
        <f t="shared" ref="L2421:L2424" si="1076">(1*E2421+2*F2421+3*G2421+4*H2421+5*I2421)/SUM(E2421:I2421)</f>
        <v>2.8549570684923213</v>
      </c>
    </row>
    <row r="2422" spans="1:12" ht="15" customHeight="1" x14ac:dyDescent="0.2">
      <c r="A2422" s="11"/>
      <c r="C2422" s="190">
        <v>2021</v>
      </c>
      <c r="D2422" s="186"/>
      <c r="E2422" s="142">
        <f t="shared" ref="E2422:K2422" si="1077">AVERAGE(E2247,E2267,E2287,E2307,E2327,E2347,E2367,E2387)</f>
        <v>0.16646873125</v>
      </c>
      <c r="F2422" s="142">
        <f t="shared" si="1077"/>
        <v>7.8594587625000004E-2</v>
      </c>
      <c r="G2422" s="142">
        <f t="shared" si="1077"/>
        <v>0.254070101125</v>
      </c>
      <c r="H2422" s="142">
        <f t="shared" si="1077"/>
        <v>0.17343652012500002</v>
      </c>
      <c r="I2422" s="142">
        <f t="shared" si="1077"/>
        <v>6.9848598124999994E-2</v>
      </c>
      <c r="J2422" s="142">
        <f t="shared" si="1077"/>
        <v>9.7298851749999998E-2</v>
      </c>
      <c r="K2422" s="142">
        <f t="shared" si="1077"/>
        <v>0.16028261050000001</v>
      </c>
      <c r="L2422" s="141">
        <f t="shared" si="1076"/>
        <v>2.867462450517547</v>
      </c>
    </row>
    <row r="2423" spans="1:12" ht="15" customHeight="1" x14ac:dyDescent="0.2">
      <c r="A2423" s="11"/>
      <c r="C2423" s="190">
        <v>2017</v>
      </c>
      <c r="D2423" s="186"/>
      <c r="E2423" s="142">
        <f t="shared" ref="E2423:K2423" si="1078">AVERAGE(E2248,E2268,E2288,E2308,E2328,E2348,E2368,E2388)</f>
        <v>0.15635398575000001</v>
      </c>
      <c r="F2423" s="142">
        <f t="shared" si="1078"/>
        <v>7.0880012500000006E-2</v>
      </c>
      <c r="G2423" s="142">
        <f t="shared" si="1078"/>
        <v>0.26727205775000001</v>
      </c>
      <c r="H2423" s="142">
        <f t="shared" si="1078"/>
        <v>0.15445260537500002</v>
      </c>
      <c r="I2423" s="142">
        <f t="shared" si="1078"/>
        <v>4.8742356500000007E-2</v>
      </c>
      <c r="J2423" s="142">
        <f t="shared" si="1078"/>
        <v>0.10499847062499999</v>
      </c>
      <c r="K2423" s="142">
        <f t="shared" si="1078"/>
        <v>0.19730051175000002</v>
      </c>
      <c r="L2423" s="141">
        <f t="shared" si="1076"/>
        <v>2.8113079066073734</v>
      </c>
    </row>
    <row r="2424" spans="1:12" ht="15" customHeight="1" x14ac:dyDescent="0.2">
      <c r="A2424" s="11"/>
      <c r="C2424" s="190">
        <v>2014</v>
      </c>
      <c r="D2424" s="186"/>
      <c r="E2424" s="142">
        <f t="shared" ref="E2424:K2424" si="1079">AVERAGE(E2249,E2269,E2289,E2309,E2329,E2349,E2369,E2389)</f>
        <v>0.15653206191601612</v>
      </c>
      <c r="F2424" s="142">
        <f t="shared" si="1079"/>
        <v>8.7105841608552517E-2</v>
      </c>
      <c r="G2424" s="142">
        <f t="shared" si="1079"/>
        <v>0.20604609056315151</v>
      </c>
      <c r="H2424" s="142">
        <f t="shared" si="1079"/>
        <v>0.1423820454487926</v>
      </c>
      <c r="I2424" s="142">
        <f t="shared" si="1079"/>
        <v>5.8396165298953008E-2</v>
      </c>
      <c r="J2424" s="142">
        <f t="shared" si="1079"/>
        <v>0.10530935607981073</v>
      </c>
      <c r="K2424" s="142">
        <f t="shared" si="1079"/>
        <v>0.2442284390847235</v>
      </c>
      <c r="L2424" s="141">
        <f t="shared" si="1076"/>
        <v>2.7832378448036792</v>
      </c>
    </row>
    <row r="2425" spans="1:12" ht="15" customHeight="1" x14ac:dyDescent="0.2">
      <c r="A2425" s="11"/>
      <c r="C2425" s="157" t="s">
        <v>171</v>
      </c>
      <c r="D2425" s="157"/>
      <c r="E2425" s="157"/>
      <c r="F2425" s="157"/>
      <c r="G2425" s="158"/>
      <c r="H2425" s="158"/>
      <c r="I2425" s="158"/>
      <c r="J2425" s="158"/>
      <c r="K2425" s="158"/>
      <c r="L2425" s="158"/>
    </row>
    <row r="2426" spans="1:12" ht="15" customHeight="1" x14ac:dyDescent="0.2">
      <c r="A2426" s="11"/>
      <c r="C2426" s="100" t="s">
        <v>112</v>
      </c>
      <c r="D2426" s="100"/>
      <c r="E2426" s="100"/>
      <c r="F2426" s="100"/>
      <c r="G2426" s="99"/>
      <c r="H2426" s="99"/>
      <c r="I2426" s="99"/>
      <c r="J2426" s="99"/>
      <c r="K2426" s="99"/>
      <c r="L2426" s="99"/>
    </row>
    <row r="2427" spans="1:12" ht="15" customHeight="1" x14ac:dyDescent="0.2">
      <c r="A2427" s="11"/>
      <c r="C2427" s="160" t="s">
        <v>185</v>
      </c>
      <c r="D2427" s="160"/>
      <c r="E2427" s="160"/>
      <c r="F2427" s="161"/>
      <c r="G2427" s="161"/>
      <c r="H2427" s="161"/>
      <c r="I2427" s="161"/>
      <c r="J2427" s="161"/>
      <c r="K2427" s="161"/>
      <c r="L2427" s="161"/>
    </row>
    <row r="2428" spans="1:12" ht="15" customHeight="1" x14ac:dyDescent="0.2">
      <c r="A2428" s="11"/>
      <c r="C2428" s="189">
        <v>2024</v>
      </c>
      <c r="D2428" s="184"/>
      <c r="E2428" s="185">
        <f>AVERAGE(E2438,E2443,E2448,E2458,E2463,E2468,E2478,E2483,E2488,E2498,E2503,E2508,E2518,E2523,E2528,E2538,E2543,E2548,E2558,E2563,E2568,E2578,E2583,E2588)</f>
        <v>0.1428507233009976</v>
      </c>
      <c r="F2428" s="185">
        <f t="shared" ref="F2428:K2428" si="1080">AVERAGE(F2438,F2443,F2448,F2458,F2463,F2468,F2478,F2483,F2488,F2498,F2503,F2508,F2518,F2523,F2528,F2538,F2543,F2548,F2558,F2563,F2568,F2578,F2583,F2588)</f>
        <v>0.10772121867842739</v>
      </c>
      <c r="G2428" s="185">
        <f t="shared" si="1080"/>
        <v>0.30075484491893173</v>
      </c>
      <c r="H2428" s="185">
        <f t="shared" si="1080"/>
        <v>0.18185690607290092</v>
      </c>
      <c r="I2428" s="185">
        <f t="shared" si="1080"/>
        <v>9.0018302629411476E-2</v>
      </c>
      <c r="J2428" s="185">
        <f t="shared" si="1080"/>
        <v>7.2580900813166815E-2</v>
      </c>
      <c r="K2428" s="185">
        <f t="shared" si="1080"/>
        <v>0.10421710358616419</v>
      </c>
      <c r="L2428" s="180">
        <f t="shared" ref="L2428:L2429" si="1081">(1*E2428+2*F2428+3*G2428+4*H2428+5*I2428)/SUM(E2428:I2428)</f>
        <v>2.9616993713363238</v>
      </c>
    </row>
    <row r="2429" spans="1:12" ht="15" customHeight="1" x14ac:dyDescent="0.2">
      <c r="A2429" s="11"/>
      <c r="C2429" s="190">
        <v>2021</v>
      </c>
      <c r="D2429" s="186"/>
      <c r="E2429" s="142">
        <f t="shared" ref="E2429:K2429" si="1082">AVERAGE(E2439,E2444,E2449,E2459,E2464,E2469,E2479,E2484,E2489,E2499,E2504,E2509,E2519,E2524,E2529,E2539,E2544,E2549,E2559,E2564,E2569,E2579,E2584,E2589)</f>
        <v>0.14490463149999999</v>
      </c>
      <c r="F2429" s="142">
        <f t="shared" si="1082"/>
        <v>0.10747914933333332</v>
      </c>
      <c r="G2429" s="142">
        <f t="shared" si="1082"/>
        <v>0.30955516858333337</v>
      </c>
      <c r="H2429" s="142">
        <f t="shared" si="1082"/>
        <v>0.16848430758333333</v>
      </c>
      <c r="I2429" s="142">
        <f t="shared" si="1082"/>
        <v>8.5450244625000019E-2</v>
      </c>
      <c r="J2429" s="142">
        <f t="shared" si="1082"/>
        <v>6.9433805124999984E-2</v>
      </c>
      <c r="K2429" s="142">
        <f t="shared" si="1082"/>
        <v>0.11469270041666667</v>
      </c>
      <c r="L2429" s="141">
        <f t="shared" si="1081"/>
        <v>2.9290286847352296</v>
      </c>
    </row>
    <row r="2430" spans="1:12" ht="15" customHeight="1" x14ac:dyDescent="0.2">
      <c r="A2430" s="11"/>
      <c r="C2430" s="190">
        <v>2017</v>
      </c>
      <c r="D2430" s="186"/>
      <c r="E2430" s="142" t="s">
        <v>174</v>
      </c>
      <c r="F2430" s="142" t="s">
        <v>174</v>
      </c>
      <c r="G2430" s="142" t="s">
        <v>174</v>
      </c>
      <c r="H2430" s="142" t="s">
        <v>174</v>
      </c>
      <c r="I2430" s="142" t="s">
        <v>174</v>
      </c>
      <c r="J2430" s="142" t="s">
        <v>174</v>
      </c>
      <c r="K2430" s="142" t="s">
        <v>174</v>
      </c>
      <c r="L2430" s="141" t="s">
        <v>174</v>
      </c>
    </row>
    <row r="2431" spans="1:12" ht="15" customHeight="1" x14ac:dyDescent="0.2">
      <c r="A2431" s="11"/>
      <c r="C2431" s="190">
        <v>2014</v>
      </c>
      <c r="D2431" s="186"/>
      <c r="E2431" s="142" t="s">
        <v>174</v>
      </c>
      <c r="F2431" s="142" t="s">
        <v>174</v>
      </c>
      <c r="G2431" s="142" t="s">
        <v>174</v>
      </c>
      <c r="H2431" s="142" t="s">
        <v>174</v>
      </c>
      <c r="I2431" s="142" t="s">
        <v>174</v>
      </c>
      <c r="J2431" s="142" t="s">
        <v>174</v>
      </c>
      <c r="K2431" s="142" t="s">
        <v>174</v>
      </c>
      <c r="L2431" s="141" t="s">
        <v>174</v>
      </c>
    </row>
    <row r="2432" spans="1:12" ht="15" customHeight="1" x14ac:dyDescent="0.2">
      <c r="A2432" s="11"/>
      <c r="C2432" s="162" t="s">
        <v>68</v>
      </c>
      <c r="D2432" s="162"/>
      <c r="E2432" s="162"/>
      <c r="F2432" s="162"/>
      <c r="G2432" s="162"/>
      <c r="H2432" s="162"/>
      <c r="I2432" s="162"/>
      <c r="J2432" s="162"/>
      <c r="K2432" s="162"/>
      <c r="L2432" s="162"/>
    </row>
    <row r="2433" spans="1:12" ht="15" customHeight="1" x14ac:dyDescent="0.2">
      <c r="A2433" s="11"/>
      <c r="C2433" s="189">
        <v>2024</v>
      </c>
      <c r="D2433" s="184"/>
      <c r="E2433" s="185">
        <f>AVERAGE(E2438,E2443,E2448)</f>
        <v>0.10794979023743374</v>
      </c>
      <c r="F2433" s="185">
        <f t="shared" ref="F2433:K2433" si="1083">AVERAGE(F2438,F2443,F2448)</f>
        <v>8.2034827581305605E-2</v>
      </c>
      <c r="G2433" s="185">
        <f t="shared" si="1083"/>
        <v>0.29103732583197534</v>
      </c>
      <c r="H2433" s="185">
        <f t="shared" si="1083"/>
        <v>0.30277966692484837</v>
      </c>
      <c r="I2433" s="185">
        <f t="shared" si="1083"/>
        <v>0.16869692393839567</v>
      </c>
      <c r="J2433" s="185">
        <f t="shared" si="1083"/>
        <v>3.4490667434286922E-2</v>
      </c>
      <c r="K2433" s="185">
        <f t="shared" si="1083"/>
        <v>1.3010798051754403E-2</v>
      </c>
      <c r="L2433" s="180">
        <f t="shared" ref="L2433:L2434" si="1084">(1*E2433+2*F2433+3*G2433+4*H2433+5*I2433)/SUM(E2433:I2433)</f>
        <v>3.3593067016319393</v>
      </c>
    </row>
    <row r="2434" spans="1:12" ht="15" customHeight="1" x14ac:dyDescent="0.2">
      <c r="A2434" s="11"/>
      <c r="C2434" s="190">
        <v>2021</v>
      </c>
      <c r="D2434" s="186"/>
      <c r="E2434" s="142">
        <f t="shared" ref="E2434:K2434" si="1085">AVERAGE(E2439,E2444,E2449)</f>
        <v>0.10915697099999999</v>
      </c>
      <c r="F2434" s="142">
        <f t="shared" si="1085"/>
        <v>8.0983663999999997E-2</v>
      </c>
      <c r="G2434" s="142">
        <f t="shared" si="1085"/>
        <v>0.29422257466666668</v>
      </c>
      <c r="H2434" s="142">
        <f t="shared" si="1085"/>
        <v>0.29567549766666662</v>
      </c>
      <c r="I2434" s="142">
        <f t="shared" si="1085"/>
        <v>0.16933410233333332</v>
      </c>
      <c r="J2434" s="142">
        <f t="shared" si="1085"/>
        <v>3.7749399999999995E-2</v>
      </c>
      <c r="K2434" s="142">
        <f t="shared" si="1085"/>
        <v>1.2877833333333333E-2</v>
      </c>
      <c r="L2434" s="141">
        <f t="shared" si="1084"/>
        <v>3.3529130947524934</v>
      </c>
    </row>
    <row r="2435" spans="1:12" ht="15" customHeight="1" x14ac:dyDescent="0.2">
      <c r="A2435" s="11"/>
      <c r="C2435" s="190">
        <v>2017</v>
      </c>
      <c r="D2435" s="186"/>
      <c r="E2435" s="142" t="s">
        <v>174</v>
      </c>
      <c r="F2435" s="142" t="s">
        <v>174</v>
      </c>
      <c r="G2435" s="142" t="s">
        <v>174</v>
      </c>
      <c r="H2435" s="142" t="s">
        <v>174</v>
      </c>
      <c r="I2435" s="142" t="s">
        <v>174</v>
      </c>
      <c r="J2435" s="142" t="s">
        <v>174</v>
      </c>
      <c r="K2435" s="142" t="s">
        <v>174</v>
      </c>
      <c r="L2435" s="141" t="s">
        <v>174</v>
      </c>
    </row>
    <row r="2436" spans="1:12" ht="15" customHeight="1" x14ac:dyDescent="0.2">
      <c r="A2436" s="11"/>
      <c r="C2436" s="190">
        <v>2014</v>
      </c>
      <c r="D2436" s="186"/>
      <c r="E2436" s="142" t="s">
        <v>174</v>
      </c>
      <c r="F2436" s="142" t="s">
        <v>174</v>
      </c>
      <c r="G2436" s="142" t="s">
        <v>174</v>
      </c>
      <c r="H2436" s="142" t="s">
        <v>174</v>
      </c>
      <c r="I2436" s="142" t="s">
        <v>174</v>
      </c>
      <c r="J2436" s="142" t="s">
        <v>174</v>
      </c>
      <c r="K2436" s="142" t="s">
        <v>174</v>
      </c>
      <c r="L2436" s="141" t="s">
        <v>174</v>
      </c>
    </row>
    <row r="2437" spans="1:12" ht="15" customHeight="1" x14ac:dyDescent="0.2">
      <c r="A2437" s="11"/>
      <c r="C2437" s="170" t="s">
        <v>95</v>
      </c>
      <c r="D2437" s="171"/>
      <c r="E2437" s="172"/>
      <c r="F2437" s="172"/>
      <c r="G2437" s="173"/>
      <c r="H2437" s="173"/>
      <c r="I2437" s="173"/>
      <c r="J2437" s="173"/>
      <c r="K2437" s="173"/>
      <c r="L2437" s="174"/>
    </row>
    <row r="2438" spans="1:12" ht="15" customHeight="1" x14ac:dyDescent="0.2">
      <c r="A2438" s="11"/>
      <c r="C2438" s="189">
        <v>2024</v>
      </c>
      <c r="D2438" s="184"/>
      <c r="E2438" s="185">
        <v>0.1050969554850517</v>
      </c>
      <c r="F2438" s="185">
        <v>8.5179533524563852E-2</v>
      </c>
      <c r="G2438" s="185">
        <v>0.3005691239209014</v>
      </c>
      <c r="H2438" s="185">
        <v>0.30244400946529437</v>
      </c>
      <c r="I2438" s="185">
        <v>0.16397114053966932</v>
      </c>
      <c r="J2438" s="185">
        <v>3.0962970637884092E-2</v>
      </c>
      <c r="K2438" s="185">
        <v>1.1776266426635261E-2</v>
      </c>
      <c r="L2438" s="180">
        <f t="shared" ref="L2438:L2439" si="1086">(1*E2438+2*F2438+3*G2438+4*H2438+5*I2438)/SUM(E2438:I2438)</f>
        <v>3.349970310098823</v>
      </c>
    </row>
    <row r="2439" spans="1:12" ht="15" customHeight="1" x14ac:dyDescent="0.2">
      <c r="A2439" s="11"/>
      <c r="C2439" s="190">
        <v>2021</v>
      </c>
      <c r="D2439" s="186"/>
      <c r="E2439" s="142">
        <v>0.110016803</v>
      </c>
      <c r="F2439" s="142">
        <v>7.5568649000000002E-2</v>
      </c>
      <c r="G2439" s="142">
        <v>0.32234341100000002</v>
      </c>
      <c r="H2439" s="142">
        <v>0.28061309499999998</v>
      </c>
      <c r="I2439" s="142">
        <v>0.16585876899999999</v>
      </c>
      <c r="J2439" s="142">
        <v>3.3959400000000001E-2</v>
      </c>
      <c r="K2439" s="142">
        <v>1.16399E-2</v>
      </c>
      <c r="L2439" s="141">
        <f t="shared" si="1086"/>
        <v>3.3318609982576013</v>
      </c>
    </row>
    <row r="2440" spans="1:12" ht="15" customHeight="1" x14ac:dyDescent="0.2">
      <c r="A2440" s="11"/>
      <c r="C2440" s="190">
        <v>2017</v>
      </c>
      <c r="D2440" s="186"/>
      <c r="E2440" s="142" t="s">
        <v>174</v>
      </c>
      <c r="F2440" s="142" t="s">
        <v>174</v>
      </c>
      <c r="G2440" s="142" t="s">
        <v>174</v>
      </c>
      <c r="H2440" s="142" t="s">
        <v>174</v>
      </c>
      <c r="I2440" s="142" t="s">
        <v>174</v>
      </c>
      <c r="J2440" s="142" t="s">
        <v>174</v>
      </c>
      <c r="K2440" s="142" t="s">
        <v>174</v>
      </c>
      <c r="L2440" s="141" t="s">
        <v>174</v>
      </c>
    </row>
    <row r="2441" spans="1:12" ht="15" customHeight="1" x14ac:dyDescent="0.2">
      <c r="A2441" s="11"/>
      <c r="C2441" s="190">
        <v>2014</v>
      </c>
      <c r="D2441" s="186"/>
      <c r="E2441" s="142" t="s">
        <v>174</v>
      </c>
      <c r="F2441" s="142" t="s">
        <v>174</v>
      </c>
      <c r="G2441" s="142" t="s">
        <v>174</v>
      </c>
      <c r="H2441" s="142" t="s">
        <v>174</v>
      </c>
      <c r="I2441" s="142" t="s">
        <v>174</v>
      </c>
      <c r="J2441" s="142" t="s">
        <v>174</v>
      </c>
      <c r="K2441" s="142" t="s">
        <v>174</v>
      </c>
      <c r="L2441" s="141" t="s">
        <v>174</v>
      </c>
    </row>
    <row r="2442" spans="1:12" ht="15" customHeight="1" x14ac:dyDescent="0.2">
      <c r="A2442" s="11"/>
      <c r="C2442" s="170" t="s">
        <v>96</v>
      </c>
      <c r="D2442" s="171"/>
      <c r="E2442" s="172"/>
      <c r="F2442" s="172"/>
      <c r="G2442" s="173"/>
      <c r="H2442" s="173"/>
      <c r="I2442" s="173"/>
      <c r="J2442" s="173"/>
      <c r="K2442" s="173"/>
      <c r="L2442" s="174"/>
    </row>
    <row r="2443" spans="1:12" ht="15" customHeight="1" x14ac:dyDescent="0.2">
      <c r="A2443" s="11"/>
      <c r="C2443" s="189">
        <v>2024</v>
      </c>
      <c r="D2443" s="184"/>
      <c r="E2443" s="185">
        <v>0.10977631391617848</v>
      </c>
      <c r="F2443" s="185">
        <v>8.1375291071368774E-2</v>
      </c>
      <c r="G2443" s="185">
        <v>0.27682926010391024</v>
      </c>
      <c r="H2443" s="185">
        <v>0.31654891864489521</v>
      </c>
      <c r="I2443" s="185">
        <v>0.16886160496680017</v>
      </c>
      <c r="J2443" s="185">
        <v>3.4832344870212063E-2</v>
      </c>
      <c r="K2443" s="185">
        <v>1.1776266426635262E-2</v>
      </c>
      <c r="L2443" s="180">
        <f t="shared" ref="L2443:L2444" si="1087">(1*E2443+2*F2443+3*G2443+4*H2443+5*I2443)/SUM(E2443:I2443)</f>
        <v>3.3706182097526654</v>
      </c>
    </row>
    <row r="2444" spans="1:12" ht="15" customHeight="1" x14ac:dyDescent="0.2">
      <c r="A2444" s="11"/>
      <c r="C2444" s="190">
        <v>2021</v>
      </c>
      <c r="D2444" s="186"/>
      <c r="E2444" s="142">
        <v>0.109865426</v>
      </c>
      <c r="F2444" s="142">
        <v>8.2865852000000004E-2</v>
      </c>
      <c r="G2444" s="142">
        <v>0.27852282099999998</v>
      </c>
      <c r="H2444" s="142">
        <v>0.32238705200000001</v>
      </c>
      <c r="I2444" s="142">
        <v>0.157573403</v>
      </c>
      <c r="J2444" s="142">
        <v>3.7145600000000001E-2</v>
      </c>
      <c r="K2444" s="142">
        <v>1.16399E-2</v>
      </c>
      <c r="L2444" s="141">
        <f t="shared" si="1087"/>
        <v>3.3521152536949095</v>
      </c>
    </row>
    <row r="2445" spans="1:12" ht="15" customHeight="1" x14ac:dyDescent="0.2">
      <c r="A2445" s="11"/>
      <c r="C2445" s="190">
        <v>2017</v>
      </c>
      <c r="D2445" s="186"/>
      <c r="E2445" s="142" t="s">
        <v>174</v>
      </c>
      <c r="F2445" s="142" t="s">
        <v>174</v>
      </c>
      <c r="G2445" s="142" t="s">
        <v>174</v>
      </c>
      <c r="H2445" s="142" t="s">
        <v>174</v>
      </c>
      <c r="I2445" s="142" t="s">
        <v>174</v>
      </c>
      <c r="J2445" s="142" t="s">
        <v>174</v>
      </c>
      <c r="K2445" s="142" t="s">
        <v>174</v>
      </c>
      <c r="L2445" s="141" t="s">
        <v>174</v>
      </c>
    </row>
    <row r="2446" spans="1:12" ht="15" customHeight="1" x14ac:dyDescent="0.2">
      <c r="A2446" s="11"/>
      <c r="C2446" s="190">
        <v>2014</v>
      </c>
      <c r="D2446" s="186"/>
      <c r="E2446" s="142" t="s">
        <v>174</v>
      </c>
      <c r="F2446" s="142" t="s">
        <v>174</v>
      </c>
      <c r="G2446" s="142" t="s">
        <v>174</v>
      </c>
      <c r="H2446" s="142" t="s">
        <v>174</v>
      </c>
      <c r="I2446" s="142" t="s">
        <v>174</v>
      </c>
      <c r="J2446" s="142" t="s">
        <v>174</v>
      </c>
      <c r="K2446" s="142" t="s">
        <v>174</v>
      </c>
      <c r="L2446" s="141" t="s">
        <v>174</v>
      </c>
    </row>
    <row r="2447" spans="1:12" ht="15" customHeight="1" x14ac:dyDescent="0.2">
      <c r="A2447" s="11"/>
      <c r="C2447" s="170" t="s">
        <v>181</v>
      </c>
      <c r="D2447" s="171"/>
      <c r="E2447" s="172"/>
      <c r="F2447" s="172"/>
      <c r="G2447" s="173"/>
      <c r="H2447" s="173"/>
      <c r="I2447" s="173"/>
      <c r="J2447" s="173"/>
      <c r="K2447" s="173"/>
      <c r="L2447" s="174"/>
    </row>
    <row r="2448" spans="1:12" ht="15" customHeight="1" x14ac:dyDescent="0.2">
      <c r="A2448" s="11"/>
      <c r="C2448" s="189">
        <v>2024</v>
      </c>
      <c r="D2448" s="184"/>
      <c r="E2448" s="185">
        <v>0.10897610131107105</v>
      </c>
      <c r="F2448" s="185">
        <v>7.954965814798419E-2</v>
      </c>
      <c r="G2448" s="185">
        <v>0.29571359347111448</v>
      </c>
      <c r="H2448" s="185">
        <v>0.28934607266435547</v>
      </c>
      <c r="I2448" s="185">
        <v>0.17325802630871751</v>
      </c>
      <c r="J2448" s="185">
        <v>3.7676686794764616E-2</v>
      </c>
      <c r="K2448" s="185">
        <v>1.5479861301992685E-2</v>
      </c>
      <c r="L2448" s="180">
        <f t="shared" ref="L2448:L2449" si="1088">(1*E2448+2*F2448+3*G2448+4*H2448+5*I2448)/SUM(E2448:I2448)</f>
        <v>3.3573560801751641</v>
      </c>
    </row>
    <row r="2449" spans="1:12" ht="15" customHeight="1" x14ac:dyDescent="0.2">
      <c r="A2449" s="11"/>
      <c r="C2449" s="190">
        <v>2021</v>
      </c>
      <c r="D2449" s="186"/>
      <c r="E2449" s="142">
        <v>0.107588684</v>
      </c>
      <c r="F2449" s="142">
        <v>8.4516490999999999E-2</v>
      </c>
      <c r="G2449" s="142">
        <v>0.28180149199999999</v>
      </c>
      <c r="H2449" s="142">
        <v>0.28402634599999999</v>
      </c>
      <c r="I2449" s="142">
        <v>0.184570135</v>
      </c>
      <c r="J2449" s="142">
        <v>4.2143199999999999E-2</v>
      </c>
      <c r="K2449" s="142">
        <v>1.53537E-2</v>
      </c>
      <c r="L2449" s="141">
        <f t="shared" si="1088"/>
        <v>3.3750361553169048</v>
      </c>
    </row>
    <row r="2450" spans="1:12" ht="15" customHeight="1" x14ac:dyDescent="0.2">
      <c r="A2450" s="11"/>
      <c r="C2450" s="190">
        <v>2017</v>
      </c>
      <c r="D2450" s="186"/>
      <c r="E2450" s="142" t="s">
        <v>174</v>
      </c>
      <c r="F2450" s="142" t="s">
        <v>174</v>
      </c>
      <c r="G2450" s="142" t="s">
        <v>174</v>
      </c>
      <c r="H2450" s="142" t="s">
        <v>174</v>
      </c>
      <c r="I2450" s="142" t="s">
        <v>174</v>
      </c>
      <c r="J2450" s="142" t="s">
        <v>174</v>
      </c>
      <c r="K2450" s="142" t="s">
        <v>174</v>
      </c>
      <c r="L2450" s="141" t="s">
        <v>174</v>
      </c>
    </row>
    <row r="2451" spans="1:12" ht="15" customHeight="1" x14ac:dyDescent="0.2">
      <c r="A2451" s="11"/>
      <c r="C2451" s="190">
        <v>2014</v>
      </c>
      <c r="D2451" s="186"/>
      <c r="E2451" s="142" t="s">
        <v>174</v>
      </c>
      <c r="F2451" s="142" t="s">
        <v>174</v>
      </c>
      <c r="G2451" s="142" t="s">
        <v>174</v>
      </c>
      <c r="H2451" s="142" t="s">
        <v>174</v>
      </c>
      <c r="I2451" s="142" t="s">
        <v>174</v>
      </c>
      <c r="J2451" s="142" t="s">
        <v>174</v>
      </c>
      <c r="K2451" s="142" t="s">
        <v>174</v>
      </c>
      <c r="L2451" s="141" t="s">
        <v>174</v>
      </c>
    </row>
    <row r="2452" spans="1:12" ht="15" customHeight="1" x14ac:dyDescent="0.2">
      <c r="A2452" s="11"/>
      <c r="C2452" s="162" t="s">
        <v>69</v>
      </c>
      <c r="D2452" s="162"/>
      <c r="E2452" s="162"/>
      <c r="F2452" s="162"/>
      <c r="G2452" s="162"/>
      <c r="H2452" s="162"/>
      <c r="I2452" s="162"/>
      <c r="J2452" s="162"/>
      <c r="K2452" s="162"/>
      <c r="L2452" s="162"/>
    </row>
    <row r="2453" spans="1:12" ht="15" customHeight="1" x14ac:dyDescent="0.2">
      <c r="A2453" s="11"/>
      <c r="C2453" s="189">
        <v>2024</v>
      </c>
      <c r="D2453" s="184"/>
      <c r="E2453" s="185">
        <f>AVERAGE(E2458,E2463,E2468)</f>
        <v>0.11521125854856111</v>
      </c>
      <c r="F2453" s="185">
        <f t="shared" ref="F2453:K2453" si="1089">AVERAGE(F2458,F2463,F2468)</f>
        <v>9.0556471662615989E-2</v>
      </c>
      <c r="G2453" s="185">
        <f t="shared" si="1089"/>
        <v>0.34034661136718275</v>
      </c>
      <c r="H2453" s="185">
        <f t="shared" si="1089"/>
        <v>0.27055689497562035</v>
      </c>
      <c r="I2453" s="185">
        <f t="shared" si="1089"/>
        <v>0.12082251668232395</v>
      </c>
      <c r="J2453" s="185">
        <f t="shared" si="1089"/>
        <v>3.8298308025583754E-2</v>
      </c>
      <c r="K2453" s="185">
        <f t="shared" si="1089"/>
        <v>2.4207938738112111E-2</v>
      </c>
      <c r="L2453" s="180">
        <f t="shared" ref="L2453:L2454" si="1090">(1*E2453+2*F2453+3*G2453+4*H2453+5*I2453)/SUM(E2453:I2453)</f>
        <v>3.2039724946650718</v>
      </c>
    </row>
    <row r="2454" spans="1:12" ht="15" customHeight="1" x14ac:dyDescent="0.2">
      <c r="A2454" s="11"/>
      <c r="C2454" s="190">
        <v>2021</v>
      </c>
      <c r="D2454" s="186"/>
      <c r="E2454" s="142">
        <f t="shared" ref="E2454:K2454" si="1091">AVERAGE(E2459,E2464,E2469)</f>
        <v>0.11859844266666668</v>
      </c>
      <c r="F2454" s="142">
        <f t="shared" si="1091"/>
        <v>8.9619558666666668E-2</v>
      </c>
      <c r="G2454" s="142">
        <f t="shared" si="1091"/>
        <v>0.35117641333333333</v>
      </c>
      <c r="H2454" s="142">
        <f t="shared" si="1091"/>
        <v>0.25210687033333334</v>
      </c>
      <c r="I2454" s="142">
        <f t="shared" si="1091"/>
        <v>0.12244858366666667</v>
      </c>
      <c r="J2454" s="142">
        <f t="shared" si="1091"/>
        <v>3.9626833333333333E-2</v>
      </c>
      <c r="K2454" s="142">
        <f t="shared" si="1091"/>
        <v>2.64233E-2</v>
      </c>
      <c r="L2454" s="141">
        <f t="shared" si="1090"/>
        <v>3.1822234783432553</v>
      </c>
    </row>
    <row r="2455" spans="1:12" ht="15" customHeight="1" x14ac:dyDescent="0.2">
      <c r="A2455" s="11"/>
      <c r="C2455" s="190">
        <v>2017</v>
      </c>
      <c r="D2455" s="186"/>
      <c r="E2455" s="142" t="s">
        <v>174</v>
      </c>
      <c r="F2455" s="142" t="s">
        <v>174</v>
      </c>
      <c r="G2455" s="142" t="s">
        <v>174</v>
      </c>
      <c r="H2455" s="142" t="s">
        <v>174</v>
      </c>
      <c r="I2455" s="142" t="s">
        <v>174</v>
      </c>
      <c r="J2455" s="142" t="s">
        <v>174</v>
      </c>
      <c r="K2455" s="142" t="s">
        <v>174</v>
      </c>
      <c r="L2455" s="141" t="s">
        <v>174</v>
      </c>
    </row>
    <row r="2456" spans="1:12" ht="15" customHeight="1" x14ac:dyDescent="0.2">
      <c r="A2456" s="11"/>
      <c r="C2456" s="190">
        <v>2014</v>
      </c>
      <c r="D2456" s="186"/>
      <c r="E2456" s="142" t="s">
        <v>174</v>
      </c>
      <c r="F2456" s="142" t="s">
        <v>174</v>
      </c>
      <c r="G2456" s="142" t="s">
        <v>174</v>
      </c>
      <c r="H2456" s="142" t="s">
        <v>174</v>
      </c>
      <c r="I2456" s="142" t="s">
        <v>174</v>
      </c>
      <c r="J2456" s="142" t="s">
        <v>174</v>
      </c>
      <c r="K2456" s="142" t="s">
        <v>174</v>
      </c>
      <c r="L2456" s="141" t="s">
        <v>174</v>
      </c>
    </row>
    <row r="2457" spans="1:12" ht="15" customHeight="1" x14ac:dyDescent="0.2">
      <c r="A2457" s="11"/>
      <c r="C2457" s="170" t="s">
        <v>95</v>
      </c>
      <c r="D2457" s="171"/>
      <c r="E2457" s="172"/>
      <c r="F2457" s="172"/>
      <c r="G2457" s="173"/>
      <c r="H2457" s="173"/>
      <c r="I2457" s="173"/>
      <c r="J2457" s="173"/>
      <c r="K2457" s="173"/>
      <c r="L2457" s="174"/>
    </row>
    <row r="2458" spans="1:12" ht="15" customHeight="1" x14ac:dyDescent="0.2">
      <c r="A2458" s="11"/>
      <c r="C2458" s="189">
        <v>2024</v>
      </c>
      <c r="D2458" s="184"/>
      <c r="E2458" s="185">
        <v>0.11291826931733558</v>
      </c>
      <c r="F2458" s="185">
        <v>9.0908003643972154E-2</v>
      </c>
      <c r="G2458" s="185">
        <v>0.35417721417825415</v>
      </c>
      <c r="H2458" s="185">
        <v>0.28498336152021092</v>
      </c>
      <c r="I2458" s="185">
        <v>0.10085171328692794</v>
      </c>
      <c r="J2458" s="185">
        <v>3.3735014982114002E-2</v>
      </c>
      <c r="K2458" s="185">
        <v>2.2426423071185194E-2</v>
      </c>
      <c r="L2458" s="180">
        <f t="shared" ref="L2458:L2459" si="1092">(1*E2458+2*F2458+3*G2458+4*H2458+5*I2458)/SUM(E2458:I2458)</f>
        <v>3.1800543574580291</v>
      </c>
    </row>
    <row r="2459" spans="1:12" ht="15" customHeight="1" x14ac:dyDescent="0.2">
      <c r="A2459" s="11"/>
      <c r="C2459" s="190">
        <v>2021</v>
      </c>
      <c r="D2459" s="186"/>
      <c r="E2459" s="142">
        <v>0.120251553</v>
      </c>
      <c r="F2459" s="142">
        <v>8.9738039000000006E-2</v>
      </c>
      <c r="G2459" s="142">
        <v>0.37879051499999999</v>
      </c>
      <c r="H2459" s="142">
        <v>0.24629483899999999</v>
      </c>
      <c r="I2459" s="142">
        <v>0.10351690199999999</v>
      </c>
      <c r="J2459" s="142">
        <v>3.6048499999999997E-2</v>
      </c>
      <c r="K2459" s="142">
        <v>2.5359699999999999E-2</v>
      </c>
      <c r="L2459" s="141">
        <f t="shared" si="1092"/>
        <v>3.1311405998915087</v>
      </c>
    </row>
    <row r="2460" spans="1:12" ht="15" customHeight="1" x14ac:dyDescent="0.2">
      <c r="A2460" s="11"/>
      <c r="C2460" s="190">
        <v>2017</v>
      </c>
      <c r="D2460" s="186"/>
      <c r="E2460" s="142" t="s">
        <v>174</v>
      </c>
      <c r="F2460" s="142" t="s">
        <v>174</v>
      </c>
      <c r="G2460" s="142" t="s">
        <v>174</v>
      </c>
      <c r="H2460" s="142" t="s">
        <v>174</v>
      </c>
      <c r="I2460" s="142" t="s">
        <v>174</v>
      </c>
      <c r="J2460" s="142" t="s">
        <v>174</v>
      </c>
      <c r="K2460" s="142" t="s">
        <v>174</v>
      </c>
      <c r="L2460" s="141" t="s">
        <v>174</v>
      </c>
    </row>
    <row r="2461" spans="1:12" ht="15" customHeight="1" x14ac:dyDescent="0.2">
      <c r="A2461" s="11"/>
      <c r="C2461" s="190">
        <v>2014</v>
      </c>
      <c r="D2461" s="186"/>
      <c r="E2461" s="142" t="s">
        <v>174</v>
      </c>
      <c r="F2461" s="142" t="s">
        <v>174</v>
      </c>
      <c r="G2461" s="142" t="s">
        <v>174</v>
      </c>
      <c r="H2461" s="142" t="s">
        <v>174</v>
      </c>
      <c r="I2461" s="142" t="s">
        <v>174</v>
      </c>
      <c r="J2461" s="142" t="s">
        <v>174</v>
      </c>
      <c r="K2461" s="142" t="s">
        <v>174</v>
      </c>
      <c r="L2461" s="141" t="s">
        <v>174</v>
      </c>
    </row>
    <row r="2462" spans="1:12" ht="15" customHeight="1" x14ac:dyDescent="0.2">
      <c r="A2462" s="11"/>
      <c r="C2462" s="170" t="s">
        <v>96</v>
      </c>
      <c r="D2462" s="171"/>
      <c r="E2462" s="172"/>
      <c r="F2462" s="172"/>
      <c r="G2462" s="173"/>
      <c r="H2462" s="173"/>
      <c r="I2462" s="173"/>
      <c r="J2462" s="173"/>
      <c r="K2462" s="173"/>
      <c r="L2462" s="174"/>
    </row>
    <row r="2463" spans="1:12" ht="15" customHeight="1" x14ac:dyDescent="0.2">
      <c r="A2463" s="11"/>
      <c r="C2463" s="189">
        <v>2024</v>
      </c>
      <c r="D2463" s="184"/>
      <c r="E2463" s="185">
        <v>0.12130363022475846</v>
      </c>
      <c r="F2463" s="185">
        <v>9.364426808465319E-2</v>
      </c>
      <c r="G2463" s="185">
        <v>0.35520167019107929</v>
      </c>
      <c r="H2463" s="185">
        <v>0.26633392179424165</v>
      </c>
      <c r="I2463" s="185">
        <v>0.10262685215194553</v>
      </c>
      <c r="J2463" s="185">
        <v>3.8463234482136711E-2</v>
      </c>
      <c r="K2463" s="185">
        <v>2.2426423071185198E-2</v>
      </c>
      <c r="L2463" s="180">
        <f t="shared" ref="L2463:L2464" si="1093">(1*E2463+2*F2463+3*G2463+4*H2463+5*I2463)/SUM(E2463:I2463)</f>
        <v>3.144110964864224</v>
      </c>
    </row>
    <row r="2464" spans="1:12" ht="15" customHeight="1" x14ac:dyDescent="0.2">
      <c r="A2464" s="11"/>
      <c r="C2464" s="190">
        <v>2021</v>
      </c>
      <c r="D2464" s="186"/>
      <c r="E2464" s="142">
        <v>0.12239457099999999</v>
      </c>
      <c r="F2464" s="142">
        <v>9.8627617000000001E-2</v>
      </c>
      <c r="G2464" s="142">
        <v>0.36682376999999999</v>
      </c>
      <c r="H2464" s="142">
        <v>0.257103215</v>
      </c>
      <c r="I2464" s="142">
        <v>8.9860348000000007E-2</v>
      </c>
      <c r="J2464" s="142">
        <v>3.98308E-2</v>
      </c>
      <c r="K2464" s="142">
        <v>2.5359699999999999E-2</v>
      </c>
      <c r="L2464" s="141">
        <f t="shared" si="1093"/>
        <v>3.0999210533286816</v>
      </c>
    </row>
    <row r="2465" spans="1:12" ht="15" customHeight="1" x14ac:dyDescent="0.2">
      <c r="A2465" s="11"/>
      <c r="C2465" s="190">
        <v>2017</v>
      </c>
      <c r="D2465" s="186"/>
      <c r="E2465" s="142" t="s">
        <v>174</v>
      </c>
      <c r="F2465" s="142" t="s">
        <v>174</v>
      </c>
      <c r="G2465" s="142" t="s">
        <v>174</v>
      </c>
      <c r="H2465" s="142" t="s">
        <v>174</v>
      </c>
      <c r="I2465" s="142" t="s">
        <v>174</v>
      </c>
      <c r="J2465" s="142" t="s">
        <v>174</v>
      </c>
      <c r="K2465" s="142" t="s">
        <v>174</v>
      </c>
      <c r="L2465" s="141" t="s">
        <v>174</v>
      </c>
    </row>
    <row r="2466" spans="1:12" ht="15" customHeight="1" x14ac:dyDescent="0.2">
      <c r="A2466" s="11"/>
      <c r="C2466" s="190">
        <v>2014</v>
      </c>
      <c r="D2466" s="186"/>
      <c r="E2466" s="142" t="s">
        <v>174</v>
      </c>
      <c r="F2466" s="142" t="s">
        <v>174</v>
      </c>
      <c r="G2466" s="142" t="s">
        <v>174</v>
      </c>
      <c r="H2466" s="142" t="s">
        <v>174</v>
      </c>
      <c r="I2466" s="142" t="s">
        <v>174</v>
      </c>
      <c r="J2466" s="142" t="s">
        <v>174</v>
      </c>
      <c r="K2466" s="142" t="s">
        <v>174</v>
      </c>
      <c r="L2466" s="141" t="s">
        <v>174</v>
      </c>
    </row>
    <row r="2467" spans="1:12" ht="15" customHeight="1" x14ac:dyDescent="0.2">
      <c r="A2467" s="11"/>
      <c r="C2467" s="170" t="s">
        <v>181</v>
      </c>
      <c r="D2467" s="171"/>
      <c r="E2467" s="172"/>
      <c r="F2467" s="172"/>
      <c r="G2467" s="173"/>
      <c r="H2467" s="173"/>
      <c r="I2467" s="173"/>
      <c r="J2467" s="173"/>
      <c r="K2467" s="173"/>
      <c r="L2467" s="174"/>
    </row>
    <row r="2468" spans="1:12" ht="15" customHeight="1" x14ac:dyDescent="0.2">
      <c r="A2468" s="11"/>
      <c r="C2468" s="189">
        <v>2024</v>
      </c>
      <c r="D2468" s="184"/>
      <c r="E2468" s="185">
        <v>0.11141187610358928</v>
      </c>
      <c r="F2468" s="185">
        <v>8.711714325922261E-2</v>
      </c>
      <c r="G2468" s="185">
        <v>0.31166094973221481</v>
      </c>
      <c r="H2468" s="185">
        <v>0.2603534016124085</v>
      </c>
      <c r="I2468" s="185">
        <v>0.15898898460809835</v>
      </c>
      <c r="J2468" s="185">
        <v>4.2696674612500547E-2</v>
      </c>
      <c r="K2468" s="185">
        <v>2.7770970071965936E-2</v>
      </c>
      <c r="L2468" s="180">
        <f t="shared" ref="L2468:L2469" si="1094">(1*E2468+2*F2468+3*G2468+4*H2468+5*I2468)/SUM(E2468:I2468)</f>
        <v>3.2887370986361182</v>
      </c>
    </row>
    <row r="2469" spans="1:12" ht="15" customHeight="1" x14ac:dyDescent="0.2">
      <c r="A2469" s="11"/>
      <c r="C2469" s="190">
        <v>2021</v>
      </c>
      <c r="D2469" s="186"/>
      <c r="E2469" s="142">
        <v>0.113149204</v>
      </c>
      <c r="F2469" s="142">
        <v>8.0493019999999998E-2</v>
      </c>
      <c r="G2469" s="142">
        <v>0.30791495499999999</v>
      </c>
      <c r="H2469" s="142">
        <v>0.25292255699999999</v>
      </c>
      <c r="I2469" s="142">
        <v>0.173968501</v>
      </c>
      <c r="J2469" s="142">
        <v>4.3001200000000003E-2</v>
      </c>
      <c r="K2469" s="142">
        <v>2.8550499999999999E-2</v>
      </c>
      <c r="L2469" s="141">
        <f t="shared" si="1094"/>
        <v>3.3167307764514611</v>
      </c>
    </row>
    <row r="2470" spans="1:12" ht="15" customHeight="1" x14ac:dyDescent="0.2">
      <c r="A2470" s="11"/>
      <c r="C2470" s="190">
        <v>2017</v>
      </c>
      <c r="D2470" s="186"/>
      <c r="E2470" s="142" t="s">
        <v>174</v>
      </c>
      <c r="F2470" s="142" t="s">
        <v>174</v>
      </c>
      <c r="G2470" s="142" t="s">
        <v>174</v>
      </c>
      <c r="H2470" s="142" t="s">
        <v>174</v>
      </c>
      <c r="I2470" s="142" t="s">
        <v>174</v>
      </c>
      <c r="J2470" s="142" t="s">
        <v>174</v>
      </c>
      <c r="K2470" s="142" t="s">
        <v>174</v>
      </c>
      <c r="L2470" s="141" t="s">
        <v>174</v>
      </c>
    </row>
    <row r="2471" spans="1:12" ht="15" customHeight="1" x14ac:dyDescent="0.2">
      <c r="A2471" s="11"/>
      <c r="C2471" s="190">
        <v>2014</v>
      </c>
      <c r="D2471" s="186"/>
      <c r="E2471" s="142" t="s">
        <v>174</v>
      </c>
      <c r="F2471" s="142" t="s">
        <v>174</v>
      </c>
      <c r="G2471" s="142" t="s">
        <v>174</v>
      </c>
      <c r="H2471" s="142" t="s">
        <v>174</v>
      </c>
      <c r="I2471" s="142" t="s">
        <v>174</v>
      </c>
      <c r="J2471" s="142" t="s">
        <v>174</v>
      </c>
      <c r="K2471" s="142" t="s">
        <v>174</v>
      </c>
      <c r="L2471" s="141" t="s">
        <v>174</v>
      </c>
    </row>
    <row r="2472" spans="1:12" ht="15" customHeight="1" x14ac:dyDescent="0.2">
      <c r="A2472" s="11"/>
      <c r="C2472" s="162" t="s">
        <v>70</v>
      </c>
      <c r="D2472" s="162"/>
      <c r="E2472" s="162"/>
      <c r="F2472" s="162"/>
      <c r="G2472" s="162"/>
      <c r="H2472" s="162"/>
      <c r="I2472" s="162"/>
      <c r="J2472" s="162"/>
      <c r="K2472" s="162"/>
      <c r="L2472" s="162"/>
    </row>
    <row r="2473" spans="1:12" ht="15" customHeight="1" x14ac:dyDescent="0.2">
      <c r="A2473" s="11"/>
      <c r="C2473" s="189">
        <v>2024</v>
      </c>
      <c r="D2473" s="184"/>
      <c r="E2473" s="185">
        <f>AVERAGE(E2478,E2483,E2488)</f>
        <v>0.12952799028409098</v>
      </c>
      <c r="F2473" s="185">
        <f t="shared" ref="F2473:K2473" si="1095">AVERAGE(F2478,F2483,F2488)</f>
        <v>9.7076174368749102E-2</v>
      </c>
      <c r="G2473" s="185">
        <f t="shared" si="1095"/>
        <v>0.31590919215213303</v>
      </c>
      <c r="H2473" s="185">
        <f t="shared" si="1095"/>
        <v>0.24129961010741893</v>
      </c>
      <c r="I2473" s="185">
        <f t="shared" si="1095"/>
        <v>0.14311649997399714</v>
      </c>
      <c r="J2473" s="185">
        <f t="shared" si="1095"/>
        <v>4.2832384597321249E-2</v>
      </c>
      <c r="K2473" s="185">
        <f t="shared" si="1095"/>
        <v>3.0238148516289587E-2</v>
      </c>
      <c r="L2473" s="180">
        <f t="shared" ref="L2473:L2474" si="1096">(1*E2473+2*F2473+3*G2473+4*H2473+5*I2473)/SUM(E2473:I2473)</f>
        <v>3.184912079334608</v>
      </c>
    </row>
    <row r="2474" spans="1:12" ht="15" customHeight="1" x14ac:dyDescent="0.2">
      <c r="A2474" s="11"/>
      <c r="C2474" s="190">
        <v>2021</v>
      </c>
      <c r="D2474" s="186"/>
      <c r="E2474" s="142">
        <f t="shared" ref="E2474:K2474" si="1097">AVERAGE(E2479,E2484,E2489)</f>
        <v>0.13169233899999999</v>
      </c>
      <c r="F2474" s="142">
        <f t="shared" si="1097"/>
        <v>9.7697287666666674E-2</v>
      </c>
      <c r="G2474" s="142">
        <f t="shared" si="1097"/>
        <v>0.32667590599999996</v>
      </c>
      <c r="H2474" s="142">
        <f t="shared" si="1097"/>
        <v>0.23615377633333332</v>
      </c>
      <c r="I2474" s="142">
        <f t="shared" si="1097"/>
        <v>0.13412483166666667</v>
      </c>
      <c r="J2474" s="142">
        <f t="shared" si="1097"/>
        <v>4.4568300000000005E-2</v>
      </c>
      <c r="K2474" s="142">
        <f t="shared" si="1097"/>
        <v>2.9087533333333332E-2</v>
      </c>
      <c r="L2474" s="141">
        <f t="shared" si="1096"/>
        <v>3.1547173104553292</v>
      </c>
    </row>
    <row r="2475" spans="1:12" ht="15" customHeight="1" x14ac:dyDescent="0.2">
      <c r="A2475" s="11"/>
      <c r="C2475" s="190">
        <v>2017</v>
      </c>
      <c r="D2475" s="186"/>
      <c r="E2475" s="142" t="s">
        <v>174</v>
      </c>
      <c r="F2475" s="142" t="s">
        <v>174</v>
      </c>
      <c r="G2475" s="142" t="s">
        <v>174</v>
      </c>
      <c r="H2475" s="142" t="s">
        <v>174</v>
      </c>
      <c r="I2475" s="142" t="s">
        <v>174</v>
      </c>
      <c r="J2475" s="142" t="s">
        <v>174</v>
      </c>
      <c r="K2475" s="142" t="s">
        <v>174</v>
      </c>
      <c r="L2475" s="141" t="s">
        <v>174</v>
      </c>
    </row>
    <row r="2476" spans="1:12" ht="15" customHeight="1" x14ac:dyDescent="0.2">
      <c r="A2476" s="11"/>
      <c r="C2476" s="190">
        <v>2014</v>
      </c>
      <c r="D2476" s="186"/>
      <c r="E2476" s="142" t="s">
        <v>174</v>
      </c>
      <c r="F2476" s="142" t="s">
        <v>174</v>
      </c>
      <c r="G2476" s="142" t="s">
        <v>174</v>
      </c>
      <c r="H2476" s="142" t="s">
        <v>174</v>
      </c>
      <c r="I2476" s="142" t="s">
        <v>174</v>
      </c>
      <c r="J2476" s="142" t="s">
        <v>174</v>
      </c>
      <c r="K2476" s="142" t="s">
        <v>174</v>
      </c>
      <c r="L2476" s="141" t="s">
        <v>174</v>
      </c>
    </row>
    <row r="2477" spans="1:12" ht="15" customHeight="1" x14ac:dyDescent="0.2">
      <c r="A2477" s="11"/>
      <c r="C2477" s="170" t="s">
        <v>95</v>
      </c>
      <c r="D2477" s="171"/>
      <c r="E2477" s="172"/>
      <c r="F2477" s="172"/>
      <c r="G2477" s="173"/>
      <c r="H2477" s="173"/>
      <c r="I2477" s="173"/>
      <c r="J2477" s="173"/>
      <c r="K2477" s="173"/>
      <c r="L2477" s="174"/>
    </row>
    <row r="2478" spans="1:12" ht="15" customHeight="1" x14ac:dyDescent="0.2">
      <c r="A2478" s="11"/>
      <c r="C2478" s="189">
        <v>2024</v>
      </c>
      <c r="D2478" s="184"/>
      <c r="E2478" s="185">
        <v>0.1102383618471713</v>
      </c>
      <c r="F2478" s="185">
        <v>8.5902865687740318E-2</v>
      </c>
      <c r="G2478" s="185">
        <v>0.28360250526713687</v>
      </c>
      <c r="H2478" s="185">
        <v>0.28862045175859108</v>
      </c>
      <c r="I2478" s="185">
        <v>0.18084741775528138</v>
      </c>
      <c r="J2478" s="185">
        <v>3.2612930326986089E-2</v>
      </c>
      <c r="K2478" s="185">
        <v>1.8175467357093012E-2</v>
      </c>
      <c r="L2478" s="180">
        <f t="shared" ref="L2478:L2479" si="1098">(1*E2478+2*F2478+3*G2478+4*H2478+5*I2478)/SUM(E2478:I2478)</f>
        <v>3.3623382784701792</v>
      </c>
    </row>
    <row r="2479" spans="1:12" ht="15" customHeight="1" x14ac:dyDescent="0.2">
      <c r="A2479" s="11"/>
      <c r="C2479" s="190">
        <v>2021</v>
      </c>
      <c r="D2479" s="186"/>
      <c r="E2479" s="142">
        <v>0.114414182</v>
      </c>
      <c r="F2479" s="142">
        <v>7.7827687000000007E-2</v>
      </c>
      <c r="G2479" s="142">
        <v>0.30539814599999998</v>
      </c>
      <c r="H2479" s="142">
        <v>0.27407220199999999</v>
      </c>
      <c r="I2479" s="142">
        <v>0.174309939</v>
      </c>
      <c r="J2479" s="142">
        <v>3.6458299999999999E-2</v>
      </c>
      <c r="K2479" s="142">
        <v>1.75195E-2</v>
      </c>
      <c r="L2479" s="141">
        <f t="shared" si="1098"/>
        <v>3.3340683164718605</v>
      </c>
    </row>
    <row r="2480" spans="1:12" ht="15" customHeight="1" x14ac:dyDescent="0.2">
      <c r="A2480" s="11"/>
      <c r="C2480" s="190">
        <v>2017</v>
      </c>
      <c r="D2480" s="186"/>
      <c r="E2480" s="142" t="s">
        <v>174</v>
      </c>
      <c r="F2480" s="142" t="s">
        <v>174</v>
      </c>
      <c r="G2480" s="142" t="s">
        <v>174</v>
      </c>
      <c r="H2480" s="142" t="s">
        <v>174</v>
      </c>
      <c r="I2480" s="142" t="s">
        <v>174</v>
      </c>
      <c r="J2480" s="142" t="s">
        <v>174</v>
      </c>
      <c r="K2480" s="142" t="s">
        <v>174</v>
      </c>
      <c r="L2480" s="141" t="s">
        <v>174</v>
      </c>
    </row>
    <row r="2481" spans="1:12" ht="15" customHeight="1" x14ac:dyDescent="0.2">
      <c r="A2481" s="11"/>
      <c r="C2481" s="190">
        <v>2014</v>
      </c>
      <c r="D2481" s="186"/>
      <c r="E2481" s="142" t="s">
        <v>174</v>
      </c>
      <c r="F2481" s="142" t="s">
        <v>174</v>
      </c>
      <c r="G2481" s="142" t="s">
        <v>174</v>
      </c>
      <c r="H2481" s="142" t="s">
        <v>174</v>
      </c>
      <c r="I2481" s="142" t="s">
        <v>174</v>
      </c>
      <c r="J2481" s="142" t="s">
        <v>174</v>
      </c>
      <c r="K2481" s="142" t="s">
        <v>174</v>
      </c>
      <c r="L2481" s="141" t="s">
        <v>174</v>
      </c>
    </row>
    <row r="2482" spans="1:12" ht="15" customHeight="1" x14ac:dyDescent="0.2">
      <c r="A2482" s="11"/>
      <c r="C2482" s="170" t="s">
        <v>96</v>
      </c>
      <c r="D2482" s="171"/>
      <c r="E2482" s="172"/>
      <c r="F2482" s="172"/>
      <c r="G2482" s="173"/>
      <c r="H2482" s="173"/>
      <c r="I2482" s="173"/>
      <c r="J2482" s="173"/>
      <c r="K2482" s="173"/>
      <c r="L2482" s="174"/>
    </row>
    <row r="2483" spans="1:12" ht="15" customHeight="1" x14ac:dyDescent="0.2">
      <c r="A2483" s="11"/>
      <c r="C2483" s="189">
        <v>2024</v>
      </c>
      <c r="D2483" s="184"/>
      <c r="E2483" s="185">
        <v>0.12128439265925063</v>
      </c>
      <c r="F2483" s="185">
        <v>0.10122990830304145</v>
      </c>
      <c r="G2483" s="185">
        <v>0.32911609945512449</v>
      </c>
      <c r="H2483" s="185">
        <v>0.25268560236711612</v>
      </c>
      <c r="I2483" s="185">
        <v>0.14122861851875076</v>
      </c>
      <c r="J2483" s="185">
        <v>3.6279911339623459E-2</v>
      </c>
      <c r="K2483" s="185">
        <v>1.8175467357093016E-2</v>
      </c>
      <c r="L2483" s="180">
        <f t="shared" ref="L2483:L2484" si="1099">(1*E2483+2*F2483+3*G2483+4*H2483+5*I2483)/SUM(E2483:I2483)</f>
        <v>3.2023639513906148</v>
      </c>
    </row>
    <row r="2484" spans="1:12" ht="15" customHeight="1" x14ac:dyDescent="0.2">
      <c r="A2484" s="11"/>
      <c r="C2484" s="190">
        <v>2021</v>
      </c>
      <c r="D2484" s="186"/>
      <c r="E2484" s="142">
        <v>0.117563467</v>
      </c>
      <c r="F2484" s="142">
        <v>0.101246709</v>
      </c>
      <c r="G2484" s="142">
        <v>0.34048009000000001</v>
      </c>
      <c r="H2484" s="142">
        <v>0.25513976399999999</v>
      </c>
      <c r="I2484" s="142">
        <v>0.128511918</v>
      </c>
      <c r="J2484" s="142">
        <v>3.9538499999999997E-2</v>
      </c>
      <c r="K2484" s="142">
        <v>1.75195E-2</v>
      </c>
      <c r="L2484" s="141">
        <f t="shared" si="1099"/>
        <v>3.1864271256283101</v>
      </c>
    </row>
    <row r="2485" spans="1:12" ht="15" customHeight="1" x14ac:dyDescent="0.2">
      <c r="A2485" s="11"/>
      <c r="C2485" s="190">
        <v>2017</v>
      </c>
      <c r="D2485" s="186"/>
      <c r="E2485" s="142" t="s">
        <v>174</v>
      </c>
      <c r="F2485" s="142" t="s">
        <v>174</v>
      </c>
      <c r="G2485" s="142" t="s">
        <v>174</v>
      </c>
      <c r="H2485" s="142" t="s">
        <v>174</v>
      </c>
      <c r="I2485" s="142" t="s">
        <v>174</v>
      </c>
      <c r="J2485" s="142" t="s">
        <v>174</v>
      </c>
      <c r="K2485" s="142" t="s">
        <v>174</v>
      </c>
      <c r="L2485" s="141" t="s">
        <v>174</v>
      </c>
    </row>
    <row r="2486" spans="1:12" ht="15" customHeight="1" x14ac:dyDescent="0.2">
      <c r="A2486" s="11"/>
      <c r="C2486" s="190">
        <v>2014</v>
      </c>
      <c r="D2486" s="186"/>
      <c r="E2486" s="142" t="s">
        <v>174</v>
      </c>
      <c r="F2486" s="142" t="s">
        <v>174</v>
      </c>
      <c r="G2486" s="142" t="s">
        <v>174</v>
      </c>
      <c r="H2486" s="142" t="s">
        <v>174</v>
      </c>
      <c r="I2486" s="142" t="s">
        <v>174</v>
      </c>
      <c r="J2486" s="142" t="s">
        <v>174</v>
      </c>
      <c r="K2486" s="142" t="s">
        <v>174</v>
      </c>
      <c r="L2486" s="141" t="s">
        <v>174</v>
      </c>
    </row>
    <row r="2487" spans="1:12" ht="15" customHeight="1" x14ac:dyDescent="0.2">
      <c r="A2487" s="11"/>
      <c r="C2487" s="170" t="s">
        <v>181</v>
      </c>
      <c r="D2487" s="171"/>
      <c r="E2487" s="172"/>
      <c r="F2487" s="172"/>
      <c r="G2487" s="173"/>
      <c r="H2487" s="173"/>
      <c r="I2487" s="173"/>
      <c r="J2487" s="173"/>
      <c r="K2487" s="173"/>
      <c r="L2487" s="174"/>
    </row>
    <row r="2488" spans="1:12" ht="15" customHeight="1" x14ac:dyDescent="0.2">
      <c r="A2488" s="11"/>
      <c r="C2488" s="189">
        <v>2024</v>
      </c>
      <c r="D2488" s="184"/>
      <c r="E2488" s="185">
        <v>0.15706121634585099</v>
      </c>
      <c r="F2488" s="185">
        <v>0.10409574911546554</v>
      </c>
      <c r="G2488" s="185">
        <v>0.33500897173413763</v>
      </c>
      <c r="H2488" s="185">
        <v>0.18259277619654959</v>
      </c>
      <c r="I2488" s="185">
        <v>0.10727346364795927</v>
      </c>
      <c r="J2488" s="185">
        <v>5.9604312125354192E-2</v>
      </c>
      <c r="K2488" s="185">
        <v>5.4363510834682736E-2</v>
      </c>
      <c r="L2488" s="180">
        <f t="shared" ref="L2488:L2489" si="1100">(1*E2488+2*F2488+3*G2488+4*H2488+5*I2488)/SUM(E2488:I2488)</f>
        <v>2.9762102563982293</v>
      </c>
    </row>
    <row r="2489" spans="1:12" ht="15" customHeight="1" x14ac:dyDescent="0.2">
      <c r="A2489" s="11"/>
      <c r="C2489" s="190">
        <v>2021</v>
      </c>
      <c r="D2489" s="186"/>
      <c r="E2489" s="142">
        <v>0.16309936799999999</v>
      </c>
      <c r="F2489" s="142">
        <v>0.114017467</v>
      </c>
      <c r="G2489" s="142">
        <v>0.334149482</v>
      </c>
      <c r="H2489" s="142">
        <v>0.17924936299999999</v>
      </c>
      <c r="I2489" s="142">
        <v>9.9552637999999999E-2</v>
      </c>
      <c r="J2489" s="142">
        <v>5.7708099999999998E-2</v>
      </c>
      <c r="K2489" s="142">
        <v>5.2223600000000002E-2</v>
      </c>
      <c r="L2489" s="141">
        <f t="shared" si="1100"/>
        <v>2.9304979598206531</v>
      </c>
    </row>
    <row r="2490" spans="1:12" ht="15" customHeight="1" x14ac:dyDescent="0.2">
      <c r="A2490" s="11"/>
      <c r="C2490" s="190">
        <v>2017</v>
      </c>
      <c r="D2490" s="186"/>
      <c r="E2490" s="142" t="s">
        <v>174</v>
      </c>
      <c r="F2490" s="142" t="s">
        <v>174</v>
      </c>
      <c r="G2490" s="142" t="s">
        <v>174</v>
      </c>
      <c r="H2490" s="142" t="s">
        <v>174</v>
      </c>
      <c r="I2490" s="142" t="s">
        <v>174</v>
      </c>
      <c r="J2490" s="142" t="s">
        <v>174</v>
      </c>
      <c r="K2490" s="142" t="s">
        <v>174</v>
      </c>
      <c r="L2490" s="141" t="s">
        <v>174</v>
      </c>
    </row>
    <row r="2491" spans="1:12" ht="15" customHeight="1" x14ac:dyDescent="0.2">
      <c r="A2491" s="11"/>
      <c r="C2491" s="190">
        <v>2014</v>
      </c>
      <c r="D2491" s="186"/>
      <c r="E2491" s="142" t="s">
        <v>174</v>
      </c>
      <c r="F2491" s="142" t="s">
        <v>174</v>
      </c>
      <c r="G2491" s="142" t="s">
        <v>174</v>
      </c>
      <c r="H2491" s="142" t="s">
        <v>174</v>
      </c>
      <c r="I2491" s="142" t="s">
        <v>174</v>
      </c>
      <c r="J2491" s="142" t="s">
        <v>174</v>
      </c>
      <c r="K2491" s="142" t="s">
        <v>174</v>
      </c>
      <c r="L2491" s="141" t="s">
        <v>174</v>
      </c>
    </row>
    <row r="2492" spans="1:12" ht="15" customHeight="1" x14ac:dyDescent="0.2">
      <c r="A2492" s="11"/>
      <c r="C2492" s="162" t="s">
        <v>71</v>
      </c>
      <c r="D2492" s="162"/>
      <c r="E2492" s="162"/>
      <c r="F2492" s="162"/>
      <c r="G2492" s="162"/>
      <c r="H2492" s="162"/>
      <c r="I2492" s="162"/>
      <c r="J2492" s="162"/>
      <c r="K2492" s="162"/>
      <c r="L2492" s="162"/>
    </row>
    <row r="2493" spans="1:12" ht="15" customHeight="1" x14ac:dyDescent="0.2">
      <c r="A2493" s="11"/>
      <c r="C2493" s="189">
        <v>2024</v>
      </c>
      <c r="D2493" s="184"/>
      <c r="E2493" s="185">
        <f>AVERAGE(E2498,E2503,E2508)</f>
        <v>0.14631468751722762</v>
      </c>
      <c r="F2493" s="185">
        <f t="shared" ref="F2493:K2493" si="1101">AVERAGE(F2498,F2503,F2508)</f>
        <v>0.11380327371310661</v>
      </c>
      <c r="G2493" s="185">
        <f t="shared" si="1101"/>
        <v>0.35572263532672826</v>
      </c>
      <c r="H2493" s="185">
        <f t="shared" si="1101"/>
        <v>0.16752746929477366</v>
      </c>
      <c r="I2493" s="185">
        <f t="shared" si="1101"/>
        <v>7.0743617427011143E-2</v>
      </c>
      <c r="J2493" s="185">
        <f t="shared" si="1101"/>
        <v>6.3039877021308144E-2</v>
      </c>
      <c r="K2493" s="185">
        <f t="shared" si="1101"/>
        <v>8.2848439699844623E-2</v>
      </c>
      <c r="L2493" s="180">
        <f t="shared" ref="L2493:L2494" si="1102">(1*E2493+2*F2493+3*G2493+4*H2493+5*I2493)/SUM(E2493:I2493)</f>
        <v>2.8859423814169256</v>
      </c>
    </row>
    <row r="2494" spans="1:12" ht="15" customHeight="1" x14ac:dyDescent="0.2">
      <c r="A2494" s="11"/>
      <c r="C2494" s="190">
        <v>2021</v>
      </c>
      <c r="D2494" s="186"/>
      <c r="E2494" s="142">
        <f t="shared" ref="E2494:K2494" si="1103">AVERAGE(E2499,E2504,E2509)</f>
        <v>0.14712220000000001</v>
      </c>
      <c r="F2494" s="142">
        <f t="shared" si="1103"/>
        <v>0.10815442766666666</v>
      </c>
      <c r="G2494" s="142">
        <f t="shared" si="1103"/>
        <v>0.35760703533333332</v>
      </c>
      <c r="H2494" s="142">
        <f t="shared" si="1103"/>
        <v>0.17181919733333337</v>
      </c>
      <c r="I2494" s="142">
        <f t="shared" si="1103"/>
        <v>6.5311577999999995E-2</v>
      </c>
      <c r="J2494" s="142">
        <f t="shared" si="1103"/>
        <v>6.3603338999999995E-2</v>
      </c>
      <c r="K2494" s="142">
        <f t="shared" si="1103"/>
        <v>8.6382246333333315E-2</v>
      </c>
      <c r="L2494" s="141">
        <f t="shared" si="1102"/>
        <v>2.8824061453246332</v>
      </c>
    </row>
    <row r="2495" spans="1:12" ht="15" customHeight="1" x14ac:dyDescent="0.2">
      <c r="A2495" s="11"/>
      <c r="C2495" s="190">
        <v>2017</v>
      </c>
      <c r="D2495" s="186"/>
      <c r="E2495" s="142" t="s">
        <v>174</v>
      </c>
      <c r="F2495" s="142" t="s">
        <v>174</v>
      </c>
      <c r="G2495" s="142" t="s">
        <v>174</v>
      </c>
      <c r="H2495" s="142" t="s">
        <v>174</v>
      </c>
      <c r="I2495" s="142" t="s">
        <v>174</v>
      </c>
      <c r="J2495" s="142" t="s">
        <v>174</v>
      </c>
      <c r="K2495" s="142" t="s">
        <v>174</v>
      </c>
      <c r="L2495" s="141" t="s">
        <v>174</v>
      </c>
    </row>
    <row r="2496" spans="1:12" ht="15" customHeight="1" x14ac:dyDescent="0.2">
      <c r="A2496" s="11"/>
      <c r="C2496" s="190">
        <v>2014</v>
      </c>
      <c r="D2496" s="186"/>
      <c r="E2496" s="142" t="s">
        <v>174</v>
      </c>
      <c r="F2496" s="142" t="s">
        <v>174</v>
      </c>
      <c r="G2496" s="142" t="s">
        <v>174</v>
      </c>
      <c r="H2496" s="142" t="s">
        <v>174</v>
      </c>
      <c r="I2496" s="142" t="s">
        <v>174</v>
      </c>
      <c r="J2496" s="142" t="s">
        <v>174</v>
      </c>
      <c r="K2496" s="142" t="s">
        <v>174</v>
      </c>
      <c r="L2496" s="141" t="s">
        <v>174</v>
      </c>
    </row>
    <row r="2497" spans="1:12" ht="15" customHeight="1" x14ac:dyDescent="0.2">
      <c r="A2497" s="11"/>
      <c r="C2497" s="170" t="s">
        <v>95</v>
      </c>
      <c r="D2497" s="171"/>
      <c r="E2497" s="172"/>
      <c r="F2497" s="172"/>
      <c r="G2497" s="173"/>
      <c r="H2497" s="173"/>
      <c r="I2497" s="173"/>
      <c r="J2497" s="173"/>
      <c r="K2497" s="173"/>
      <c r="L2497" s="174"/>
    </row>
    <row r="2498" spans="1:12" ht="15" customHeight="1" x14ac:dyDescent="0.2">
      <c r="A2498" s="11"/>
      <c r="C2498" s="189">
        <v>2024</v>
      </c>
      <c r="D2498" s="184"/>
      <c r="E2498" s="185">
        <v>0.13240835587310787</v>
      </c>
      <c r="F2498" s="185">
        <v>0.11333622474170749</v>
      </c>
      <c r="G2498" s="185">
        <v>0.36749839545873264</v>
      </c>
      <c r="H2498" s="185">
        <v>0.18332683652445617</v>
      </c>
      <c r="I2498" s="185">
        <v>7.6733808825198049E-2</v>
      </c>
      <c r="J2498" s="185">
        <v>5.6930128522378248E-2</v>
      </c>
      <c r="K2498" s="185">
        <v>6.9766250054419734E-2</v>
      </c>
      <c r="L2498" s="180">
        <f t="shared" ref="L2498:L2499" si="1104">(1*E2498+2*F2498+3*G2498+4*H2498+5*I2498)/SUM(E2498:I2498)</f>
        <v>2.9526413479819649</v>
      </c>
    </row>
    <row r="2499" spans="1:12" ht="15" customHeight="1" x14ac:dyDescent="0.2">
      <c r="A2499" s="11"/>
      <c r="C2499" s="190">
        <v>2021</v>
      </c>
      <c r="D2499" s="186"/>
      <c r="E2499" s="142">
        <v>0.13286910299999999</v>
      </c>
      <c r="F2499" s="142">
        <v>0.10590498399999999</v>
      </c>
      <c r="G2499" s="142">
        <v>0.37125355500000001</v>
      </c>
      <c r="H2499" s="142">
        <v>0.185203901</v>
      </c>
      <c r="I2499" s="142">
        <v>7.5915233999999998E-2</v>
      </c>
      <c r="J2499" s="142">
        <v>5.6596300000000002E-2</v>
      </c>
      <c r="K2499" s="142">
        <v>7.2256932999999995E-2</v>
      </c>
      <c r="L2499" s="141">
        <f t="shared" si="1104"/>
        <v>2.9602721126752214</v>
      </c>
    </row>
    <row r="2500" spans="1:12" ht="15" customHeight="1" x14ac:dyDescent="0.2">
      <c r="A2500" s="11"/>
      <c r="C2500" s="190">
        <v>2017</v>
      </c>
      <c r="D2500" s="186"/>
      <c r="E2500" s="142" t="s">
        <v>174</v>
      </c>
      <c r="F2500" s="142" t="s">
        <v>174</v>
      </c>
      <c r="G2500" s="142" t="s">
        <v>174</v>
      </c>
      <c r="H2500" s="142" t="s">
        <v>174</v>
      </c>
      <c r="I2500" s="142" t="s">
        <v>174</v>
      </c>
      <c r="J2500" s="142" t="s">
        <v>174</v>
      </c>
      <c r="K2500" s="142" t="s">
        <v>174</v>
      </c>
      <c r="L2500" s="141" t="s">
        <v>174</v>
      </c>
    </row>
    <row r="2501" spans="1:12" ht="15" customHeight="1" x14ac:dyDescent="0.2">
      <c r="A2501" s="11"/>
      <c r="C2501" s="190">
        <v>2014</v>
      </c>
      <c r="D2501" s="186"/>
      <c r="E2501" s="142" t="s">
        <v>174</v>
      </c>
      <c r="F2501" s="142" t="s">
        <v>174</v>
      </c>
      <c r="G2501" s="142" t="s">
        <v>174</v>
      </c>
      <c r="H2501" s="142" t="s">
        <v>174</v>
      </c>
      <c r="I2501" s="142" t="s">
        <v>174</v>
      </c>
      <c r="J2501" s="142" t="s">
        <v>174</v>
      </c>
      <c r="K2501" s="142" t="s">
        <v>174</v>
      </c>
      <c r="L2501" s="141" t="s">
        <v>174</v>
      </c>
    </row>
    <row r="2502" spans="1:12" ht="15" customHeight="1" x14ac:dyDescent="0.2">
      <c r="A2502" s="11"/>
      <c r="C2502" s="170" t="s">
        <v>96</v>
      </c>
      <c r="D2502" s="171"/>
      <c r="E2502" s="172"/>
      <c r="F2502" s="172"/>
      <c r="G2502" s="173"/>
      <c r="H2502" s="173"/>
      <c r="I2502" s="173"/>
      <c r="J2502" s="173"/>
      <c r="K2502" s="173"/>
      <c r="L2502" s="174"/>
    </row>
    <row r="2503" spans="1:12" ht="15" customHeight="1" x14ac:dyDescent="0.2">
      <c r="A2503" s="11"/>
      <c r="C2503" s="189">
        <v>2024</v>
      </c>
      <c r="D2503" s="184"/>
      <c r="E2503" s="185">
        <v>0.14492630482460714</v>
      </c>
      <c r="F2503" s="185">
        <v>0.11705900590936288</v>
      </c>
      <c r="G2503" s="185">
        <v>0.36283264851742575</v>
      </c>
      <c r="H2503" s="185">
        <v>0.17315842407097945</v>
      </c>
      <c r="I2503" s="185">
        <v>7.3246439111747857E-2</v>
      </c>
      <c r="J2503" s="185">
        <v>5.9010927511457249E-2</v>
      </c>
      <c r="K2503" s="185">
        <v>6.9766250054419734E-2</v>
      </c>
      <c r="L2503" s="180">
        <f t="shared" ref="L2503:L2504" si="1105">(1*E2503+2*F2503+3*G2503+4*H2503+5*I2503)/SUM(E2503:I2503)</f>
        <v>2.8998415663397061</v>
      </c>
    </row>
    <row r="2504" spans="1:12" ht="15" customHeight="1" x14ac:dyDescent="0.2">
      <c r="A2504" s="11"/>
      <c r="C2504" s="190">
        <v>2021</v>
      </c>
      <c r="D2504" s="186"/>
      <c r="E2504" s="142">
        <v>0.13932230000000001</v>
      </c>
      <c r="F2504" s="142">
        <v>0.111779461</v>
      </c>
      <c r="G2504" s="142">
        <v>0.37360948399999999</v>
      </c>
      <c r="H2504" s="142">
        <v>0.18002595800000001</v>
      </c>
      <c r="I2504" s="142">
        <v>6.1805400000000003E-2</v>
      </c>
      <c r="J2504" s="142">
        <v>6.1200499999999998E-2</v>
      </c>
      <c r="K2504" s="142">
        <v>7.2256932999999995E-2</v>
      </c>
      <c r="L2504" s="141">
        <f t="shared" si="1105"/>
        <v>2.8998464672140298</v>
      </c>
    </row>
    <row r="2505" spans="1:12" ht="15" customHeight="1" x14ac:dyDescent="0.2">
      <c r="A2505" s="11"/>
      <c r="C2505" s="190">
        <v>2017</v>
      </c>
      <c r="D2505" s="186"/>
      <c r="E2505" s="142" t="s">
        <v>174</v>
      </c>
      <c r="F2505" s="142" t="s">
        <v>174</v>
      </c>
      <c r="G2505" s="142" t="s">
        <v>174</v>
      </c>
      <c r="H2505" s="142" t="s">
        <v>174</v>
      </c>
      <c r="I2505" s="142" t="s">
        <v>174</v>
      </c>
      <c r="J2505" s="142" t="s">
        <v>174</v>
      </c>
      <c r="K2505" s="142" t="s">
        <v>174</v>
      </c>
      <c r="L2505" s="141" t="s">
        <v>174</v>
      </c>
    </row>
    <row r="2506" spans="1:12" ht="15" customHeight="1" x14ac:dyDescent="0.2">
      <c r="A2506" s="11"/>
      <c r="C2506" s="190">
        <v>2014</v>
      </c>
      <c r="D2506" s="186"/>
      <c r="E2506" s="142" t="s">
        <v>174</v>
      </c>
      <c r="F2506" s="142" t="s">
        <v>174</v>
      </c>
      <c r="G2506" s="142" t="s">
        <v>174</v>
      </c>
      <c r="H2506" s="142" t="s">
        <v>174</v>
      </c>
      <c r="I2506" s="142" t="s">
        <v>174</v>
      </c>
      <c r="J2506" s="142" t="s">
        <v>174</v>
      </c>
      <c r="K2506" s="142" t="s">
        <v>174</v>
      </c>
      <c r="L2506" s="141" t="s">
        <v>174</v>
      </c>
    </row>
    <row r="2507" spans="1:12" ht="15" customHeight="1" x14ac:dyDescent="0.2">
      <c r="A2507" s="11"/>
      <c r="C2507" s="170" t="s">
        <v>181</v>
      </c>
      <c r="D2507" s="171"/>
      <c r="E2507" s="172"/>
      <c r="F2507" s="172"/>
      <c r="G2507" s="173"/>
      <c r="H2507" s="173"/>
      <c r="I2507" s="173"/>
      <c r="J2507" s="173"/>
      <c r="K2507" s="173"/>
      <c r="L2507" s="174"/>
    </row>
    <row r="2508" spans="1:12" ht="15" customHeight="1" x14ac:dyDescent="0.2">
      <c r="A2508" s="11"/>
      <c r="C2508" s="189">
        <v>2024</v>
      </c>
      <c r="D2508" s="184"/>
      <c r="E2508" s="185">
        <v>0.16160940185396783</v>
      </c>
      <c r="F2508" s="185">
        <v>0.11101459048824946</v>
      </c>
      <c r="G2508" s="185">
        <v>0.33683686200402657</v>
      </c>
      <c r="H2508" s="185">
        <v>0.14609714728888532</v>
      </c>
      <c r="I2508" s="185">
        <v>6.2250604344087523E-2</v>
      </c>
      <c r="J2508" s="185">
        <v>7.3178575030088941E-2</v>
      </c>
      <c r="K2508" s="185">
        <v>0.10901281899069439</v>
      </c>
      <c r="L2508" s="180">
        <f t="shared" ref="L2508:L2509" si="1106">(1*E2508+2*F2508+3*G2508+4*H2508+5*I2508)/SUM(E2508:I2508)</f>
        <v>2.799910349410919</v>
      </c>
    </row>
    <row r="2509" spans="1:12" ht="15" customHeight="1" x14ac:dyDescent="0.2">
      <c r="A2509" s="11"/>
      <c r="C2509" s="190">
        <v>2021</v>
      </c>
      <c r="D2509" s="186"/>
      <c r="E2509" s="142">
        <v>0.169175197</v>
      </c>
      <c r="F2509" s="142">
        <v>0.106778838</v>
      </c>
      <c r="G2509" s="142">
        <v>0.32795806700000002</v>
      </c>
      <c r="H2509" s="142">
        <v>0.150227733</v>
      </c>
      <c r="I2509" s="142">
        <v>5.8214099999999998E-2</v>
      </c>
      <c r="J2509" s="142">
        <v>7.3013217000000005E-2</v>
      </c>
      <c r="K2509" s="142">
        <v>0.114632873</v>
      </c>
      <c r="L2509" s="141">
        <f t="shared" si="1106"/>
        <v>2.7803010592913542</v>
      </c>
    </row>
    <row r="2510" spans="1:12" ht="15" customHeight="1" x14ac:dyDescent="0.2">
      <c r="A2510" s="11"/>
      <c r="C2510" s="190">
        <v>2017</v>
      </c>
      <c r="D2510" s="186"/>
      <c r="E2510" s="142" t="s">
        <v>174</v>
      </c>
      <c r="F2510" s="142" t="s">
        <v>174</v>
      </c>
      <c r="G2510" s="142" t="s">
        <v>174</v>
      </c>
      <c r="H2510" s="142" t="s">
        <v>174</v>
      </c>
      <c r="I2510" s="142" t="s">
        <v>174</v>
      </c>
      <c r="J2510" s="142" t="s">
        <v>174</v>
      </c>
      <c r="K2510" s="142" t="s">
        <v>174</v>
      </c>
      <c r="L2510" s="141" t="s">
        <v>174</v>
      </c>
    </row>
    <row r="2511" spans="1:12" ht="15" customHeight="1" x14ac:dyDescent="0.2">
      <c r="A2511" s="11"/>
      <c r="C2511" s="190">
        <v>2014</v>
      </c>
      <c r="D2511" s="186"/>
      <c r="E2511" s="142" t="s">
        <v>174</v>
      </c>
      <c r="F2511" s="142" t="s">
        <v>174</v>
      </c>
      <c r="G2511" s="142" t="s">
        <v>174</v>
      </c>
      <c r="H2511" s="142" t="s">
        <v>174</v>
      </c>
      <c r="I2511" s="142" t="s">
        <v>174</v>
      </c>
      <c r="J2511" s="142" t="s">
        <v>174</v>
      </c>
      <c r="K2511" s="142" t="s">
        <v>174</v>
      </c>
      <c r="L2511" s="141" t="s">
        <v>174</v>
      </c>
    </row>
    <row r="2512" spans="1:12" ht="15" customHeight="1" x14ac:dyDescent="0.2">
      <c r="A2512" s="11"/>
      <c r="C2512" s="162" t="s">
        <v>72</v>
      </c>
      <c r="D2512" s="162"/>
      <c r="E2512" s="162"/>
      <c r="F2512" s="162"/>
      <c r="G2512" s="162"/>
      <c r="H2512" s="162"/>
      <c r="I2512" s="162"/>
      <c r="J2512" s="162"/>
      <c r="K2512" s="162"/>
      <c r="L2512" s="162"/>
    </row>
    <row r="2513" spans="1:12" ht="15" customHeight="1" x14ac:dyDescent="0.2">
      <c r="A2513" s="11"/>
      <c r="C2513" s="189">
        <v>2024</v>
      </c>
      <c r="D2513" s="184"/>
      <c r="E2513" s="185">
        <f>AVERAGE(E2518,E2523,E2528)</f>
        <v>0.13188539444968808</v>
      </c>
      <c r="F2513" s="185">
        <f t="shared" ref="F2513:K2513" si="1107">AVERAGE(F2518,F2523,F2528)</f>
        <v>9.8223072926637345E-2</v>
      </c>
      <c r="G2513" s="185">
        <f t="shared" si="1107"/>
        <v>0.27906849720237986</v>
      </c>
      <c r="H2513" s="185">
        <f t="shared" si="1107"/>
        <v>0.18766844199044944</v>
      </c>
      <c r="I2513" s="185">
        <f t="shared" si="1107"/>
        <v>9.2676226637594339E-2</v>
      </c>
      <c r="J2513" s="185">
        <f t="shared" si="1107"/>
        <v>9.141212020013352E-2</v>
      </c>
      <c r="K2513" s="185">
        <f t="shared" si="1107"/>
        <v>0.11906624659311744</v>
      </c>
      <c r="L2513" s="180">
        <f t="shared" ref="L2513:L2514" si="1108">(1*E2513+2*F2513+3*G2513+4*H2513+5*I2513)/SUM(E2513:I2513)</f>
        <v>3.013966727415482</v>
      </c>
    </row>
    <row r="2514" spans="1:12" ht="15" customHeight="1" x14ac:dyDescent="0.2">
      <c r="A2514" s="11"/>
      <c r="C2514" s="190">
        <v>2021</v>
      </c>
      <c r="D2514" s="186"/>
      <c r="E2514" s="142">
        <f t="shared" ref="E2514:K2514" si="1109">AVERAGE(E2519,E2524,E2529)</f>
        <v>0.13776476700000001</v>
      </c>
      <c r="F2514" s="142">
        <f t="shared" si="1109"/>
        <v>0.103505285</v>
      </c>
      <c r="G2514" s="142">
        <f t="shared" si="1109"/>
        <v>0.30291819033333334</v>
      </c>
      <c r="H2514" s="142">
        <f t="shared" si="1109"/>
        <v>0.15792008300000002</v>
      </c>
      <c r="I2514" s="142">
        <f t="shared" si="1109"/>
        <v>8.1028331333333328E-2</v>
      </c>
      <c r="J2514" s="142">
        <f t="shared" si="1109"/>
        <v>8.4740723333333337E-2</v>
      </c>
      <c r="K2514" s="142">
        <f t="shared" si="1109"/>
        <v>0.13212262066666666</v>
      </c>
      <c r="L2514" s="141">
        <f t="shared" si="1108"/>
        <v>2.9245877806503056</v>
      </c>
    </row>
    <row r="2515" spans="1:12" ht="15" customHeight="1" x14ac:dyDescent="0.2">
      <c r="A2515" s="11"/>
      <c r="C2515" s="190">
        <v>2017</v>
      </c>
      <c r="D2515" s="186"/>
      <c r="E2515" s="142" t="s">
        <v>174</v>
      </c>
      <c r="F2515" s="142" t="s">
        <v>174</v>
      </c>
      <c r="G2515" s="142" t="s">
        <v>174</v>
      </c>
      <c r="H2515" s="142" t="s">
        <v>174</v>
      </c>
      <c r="I2515" s="142" t="s">
        <v>174</v>
      </c>
      <c r="J2515" s="142" t="s">
        <v>174</v>
      </c>
      <c r="K2515" s="142" t="s">
        <v>174</v>
      </c>
      <c r="L2515" s="141" t="s">
        <v>174</v>
      </c>
    </row>
    <row r="2516" spans="1:12" ht="15" customHeight="1" x14ac:dyDescent="0.2">
      <c r="A2516" s="11"/>
      <c r="C2516" s="190">
        <v>2014</v>
      </c>
      <c r="D2516" s="186"/>
      <c r="E2516" s="142" t="s">
        <v>174</v>
      </c>
      <c r="F2516" s="142" t="s">
        <v>174</v>
      </c>
      <c r="G2516" s="142" t="s">
        <v>174</v>
      </c>
      <c r="H2516" s="142" t="s">
        <v>174</v>
      </c>
      <c r="I2516" s="142" t="s">
        <v>174</v>
      </c>
      <c r="J2516" s="142" t="s">
        <v>174</v>
      </c>
      <c r="K2516" s="142" t="s">
        <v>174</v>
      </c>
      <c r="L2516" s="141" t="s">
        <v>174</v>
      </c>
    </row>
    <row r="2517" spans="1:12" ht="15" customHeight="1" x14ac:dyDescent="0.2">
      <c r="A2517" s="11"/>
      <c r="C2517" s="170" t="s">
        <v>95</v>
      </c>
      <c r="D2517" s="171"/>
      <c r="E2517" s="172"/>
      <c r="F2517" s="172"/>
      <c r="G2517" s="173"/>
      <c r="H2517" s="173"/>
      <c r="I2517" s="173"/>
      <c r="J2517" s="173"/>
      <c r="K2517" s="173"/>
      <c r="L2517" s="174"/>
    </row>
    <row r="2518" spans="1:12" ht="15" customHeight="1" x14ac:dyDescent="0.2">
      <c r="A2518" s="11"/>
      <c r="C2518" s="189">
        <v>2024</v>
      </c>
      <c r="D2518" s="184"/>
      <c r="E2518" s="185">
        <v>0.12907059798507808</v>
      </c>
      <c r="F2518" s="185">
        <v>0.10084231344880626</v>
      </c>
      <c r="G2518" s="185">
        <v>0.2838793536153244</v>
      </c>
      <c r="H2518" s="185">
        <v>0.19072753783851956</v>
      </c>
      <c r="I2518" s="185">
        <v>9.6846414057687055E-2</v>
      </c>
      <c r="J2518" s="185">
        <v>8.5085305182825935E-2</v>
      </c>
      <c r="K2518" s="185">
        <v>0.1135484778717589</v>
      </c>
      <c r="L2518" s="180">
        <f t="shared" ref="L2518:L2519" si="1110">(1*E2518+2*F2518+3*G2518+4*H2518+5*I2518)/SUM(E2518:I2518)</f>
        <v>3.0317418628300676</v>
      </c>
    </row>
    <row r="2519" spans="1:12" ht="15" customHeight="1" x14ac:dyDescent="0.2">
      <c r="A2519" s="11"/>
      <c r="C2519" s="190">
        <v>2021</v>
      </c>
      <c r="D2519" s="186"/>
      <c r="E2519" s="142">
        <v>0.14222970400000001</v>
      </c>
      <c r="F2519" s="142">
        <v>0.104616395</v>
      </c>
      <c r="G2519" s="142">
        <v>0.30798855200000003</v>
      </c>
      <c r="H2519" s="142">
        <v>0.15419941600000001</v>
      </c>
      <c r="I2519" s="142">
        <v>8.6212948999999997E-2</v>
      </c>
      <c r="J2519" s="142">
        <v>7.9336108000000002E-2</v>
      </c>
      <c r="K2519" s="142">
        <v>0.12541687600000001</v>
      </c>
      <c r="L2519" s="141">
        <f t="shared" si="1110"/>
        <v>2.9214703258943131</v>
      </c>
    </row>
    <row r="2520" spans="1:12" ht="15" customHeight="1" x14ac:dyDescent="0.2">
      <c r="A2520" s="11"/>
      <c r="C2520" s="190">
        <v>2017</v>
      </c>
      <c r="D2520" s="186"/>
      <c r="E2520" s="142" t="s">
        <v>174</v>
      </c>
      <c r="F2520" s="142" t="s">
        <v>174</v>
      </c>
      <c r="G2520" s="142" t="s">
        <v>174</v>
      </c>
      <c r="H2520" s="142" t="s">
        <v>174</v>
      </c>
      <c r="I2520" s="142" t="s">
        <v>174</v>
      </c>
      <c r="J2520" s="142" t="s">
        <v>174</v>
      </c>
      <c r="K2520" s="142" t="s">
        <v>174</v>
      </c>
      <c r="L2520" s="141" t="s">
        <v>174</v>
      </c>
    </row>
    <row r="2521" spans="1:12" ht="15" customHeight="1" x14ac:dyDescent="0.2">
      <c r="A2521" s="11"/>
      <c r="C2521" s="190">
        <v>2014</v>
      </c>
      <c r="D2521" s="186"/>
      <c r="E2521" s="142" t="s">
        <v>174</v>
      </c>
      <c r="F2521" s="142" t="s">
        <v>174</v>
      </c>
      <c r="G2521" s="142" t="s">
        <v>174</v>
      </c>
      <c r="H2521" s="142" t="s">
        <v>174</v>
      </c>
      <c r="I2521" s="142" t="s">
        <v>174</v>
      </c>
      <c r="J2521" s="142" t="s">
        <v>174</v>
      </c>
      <c r="K2521" s="142" t="s">
        <v>174</v>
      </c>
      <c r="L2521" s="141" t="s">
        <v>174</v>
      </c>
    </row>
    <row r="2522" spans="1:12" ht="15" customHeight="1" x14ac:dyDescent="0.2">
      <c r="A2522" s="11"/>
      <c r="C2522" s="170" t="s">
        <v>96</v>
      </c>
      <c r="D2522" s="171"/>
      <c r="E2522" s="172"/>
      <c r="F2522" s="172"/>
      <c r="G2522" s="173"/>
      <c r="H2522" s="173"/>
      <c r="I2522" s="173"/>
      <c r="J2522" s="173"/>
      <c r="K2522" s="173"/>
      <c r="L2522" s="174"/>
    </row>
    <row r="2523" spans="1:12" ht="15" customHeight="1" x14ac:dyDescent="0.2">
      <c r="A2523" s="11"/>
      <c r="C2523" s="189">
        <v>2024</v>
      </c>
      <c r="D2523" s="184"/>
      <c r="E2523" s="185">
        <v>0.12931729018787916</v>
      </c>
      <c r="F2523" s="185">
        <v>0.10064594192040914</v>
      </c>
      <c r="G2523" s="185">
        <v>0.28155592172258098</v>
      </c>
      <c r="H2523" s="185">
        <v>0.19027946361490877</v>
      </c>
      <c r="I2523" s="185">
        <v>9.3119285273459557E-2</v>
      </c>
      <c r="J2523" s="185">
        <v>9.1533619409003508E-2</v>
      </c>
      <c r="K2523" s="185">
        <v>0.11354847787175884</v>
      </c>
      <c r="L2523" s="180">
        <f t="shared" ref="L2523:L2524" si="1111">(1*E2523+2*F2523+3*G2523+4*H2523+5*I2523)/SUM(E2523:I2523)</f>
        <v>3.0216846441710459</v>
      </c>
    </row>
    <row r="2524" spans="1:12" ht="15" customHeight="1" x14ac:dyDescent="0.2">
      <c r="A2524" s="11"/>
      <c r="C2524" s="190">
        <v>2021</v>
      </c>
      <c r="D2524" s="186"/>
      <c r="E2524" s="142">
        <v>0.12957761600000001</v>
      </c>
      <c r="F2524" s="142">
        <v>0.10806774099999999</v>
      </c>
      <c r="G2524" s="142">
        <v>0.31262411499999998</v>
      </c>
      <c r="H2524" s="142">
        <v>0.16503543100000001</v>
      </c>
      <c r="I2524" s="142">
        <v>7.7519823000000002E-2</v>
      </c>
      <c r="J2524" s="142">
        <v>8.1758398999999995E-2</v>
      </c>
      <c r="K2524" s="142">
        <v>0.12541687600000001</v>
      </c>
      <c r="L2524" s="141">
        <f t="shared" si="1111"/>
        <v>2.9405317537990103</v>
      </c>
    </row>
    <row r="2525" spans="1:12" ht="15" customHeight="1" x14ac:dyDescent="0.2">
      <c r="A2525" s="11"/>
      <c r="C2525" s="190">
        <v>2017</v>
      </c>
      <c r="D2525" s="186"/>
      <c r="E2525" s="142" t="s">
        <v>174</v>
      </c>
      <c r="F2525" s="142" t="s">
        <v>174</v>
      </c>
      <c r="G2525" s="142" t="s">
        <v>174</v>
      </c>
      <c r="H2525" s="142" t="s">
        <v>174</v>
      </c>
      <c r="I2525" s="142" t="s">
        <v>174</v>
      </c>
      <c r="J2525" s="142" t="s">
        <v>174</v>
      </c>
      <c r="K2525" s="142" t="s">
        <v>174</v>
      </c>
      <c r="L2525" s="141" t="s">
        <v>174</v>
      </c>
    </row>
    <row r="2526" spans="1:12" ht="15" customHeight="1" x14ac:dyDescent="0.2">
      <c r="A2526" s="11"/>
      <c r="C2526" s="190">
        <v>2014</v>
      </c>
      <c r="D2526" s="186"/>
      <c r="E2526" s="142" t="s">
        <v>174</v>
      </c>
      <c r="F2526" s="142" t="s">
        <v>174</v>
      </c>
      <c r="G2526" s="142" t="s">
        <v>174</v>
      </c>
      <c r="H2526" s="142" t="s">
        <v>174</v>
      </c>
      <c r="I2526" s="142" t="s">
        <v>174</v>
      </c>
      <c r="J2526" s="142" t="s">
        <v>174</v>
      </c>
      <c r="K2526" s="142" t="s">
        <v>174</v>
      </c>
      <c r="L2526" s="141" t="s">
        <v>174</v>
      </c>
    </row>
    <row r="2527" spans="1:12" ht="15" customHeight="1" x14ac:dyDescent="0.2">
      <c r="A2527" s="11"/>
      <c r="C2527" s="170" t="s">
        <v>181</v>
      </c>
      <c r="D2527" s="171"/>
      <c r="E2527" s="172"/>
      <c r="F2527" s="172"/>
      <c r="G2527" s="173"/>
      <c r="H2527" s="173"/>
      <c r="I2527" s="173"/>
      <c r="J2527" s="173"/>
      <c r="K2527" s="173"/>
      <c r="L2527" s="174"/>
    </row>
    <row r="2528" spans="1:12" ht="15" customHeight="1" x14ac:dyDescent="0.2">
      <c r="A2528" s="11"/>
      <c r="C2528" s="189">
        <v>2024</v>
      </c>
      <c r="D2528" s="184"/>
      <c r="E2528" s="185">
        <v>0.13726829517610703</v>
      </c>
      <c r="F2528" s="185">
        <v>9.3180963410696663E-2</v>
      </c>
      <c r="G2528" s="185">
        <v>0.27177021626923414</v>
      </c>
      <c r="H2528" s="185">
        <v>0.18199832451792</v>
      </c>
      <c r="I2528" s="185">
        <v>8.8062980581636419E-2</v>
      </c>
      <c r="J2528" s="185">
        <v>9.7617436008571173E-2</v>
      </c>
      <c r="K2528" s="185">
        <v>0.13010178403583458</v>
      </c>
      <c r="L2528" s="180">
        <f t="shared" ref="L2528:L2529" si="1112">(1*E2528+2*F2528+3*G2528+4*H2528+5*I2528)/SUM(E2528:I2528)</f>
        <v>2.9875780048776179</v>
      </c>
    </row>
    <row r="2529" spans="1:12" ht="15" customHeight="1" x14ac:dyDescent="0.2">
      <c r="A2529" s="11"/>
      <c r="C2529" s="190">
        <v>2021</v>
      </c>
      <c r="D2529" s="186"/>
      <c r="E2529" s="142">
        <v>0.14148698100000001</v>
      </c>
      <c r="F2529" s="142">
        <v>9.7831718999999998E-2</v>
      </c>
      <c r="G2529" s="142">
        <v>0.288141904</v>
      </c>
      <c r="H2529" s="142">
        <v>0.15452540200000001</v>
      </c>
      <c r="I2529" s="142">
        <v>7.9352222E-2</v>
      </c>
      <c r="J2529" s="142">
        <v>9.3127662999999999E-2</v>
      </c>
      <c r="K2529" s="142">
        <v>0.14553410999999999</v>
      </c>
      <c r="L2529" s="141">
        <f t="shared" si="1112"/>
        <v>2.9112407173123054</v>
      </c>
    </row>
    <row r="2530" spans="1:12" ht="15" customHeight="1" x14ac:dyDescent="0.2">
      <c r="A2530" s="11"/>
      <c r="C2530" s="190">
        <v>2017</v>
      </c>
      <c r="D2530" s="186"/>
      <c r="E2530" s="142" t="s">
        <v>174</v>
      </c>
      <c r="F2530" s="142" t="s">
        <v>174</v>
      </c>
      <c r="G2530" s="142" t="s">
        <v>174</v>
      </c>
      <c r="H2530" s="142" t="s">
        <v>174</v>
      </c>
      <c r="I2530" s="142" t="s">
        <v>174</v>
      </c>
      <c r="J2530" s="142" t="s">
        <v>174</v>
      </c>
      <c r="K2530" s="142" t="s">
        <v>174</v>
      </c>
      <c r="L2530" s="141" t="s">
        <v>174</v>
      </c>
    </row>
    <row r="2531" spans="1:12" ht="15" customHeight="1" x14ac:dyDescent="0.2">
      <c r="A2531" s="11"/>
      <c r="C2531" s="190">
        <v>2014</v>
      </c>
      <c r="D2531" s="186"/>
      <c r="E2531" s="142" t="s">
        <v>174</v>
      </c>
      <c r="F2531" s="142" t="s">
        <v>174</v>
      </c>
      <c r="G2531" s="142" t="s">
        <v>174</v>
      </c>
      <c r="H2531" s="142" t="s">
        <v>174</v>
      </c>
      <c r="I2531" s="142" t="s">
        <v>174</v>
      </c>
      <c r="J2531" s="142" t="s">
        <v>174</v>
      </c>
      <c r="K2531" s="142" t="s">
        <v>174</v>
      </c>
      <c r="L2531" s="141" t="s">
        <v>174</v>
      </c>
    </row>
    <row r="2532" spans="1:12" ht="15" customHeight="1" x14ac:dyDescent="0.2">
      <c r="A2532" s="11"/>
      <c r="C2532" s="162" t="s">
        <v>73</v>
      </c>
      <c r="D2532" s="162"/>
      <c r="E2532" s="162"/>
      <c r="F2532" s="162"/>
      <c r="G2532" s="162"/>
      <c r="H2532" s="162"/>
      <c r="I2532" s="162"/>
      <c r="J2532" s="162"/>
      <c r="K2532" s="162"/>
      <c r="L2532" s="162"/>
    </row>
    <row r="2533" spans="1:12" ht="15" customHeight="1" x14ac:dyDescent="0.2">
      <c r="A2533" s="11"/>
      <c r="C2533" s="189">
        <v>2024</v>
      </c>
      <c r="D2533" s="184"/>
      <c r="E2533" s="185">
        <f>AVERAGE(E2538,E2543,E2548)</f>
        <v>0.19366634948295661</v>
      </c>
      <c r="F2533" s="185">
        <f t="shared" ref="F2533:K2533" si="1113">AVERAGE(F2538,F2543,F2548)</f>
        <v>0.13548971694684056</v>
      </c>
      <c r="G2533" s="185">
        <f t="shared" si="1113"/>
        <v>0.30745261783525274</v>
      </c>
      <c r="H2533" s="185">
        <f t="shared" si="1113"/>
        <v>8.2634405123757013E-2</v>
      </c>
      <c r="I2533" s="185">
        <f t="shared" si="1113"/>
        <v>3.4240989386153796E-2</v>
      </c>
      <c r="J2533" s="185">
        <f t="shared" si="1113"/>
        <v>9.1615529709556151E-2</v>
      </c>
      <c r="K2533" s="185">
        <f t="shared" si="1113"/>
        <v>0.15490039151548318</v>
      </c>
      <c r="L2533" s="180">
        <f t="shared" ref="L2533:L2534" si="1114">(1*E2533+2*F2533+3*G2533+4*H2533+5*I2533)/SUM(E2533:I2533)</f>
        <v>2.5066836281119289</v>
      </c>
    </row>
    <row r="2534" spans="1:12" ht="15" customHeight="1" x14ac:dyDescent="0.2">
      <c r="A2534" s="11"/>
      <c r="C2534" s="190">
        <v>2021</v>
      </c>
      <c r="D2534" s="186"/>
      <c r="E2534" s="142">
        <f t="shared" ref="E2534:K2534" si="1115">AVERAGE(E2539,E2544,E2549)</f>
        <v>0.19604988933333334</v>
      </c>
      <c r="F2534" s="142">
        <f t="shared" si="1115"/>
        <v>0.13228055266666666</v>
      </c>
      <c r="G2534" s="142">
        <f t="shared" si="1115"/>
        <v>0.31905626500000001</v>
      </c>
      <c r="H2534" s="142">
        <f t="shared" si="1115"/>
        <v>6.4024327333333339E-2</v>
      </c>
      <c r="I2534" s="142">
        <f t="shared" si="1115"/>
        <v>2.5933533333333331E-2</v>
      </c>
      <c r="J2534" s="142">
        <f t="shared" si="1115"/>
        <v>8.4927913999999993E-2</v>
      </c>
      <c r="K2534" s="142">
        <f t="shared" si="1115"/>
        <v>0.17772753600000002</v>
      </c>
      <c r="L2534" s="141">
        <f t="shared" si="1114"/>
        <v>2.4459999364666101</v>
      </c>
    </row>
    <row r="2535" spans="1:12" ht="15" customHeight="1" x14ac:dyDescent="0.2">
      <c r="A2535" s="11"/>
      <c r="C2535" s="190">
        <v>2017</v>
      </c>
      <c r="D2535" s="186"/>
      <c r="E2535" s="142" t="s">
        <v>174</v>
      </c>
      <c r="F2535" s="142" t="s">
        <v>174</v>
      </c>
      <c r="G2535" s="142" t="s">
        <v>174</v>
      </c>
      <c r="H2535" s="142" t="s">
        <v>174</v>
      </c>
      <c r="I2535" s="142" t="s">
        <v>174</v>
      </c>
      <c r="J2535" s="142" t="s">
        <v>174</v>
      </c>
      <c r="K2535" s="142" t="s">
        <v>174</v>
      </c>
      <c r="L2535" s="141" t="s">
        <v>174</v>
      </c>
    </row>
    <row r="2536" spans="1:12" ht="15" customHeight="1" x14ac:dyDescent="0.2">
      <c r="A2536" s="11"/>
      <c r="C2536" s="190">
        <v>2014</v>
      </c>
      <c r="D2536" s="186"/>
      <c r="E2536" s="142" t="s">
        <v>174</v>
      </c>
      <c r="F2536" s="142" t="s">
        <v>174</v>
      </c>
      <c r="G2536" s="142" t="s">
        <v>174</v>
      </c>
      <c r="H2536" s="142" t="s">
        <v>174</v>
      </c>
      <c r="I2536" s="142" t="s">
        <v>174</v>
      </c>
      <c r="J2536" s="142" t="s">
        <v>174</v>
      </c>
      <c r="K2536" s="142" t="s">
        <v>174</v>
      </c>
      <c r="L2536" s="141" t="s">
        <v>174</v>
      </c>
    </row>
    <row r="2537" spans="1:12" ht="15" customHeight="1" x14ac:dyDescent="0.2">
      <c r="A2537" s="11"/>
      <c r="C2537" s="170" t="s">
        <v>95</v>
      </c>
      <c r="D2537" s="171"/>
      <c r="E2537" s="172"/>
      <c r="F2537" s="172"/>
      <c r="G2537" s="173"/>
      <c r="H2537" s="173"/>
      <c r="I2537" s="173"/>
      <c r="J2537" s="173"/>
      <c r="K2537" s="173"/>
      <c r="L2537" s="174"/>
    </row>
    <row r="2538" spans="1:12" ht="15" customHeight="1" x14ac:dyDescent="0.2">
      <c r="A2538" s="11"/>
      <c r="C2538" s="189">
        <v>2024</v>
      </c>
      <c r="D2538" s="184"/>
      <c r="E2538" s="185">
        <v>0.1883646519337781</v>
      </c>
      <c r="F2538" s="185">
        <v>0.14791262123750576</v>
      </c>
      <c r="G2538" s="185">
        <v>0.31607305278033732</v>
      </c>
      <c r="H2538" s="185">
        <v>7.5927635863749635E-2</v>
      </c>
      <c r="I2538" s="185">
        <v>3.0796789653321773E-2</v>
      </c>
      <c r="J2538" s="185">
        <v>8.8408754162217745E-2</v>
      </c>
      <c r="K2538" s="185">
        <v>0.15251649436908979</v>
      </c>
      <c r="L2538" s="180">
        <f t="shared" ref="L2538:L2539" si="1116">(1*E2538+2*F2538+3*G2538+4*H2538+5*I2538)/SUM(E2538:I2538)</f>
        <v>2.4900097662507545</v>
      </c>
    </row>
    <row r="2539" spans="1:12" ht="15" customHeight="1" x14ac:dyDescent="0.2">
      <c r="A2539" s="11"/>
      <c r="C2539" s="190">
        <v>2021</v>
      </c>
      <c r="D2539" s="186"/>
      <c r="E2539" s="142">
        <v>0.19214672599999999</v>
      </c>
      <c r="F2539" s="142">
        <v>0.137949934</v>
      </c>
      <c r="G2539" s="142">
        <v>0.329754255</v>
      </c>
      <c r="H2539" s="142">
        <v>5.8627800000000001E-2</v>
      </c>
      <c r="I2539" s="142">
        <v>2.52719E-2</v>
      </c>
      <c r="J2539" s="142">
        <v>7.8247235999999998E-2</v>
      </c>
      <c r="K2539" s="142">
        <v>0.17800223000000001</v>
      </c>
      <c r="L2539" s="141">
        <f t="shared" si="1116"/>
        <v>2.4446098226083479</v>
      </c>
    </row>
    <row r="2540" spans="1:12" ht="15" customHeight="1" x14ac:dyDescent="0.2">
      <c r="A2540" s="11"/>
      <c r="C2540" s="190">
        <v>2017</v>
      </c>
      <c r="D2540" s="186"/>
      <c r="E2540" s="142" t="s">
        <v>174</v>
      </c>
      <c r="F2540" s="142" t="s">
        <v>174</v>
      </c>
      <c r="G2540" s="142" t="s">
        <v>174</v>
      </c>
      <c r="H2540" s="142" t="s">
        <v>174</v>
      </c>
      <c r="I2540" s="142" t="s">
        <v>174</v>
      </c>
      <c r="J2540" s="142" t="s">
        <v>174</v>
      </c>
      <c r="K2540" s="142" t="s">
        <v>174</v>
      </c>
      <c r="L2540" s="141" t="s">
        <v>174</v>
      </c>
    </row>
    <row r="2541" spans="1:12" ht="15" customHeight="1" x14ac:dyDescent="0.2">
      <c r="A2541" s="11"/>
      <c r="C2541" s="190">
        <v>2014</v>
      </c>
      <c r="D2541" s="186"/>
      <c r="E2541" s="142" t="s">
        <v>174</v>
      </c>
      <c r="F2541" s="142" t="s">
        <v>174</v>
      </c>
      <c r="G2541" s="142" t="s">
        <v>174</v>
      </c>
      <c r="H2541" s="142" t="s">
        <v>174</v>
      </c>
      <c r="I2541" s="142" t="s">
        <v>174</v>
      </c>
      <c r="J2541" s="142" t="s">
        <v>174</v>
      </c>
      <c r="K2541" s="142" t="s">
        <v>174</v>
      </c>
      <c r="L2541" s="141" t="s">
        <v>174</v>
      </c>
    </row>
    <row r="2542" spans="1:12" ht="15" customHeight="1" x14ac:dyDescent="0.2">
      <c r="A2542" s="11"/>
      <c r="C2542" s="170" t="s">
        <v>96</v>
      </c>
      <c r="D2542" s="171"/>
      <c r="E2542" s="172"/>
      <c r="F2542" s="172"/>
      <c r="G2542" s="173"/>
      <c r="H2542" s="173"/>
      <c r="I2542" s="173"/>
      <c r="J2542" s="173"/>
      <c r="K2542" s="173"/>
      <c r="L2542" s="174"/>
    </row>
    <row r="2543" spans="1:12" ht="15" customHeight="1" x14ac:dyDescent="0.2">
      <c r="A2543" s="11"/>
      <c r="C2543" s="189">
        <v>2024</v>
      </c>
      <c r="D2543" s="184"/>
      <c r="E2543" s="185">
        <v>0.19864023431300554</v>
      </c>
      <c r="F2543" s="185">
        <v>0.13864337346602024</v>
      </c>
      <c r="G2543" s="185">
        <v>0.30669630974021472</v>
      </c>
      <c r="H2543" s="185">
        <v>8.098311764593405E-2</v>
      </c>
      <c r="I2543" s="185">
        <v>3.3446456378273745E-2</v>
      </c>
      <c r="J2543" s="185">
        <v>8.9074014087461975E-2</v>
      </c>
      <c r="K2543" s="185">
        <v>0.15251649436908979</v>
      </c>
      <c r="L2543" s="180">
        <f t="shared" ref="L2543:L2544" si="1117">(1*E2543+2*F2543+3*G2543+4*H2543+5*I2543)/SUM(E2543:I2543)</f>
        <v>2.4883399851710335</v>
      </c>
    </row>
    <row r="2544" spans="1:12" ht="15" customHeight="1" x14ac:dyDescent="0.2">
      <c r="A2544" s="11"/>
      <c r="C2544" s="190">
        <v>2021</v>
      </c>
      <c r="D2544" s="186"/>
      <c r="E2544" s="142">
        <v>0.19402050800000001</v>
      </c>
      <c r="F2544" s="142">
        <v>0.13212642299999999</v>
      </c>
      <c r="G2544" s="142">
        <v>0.32321680899999999</v>
      </c>
      <c r="H2544" s="142">
        <v>6.3926606999999996E-2</v>
      </c>
      <c r="I2544" s="142">
        <v>2.54957E-2</v>
      </c>
      <c r="J2544" s="142">
        <v>8.3211735999999994E-2</v>
      </c>
      <c r="K2544" s="142">
        <v>0.17800223000000001</v>
      </c>
      <c r="L2544" s="141">
        <f t="shared" si="1117"/>
        <v>2.4514657746371866</v>
      </c>
    </row>
    <row r="2545" spans="1:12" ht="15" customHeight="1" x14ac:dyDescent="0.2">
      <c r="A2545" s="11"/>
      <c r="C2545" s="190">
        <v>2017</v>
      </c>
      <c r="D2545" s="186"/>
      <c r="E2545" s="142" t="s">
        <v>174</v>
      </c>
      <c r="F2545" s="142" t="s">
        <v>174</v>
      </c>
      <c r="G2545" s="142" t="s">
        <v>174</v>
      </c>
      <c r="H2545" s="142" t="s">
        <v>174</v>
      </c>
      <c r="I2545" s="142" t="s">
        <v>174</v>
      </c>
      <c r="J2545" s="142" t="s">
        <v>174</v>
      </c>
      <c r="K2545" s="142" t="s">
        <v>174</v>
      </c>
      <c r="L2545" s="141" t="s">
        <v>174</v>
      </c>
    </row>
    <row r="2546" spans="1:12" ht="15" customHeight="1" x14ac:dyDescent="0.2">
      <c r="A2546" s="11"/>
      <c r="C2546" s="190">
        <v>2014</v>
      </c>
      <c r="D2546" s="186"/>
      <c r="E2546" s="142" t="s">
        <v>174</v>
      </c>
      <c r="F2546" s="142" t="s">
        <v>174</v>
      </c>
      <c r="G2546" s="142" t="s">
        <v>174</v>
      </c>
      <c r="H2546" s="142" t="s">
        <v>174</v>
      </c>
      <c r="I2546" s="142" t="s">
        <v>174</v>
      </c>
      <c r="J2546" s="142" t="s">
        <v>174</v>
      </c>
      <c r="K2546" s="142" t="s">
        <v>174</v>
      </c>
      <c r="L2546" s="141" t="s">
        <v>174</v>
      </c>
    </row>
    <row r="2547" spans="1:12" ht="15" customHeight="1" x14ac:dyDescent="0.2">
      <c r="A2547" s="11"/>
      <c r="C2547" s="170" t="s">
        <v>181</v>
      </c>
      <c r="D2547" s="171"/>
      <c r="E2547" s="172"/>
      <c r="F2547" s="172"/>
      <c r="G2547" s="173"/>
      <c r="H2547" s="173"/>
      <c r="I2547" s="173"/>
      <c r="J2547" s="173"/>
      <c r="K2547" s="173"/>
      <c r="L2547" s="174"/>
    </row>
    <row r="2548" spans="1:12" ht="15" customHeight="1" x14ac:dyDescent="0.2">
      <c r="A2548" s="11"/>
      <c r="C2548" s="189">
        <v>2024</v>
      </c>
      <c r="D2548" s="184"/>
      <c r="E2548" s="185">
        <v>0.19399416220208623</v>
      </c>
      <c r="F2548" s="185">
        <v>0.11991315613699567</v>
      </c>
      <c r="G2548" s="185">
        <v>0.29958849098520623</v>
      </c>
      <c r="H2548" s="185">
        <v>9.0992461861587354E-2</v>
      </c>
      <c r="I2548" s="185">
        <v>3.8479722126865852E-2</v>
      </c>
      <c r="J2548" s="185">
        <v>9.7363820878988691E-2</v>
      </c>
      <c r="K2548" s="185">
        <v>0.15966818580827</v>
      </c>
      <c r="L2548" s="180">
        <f t="shared" ref="L2548:L2549" si="1118">(1*E2548+2*F2548+3*G2548+4*H2548+5*I2548)/SUM(E2548:I2548)</f>
        <v>2.5424438502255202</v>
      </c>
    </row>
    <row r="2549" spans="1:12" ht="15" customHeight="1" x14ac:dyDescent="0.2">
      <c r="A2549" s="11"/>
      <c r="C2549" s="190">
        <v>2021</v>
      </c>
      <c r="D2549" s="186"/>
      <c r="E2549" s="142">
        <v>0.20198243399999999</v>
      </c>
      <c r="F2549" s="142">
        <v>0.126765301</v>
      </c>
      <c r="G2549" s="142">
        <v>0.30419773100000003</v>
      </c>
      <c r="H2549" s="142">
        <v>6.9518574999999999E-2</v>
      </c>
      <c r="I2549" s="142">
        <v>2.7033000000000001E-2</v>
      </c>
      <c r="J2549" s="142">
        <v>9.3324770000000001E-2</v>
      </c>
      <c r="K2549" s="142">
        <v>0.17717814800000001</v>
      </c>
      <c r="L2549" s="141">
        <f t="shared" si="1118"/>
        <v>2.441881774541701</v>
      </c>
    </row>
    <row r="2550" spans="1:12" ht="15" customHeight="1" x14ac:dyDescent="0.2">
      <c r="A2550" s="11"/>
      <c r="C2550" s="190">
        <v>2017</v>
      </c>
      <c r="D2550" s="186"/>
      <c r="E2550" s="142" t="s">
        <v>174</v>
      </c>
      <c r="F2550" s="142" t="s">
        <v>174</v>
      </c>
      <c r="G2550" s="142" t="s">
        <v>174</v>
      </c>
      <c r="H2550" s="142" t="s">
        <v>174</v>
      </c>
      <c r="I2550" s="142" t="s">
        <v>174</v>
      </c>
      <c r="J2550" s="142" t="s">
        <v>174</v>
      </c>
      <c r="K2550" s="142" t="s">
        <v>174</v>
      </c>
      <c r="L2550" s="141" t="s">
        <v>174</v>
      </c>
    </row>
    <row r="2551" spans="1:12" ht="15" customHeight="1" x14ac:dyDescent="0.2">
      <c r="A2551" s="11"/>
      <c r="C2551" s="190">
        <v>2014</v>
      </c>
      <c r="D2551" s="186"/>
      <c r="E2551" s="142" t="s">
        <v>174</v>
      </c>
      <c r="F2551" s="142" t="s">
        <v>174</v>
      </c>
      <c r="G2551" s="142" t="s">
        <v>174</v>
      </c>
      <c r="H2551" s="142" t="s">
        <v>174</v>
      </c>
      <c r="I2551" s="142" t="s">
        <v>174</v>
      </c>
      <c r="J2551" s="142" t="s">
        <v>174</v>
      </c>
      <c r="K2551" s="142" t="s">
        <v>174</v>
      </c>
      <c r="L2551" s="141" t="s">
        <v>174</v>
      </c>
    </row>
    <row r="2552" spans="1:12" ht="15" customHeight="1" x14ac:dyDescent="0.2">
      <c r="A2552" s="11"/>
      <c r="C2552" s="162" t="s">
        <v>74</v>
      </c>
      <c r="D2552" s="162"/>
      <c r="E2552" s="162"/>
      <c r="F2552" s="162"/>
      <c r="G2552" s="162"/>
      <c r="H2552" s="162"/>
      <c r="I2552" s="162"/>
      <c r="J2552" s="162"/>
      <c r="K2552" s="162"/>
      <c r="L2552" s="162"/>
    </row>
    <row r="2553" spans="1:12" ht="15" customHeight="1" x14ac:dyDescent="0.2">
      <c r="A2553" s="11"/>
      <c r="C2553" s="189">
        <v>2024</v>
      </c>
      <c r="D2553" s="184"/>
      <c r="E2553" s="185">
        <f>AVERAGE(E2558,E2563,E2568)</f>
        <v>0.16077027656458967</v>
      </c>
      <c r="F2553" s="185">
        <f t="shared" ref="F2553:K2553" si="1119">AVERAGE(F2558,F2563,F2568)</f>
        <v>0.14226290392831761</v>
      </c>
      <c r="G2553" s="185">
        <f t="shared" si="1119"/>
        <v>0.27873735404031419</v>
      </c>
      <c r="H2553" s="185">
        <f t="shared" si="1119"/>
        <v>0.12024438537528685</v>
      </c>
      <c r="I2553" s="185">
        <f t="shared" si="1119"/>
        <v>4.8896820866836381E-2</v>
      </c>
      <c r="J2553" s="185">
        <f t="shared" si="1119"/>
        <v>8.6538289853322681E-2</v>
      </c>
      <c r="K2553" s="185">
        <f t="shared" si="1119"/>
        <v>0.16254996937133256</v>
      </c>
      <c r="L2553" s="180">
        <f t="shared" ref="L2553:L2554" si="1120">(1*E2553+2*F2553+3*G2553+4*H2553+5*I2553)/SUM(E2553:I2553)</f>
        <v>2.6727106308195752</v>
      </c>
    </row>
    <row r="2554" spans="1:12" ht="15" customHeight="1" x14ac:dyDescent="0.2">
      <c r="A2554" s="11"/>
      <c r="C2554" s="190">
        <v>2021</v>
      </c>
      <c r="D2554" s="186"/>
      <c r="E2554" s="142">
        <f t="shared" ref="E2554:K2554" si="1121">AVERAGE(E2559,E2564,E2569)</f>
        <v>0.16323874133333333</v>
      </c>
      <c r="F2554" s="142">
        <f t="shared" si="1121"/>
        <v>0.13895173166666666</v>
      </c>
      <c r="G2554" s="142">
        <f t="shared" si="1121"/>
        <v>0.28945202533333331</v>
      </c>
      <c r="H2554" s="142">
        <f t="shared" si="1121"/>
        <v>0.10353060966666668</v>
      </c>
      <c r="I2554" s="142">
        <f t="shared" si="1121"/>
        <v>4.6211396666666661E-2</v>
      </c>
      <c r="J2554" s="142">
        <f t="shared" si="1121"/>
        <v>8.337647966666667E-2</v>
      </c>
      <c r="K2554" s="142">
        <f t="shared" si="1121"/>
        <v>0.17523901533333333</v>
      </c>
      <c r="L2554" s="141">
        <f t="shared" si="1120"/>
        <v>2.6365235452897791</v>
      </c>
    </row>
    <row r="2555" spans="1:12" ht="15" customHeight="1" x14ac:dyDescent="0.2">
      <c r="A2555" s="11"/>
      <c r="C2555" s="190">
        <v>2017</v>
      </c>
      <c r="D2555" s="186"/>
      <c r="E2555" s="142" t="s">
        <v>174</v>
      </c>
      <c r="F2555" s="142" t="s">
        <v>174</v>
      </c>
      <c r="G2555" s="142" t="s">
        <v>174</v>
      </c>
      <c r="H2555" s="142" t="s">
        <v>174</v>
      </c>
      <c r="I2555" s="142" t="s">
        <v>174</v>
      </c>
      <c r="J2555" s="142" t="s">
        <v>174</v>
      </c>
      <c r="K2555" s="142" t="s">
        <v>174</v>
      </c>
      <c r="L2555" s="141" t="s">
        <v>174</v>
      </c>
    </row>
    <row r="2556" spans="1:12" ht="15" customHeight="1" x14ac:dyDescent="0.2">
      <c r="A2556" s="11"/>
      <c r="C2556" s="190">
        <v>2014</v>
      </c>
      <c r="D2556" s="186"/>
      <c r="E2556" s="142" t="s">
        <v>174</v>
      </c>
      <c r="F2556" s="142" t="s">
        <v>174</v>
      </c>
      <c r="G2556" s="142" t="s">
        <v>174</v>
      </c>
      <c r="H2556" s="142" t="s">
        <v>174</v>
      </c>
      <c r="I2556" s="142" t="s">
        <v>174</v>
      </c>
      <c r="J2556" s="142" t="s">
        <v>174</v>
      </c>
      <c r="K2556" s="142" t="s">
        <v>174</v>
      </c>
      <c r="L2556" s="141" t="s">
        <v>174</v>
      </c>
    </row>
    <row r="2557" spans="1:12" ht="15" customHeight="1" x14ac:dyDescent="0.2">
      <c r="A2557" s="11"/>
      <c r="C2557" s="170" t="s">
        <v>95</v>
      </c>
      <c r="D2557" s="171"/>
      <c r="E2557" s="172"/>
      <c r="F2557" s="172"/>
      <c r="G2557" s="173"/>
      <c r="H2557" s="173"/>
      <c r="I2557" s="173"/>
      <c r="J2557" s="173"/>
      <c r="K2557" s="173"/>
      <c r="L2557" s="174"/>
    </row>
    <row r="2558" spans="1:12" ht="15" customHeight="1" x14ac:dyDescent="0.2">
      <c r="A2558" s="11"/>
      <c r="C2558" s="189">
        <v>2024</v>
      </c>
      <c r="D2558" s="184"/>
      <c r="E2558" s="185">
        <v>0.16780954609711138</v>
      </c>
      <c r="F2558" s="185">
        <v>0.16041775306911624</v>
      </c>
      <c r="G2558" s="185">
        <v>0.27982512813412924</v>
      </c>
      <c r="H2558" s="185">
        <v>0.10581182717442335</v>
      </c>
      <c r="I2558" s="185">
        <v>4.1058862380552757E-2</v>
      </c>
      <c r="J2558" s="185">
        <v>8.537249258224737E-2</v>
      </c>
      <c r="K2558" s="185">
        <v>0.15970439056241983</v>
      </c>
      <c r="L2558" s="180">
        <f t="shared" ref="L2558:L2559" si="1122">(1*E2558+2*F2558+3*G2558+4*H2558+5*I2558)/SUM(E2558:I2558)</f>
        <v>2.5918693090082527</v>
      </c>
    </row>
    <row r="2559" spans="1:12" ht="15" customHeight="1" x14ac:dyDescent="0.2">
      <c r="A2559" s="11"/>
      <c r="C2559" s="190">
        <v>2021</v>
      </c>
      <c r="D2559" s="186"/>
      <c r="E2559" s="142">
        <v>0.16996666799999999</v>
      </c>
      <c r="F2559" s="142">
        <v>0.155037335</v>
      </c>
      <c r="G2559" s="142">
        <v>0.29887743900000002</v>
      </c>
      <c r="H2559" s="142">
        <v>8.2582394000000003E-2</v>
      </c>
      <c r="I2559" s="142">
        <v>4.0084500000000002E-2</v>
      </c>
      <c r="J2559" s="142">
        <v>7.8723585999999998E-2</v>
      </c>
      <c r="K2559" s="142">
        <v>0.174728033</v>
      </c>
      <c r="L2559" s="141">
        <f t="shared" si="1122"/>
        <v>2.5549929442210959</v>
      </c>
    </row>
    <row r="2560" spans="1:12" ht="15" customHeight="1" x14ac:dyDescent="0.2">
      <c r="A2560" s="11"/>
      <c r="C2560" s="190">
        <v>2017</v>
      </c>
      <c r="D2560" s="186"/>
      <c r="E2560" s="142" t="s">
        <v>174</v>
      </c>
      <c r="F2560" s="142" t="s">
        <v>174</v>
      </c>
      <c r="G2560" s="142" t="s">
        <v>174</v>
      </c>
      <c r="H2560" s="142" t="s">
        <v>174</v>
      </c>
      <c r="I2560" s="142" t="s">
        <v>174</v>
      </c>
      <c r="J2560" s="142" t="s">
        <v>174</v>
      </c>
      <c r="K2560" s="142" t="s">
        <v>174</v>
      </c>
      <c r="L2560" s="141" t="s">
        <v>174</v>
      </c>
    </row>
    <row r="2561" spans="1:12" ht="15" customHeight="1" x14ac:dyDescent="0.2">
      <c r="A2561" s="11"/>
      <c r="C2561" s="190">
        <v>2014</v>
      </c>
      <c r="D2561" s="186"/>
      <c r="E2561" s="142" t="s">
        <v>174</v>
      </c>
      <c r="F2561" s="142" t="s">
        <v>174</v>
      </c>
      <c r="G2561" s="142" t="s">
        <v>174</v>
      </c>
      <c r="H2561" s="142" t="s">
        <v>174</v>
      </c>
      <c r="I2561" s="142" t="s">
        <v>174</v>
      </c>
      <c r="J2561" s="142" t="s">
        <v>174</v>
      </c>
      <c r="K2561" s="142" t="s">
        <v>174</v>
      </c>
      <c r="L2561" s="141" t="s">
        <v>174</v>
      </c>
    </row>
    <row r="2562" spans="1:12" ht="15" customHeight="1" x14ac:dyDescent="0.2">
      <c r="A2562" s="11"/>
      <c r="C2562" s="170" t="s">
        <v>96</v>
      </c>
      <c r="D2562" s="171"/>
      <c r="E2562" s="172"/>
      <c r="F2562" s="172"/>
      <c r="G2562" s="173"/>
      <c r="H2562" s="173"/>
      <c r="I2562" s="173"/>
      <c r="J2562" s="173"/>
      <c r="K2562" s="173"/>
      <c r="L2562" s="174"/>
    </row>
    <row r="2563" spans="1:12" ht="15" customHeight="1" x14ac:dyDescent="0.2">
      <c r="A2563" s="11"/>
      <c r="C2563" s="189">
        <v>2024</v>
      </c>
      <c r="D2563" s="184"/>
      <c r="E2563" s="185">
        <v>0.15758216432462668</v>
      </c>
      <c r="F2563" s="185">
        <v>0.14972834203786242</v>
      </c>
      <c r="G2563" s="185">
        <v>0.28886039829538274</v>
      </c>
      <c r="H2563" s="185">
        <v>0.11682003922598781</v>
      </c>
      <c r="I2563" s="185">
        <v>4.3303967655866644E-2</v>
      </c>
      <c r="J2563" s="185">
        <v>8.4000697897853902E-2</v>
      </c>
      <c r="K2563" s="185">
        <v>0.15970439056241983</v>
      </c>
      <c r="L2563" s="180">
        <f t="shared" ref="L2563:L2564" si="1123">(1*E2563+2*F2563+3*G2563+4*H2563+5*I2563)/SUM(E2563:I2563)</f>
        <v>2.6542820900155424</v>
      </c>
    </row>
    <row r="2564" spans="1:12" ht="15" customHeight="1" x14ac:dyDescent="0.2">
      <c r="A2564" s="11"/>
      <c r="C2564" s="190">
        <v>2021</v>
      </c>
      <c r="D2564" s="186"/>
      <c r="E2564" s="142">
        <v>0.15608069099999999</v>
      </c>
      <c r="F2564" s="142">
        <v>0.14198819300000001</v>
      </c>
      <c r="G2564" s="142">
        <v>0.29951255500000001</v>
      </c>
      <c r="H2564" s="142">
        <v>0.10848611800000001</v>
      </c>
      <c r="I2564" s="142">
        <v>3.4992599999999999E-2</v>
      </c>
      <c r="J2564" s="142">
        <v>8.4211855000000002E-2</v>
      </c>
      <c r="K2564" s="142">
        <v>0.174728033</v>
      </c>
      <c r="L2564" s="141">
        <f t="shared" si="1123"/>
        <v>2.6279947661522978</v>
      </c>
    </row>
    <row r="2565" spans="1:12" ht="15" customHeight="1" x14ac:dyDescent="0.2">
      <c r="A2565" s="11"/>
      <c r="C2565" s="190">
        <v>2017</v>
      </c>
      <c r="D2565" s="186"/>
      <c r="E2565" s="142" t="s">
        <v>174</v>
      </c>
      <c r="F2565" s="142" t="s">
        <v>174</v>
      </c>
      <c r="G2565" s="142" t="s">
        <v>174</v>
      </c>
      <c r="H2565" s="142" t="s">
        <v>174</v>
      </c>
      <c r="I2565" s="142" t="s">
        <v>174</v>
      </c>
      <c r="J2565" s="142" t="s">
        <v>174</v>
      </c>
      <c r="K2565" s="142" t="s">
        <v>174</v>
      </c>
      <c r="L2565" s="141" t="s">
        <v>174</v>
      </c>
    </row>
    <row r="2566" spans="1:12" ht="15" customHeight="1" x14ac:dyDescent="0.2">
      <c r="A2566" s="11"/>
      <c r="C2566" s="190">
        <v>2014</v>
      </c>
      <c r="D2566" s="186"/>
      <c r="E2566" s="142" t="s">
        <v>174</v>
      </c>
      <c r="F2566" s="142" t="s">
        <v>174</v>
      </c>
      <c r="G2566" s="142" t="s">
        <v>174</v>
      </c>
      <c r="H2566" s="142" t="s">
        <v>174</v>
      </c>
      <c r="I2566" s="142" t="s">
        <v>174</v>
      </c>
      <c r="J2566" s="142" t="s">
        <v>174</v>
      </c>
      <c r="K2566" s="142" t="s">
        <v>174</v>
      </c>
      <c r="L2566" s="141" t="s">
        <v>174</v>
      </c>
    </row>
    <row r="2567" spans="1:12" ht="15" customHeight="1" x14ac:dyDescent="0.2">
      <c r="A2567" s="11"/>
      <c r="C2567" s="170" t="s">
        <v>181</v>
      </c>
      <c r="D2567" s="171"/>
      <c r="E2567" s="172"/>
      <c r="F2567" s="172"/>
      <c r="G2567" s="173"/>
      <c r="H2567" s="173"/>
      <c r="I2567" s="173"/>
      <c r="J2567" s="173"/>
      <c r="K2567" s="173"/>
      <c r="L2567" s="174"/>
    </row>
    <row r="2568" spans="1:12" ht="15" customHeight="1" x14ac:dyDescent="0.2">
      <c r="A2568" s="11"/>
      <c r="C2568" s="189">
        <v>2024</v>
      </c>
      <c r="D2568" s="184"/>
      <c r="E2568" s="185">
        <v>0.15691911927203098</v>
      </c>
      <c r="F2568" s="185">
        <v>0.11664261667797422</v>
      </c>
      <c r="G2568" s="185">
        <v>0.26752653569143064</v>
      </c>
      <c r="H2568" s="185">
        <v>0.13810128972544941</v>
      </c>
      <c r="I2568" s="185">
        <v>6.2327632564089741E-2</v>
      </c>
      <c r="J2568" s="185">
        <v>9.0241679079866771E-2</v>
      </c>
      <c r="K2568" s="185">
        <v>0.16824112698915805</v>
      </c>
      <c r="L2568" s="180">
        <f t="shared" ref="L2568:L2569" si="1124">(1*E2568+2*F2568+3*G2568+4*H2568+5*I2568)/SUM(E2568:I2568)</f>
        <v>2.7738092902751759</v>
      </c>
    </row>
    <row r="2569" spans="1:12" ht="15" customHeight="1" x14ac:dyDescent="0.2">
      <c r="A2569" s="11"/>
      <c r="C2569" s="190">
        <v>2021</v>
      </c>
      <c r="D2569" s="186"/>
      <c r="E2569" s="142">
        <v>0.163668865</v>
      </c>
      <c r="F2569" s="142">
        <v>0.119829667</v>
      </c>
      <c r="G2569" s="142">
        <v>0.269966082</v>
      </c>
      <c r="H2569" s="142">
        <v>0.119523317</v>
      </c>
      <c r="I2569" s="142">
        <v>6.3557089999999997E-2</v>
      </c>
      <c r="J2569" s="142">
        <v>8.7193997999999995E-2</v>
      </c>
      <c r="K2569" s="142">
        <v>0.17626098000000001</v>
      </c>
      <c r="L2569" s="141">
        <f t="shared" si="1124"/>
        <v>2.7277425082206896</v>
      </c>
    </row>
    <row r="2570" spans="1:12" ht="15" customHeight="1" x14ac:dyDescent="0.2">
      <c r="A2570" s="11"/>
      <c r="C2570" s="190">
        <v>2017</v>
      </c>
      <c r="D2570" s="186"/>
      <c r="E2570" s="142" t="s">
        <v>174</v>
      </c>
      <c r="F2570" s="142" t="s">
        <v>174</v>
      </c>
      <c r="G2570" s="142" t="s">
        <v>174</v>
      </c>
      <c r="H2570" s="142" t="s">
        <v>174</v>
      </c>
      <c r="I2570" s="142" t="s">
        <v>174</v>
      </c>
      <c r="J2570" s="142" t="s">
        <v>174</v>
      </c>
      <c r="K2570" s="142" t="s">
        <v>174</v>
      </c>
      <c r="L2570" s="141" t="s">
        <v>174</v>
      </c>
    </row>
    <row r="2571" spans="1:12" ht="15" customHeight="1" x14ac:dyDescent="0.2">
      <c r="A2571" s="11"/>
      <c r="C2571" s="190">
        <v>2014</v>
      </c>
      <c r="D2571" s="186"/>
      <c r="E2571" s="142" t="s">
        <v>174</v>
      </c>
      <c r="F2571" s="142" t="s">
        <v>174</v>
      </c>
      <c r="G2571" s="142" t="s">
        <v>174</v>
      </c>
      <c r="H2571" s="142" t="s">
        <v>174</v>
      </c>
      <c r="I2571" s="142" t="s">
        <v>174</v>
      </c>
      <c r="J2571" s="142" t="s">
        <v>174</v>
      </c>
      <c r="K2571" s="142" t="s">
        <v>174</v>
      </c>
      <c r="L2571" s="141" t="s">
        <v>174</v>
      </c>
    </row>
    <row r="2572" spans="1:12" ht="15" customHeight="1" x14ac:dyDescent="0.2">
      <c r="A2572" s="11"/>
      <c r="C2572" s="162" t="s">
        <v>75</v>
      </c>
      <c r="D2572" s="162"/>
      <c r="E2572" s="162"/>
      <c r="F2572" s="162"/>
      <c r="G2572" s="162"/>
      <c r="H2572" s="162"/>
      <c r="I2572" s="162"/>
      <c r="J2572" s="162"/>
      <c r="K2572" s="162"/>
      <c r="L2572" s="162"/>
    </row>
    <row r="2573" spans="1:12" ht="15" customHeight="1" x14ac:dyDescent="0.2">
      <c r="A2573" s="11"/>
      <c r="C2573" s="189">
        <v>2024</v>
      </c>
      <c r="D2573" s="184"/>
      <c r="E2573" s="185">
        <f>AVERAGE(E2578,E2583,E2588)</f>
        <v>0.15748003932343271</v>
      </c>
      <c r="F2573" s="185">
        <f t="shared" ref="F2573:K2573" si="1125">AVERAGE(F2578,F2583,F2588)</f>
        <v>0.10232330829984619</v>
      </c>
      <c r="G2573" s="185">
        <f t="shared" si="1125"/>
        <v>0.23776452559548747</v>
      </c>
      <c r="H2573" s="185">
        <f t="shared" si="1125"/>
        <v>8.2144374791052396E-2</v>
      </c>
      <c r="I2573" s="185">
        <f t="shared" si="1125"/>
        <v>4.0952826122979395E-2</v>
      </c>
      <c r="J2573" s="185">
        <f t="shared" si="1125"/>
        <v>0.13242002966382208</v>
      </c>
      <c r="K2573" s="185">
        <f t="shared" si="1125"/>
        <v>0.2469148962033797</v>
      </c>
      <c r="L2573" s="180">
        <f t="shared" ref="L2573:L2574" si="1126">(1*E2573+2*F2573+3*G2573+4*H2573+5*I2573)/SUM(E2573:I2573)</f>
        <v>2.5919967620805449</v>
      </c>
    </row>
    <row r="2574" spans="1:12" ht="15" customHeight="1" x14ac:dyDescent="0.2">
      <c r="A2574" s="11"/>
      <c r="C2574" s="190">
        <v>2021</v>
      </c>
      <c r="D2574" s="186"/>
      <c r="E2574" s="142">
        <f t="shared" ref="E2574:K2574" si="1127">AVERAGE(E2579,E2584,E2589)</f>
        <v>0.15561370166666666</v>
      </c>
      <c r="F2574" s="142">
        <f t="shared" si="1127"/>
        <v>0.10864068733333332</v>
      </c>
      <c r="G2574" s="142">
        <f t="shared" si="1127"/>
        <v>0.23533293866666669</v>
      </c>
      <c r="H2574" s="142">
        <f t="shared" si="1127"/>
        <v>6.6644098999999998E-2</v>
      </c>
      <c r="I2574" s="142">
        <f t="shared" si="1127"/>
        <v>3.9209600000000004E-2</v>
      </c>
      <c r="J2574" s="142">
        <f t="shared" si="1127"/>
        <v>0.11687745166666667</v>
      </c>
      <c r="K2574" s="142">
        <f t="shared" si="1127"/>
        <v>0.27768151833333338</v>
      </c>
      <c r="L2574" s="141">
        <f t="shared" si="1126"/>
        <v>2.5461080773140869</v>
      </c>
    </row>
    <row r="2575" spans="1:12" ht="15" customHeight="1" x14ac:dyDescent="0.2">
      <c r="A2575" s="11"/>
      <c r="C2575" s="190">
        <v>2017</v>
      </c>
      <c r="D2575" s="186"/>
      <c r="E2575" s="142" t="s">
        <v>174</v>
      </c>
      <c r="F2575" s="142" t="s">
        <v>174</v>
      </c>
      <c r="G2575" s="142" t="s">
        <v>174</v>
      </c>
      <c r="H2575" s="142" t="s">
        <v>174</v>
      </c>
      <c r="I2575" s="142" t="s">
        <v>174</v>
      </c>
      <c r="J2575" s="142" t="s">
        <v>174</v>
      </c>
      <c r="K2575" s="142" t="s">
        <v>174</v>
      </c>
      <c r="L2575" s="141" t="s">
        <v>174</v>
      </c>
    </row>
    <row r="2576" spans="1:12" ht="15" customHeight="1" x14ac:dyDescent="0.2">
      <c r="A2576" s="11"/>
      <c r="C2576" s="190">
        <v>2014</v>
      </c>
      <c r="D2576" s="186"/>
      <c r="E2576" s="142" t="s">
        <v>174</v>
      </c>
      <c r="F2576" s="142" t="s">
        <v>174</v>
      </c>
      <c r="G2576" s="142" t="s">
        <v>174</v>
      </c>
      <c r="H2576" s="142" t="s">
        <v>174</v>
      </c>
      <c r="I2576" s="142" t="s">
        <v>174</v>
      </c>
      <c r="J2576" s="142" t="s">
        <v>174</v>
      </c>
      <c r="K2576" s="142" t="s">
        <v>174</v>
      </c>
      <c r="L2576" s="141" t="s">
        <v>174</v>
      </c>
    </row>
    <row r="2577" spans="1:12" ht="15" customHeight="1" x14ac:dyDescent="0.2">
      <c r="A2577" s="11"/>
      <c r="C2577" s="170" t="s">
        <v>95</v>
      </c>
      <c r="D2577" s="171"/>
      <c r="E2577" s="172"/>
      <c r="F2577" s="172"/>
      <c r="G2577" s="173"/>
      <c r="H2577" s="173"/>
      <c r="I2577" s="173"/>
      <c r="J2577" s="173"/>
      <c r="K2577" s="173"/>
      <c r="L2577" s="174"/>
    </row>
    <row r="2578" spans="1:12" ht="15" customHeight="1" x14ac:dyDescent="0.2">
      <c r="A2578" s="11"/>
      <c r="C2578" s="189">
        <v>2024</v>
      </c>
      <c r="D2578" s="184"/>
      <c r="E2578" s="185">
        <v>0.16620851677362283</v>
      </c>
      <c r="F2578" s="185">
        <v>0.11259048945318796</v>
      </c>
      <c r="G2578" s="185">
        <v>0.24073700839003812</v>
      </c>
      <c r="H2578" s="185">
        <v>7.2203890022240369E-2</v>
      </c>
      <c r="I2578" s="185">
        <v>3.6274510737103222E-2</v>
      </c>
      <c r="J2578" s="185">
        <v>0.12662645089901403</v>
      </c>
      <c r="K2578" s="185">
        <v>0.24535913372479334</v>
      </c>
      <c r="L2578" s="180">
        <f t="shared" ref="L2578:L2579" si="1128">(1*E2578+2*F2578+3*G2578+4*H2578+5*I2578)/SUM(E2578:I2578)</f>
        <v>2.5218985358415242</v>
      </c>
    </row>
    <row r="2579" spans="1:12" ht="15" customHeight="1" x14ac:dyDescent="0.2">
      <c r="A2579" s="11"/>
      <c r="C2579" s="190">
        <v>2021</v>
      </c>
      <c r="D2579" s="186"/>
      <c r="E2579" s="142">
        <v>0.16480110000000001</v>
      </c>
      <c r="F2579" s="142">
        <v>0.122152022</v>
      </c>
      <c r="G2579" s="142">
        <v>0.23306297400000001</v>
      </c>
      <c r="H2579" s="142">
        <v>5.7370699999999997E-2</v>
      </c>
      <c r="I2579" s="142">
        <v>3.48843E-2</v>
      </c>
      <c r="J2579" s="142">
        <v>0.10828254599999999</v>
      </c>
      <c r="K2579" s="142">
        <v>0.279446321</v>
      </c>
      <c r="L2579" s="141">
        <f t="shared" si="1128"/>
        <v>2.4698183139450376</v>
      </c>
    </row>
    <row r="2580" spans="1:12" ht="15" customHeight="1" x14ac:dyDescent="0.2">
      <c r="A2580" s="11"/>
      <c r="C2580" s="190">
        <v>2017</v>
      </c>
      <c r="D2580" s="186"/>
      <c r="E2580" s="142" t="s">
        <v>174</v>
      </c>
      <c r="F2580" s="142" t="s">
        <v>174</v>
      </c>
      <c r="G2580" s="142" t="s">
        <v>174</v>
      </c>
      <c r="H2580" s="142" t="s">
        <v>174</v>
      </c>
      <c r="I2580" s="142" t="s">
        <v>174</v>
      </c>
      <c r="J2580" s="142" t="s">
        <v>174</v>
      </c>
      <c r="K2580" s="142" t="s">
        <v>174</v>
      </c>
      <c r="L2580" s="141" t="s">
        <v>174</v>
      </c>
    </row>
    <row r="2581" spans="1:12" ht="15" customHeight="1" x14ac:dyDescent="0.2">
      <c r="A2581" s="11"/>
      <c r="C2581" s="190">
        <v>2014</v>
      </c>
      <c r="D2581" s="186"/>
      <c r="E2581" s="142" t="s">
        <v>174</v>
      </c>
      <c r="F2581" s="142" t="s">
        <v>174</v>
      </c>
      <c r="G2581" s="142" t="s">
        <v>174</v>
      </c>
      <c r="H2581" s="142" t="s">
        <v>174</v>
      </c>
      <c r="I2581" s="142" t="s">
        <v>174</v>
      </c>
      <c r="J2581" s="142" t="s">
        <v>174</v>
      </c>
      <c r="K2581" s="142" t="s">
        <v>174</v>
      </c>
      <c r="L2581" s="141" t="s">
        <v>174</v>
      </c>
    </row>
    <row r="2582" spans="1:12" ht="15" customHeight="1" x14ac:dyDescent="0.2">
      <c r="A2582" s="11"/>
      <c r="C2582" s="170" t="s">
        <v>96</v>
      </c>
      <c r="D2582" s="171"/>
      <c r="E2582" s="172"/>
      <c r="F2582" s="172"/>
      <c r="G2582" s="173"/>
      <c r="H2582" s="173"/>
      <c r="I2582" s="173"/>
      <c r="J2582" s="173"/>
      <c r="K2582" s="173"/>
      <c r="L2582" s="174"/>
    </row>
    <row r="2583" spans="1:12" ht="15" customHeight="1" x14ac:dyDescent="0.2">
      <c r="A2583" s="11"/>
      <c r="C2583" s="189">
        <v>2024</v>
      </c>
      <c r="D2583" s="184"/>
      <c r="E2583" s="185">
        <v>0.15485775609479149</v>
      </c>
      <c r="F2583" s="185">
        <v>0.10103434928385839</v>
      </c>
      <c r="G2583" s="185">
        <v>0.23849749531906317</v>
      </c>
      <c r="H2583" s="185">
        <v>8.5123389978707401E-2</v>
      </c>
      <c r="I2583" s="185">
        <v>4.011946863865249E-2</v>
      </c>
      <c r="J2583" s="185">
        <v>0.13500840696013361</v>
      </c>
      <c r="K2583" s="185">
        <v>0.24535913372479348</v>
      </c>
      <c r="L2583" s="180">
        <f t="shared" ref="L2583:L2584" si="1129">(1*E2583+2*F2583+3*G2583+4*H2583+5*I2583)/SUM(E2583:I2583)</f>
        <v>2.6039788901816494</v>
      </c>
    </row>
    <row r="2584" spans="1:12" ht="15" customHeight="1" x14ac:dyDescent="0.2">
      <c r="A2584" s="11"/>
      <c r="C2584" s="190">
        <v>2021</v>
      </c>
      <c r="D2584" s="186"/>
      <c r="E2584" s="142">
        <v>0.146792651</v>
      </c>
      <c r="F2584" s="142">
        <v>0.111850396</v>
      </c>
      <c r="G2584" s="142">
        <v>0.23843647500000001</v>
      </c>
      <c r="H2584" s="142">
        <v>6.7020508000000006E-2</v>
      </c>
      <c r="I2584" s="142">
        <v>3.9573200000000003E-2</v>
      </c>
      <c r="J2584" s="142">
        <v>0.11688048600000001</v>
      </c>
      <c r="K2584" s="142">
        <v>0.279446321</v>
      </c>
      <c r="L2584" s="141">
        <f t="shared" si="1129"/>
        <v>2.5705146805996351</v>
      </c>
    </row>
    <row r="2585" spans="1:12" ht="15" customHeight="1" x14ac:dyDescent="0.2">
      <c r="A2585" s="11"/>
      <c r="C2585" s="190">
        <v>2017</v>
      </c>
      <c r="D2585" s="186"/>
      <c r="E2585" s="142" t="s">
        <v>174</v>
      </c>
      <c r="F2585" s="142" t="s">
        <v>174</v>
      </c>
      <c r="G2585" s="142" t="s">
        <v>174</v>
      </c>
      <c r="H2585" s="142" t="s">
        <v>174</v>
      </c>
      <c r="I2585" s="142" t="s">
        <v>174</v>
      </c>
      <c r="J2585" s="142" t="s">
        <v>174</v>
      </c>
      <c r="K2585" s="142" t="s">
        <v>174</v>
      </c>
      <c r="L2585" s="141" t="s">
        <v>174</v>
      </c>
    </row>
    <row r="2586" spans="1:12" ht="15" customHeight="1" x14ac:dyDescent="0.2">
      <c r="A2586" s="11"/>
      <c r="C2586" s="190">
        <v>2014</v>
      </c>
      <c r="D2586" s="186"/>
      <c r="E2586" s="142" t="s">
        <v>174</v>
      </c>
      <c r="F2586" s="142" t="s">
        <v>174</v>
      </c>
      <c r="G2586" s="142" t="s">
        <v>174</v>
      </c>
      <c r="H2586" s="142" t="s">
        <v>174</v>
      </c>
      <c r="I2586" s="142" t="s">
        <v>174</v>
      </c>
      <c r="J2586" s="142" t="s">
        <v>174</v>
      </c>
      <c r="K2586" s="142" t="s">
        <v>174</v>
      </c>
      <c r="L2586" s="141" t="s">
        <v>174</v>
      </c>
    </row>
    <row r="2587" spans="1:12" ht="15" customHeight="1" x14ac:dyDescent="0.2">
      <c r="A2587" s="11"/>
      <c r="C2587" s="170" t="s">
        <v>181</v>
      </c>
      <c r="D2587" s="171"/>
      <c r="E2587" s="172"/>
      <c r="F2587" s="172"/>
      <c r="G2587" s="173"/>
      <c r="H2587" s="173"/>
      <c r="I2587" s="173"/>
      <c r="J2587" s="173"/>
      <c r="K2587" s="173"/>
      <c r="L2587" s="174"/>
    </row>
    <row r="2588" spans="1:12" ht="15" customHeight="1" x14ac:dyDescent="0.2">
      <c r="A2588" s="11"/>
      <c r="C2588" s="189">
        <v>2024</v>
      </c>
      <c r="D2588" s="184"/>
      <c r="E2588" s="185">
        <v>0.15137384510188381</v>
      </c>
      <c r="F2588" s="185">
        <v>9.3345086162492222E-2</v>
      </c>
      <c r="G2588" s="185">
        <v>0.23405907307736115</v>
      </c>
      <c r="H2588" s="185">
        <v>8.910584437220942E-2</v>
      </c>
      <c r="I2588" s="185">
        <v>4.6464498993182474E-2</v>
      </c>
      <c r="J2588" s="185">
        <v>0.13562523113231861</v>
      </c>
      <c r="K2588" s="185">
        <v>0.25002642116055229</v>
      </c>
      <c r="L2588" s="180">
        <f t="shared" ref="L2588:L2589" si="1130">(1*E2588+2*F2588+3*G2588+4*H2588+5*I2588)/SUM(E2588:I2588)</f>
        <v>2.6515691222958564</v>
      </c>
    </row>
    <row r="2589" spans="1:12" ht="15" customHeight="1" x14ac:dyDescent="0.2">
      <c r="A2589" s="11"/>
      <c r="C2589" s="190">
        <v>2021</v>
      </c>
      <c r="D2589" s="186"/>
      <c r="E2589" s="142">
        <v>0.155247354</v>
      </c>
      <c r="F2589" s="142">
        <v>9.1919643999999995E-2</v>
      </c>
      <c r="G2589" s="142">
        <v>0.23449936699999999</v>
      </c>
      <c r="H2589" s="142">
        <v>7.5541089000000006E-2</v>
      </c>
      <c r="I2589" s="142">
        <v>4.3171300000000003E-2</v>
      </c>
      <c r="J2589" s="142">
        <v>0.12546932299999999</v>
      </c>
      <c r="K2589" s="142">
        <v>0.27415191300000002</v>
      </c>
      <c r="L2589" s="141">
        <f t="shared" si="1130"/>
        <v>2.5993684629952778</v>
      </c>
    </row>
    <row r="2590" spans="1:12" ht="15" customHeight="1" x14ac:dyDescent="0.2">
      <c r="A2590" s="11"/>
      <c r="C2590" s="190">
        <v>2017</v>
      </c>
      <c r="D2590" s="186"/>
      <c r="E2590" s="142" t="s">
        <v>174</v>
      </c>
      <c r="F2590" s="142" t="s">
        <v>174</v>
      </c>
      <c r="G2590" s="142" t="s">
        <v>174</v>
      </c>
      <c r="H2590" s="142" t="s">
        <v>174</v>
      </c>
      <c r="I2590" s="142" t="s">
        <v>174</v>
      </c>
      <c r="J2590" s="142" t="s">
        <v>174</v>
      </c>
      <c r="K2590" s="142" t="s">
        <v>174</v>
      </c>
      <c r="L2590" s="141" t="s">
        <v>174</v>
      </c>
    </row>
    <row r="2591" spans="1:12" ht="15" customHeight="1" x14ac:dyDescent="0.2">
      <c r="A2591" s="11"/>
      <c r="C2591" s="190">
        <v>2014</v>
      </c>
      <c r="D2591" s="186"/>
      <c r="E2591" s="142" t="s">
        <v>174</v>
      </c>
      <c r="F2591" s="142" t="s">
        <v>174</v>
      </c>
      <c r="G2591" s="142" t="s">
        <v>174</v>
      </c>
      <c r="H2591" s="142" t="s">
        <v>174</v>
      </c>
      <c r="I2591" s="142" t="s">
        <v>174</v>
      </c>
      <c r="J2591" s="142" t="s">
        <v>174</v>
      </c>
      <c r="K2591" s="142" t="s">
        <v>174</v>
      </c>
      <c r="L2591" s="141" t="s">
        <v>174</v>
      </c>
    </row>
    <row r="2592" spans="1:12" ht="15" customHeight="1" x14ac:dyDescent="0.2">
      <c r="A2592" s="11"/>
      <c r="C2592" s="162" t="s">
        <v>208</v>
      </c>
      <c r="D2592" s="162"/>
      <c r="E2592" s="162"/>
      <c r="F2592" s="162"/>
      <c r="G2592" s="162"/>
      <c r="H2592" s="162"/>
      <c r="I2592" s="162"/>
      <c r="J2592" s="162"/>
      <c r="K2592" s="162"/>
      <c r="L2592" s="162"/>
    </row>
    <row r="2593" spans="1:12" ht="15" customHeight="1" x14ac:dyDescent="0.2">
      <c r="A2593" s="11"/>
      <c r="C2593" s="189">
        <v>2024</v>
      </c>
      <c r="D2593" s="184"/>
      <c r="E2593" s="185" t="s">
        <v>178</v>
      </c>
      <c r="F2593" s="185" t="s">
        <v>178</v>
      </c>
      <c r="G2593" s="185" t="s">
        <v>178</v>
      </c>
      <c r="H2593" s="185" t="s">
        <v>178</v>
      </c>
      <c r="I2593" s="185" t="s">
        <v>178</v>
      </c>
      <c r="J2593" s="185" t="s">
        <v>178</v>
      </c>
      <c r="K2593" s="185" t="s">
        <v>178</v>
      </c>
      <c r="L2593" s="180" t="s">
        <v>178</v>
      </c>
    </row>
    <row r="2594" spans="1:12" ht="15" customHeight="1" x14ac:dyDescent="0.2">
      <c r="A2594" s="11"/>
      <c r="C2594" s="190">
        <v>2021</v>
      </c>
      <c r="D2594" s="190"/>
      <c r="E2594" s="142" t="s">
        <v>178</v>
      </c>
      <c r="F2594" s="142" t="s">
        <v>178</v>
      </c>
      <c r="G2594" s="142" t="s">
        <v>178</v>
      </c>
      <c r="H2594" s="142" t="s">
        <v>178</v>
      </c>
      <c r="I2594" s="142" t="s">
        <v>178</v>
      </c>
      <c r="J2594" s="142" t="s">
        <v>178</v>
      </c>
      <c r="K2594" s="142" t="s">
        <v>178</v>
      </c>
      <c r="L2594" s="141" t="s">
        <v>178</v>
      </c>
    </row>
    <row r="2595" spans="1:12" ht="15" customHeight="1" x14ac:dyDescent="0.2">
      <c r="A2595" s="11"/>
      <c r="C2595" s="190">
        <v>2017</v>
      </c>
      <c r="D2595" s="186"/>
      <c r="E2595" s="142" t="s">
        <v>174</v>
      </c>
      <c r="F2595" s="142" t="s">
        <v>174</v>
      </c>
      <c r="G2595" s="142" t="s">
        <v>174</v>
      </c>
      <c r="H2595" s="142" t="s">
        <v>174</v>
      </c>
      <c r="I2595" s="142" t="s">
        <v>174</v>
      </c>
      <c r="J2595" s="142" t="s">
        <v>174</v>
      </c>
      <c r="K2595" s="142" t="s">
        <v>174</v>
      </c>
      <c r="L2595" s="141" t="s">
        <v>174</v>
      </c>
    </row>
    <row r="2596" spans="1:12" ht="15" customHeight="1" x14ac:dyDescent="0.2">
      <c r="A2596" s="11"/>
      <c r="C2596" s="190">
        <v>2014</v>
      </c>
      <c r="D2596" s="186"/>
      <c r="E2596" s="142" t="s">
        <v>174</v>
      </c>
      <c r="F2596" s="142" t="s">
        <v>174</v>
      </c>
      <c r="G2596" s="142" t="s">
        <v>174</v>
      </c>
      <c r="H2596" s="142" t="s">
        <v>174</v>
      </c>
      <c r="I2596" s="142" t="s">
        <v>174</v>
      </c>
      <c r="J2596" s="142" t="s">
        <v>174</v>
      </c>
      <c r="K2596" s="142" t="s">
        <v>174</v>
      </c>
      <c r="L2596" s="141" t="s">
        <v>174</v>
      </c>
    </row>
    <row r="2597" spans="1:12" ht="15" customHeight="1" x14ac:dyDescent="0.2">
      <c r="A2597" s="11"/>
      <c r="C2597" s="170" t="s">
        <v>95</v>
      </c>
      <c r="D2597" s="171"/>
      <c r="E2597" s="172"/>
      <c r="F2597" s="172"/>
      <c r="G2597" s="173"/>
      <c r="H2597" s="173"/>
      <c r="I2597" s="173"/>
      <c r="J2597" s="173"/>
      <c r="K2597" s="173"/>
      <c r="L2597" s="174"/>
    </row>
    <row r="2598" spans="1:12" ht="15" customHeight="1" x14ac:dyDescent="0.2">
      <c r="A2598" s="11"/>
      <c r="C2598" s="189">
        <v>2024</v>
      </c>
      <c r="D2598" s="184"/>
      <c r="E2598" s="185" t="s">
        <v>178</v>
      </c>
      <c r="F2598" s="185" t="s">
        <v>178</v>
      </c>
      <c r="G2598" s="185" t="s">
        <v>178</v>
      </c>
      <c r="H2598" s="185" t="s">
        <v>178</v>
      </c>
      <c r="I2598" s="185" t="s">
        <v>178</v>
      </c>
      <c r="J2598" s="185" t="s">
        <v>178</v>
      </c>
      <c r="K2598" s="185" t="s">
        <v>178</v>
      </c>
      <c r="L2598" s="180" t="s">
        <v>178</v>
      </c>
    </row>
    <row r="2599" spans="1:12" ht="15" customHeight="1" x14ac:dyDescent="0.2">
      <c r="A2599" s="11"/>
      <c r="C2599" s="190">
        <v>2021</v>
      </c>
      <c r="D2599" s="190"/>
      <c r="E2599" s="142" t="s">
        <v>178</v>
      </c>
      <c r="F2599" s="142" t="s">
        <v>178</v>
      </c>
      <c r="G2599" s="142" t="s">
        <v>178</v>
      </c>
      <c r="H2599" s="142" t="s">
        <v>178</v>
      </c>
      <c r="I2599" s="142" t="s">
        <v>178</v>
      </c>
      <c r="J2599" s="142" t="s">
        <v>178</v>
      </c>
      <c r="K2599" s="142" t="s">
        <v>178</v>
      </c>
      <c r="L2599" s="141" t="s">
        <v>178</v>
      </c>
    </row>
    <row r="2600" spans="1:12" ht="15" customHeight="1" x14ac:dyDescent="0.2">
      <c r="A2600" s="11"/>
      <c r="C2600" s="190">
        <v>2017</v>
      </c>
      <c r="D2600" s="186"/>
      <c r="E2600" s="142" t="s">
        <v>174</v>
      </c>
      <c r="F2600" s="142" t="s">
        <v>174</v>
      </c>
      <c r="G2600" s="142" t="s">
        <v>174</v>
      </c>
      <c r="H2600" s="142" t="s">
        <v>174</v>
      </c>
      <c r="I2600" s="142" t="s">
        <v>174</v>
      </c>
      <c r="J2600" s="142" t="s">
        <v>174</v>
      </c>
      <c r="K2600" s="142" t="s">
        <v>174</v>
      </c>
      <c r="L2600" s="141" t="s">
        <v>174</v>
      </c>
    </row>
    <row r="2601" spans="1:12" ht="15" customHeight="1" x14ac:dyDescent="0.2">
      <c r="A2601" s="11"/>
      <c r="C2601" s="190">
        <v>2014</v>
      </c>
      <c r="D2601" s="186"/>
      <c r="E2601" s="142" t="s">
        <v>174</v>
      </c>
      <c r="F2601" s="142" t="s">
        <v>174</v>
      </c>
      <c r="G2601" s="142" t="s">
        <v>174</v>
      </c>
      <c r="H2601" s="142" t="s">
        <v>174</v>
      </c>
      <c r="I2601" s="142" t="s">
        <v>174</v>
      </c>
      <c r="J2601" s="142" t="s">
        <v>174</v>
      </c>
      <c r="K2601" s="142" t="s">
        <v>174</v>
      </c>
      <c r="L2601" s="141" t="s">
        <v>174</v>
      </c>
    </row>
    <row r="2602" spans="1:12" ht="15" customHeight="1" x14ac:dyDescent="0.2">
      <c r="A2602" s="11"/>
      <c r="C2602" s="170" t="s">
        <v>96</v>
      </c>
      <c r="D2602" s="171"/>
      <c r="E2602" s="172"/>
      <c r="F2602" s="172"/>
      <c r="G2602" s="173"/>
      <c r="H2602" s="173"/>
      <c r="I2602" s="173"/>
      <c r="J2602" s="173"/>
      <c r="K2602" s="173"/>
      <c r="L2602" s="174"/>
    </row>
    <row r="2603" spans="1:12" ht="15" customHeight="1" x14ac:dyDescent="0.2">
      <c r="A2603" s="11"/>
      <c r="C2603" s="189">
        <v>2024</v>
      </c>
      <c r="D2603" s="184"/>
      <c r="E2603" s="185" t="s">
        <v>178</v>
      </c>
      <c r="F2603" s="185" t="s">
        <v>178</v>
      </c>
      <c r="G2603" s="185" t="s">
        <v>178</v>
      </c>
      <c r="H2603" s="185" t="s">
        <v>178</v>
      </c>
      <c r="I2603" s="185" t="s">
        <v>178</v>
      </c>
      <c r="J2603" s="185" t="s">
        <v>178</v>
      </c>
      <c r="K2603" s="185" t="s">
        <v>178</v>
      </c>
      <c r="L2603" s="180" t="s">
        <v>178</v>
      </c>
    </row>
    <row r="2604" spans="1:12" ht="15" customHeight="1" x14ac:dyDescent="0.2">
      <c r="A2604" s="11"/>
      <c r="C2604" s="190">
        <v>2021</v>
      </c>
      <c r="D2604" s="190"/>
      <c r="E2604" s="142" t="s">
        <v>178</v>
      </c>
      <c r="F2604" s="142" t="s">
        <v>178</v>
      </c>
      <c r="G2604" s="142" t="s">
        <v>178</v>
      </c>
      <c r="H2604" s="142" t="s">
        <v>178</v>
      </c>
      <c r="I2604" s="142" t="s">
        <v>178</v>
      </c>
      <c r="J2604" s="142" t="s">
        <v>178</v>
      </c>
      <c r="K2604" s="142" t="s">
        <v>178</v>
      </c>
      <c r="L2604" s="141" t="s">
        <v>178</v>
      </c>
    </row>
    <row r="2605" spans="1:12" ht="15" customHeight="1" x14ac:dyDescent="0.2">
      <c r="A2605" s="11"/>
      <c r="C2605" s="190">
        <v>2017</v>
      </c>
      <c r="D2605" s="186"/>
      <c r="E2605" s="142" t="s">
        <v>174</v>
      </c>
      <c r="F2605" s="142" t="s">
        <v>174</v>
      </c>
      <c r="G2605" s="142" t="s">
        <v>174</v>
      </c>
      <c r="H2605" s="142" t="s">
        <v>174</v>
      </c>
      <c r="I2605" s="142" t="s">
        <v>174</v>
      </c>
      <c r="J2605" s="142" t="s">
        <v>174</v>
      </c>
      <c r="K2605" s="142" t="s">
        <v>174</v>
      </c>
      <c r="L2605" s="141" t="s">
        <v>174</v>
      </c>
    </row>
    <row r="2606" spans="1:12" ht="15" customHeight="1" x14ac:dyDescent="0.2">
      <c r="A2606" s="11"/>
      <c r="C2606" s="190">
        <v>2014</v>
      </c>
      <c r="D2606" s="186"/>
      <c r="E2606" s="142" t="s">
        <v>174</v>
      </c>
      <c r="F2606" s="142" t="s">
        <v>174</v>
      </c>
      <c r="G2606" s="142" t="s">
        <v>174</v>
      </c>
      <c r="H2606" s="142" t="s">
        <v>174</v>
      </c>
      <c r="I2606" s="142" t="s">
        <v>174</v>
      </c>
      <c r="J2606" s="142" t="s">
        <v>174</v>
      </c>
      <c r="K2606" s="142" t="s">
        <v>174</v>
      </c>
      <c r="L2606" s="141" t="s">
        <v>174</v>
      </c>
    </row>
    <row r="2607" spans="1:12" ht="15" customHeight="1" x14ac:dyDescent="0.2">
      <c r="A2607" s="11"/>
      <c r="C2607" s="170" t="s">
        <v>181</v>
      </c>
      <c r="D2607" s="171"/>
      <c r="E2607" s="172"/>
      <c r="F2607" s="172"/>
      <c r="G2607" s="173"/>
      <c r="H2607" s="173"/>
      <c r="I2607" s="173"/>
      <c r="J2607" s="173"/>
      <c r="K2607" s="173"/>
      <c r="L2607" s="174"/>
    </row>
    <row r="2608" spans="1:12" ht="15" customHeight="1" x14ac:dyDescent="0.2">
      <c r="A2608" s="11"/>
      <c r="C2608" s="189">
        <v>2024</v>
      </c>
      <c r="D2608" s="184"/>
      <c r="E2608" s="185" t="s">
        <v>178</v>
      </c>
      <c r="F2608" s="185" t="s">
        <v>178</v>
      </c>
      <c r="G2608" s="185" t="s">
        <v>178</v>
      </c>
      <c r="H2608" s="185" t="s">
        <v>178</v>
      </c>
      <c r="I2608" s="185" t="s">
        <v>178</v>
      </c>
      <c r="J2608" s="185" t="s">
        <v>178</v>
      </c>
      <c r="K2608" s="185" t="s">
        <v>178</v>
      </c>
      <c r="L2608" s="180" t="s">
        <v>178</v>
      </c>
    </row>
    <row r="2609" spans="1:12" ht="15" customHeight="1" x14ac:dyDescent="0.2">
      <c r="A2609" s="11"/>
      <c r="C2609" s="190">
        <v>2021</v>
      </c>
      <c r="D2609" s="190"/>
      <c r="E2609" s="142" t="s">
        <v>178</v>
      </c>
      <c r="F2609" s="142" t="s">
        <v>178</v>
      </c>
      <c r="G2609" s="142" t="s">
        <v>178</v>
      </c>
      <c r="H2609" s="142" t="s">
        <v>178</v>
      </c>
      <c r="I2609" s="142" t="s">
        <v>178</v>
      </c>
      <c r="J2609" s="142" t="s">
        <v>178</v>
      </c>
      <c r="K2609" s="142" t="s">
        <v>178</v>
      </c>
      <c r="L2609" s="141" t="s">
        <v>178</v>
      </c>
    </row>
    <row r="2610" spans="1:12" ht="15" customHeight="1" x14ac:dyDescent="0.2">
      <c r="A2610" s="11"/>
      <c r="C2610" s="190">
        <v>2017</v>
      </c>
      <c r="D2610" s="186"/>
      <c r="E2610" s="142" t="s">
        <v>174</v>
      </c>
      <c r="F2610" s="142" t="s">
        <v>174</v>
      </c>
      <c r="G2610" s="142" t="s">
        <v>174</v>
      </c>
      <c r="H2610" s="142" t="s">
        <v>174</v>
      </c>
      <c r="I2610" s="142" t="s">
        <v>174</v>
      </c>
      <c r="J2610" s="142" t="s">
        <v>174</v>
      </c>
      <c r="K2610" s="142" t="s">
        <v>174</v>
      </c>
      <c r="L2610" s="141" t="s">
        <v>174</v>
      </c>
    </row>
    <row r="2611" spans="1:12" ht="15" customHeight="1" x14ac:dyDescent="0.2">
      <c r="A2611" s="11"/>
      <c r="C2611" s="190">
        <v>2014</v>
      </c>
      <c r="D2611" s="186"/>
      <c r="E2611" s="142" t="s">
        <v>174</v>
      </c>
      <c r="F2611" s="142" t="s">
        <v>174</v>
      </c>
      <c r="G2611" s="142" t="s">
        <v>174</v>
      </c>
      <c r="H2611" s="142" t="s">
        <v>174</v>
      </c>
      <c r="I2611" s="142" t="s">
        <v>174</v>
      </c>
      <c r="J2611" s="142" t="s">
        <v>174</v>
      </c>
      <c r="K2611" s="142" t="s">
        <v>174</v>
      </c>
      <c r="L2611" s="141" t="s">
        <v>174</v>
      </c>
    </row>
    <row r="2612" spans="1:12" ht="15" customHeight="1" x14ac:dyDescent="0.2">
      <c r="A2612" s="11"/>
      <c r="C2612" s="162" t="s">
        <v>186</v>
      </c>
      <c r="D2612" s="162"/>
      <c r="E2612" s="162"/>
      <c r="F2612" s="162"/>
      <c r="G2612" s="162"/>
      <c r="H2612" s="162"/>
      <c r="I2612" s="162"/>
      <c r="J2612" s="162"/>
      <c r="K2612" s="162"/>
      <c r="L2612" s="162"/>
    </row>
    <row r="2613" spans="1:12" ht="15" customHeight="1" x14ac:dyDescent="0.2">
      <c r="A2613" s="11"/>
      <c r="B2613" s="3"/>
      <c r="C2613" s="189">
        <v>2024</v>
      </c>
      <c r="D2613" s="184"/>
      <c r="E2613" s="185">
        <f>AVERAGE(E2438,E2458,E2478,E2498,E2518,E2538,E2558,E2578)</f>
        <v>0.13901440691403211</v>
      </c>
      <c r="F2613" s="185">
        <f t="shared" ref="F2613:K2613" si="1131">AVERAGE(F2438,F2458,F2478,F2498,F2518,F2538,F2558,F2578)</f>
        <v>0.11213622560082501</v>
      </c>
      <c r="G2613" s="185">
        <f t="shared" si="1131"/>
        <v>0.30329522271810677</v>
      </c>
      <c r="H2613" s="185">
        <f t="shared" si="1131"/>
        <v>0.18800569377093571</v>
      </c>
      <c r="I2613" s="185">
        <f t="shared" si="1131"/>
        <v>9.092258215446769E-2</v>
      </c>
      <c r="J2613" s="185">
        <f t="shared" si="1131"/>
        <v>6.7466755911958443E-2</v>
      </c>
      <c r="K2613" s="185">
        <f t="shared" si="1131"/>
        <v>9.9159112929674387E-2</v>
      </c>
      <c r="L2613" s="180">
        <f t="shared" ref="L2613:L2614" si="1132">(1*E2613+2*F2613+3*G2613+4*H2613+5*I2613)/SUM(E2613:I2613)</f>
        <v>2.9756241757579134</v>
      </c>
    </row>
    <row r="2614" spans="1:12" ht="15" customHeight="1" x14ac:dyDescent="0.2">
      <c r="A2614" s="11"/>
      <c r="B2614" s="3"/>
      <c r="C2614" s="190">
        <v>2021</v>
      </c>
      <c r="D2614" s="186"/>
      <c r="E2614" s="142">
        <f t="shared" ref="E2614:K2614" si="1133">AVERAGE(E2439,E2459,E2479,E2499,E2519,E2539,E2559,E2579)</f>
        <v>0.14333697987500002</v>
      </c>
      <c r="F2614" s="142">
        <f t="shared" si="1133"/>
        <v>0.10859938062500001</v>
      </c>
      <c r="G2614" s="142">
        <f t="shared" si="1133"/>
        <v>0.31843360587500003</v>
      </c>
      <c r="H2614" s="142">
        <f t="shared" si="1133"/>
        <v>0.16737054337499996</v>
      </c>
      <c r="I2614" s="142">
        <f t="shared" si="1133"/>
        <v>8.8256811624999987E-2</v>
      </c>
      <c r="J2614" s="142">
        <f t="shared" si="1133"/>
        <v>6.3456497000000001E-2</v>
      </c>
      <c r="K2614" s="142">
        <f t="shared" si="1133"/>
        <v>0.11054618662500001</v>
      </c>
      <c r="L2614" s="141">
        <f t="shared" si="1132"/>
        <v>2.9377853021793645</v>
      </c>
    </row>
    <row r="2615" spans="1:12" ht="15" customHeight="1" x14ac:dyDescent="0.2">
      <c r="A2615" s="11"/>
      <c r="B2615" s="3"/>
      <c r="C2615" s="190">
        <v>2017</v>
      </c>
      <c r="D2615" s="186"/>
      <c r="E2615" s="142" t="s">
        <v>174</v>
      </c>
      <c r="F2615" s="142" t="s">
        <v>174</v>
      </c>
      <c r="G2615" s="142" t="s">
        <v>174</v>
      </c>
      <c r="H2615" s="142" t="s">
        <v>174</v>
      </c>
      <c r="I2615" s="142" t="s">
        <v>174</v>
      </c>
      <c r="J2615" s="142" t="s">
        <v>174</v>
      </c>
      <c r="K2615" s="142" t="s">
        <v>174</v>
      </c>
      <c r="L2615" s="141" t="s">
        <v>174</v>
      </c>
    </row>
    <row r="2616" spans="1:12" ht="15" customHeight="1" x14ac:dyDescent="0.2">
      <c r="A2616" s="11"/>
      <c r="B2616" s="3"/>
      <c r="C2616" s="190">
        <v>2014</v>
      </c>
      <c r="D2616" s="186"/>
      <c r="E2616" s="142" t="s">
        <v>174</v>
      </c>
      <c r="F2616" s="142" t="s">
        <v>174</v>
      </c>
      <c r="G2616" s="142" t="s">
        <v>174</v>
      </c>
      <c r="H2616" s="142" t="s">
        <v>174</v>
      </c>
      <c r="I2616" s="142" t="s">
        <v>174</v>
      </c>
      <c r="J2616" s="142" t="s">
        <v>174</v>
      </c>
      <c r="K2616" s="142" t="s">
        <v>174</v>
      </c>
      <c r="L2616" s="141" t="s">
        <v>174</v>
      </c>
    </row>
    <row r="2617" spans="1:12" ht="15" customHeight="1" x14ac:dyDescent="0.2">
      <c r="A2617" s="11"/>
      <c r="B2617" s="3"/>
      <c r="C2617" s="162" t="s">
        <v>187</v>
      </c>
      <c r="D2617" s="162"/>
      <c r="E2617" s="162"/>
      <c r="F2617" s="162"/>
      <c r="G2617" s="162"/>
      <c r="H2617" s="162"/>
      <c r="I2617" s="162"/>
      <c r="J2617" s="162"/>
      <c r="K2617" s="162"/>
      <c r="L2617" s="162"/>
    </row>
    <row r="2618" spans="1:12" ht="15" customHeight="1" x14ac:dyDescent="0.2">
      <c r="A2618" s="11"/>
      <c r="C2618" s="189">
        <v>2024</v>
      </c>
      <c r="D2618" s="184"/>
      <c r="E2618" s="185">
        <f>AVERAGE(E2443,E2463,E2483,E2503,E2523,E2543,E2563,E2583)</f>
        <v>0.1422110108181372</v>
      </c>
      <c r="F2618" s="185">
        <f t="shared" ref="F2618:K2618" si="1134">AVERAGE(F2443,F2463,F2483,F2503,F2523,F2543,F2563,F2583)</f>
        <v>0.11042006000957207</v>
      </c>
      <c r="G2618" s="185">
        <f t="shared" si="1134"/>
        <v>0.3049487254180977</v>
      </c>
      <c r="H2618" s="185">
        <f t="shared" si="1134"/>
        <v>0.18524160966784631</v>
      </c>
      <c r="I2618" s="185">
        <f t="shared" si="1134"/>
        <v>8.6994086586937094E-2</v>
      </c>
      <c r="J2618" s="185">
        <f t="shared" si="1134"/>
        <v>7.1025394569735306E-2</v>
      </c>
      <c r="K2618" s="185">
        <f t="shared" si="1134"/>
        <v>9.9159112929674387E-2</v>
      </c>
      <c r="L2618" s="180">
        <f t="shared" ref="L2618:L2619" si="1135">(1*E2618+2*F2618+3*G2618+4*H2618+5*I2618)/SUM(E2618:I2618)</f>
        <v>2.9570840757662755</v>
      </c>
    </row>
    <row r="2619" spans="1:12" ht="15" customHeight="1" x14ac:dyDescent="0.2">
      <c r="A2619" s="11"/>
      <c r="C2619" s="190">
        <v>2021</v>
      </c>
      <c r="D2619" s="186"/>
      <c r="E2619" s="142">
        <f t="shared" ref="E2619:K2619" si="1136">AVERAGE(E2444,E2464,E2484,E2504,E2524,E2544,E2564,E2584)</f>
        <v>0.13945215375</v>
      </c>
      <c r="F2619" s="142">
        <f t="shared" si="1136"/>
        <v>0.111069049</v>
      </c>
      <c r="G2619" s="142">
        <f t="shared" si="1136"/>
        <v>0.31665326487500001</v>
      </c>
      <c r="H2619" s="142">
        <f t="shared" si="1136"/>
        <v>0.17739058162499999</v>
      </c>
      <c r="I2619" s="142">
        <f t="shared" si="1136"/>
        <v>7.6916549000000015E-2</v>
      </c>
      <c r="J2619" s="142">
        <f t="shared" si="1136"/>
        <v>6.7972234500000006E-2</v>
      </c>
      <c r="K2619" s="142">
        <f t="shared" si="1136"/>
        <v>0.11054618662500001</v>
      </c>
      <c r="L2619" s="141">
        <f t="shared" si="1135"/>
        <v>2.9284832709580413</v>
      </c>
    </row>
    <row r="2620" spans="1:12" ht="15" customHeight="1" x14ac:dyDescent="0.2">
      <c r="A2620" s="11"/>
      <c r="C2620" s="190">
        <v>2017</v>
      </c>
      <c r="D2620" s="186"/>
      <c r="E2620" s="142" t="s">
        <v>174</v>
      </c>
      <c r="F2620" s="142" t="s">
        <v>174</v>
      </c>
      <c r="G2620" s="142" t="s">
        <v>174</v>
      </c>
      <c r="H2620" s="142" t="s">
        <v>174</v>
      </c>
      <c r="I2620" s="142" t="s">
        <v>174</v>
      </c>
      <c r="J2620" s="142" t="s">
        <v>174</v>
      </c>
      <c r="K2620" s="142" t="s">
        <v>174</v>
      </c>
      <c r="L2620" s="141" t="s">
        <v>174</v>
      </c>
    </row>
    <row r="2621" spans="1:12" ht="15" customHeight="1" x14ac:dyDescent="0.2">
      <c r="A2621" s="11"/>
      <c r="C2621" s="190">
        <v>2014</v>
      </c>
      <c r="D2621" s="186"/>
      <c r="E2621" s="142" t="s">
        <v>174</v>
      </c>
      <c r="F2621" s="142" t="s">
        <v>174</v>
      </c>
      <c r="G2621" s="142" t="s">
        <v>174</v>
      </c>
      <c r="H2621" s="142" t="s">
        <v>174</v>
      </c>
      <c r="I2621" s="142" t="s">
        <v>174</v>
      </c>
      <c r="J2621" s="142" t="s">
        <v>174</v>
      </c>
      <c r="K2621" s="142" t="s">
        <v>174</v>
      </c>
      <c r="L2621" s="141" t="s">
        <v>174</v>
      </c>
    </row>
    <row r="2622" spans="1:12" ht="15" customHeight="1" x14ac:dyDescent="0.2">
      <c r="A2622" s="11"/>
      <c r="C2622" s="162" t="s">
        <v>188</v>
      </c>
      <c r="D2622" s="162"/>
      <c r="E2622" s="162"/>
      <c r="F2622" s="162"/>
      <c r="G2622" s="162"/>
      <c r="H2622" s="162"/>
      <c r="I2622" s="162"/>
      <c r="J2622" s="162"/>
      <c r="K2622" s="162"/>
      <c r="L2622" s="162"/>
    </row>
    <row r="2623" spans="1:12" ht="15" customHeight="1" x14ac:dyDescent="0.2">
      <c r="A2623" s="11"/>
      <c r="C2623" s="189">
        <v>2024</v>
      </c>
      <c r="D2623" s="184"/>
      <c r="E2623" s="185">
        <f>AVERAGE(E2448,E2468,E2488,E2508,E2528,E2548,E2568,E2588)</f>
        <v>0.14732675217082339</v>
      </c>
      <c r="F2623" s="185">
        <f t="shared" ref="F2623:K2623" si="1137">AVERAGE(F2448,F2468,F2488,F2508,F2528,F2548,F2568,F2588)</f>
        <v>0.10060737042488509</v>
      </c>
      <c r="G2623" s="185">
        <f t="shared" si="1137"/>
        <v>0.29402058662059072</v>
      </c>
      <c r="H2623" s="185">
        <f t="shared" si="1137"/>
        <v>0.17232341477992066</v>
      </c>
      <c r="I2623" s="185">
        <f t="shared" si="1137"/>
        <v>9.2138239146829656E-2</v>
      </c>
      <c r="J2623" s="185">
        <f t="shared" si="1137"/>
        <v>7.9250551957806697E-2</v>
      </c>
      <c r="K2623" s="185">
        <f t="shared" si="1137"/>
        <v>0.11433308489914383</v>
      </c>
      <c r="L2623" s="180">
        <f t="shared" ref="L2623:L2624" si="1138">(1*E2623+2*F2623+3*G2623+4*H2623+5*I2623)/SUM(E2623:I2623)</f>
        <v>2.9520582871827292</v>
      </c>
    </row>
    <row r="2624" spans="1:12" ht="15" customHeight="1" x14ac:dyDescent="0.2">
      <c r="A2624" s="11"/>
      <c r="C2624" s="190">
        <v>2021</v>
      </c>
      <c r="D2624" s="186"/>
      <c r="E2624" s="142">
        <f t="shared" ref="E2624:K2624" si="1139">AVERAGE(E2449,E2469,E2489,E2509,E2529,E2549,E2569,E2589)</f>
        <v>0.15192476087500001</v>
      </c>
      <c r="F2624" s="142">
        <f t="shared" si="1139"/>
        <v>0.10276901837499999</v>
      </c>
      <c r="G2624" s="142">
        <f t="shared" si="1139"/>
        <v>0.29357863499999998</v>
      </c>
      <c r="H2624" s="142">
        <f t="shared" si="1139"/>
        <v>0.16069179775000003</v>
      </c>
      <c r="I2624" s="142">
        <f t="shared" si="1139"/>
        <v>9.1177373250000013E-2</v>
      </c>
      <c r="J2624" s="142">
        <f t="shared" si="1139"/>
        <v>7.6872683875E-2</v>
      </c>
      <c r="K2624" s="142">
        <f t="shared" si="1139"/>
        <v>0.12298572800000002</v>
      </c>
      <c r="L2624" s="141">
        <f t="shared" si="1138"/>
        <v>2.9205490665066023</v>
      </c>
    </row>
    <row r="2625" spans="1:12" ht="15" customHeight="1" x14ac:dyDescent="0.2">
      <c r="A2625" s="11"/>
      <c r="C2625" s="190">
        <v>2017</v>
      </c>
      <c r="D2625" s="186"/>
      <c r="E2625" s="142" t="s">
        <v>174</v>
      </c>
      <c r="F2625" s="142" t="s">
        <v>174</v>
      </c>
      <c r="G2625" s="142" t="s">
        <v>174</v>
      </c>
      <c r="H2625" s="142" t="s">
        <v>174</v>
      </c>
      <c r="I2625" s="142" t="s">
        <v>174</v>
      </c>
      <c r="J2625" s="142" t="s">
        <v>174</v>
      </c>
      <c r="K2625" s="142" t="s">
        <v>174</v>
      </c>
      <c r="L2625" s="141" t="s">
        <v>174</v>
      </c>
    </row>
    <row r="2626" spans="1:12" ht="15" customHeight="1" x14ac:dyDescent="0.2">
      <c r="A2626" s="11"/>
      <c r="C2626" s="190">
        <v>2014</v>
      </c>
      <c r="D2626" s="186"/>
      <c r="E2626" s="142" t="s">
        <v>174</v>
      </c>
      <c r="F2626" s="142" t="s">
        <v>174</v>
      </c>
      <c r="G2626" s="142" t="s">
        <v>174</v>
      </c>
      <c r="H2626" s="142" t="s">
        <v>174</v>
      </c>
      <c r="I2626" s="142" t="s">
        <v>174</v>
      </c>
      <c r="J2626" s="142" t="s">
        <v>174</v>
      </c>
      <c r="K2626" s="142" t="s">
        <v>174</v>
      </c>
      <c r="L2626" s="141" t="s">
        <v>174</v>
      </c>
    </row>
    <row r="2627" spans="1:12" ht="15" customHeight="1" x14ac:dyDescent="0.2">
      <c r="A2627" s="11"/>
      <c r="C2627" s="100" t="s">
        <v>130</v>
      </c>
      <c r="D2627" s="100"/>
      <c r="E2627" s="100"/>
      <c r="F2627" s="100"/>
      <c r="G2627" s="99"/>
      <c r="H2627" s="99"/>
      <c r="I2627" s="99"/>
      <c r="J2627" s="99"/>
      <c r="K2627" s="99"/>
      <c r="L2627" s="99"/>
    </row>
    <row r="2628" spans="1:12" ht="15" customHeight="1" x14ac:dyDescent="0.2">
      <c r="A2628" s="11"/>
      <c r="C2628" s="160" t="s">
        <v>175</v>
      </c>
      <c r="D2628" s="160"/>
      <c r="E2628" s="160"/>
      <c r="F2628" s="161"/>
      <c r="G2628" s="161"/>
      <c r="H2628" s="161"/>
      <c r="I2628" s="161"/>
      <c r="J2628" s="161"/>
      <c r="K2628" s="161"/>
      <c r="L2628" s="161"/>
    </row>
    <row r="2629" spans="1:12" ht="15" customHeight="1" x14ac:dyDescent="0.2">
      <c r="A2629" s="11"/>
      <c r="C2629" s="189">
        <v>2024</v>
      </c>
      <c r="D2629" s="189" t="s">
        <v>201</v>
      </c>
      <c r="E2629" s="185">
        <f>AVERAGE(E2639,E2644,E2649,E2659,E2664,E2669,E2679,E2684,E2689,E2699,E2704,E2709,E2719,E2724,E2729,E2739,E2744,E2749,E2759,E2764,E2769,E2779,E2784,E2789,E2799,E2804,E2809)</f>
        <v>0.16872309110012537</v>
      </c>
      <c r="F2629" s="185">
        <f t="shared" ref="F2629:K2630" si="1140">AVERAGE(F2639,F2644,F2649,F2659,F2664,F2669,F2679,F2684,F2689,F2699,F2704,F2709,F2719,F2724,F2729,F2739,F2744,F2749,F2759,F2764,F2769,F2779,F2784,F2789,F2799,F2804,F2809)</f>
        <v>9.4054042190823375E-2</v>
      </c>
      <c r="G2629" s="185">
        <f t="shared" si="1140"/>
        <v>0.33157632131686277</v>
      </c>
      <c r="H2629" s="185">
        <f t="shared" si="1140"/>
        <v>0.14446513167829697</v>
      </c>
      <c r="I2629" s="185">
        <f t="shared" si="1140"/>
        <v>8.7275310468348993E-2</v>
      </c>
      <c r="J2629" s="185">
        <f t="shared" si="1140"/>
        <v>9.1229451486813815E-2</v>
      </c>
      <c r="K2629" s="185">
        <f t="shared" si="1140"/>
        <v>8.267665175872875E-2</v>
      </c>
      <c r="L2629" s="180">
        <f t="shared" ref="L2629:L2630" si="1141">(1*E2629+2*F2629+3*G2629+4*H2629+5*I2629)/SUM(E2629:I2629)</f>
        <v>2.8638357307589293</v>
      </c>
    </row>
    <row r="2630" spans="1:12" ht="15" customHeight="1" x14ac:dyDescent="0.2">
      <c r="A2630" s="11"/>
      <c r="C2630" s="190">
        <v>2021</v>
      </c>
      <c r="D2630" s="190" t="s">
        <v>201</v>
      </c>
      <c r="E2630" s="142">
        <f>AVERAGE(E2640,E2645,E2650,E2660,E2665,E2670,E2680,E2685,E2690,E2700,E2705,E2710,E2720,E2725,E2730,E2740,E2745,E2750,E2760,E2765,E2770,E2780,E2785,E2790,E2800,E2805,E2810)</f>
        <v>0.1951461768148148</v>
      </c>
      <c r="F2630" s="142">
        <f t="shared" si="1140"/>
        <v>0.10759643133333334</v>
      </c>
      <c r="G2630" s="142">
        <f t="shared" si="1140"/>
        <v>0.32801171577777777</v>
      </c>
      <c r="H2630" s="142">
        <f t="shared" si="1140"/>
        <v>0.15039929414814815</v>
      </c>
      <c r="I2630" s="142">
        <f t="shared" si="1140"/>
        <v>4.7765830444444435E-2</v>
      </c>
      <c r="J2630" s="142">
        <f t="shared" si="1140"/>
        <v>8.6369710037037029E-2</v>
      </c>
      <c r="K2630" s="142">
        <f t="shared" si="1140"/>
        <v>8.4710848000000005E-2</v>
      </c>
      <c r="L2630" s="141">
        <f t="shared" si="1141"/>
        <v>2.6960406341337073</v>
      </c>
    </row>
    <row r="2631" spans="1:12" ht="15" customHeight="1" x14ac:dyDescent="0.2">
      <c r="A2631" s="11"/>
      <c r="C2631" s="190">
        <v>2017</v>
      </c>
      <c r="D2631" s="186"/>
      <c r="E2631" s="142" t="s">
        <v>174</v>
      </c>
      <c r="F2631" s="142" t="s">
        <v>174</v>
      </c>
      <c r="G2631" s="142" t="s">
        <v>174</v>
      </c>
      <c r="H2631" s="142" t="s">
        <v>174</v>
      </c>
      <c r="I2631" s="142" t="s">
        <v>174</v>
      </c>
      <c r="J2631" s="142" t="s">
        <v>174</v>
      </c>
      <c r="K2631" s="142" t="s">
        <v>174</v>
      </c>
      <c r="L2631" s="141" t="s">
        <v>174</v>
      </c>
    </row>
    <row r="2632" spans="1:12" ht="15" customHeight="1" x14ac:dyDescent="0.2">
      <c r="A2632" s="11"/>
      <c r="C2632" s="190">
        <v>2014</v>
      </c>
      <c r="D2632" s="186"/>
      <c r="E2632" s="142" t="s">
        <v>174</v>
      </c>
      <c r="F2632" s="142" t="s">
        <v>174</v>
      </c>
      <c r="G2632" s="142" t="s">
        <v>174</v>
      </c>
      <c r="H2632" s="142" t="s">
        <v>174</v>
      </c>
      <c r="I2632" s="142" t="s">
        <v>174</v>
      </c>
      <c r="J2632" s="142" t="s">
        <v>174</v>
      </c>
      <c r="K2632" s="142" t="s">
        <v>174</v>
      </c>
      <c r="L2632" s="141" t="s">
        <v>174</v>
      </c>
    </row>
    <row r="2633" spans="1:12" ht="15" customHeight="1" x14ac:dyDescent="0.2">
      <c r="A2633" s="11"/>
      <c r="C2633" s="162" t="s">
        <v>68</v>
      </c>
      <c r="D2633" s="162"/>
      <c r="E2633" s="162"/>
      <c r="F2633" s="162"/>
      <c r="G2633" s="162"/>
      <c r="H2633" s="162"/>
      <c r="I2633" s="162"/>
      <c r="J2633" s="162"/>
      <c r="K2633" s="162"/>
      <c r="L2633" s="162"/>
    </row>
    <row r="2634" spans="1:12" ht="15" customHeight="1" x14ac:dyDescent="0.2">
      <c r="A2634" s="11"/>
      <c r="C2634" s="189">
        <v>2024</v>
      </c>
      <c r="D2634" s="184"/>
      <c r="E2634" s="185">
        <f>AVERAGE(E2639,E2644,E2649)</f>
        <v>0.15511322730876542</v>
      </c>
      <c r="F2634" s="185">
        <f t="shared" ref="F2634:K2634" si="1142">AVERAGE(F2639,F2644,F2649)</f>
        <v>5.3067794715185558E-2</v>
      </c>
      <c r="G2634" s="185">
        <f t="shared" si="1142"/>
        <v>0.34146318013597643</v>
      </c>
      <c r="H2634" s="185">
        <f t="shared" si="1142"/>
        <v>0.24452917562997989</v>
      </c>
      <c r="I2634" s="185">
        <f t="shared" si="1142"/>
        <v>0.15275091377465988</v>
      </c>
      <c r="J2634" s="185">
        <f t="shared" si="1142"/>
        <v>3.5139613515754002E-2</v>
      </c>
      <c r="K2634" s="185">
        <f t="shared" si="1142"/>
        <v>1.7936094919678847E-2</v>
      </c>
      <c r="L2634" s="180">
        <f t="shared" ref="L2634:L2635" si="1143">(1*E2634+2*F2634+3*G2634+4*H2634+5*I2634)/SUM(E2634:I2634)</f>
        <v>3.1972034675951182</v>
      </c>
    </row>
    <row r="2635" spans="1:12" ht="15" customHeight="1" x14ac:dyDescent="0.2">
      <c r="A2635" s="11"/>
      <c r="C2635" s="190">
        <v>2021</v>
      </c>
      <c r="D2635" s="190" t="s">
        <v>201</v>
      </c>
      <c r="E2635" s="142">
        <f t="shared" ref="E2635:K2635" si="1144">AVERAGE(E2640,E2645,E2650)</f>
        <v>0.17800647866666663</v>
      </c>
      <c r="F2635" s="142">
        <f t="shared" si="1144"/>
        <v>7.1794404666666659E-2</v>
      </c>
      <c r="G2635" s="142">
        <f t="shared" si="1144"/>
        <v>0.36325998833333334</v>
      </c>
      <c r="H2635" s="142">
        <f t="shared" si="1144"/>
        <v>0.223684471</v>
      </c>
      <c r="I2635" s="142">
        <f t="shared" si="1144"/>
        <v>0.10084229100000001</v>
      </c>
      <c r="J2635" s="142">
        <f t="shared" si="1144"/>
        <v>5.2181933333333326E-2</v>
      </c>
      <c r="K2635" s="142">
        <f t="shared" si="1144"/>
        <v>1.0230466666666667E-2</v>
      </c>
      <c r="L2635" s="141">
        <f t="shared" si="1143"/>
        <v>2.9973993801619758</v>
      </c>
    </row>
    <row r="2636" spans="1:12" ht="15" customHeight="1" x14ac:dyDescent="0.2">
      <c r="A2636" s="11"/>
      <c r="C2636" s="190">
        <v>2017</v>
      </c>
      <c r="D2636" s="186"/>
      <c r="E2636" s="142" t="s">
        <v>174</v>
      </c>
      <c r="F2636" s="142" t="s">
        <v>174</v>
      </c>
      <c r="G2636" s="142" t="s">
        <v>174</v>
      </c>
      <c r="H2636" s="142" t="s">
        <v>174</v>
      </c>
      <c r="I2636" s="142" t="s">
        <v>174</v>
      </c>
      <c r="J2636" s="142" t="s">
        <v>174</v>
      </c>
      <c r="K2636" s="142" t="s">
        <v>174</v>
      </c>
      <c r="L2636" s="141" t="s">
        <v>174</v>
      </c>
    </row>
    <row r="2637" spans="1:12" ht="15" customHeight="1" x14ac:dyDescent="0.2">
      <c r="A2637" s="11"/>
      <c r="C2637" s="190">
        <v>2014</v>
      </c>
      <c r="D2637" s="186"/>
      <c r="E2637" s="142" t="s">
        <v>174</v>
      </c>
      <c r="F2637" s="142" t="s">
        <v>174</v>
      </c>
      <c r="G2637" s="142" t="s">
        <v>174</v>
      </c>
      <c r="H2637" s="142" t="s">
        <v>174</v>
      </c>
      <c r="I2637" s="142" t="s">
        <v>174</v>
      </c>
      <c r="J2637" s="142" t="s">
        <v>174</v>
      </c>
      <c r="K2637" s="142" t="s">
        <v>174</v>
      </c>
      <c r="L2637" s="141" t="s">
        <v>174</v>
      </c>
    </row>
    <row r="2638" spans="1:12" ht="15" customHeight="1" x14ac:dyDescent="0.2">
      <c r="A2638" s="11"/>
      <c r="C2638" s="170" t="s">
        <v>95</v>
      </c>
      <c r="D2638" s="171"/>
      <c r="E2638" s="172"/>
      <c r="F2638" s="172"/>
      <c r="G2638" s="173"/>
      <c r="H2638" s="173"/>
      <c r="I2638" s="173"/>
      <c r="J2638" s="173"/>
      <c r="K2638" s="173"/>
      <c r="L2638" s="174"/>
    </row>
    <row r="2639" spans="1:12" ht="15" customHeight="1" x14ac:dyDescent="0.2">
      <c r="A2639" s="11"/>
      <c r="C2639" s="189">
        <v>2024</v>
      </c>
      <c r="D2639" s="184"/>
      <c r="E2639" s="185">
        <v>0.16875066347608289</v>
      </c>
      <c r="F2639" s="185">
        <v>6.0136852793394154E-2</v>
      </c>
      <c r="G2639" s="185">
        <v>0.33163428544825713</v>
      </c>
      <c r="H2639" s="185">
        <v>0.25400262273326535</v>
      </c>
      <c r="I2639" s="185">
        <v>0.13825011313903002</v>
      </c>
      <c r="J2639" s="185">
        <v>3.1099846819348135E-2</v>
      </c>
      <c r="K2639" s="185">
        <v>1.6125615590622307E-2</v>
      </c>
      <c r="L2639" s="180">
        <f t="shared" ref="L2639:L2640" si="1145">(1*E2639+2*F2639+3*G2639+4*H2639+5*I2639)/SUM(E2639:I2639)</f>
        <v>3.1394502728860036</v>
      </c>
    </row>
    <row r="2640" spans="1:12" ht="15" customHeight="1" x14ac:dyDescent="0.2">
      <c r="A2640" s="11"/>
      <c r="C2640" s="190">
        <v>2021</v>
      </c>
      <c r="D2640" s="190" t="s">
        <v>201</v>
      </c>
      <c r="E2640" s="142">
        <v>0.19301796099999999</v>
      </c>
      <c r="F2640" s="142">
        <v>7.0013609000000004E-2</v>
      </c>
      <c r="G2640" s="142">
        <v>0.37838458899999999</v>
      </c>
      <c r="H2640" s="142">
        <v>0.20476671699999999</v>
      </c>
      <c r="I2640" s="142">
        <v>8.8345272000000002E-2</v>
      </c>
      <c r="J2640" s="142">
        <v>5.7150199999999998E-2</v>
      </c>
      <c r="K2640" s="142">
        <v>8.3216999999999996E-3</v>
      </c>
      <c r="L2640" s="141">
        <f t="shared" si="1145"/>
        <v>2.9201818905512518</v>
      </c>
    </row>
    <row r="2641" spans="1:12" ht="15" customHeight="1" x14ac:dyDescent="0.2">
      <c r="A2641" s="11"/>
      <c r="C2641" s="190">
        <v>2017</v>
      </c>
      <c r="D2641" s="186"/>
      <c r="E2641" s="142" t="s">
        <v>174</v>
      </c>
      <c r="F2641" s="142" t="s">
        <v>174</v>
      </c>
      <c r="G2641" s="142" t="s">
        <v>174</v>
      </c>
      <c r="H2641" s="142" t="s">
        <v>174</v>
      </c>
      <c r="I2641" s="142" t="s">
        <v>174</v>
      </c>
      <c r="J2641" s="142" t="s">
        <v>174</v>
      </c>
      <c r="K2641" s="142" t="s">
        <v>174</v>
      </c>
      <c r="L2641" s="141" t="s">
        <v>174</v>
      </c>
    </row>
    <row r="2642" spans="1:12" ht="15" customHeight="1" x14ac:dyDescent="0.2">
      <c r="A2642" s="11"/>
      <c r="C2642" s="190">
        <v>2014</v>
      </c>
      <c r="D2642" s="186"/>
      <c r="E2642" s="142" t="s">
        <v>174</v>
      </c>
      <c r="F2642" s="142" t="s">
        <v>174</v>
      </c>
      <c r="G2642" s="142" t="s">
        <v>174</v>
      </c>
      <c r="H2642" s="142" t="s">
        <v>174</v>
      </c>
      <c r="I2642" s="142" t="s">
        <v>174</v>
      </c>
      <c r="J2642" s="142" t="s">
        <v>174</v>
      </c>
      <c r="K2642" s="142" t="s">
        <v>174</v>
      </c>
      <c r="L2642" s="141" t="s">
        <v>174</v>
      </c>
    </row>
    <row r="2643" spans="1:12" ht="15" customHeight="1" x14ac:dyDescent="0.2">
      <c r="A2643" s="11"/>
      <c r="C2643" s="170" t="s">
        <v>96</v>
      </c>
      <c r="D2643" s="171"/>
      <c r="E2643" s="172"/>
      <c r="F2643" s="172"/>
      <c r="G2643" s="173"/>
      <c r="H2643" s="173"/>
      <c r="I2643" s="173"/>
      <c r="J2643" s="173"/>
      <c r="K2643" s="173"/>
      <c r="L2643" s="174"/>
    </row>
    <row r="2644" spans="1:12" ht="15" customHeight="1" x14ac:dyDescent="0.2">
      <c r="A2644" s="11"/>
      <c r="C2644" s="189">
        <v>2024</v>
      </c>
      <c r="D2644" s="184"/>
      <c r="E2644" s="185">
        <v>0.16242141660134432</v>
      </c>
      <c r="F2644" s="185">
        <v>5.6473905870478271E-2</v>
      </c>
      <c r="G2644" s="185">
        <v>0.36728140989438507</v>
      </c>
      <c r="H2644" s="185">
        <v>0.23543491833277885</v>
      </c>
      <c r="I2644" s="185">
        <v>0.12933159219359905</v>
      </c>
      <c r="J2644" s="185">
        <v>3.2931141516792127E-2</v>
      </c>
      <c r="K2644" s="185">
        <v>1.6125615590622311E-2</v>
      </c>
      <c r="L2644" s="180">
        <f t="shared" ref="L2644:L2645" si="1146">(1*E2644+2*F2644+3*G2644+4*H2644+5*I2644)/SUM(E2644:I2644)</f>
        <v>3.1185994689901269</v>
      </c>
    </row>
    <row r="2645" spans="1:12" ht="15" customHeight="1" x14ac:dyDescent="0.2">
      <c r="A2645" s="11"/>
      <c r="C2645" s="190">
        <v>2021</v>
      </c>
      <c r="D2645" s="190" t="s">
        <v>201</v>
      </c>
      <c r="E2645" s="142">
        <v>0.207905179</v>
      </c>
      <c r="F2645" s="142">
        <v>6.2657742000000002E-2</v>
      </c>
      <c r="G2645" s="142">
        <v>0.35825006100000001</v>
      </c>
      <c r="H2645" s="142">
        <v>0.21107408</v>
      </c>
      <c r="I2645" s="142">
        <v>0.102369671</v>
      </c>
      <c r="J2645" s="142">
        <v>4.9421600000000003E-2</v>
      </c>
      <c r="K2645" s="142">
        <v>8.3216999999999996E-3</v>
      </c>
      <c r="L2645" s="141">
        <f t="shared" si="1146"/>
        <v>2.933505725344602</v>
      </c>
    </row>
    <row r="2646" spans="1:12" ht="15" customHeight="1" x14ac:dyDescent="0.2">
      <c r="A2646" s="11"/>
      <c r="C2646" s="190">
        <v>2017</v>
      </c>
      <c r="D2646" s="186"/>
      <c r="E2646" s="142" t="s">
        <v>174</v>
      </c>
      <c r="F2646" s="142" t="s">
        <v>174</v>
      </c>
      <c r="G2646" s="142" t="s">
        <v>174</v>
      </c>
      <c r="H2646" s="142" t="s">
        <v>174</v>
      </c>
      <c r="I2646" s="142" t="s">
        <v>174</v>
      </c>
      <c r="J2646" s="142" t="s">
        <v>174</v>
      </c>
      <c r="K2646" s="142" t="s">
        <v>174</v>
      </c>
      <c r="L2646" s="141" t="s">
        <v>174</v>
      </c>
    </row>
    <row r="2647" spans="1:12" ht="15" customHeight="1" x14ac:dyDescent="0.2">
      <c r="A2647" s="11"/>
      <c r="C2647" s="190">
        <v>2014</v>
      </c>
      <c r="D2647" s="186"/>
      <c r="E2647" s="142" t="s">
        <v>174</v>
      </c>
      <c r="F2647" s="142" t="s">
        <v>174</v>
      </c>
      <c r="G2647" s="142" t="s">
        <v>174</v>
      </c>
      <c r="H2647" s="142" t="s">
        <v>174</v>
      </c>
      <c r="I2647" s="142" t="s">
        <v>174</v>
      </c>
      <c r="J2647" s="142" t="s">
        <v>174</v>
      </c>
      <c r="K2647" s="142" t="s">
        <v>174</v>
      </c>
      <c r="L2647" s="141" t="s">
        <v>174</v>
      </c>
    </row>
    <row r="2648" spans="1:12" ht="15" customHeight="1" x14ac:dyDescent="0.2">
      <c r="A2648" s="11"/>
      <c r="C2648" s="170" t="s">
        <v>181</v>
      </c>
      <c r="D2648" s="171"/>
      <c r="E2648" s="172"/>
      <c r="F2648" s="172"/>
      <c r="G2648" s="173"/>
      <c r="H2648" s="173"/>
      <c r="I2648" s="173"/>
      <c r="J2648" s="173"/>
      <c r="K2648" s="173"/>
      <c r="L2648" s="174"/>
    </row>
    <row r="2649" spans="1:12" ht="15" customHeight="1" x14ac:dyDescent="0.2">
      <c r="A2649" s="11"/>
      <c r="C2649" s="189">
        <v>2024</v>
      </c>
      <c r="D2649" s="184"/>
      <c r="E2649" s="185">
        <v>0.13416760184886906</v>
      </c>
      <c r="F2649" s="185">
        <v>4.2592625481684271E-2</v>
      </c>
      <c r="G2649" s="185">
        <v>0.32547384506528709</v>
      </c>
      <c r="H2649" s="185">
        <v>0.24414998582389547</v>
      </c>
      <c r="I2649" s="185">
        <v>0.19067103599135057</v>
      </c>
      <c r="J2649" s="185">
        <v>4.1387852211121741E-2</v>
      </c>
      <c r="K2649" s="185">
        <v>2.1557053577791915E-2</v>
      </c>
      <c r="L2649" s="180">
        <f t="shared" ref="L2649:L2650" si="1147">(1*E2649+2*F2649+3*G2649+4*H2649+5*I2649)/SUM(E2649:I2649)</f>
        <v>3.3356944864506697</v>
      </c>
    </row>
    <row r="2650" spans="1:12" ht="15" customHeight="1" x14ac:dyDescent="0.2">
      <c r="A2650" s="11"/>
      <c r="C2650" s="190">
        <v>2021</v>
      </c>
      <c r="D2650" s="190" t="s">
        <v>201</v>
      </c>
      <c r="E2650" s="142">
        <v>0.133096296</v>
      </c>
      <c r="F2650" s="142">
        <v>8.2711862999999997E-2</v>
      </c>
      <c r="G2650" s="142">
        <v>0.35314531500000002</v>
      </c>
      <c r="H2650" s="142">
        <v>0.255212616</v>
      </c>
      <c r="I2650" s="142">
        <v>0.11181193</v>
      </c>
      <c r="J2650" s="142">
        <v>4.9973999999999998E-2</v>
      </c>
      <c r="K2650" s="142">
        <v>1.4048E-2</v>
      </c>
      <c r="L2650" s="141">
        <f t="shared" si="1147"/>
        <v>3.1388195216379122</v>
      </c>
    </row>
    <row r="2651" spans="1:12" ht="15" customHeight="1" x14ac:dyDescent="0.2">
      <c r="A2651" s="11"/>
      <c r="C2651" s="190">
        <v>2017</v>
      </c>
      <c r="D2651" s="186"/>
      <c r="E2651" s="142" t="s">
        <v>174</v>
      </c>
      <c r="F2651" s="142" t="s">
        <v>174</v>
      </c>
      <c r="G2651" s="142" t="s">
        <v>174</v>
      </c>
      <c r="H2651" s="142" t="s">
        <v>174</v>
      </c>
      <c r="I2651" s="142" t="s">
        <v>174</v>
      </c>
      <c r="J2651" s="142" t="s">
        <v>174</v>
      </c>
      <c r="K2651" s="142" t="s">
        <v>174</v>
      </c>
      <c r="L2651" s="141" t="s">
        <v>174</v>
      </c>
    </row>
    <row r="2652" spans="1:12" ht="15" customHeight="1" x14ac:dyDescent="0.2">
      <c r="A2652" s="11"/>
      <c r="C2652" s="190">
        <v>2014</v>
      </c>
      <c r="D2652" s="186"/>
      <c r="E2652" s="142" t="s">
        <v>174</v>
      </c>
      <c r="F2652" s="142" t="s">
        <v>174</v>
      </c>
      <c r="G2652" s="142" t="s">
        <v>174</v>
      </c>
      <c r="H2652" s="142" t="s">
        <v>174</v>
      </c>
      <c r="I2652" s="142" t="s">
        <v>174</v>
      </c>
      <c r="J2652" s="142" t="s">
        <v>174</v>
      </c>
      <c r="K2652" s="142" t="s">
        <v>174</v>
      </c>
      <c r="L2652" s="141" t="s">
        <v>174</v>
      </c>
    </row>
    <row r="2653" spans="1:12" ht="15" customHeight="1" x14ac:dyDescent="0.2">
      <c r="A2653" s="11"/>
      <c r="C2653" s="162" t="s">
        <v>69</v>
      </c>
      <c r="D2653" s="162"/>
      <c r="E2653" s="162"/>
      <c r="F2653" s="162"/>
      <c r="G2653" s="162"/>
      <c r="H2653" s="162"/>
      <c r="I2653" s="162"/>
      <c r="J2653" s="162"/>
      <c r="K2653" s="162"/>
      <c r="L2653" s="162"/>
    </row>
    <row r="2654" spans="1:12" ht="15" customHeight="1" x14ac:dyDescent="0.2">
      <c r="A2654" s="11"/>
      <c r="C2654" s="189">
        <v>2024</v>
      </c>
      <c r="D2654" s="184"/>
      <c r="E2654" s="185">
        <f>AVERAGE(E2659,E2664,E2669)</f>
        <v>0.142613900354749</v>
      </c>
      <c r="F2654" s="185">
        <f t="shared" ref="F2654:K2654" si="1148">AVERAGE(F2659,F2664,F2669)</f>
        <v>7.1181643870874597E-2</v>
      </c>
      <c r="G2654" s="185">
        <f t="shared" si="1148"/>
        <v>0.39340856562114962</v>
      </c>
      <c r="H2654" s="185">
        <f t="shared" si="1148"/>
        <v>0.20089227308335547</v>
      </c>
      <c r="I2654" s="185">
        <f t="shared" si="1148"/>
        <v>0.11130924621865157</v>
      </c>
      <c r="J2654" s="185">
        <f t="shared" si="1148"/>
        <v>4.2012801484876849E-2</v>
      </c>
      <c r="K2654" s="185">
        <f t="shared" si="1148"/>
        <v>3.8581569366342848E-2</v>
      </c>
      <c r="L2654" s="180">
        <f t="shared" ref="L2654:L2655" si="1149">(1*E2654+2*F2654+3*G2654+4*H2654+5*I2654)/SUM(E2654:I2654)</f>
        <v>3.0729833697041982</v>
      </c>
    </row>
    <row r="2655" spans="1:12" ht="15" customHeight="1" x14ac:dyDescent="0.2">
      <c r="A2655" s="11"/>
      <c r="C2655" s="190">
        <v>2021</v>
      </c>
      <c r="D2655" s="190" t="s">
        <v>201</v>
      </c>
      <c r="E2655" s="142">
        <f t="shared" ref="E2655:K2655" si="1150">AVERAGE(E2660,E2665,E2670)</f>
        <v>0.17854306966666669</v>
      </c>
      <c r="F2655" s="142">
        <f t="shared" si="1150"/>
        <v>8.8757938999999994E-2</v>
      </c>
      <c r="G2655" s="142">
        <f t="shared" si="1150"/>
        <v>0.35170585399999998</v>
      </c>
      <c r="H2655" s="142">
        <f t="shared" si="1150"/>
        <v>0.24071871966666669</v>
      </c>
      <c r="I2655" s="142">
        <f t="shared" si="1150"/>
        <v>7.1382087666666663E-2</v>
      </c>
      <c r="J2655" s="142">
        <f t="shared" si="1150"/>
        <v>5.2803599999999999E-2</v>
      </c>
      <c r="K2655" s="142">
        <f t="shared" si="1150"/>
        <v>1.6088733333333331E-2</v>
      </c>
      <c r="L2655" s="141">
        <f t="shared" si="1149"/>
        <v>2.9330247345794782</v>
      </c>
    </row>
    <row r="2656" spans="1:12" ht="15" customHeight="1" x14ac:dyDescent="0.2">
      <c r="A2656" s="11"/>
      <c r="C2656" s="190">
        <v>2017</v>
      </c>
      <c r="D2656" s="186"/>
      <c r="E2656" s="142" t="s">
        <v>174</v>
      </c>
      <c r="F2656" s="142" t="s">
        <v>174</v>
      </c>
      <c r="G2656" s="142" t="s">
        <v>174</v>
      </c>
      <c r="H2656" s="142" t="s">
        <v>174</v>
      </c>
      <c r="I2656" s="142" t="s">
        <v>174</v>
      </c>
      <c r="J2656" s="142" t="s">
        <v>174</v>
      </c>
      <c r="K2656" s="142" t="s">
        <v>174</v>
      </c>
      <c r="L2656" s="141" t="s">
        <v>174</v>
      </c>
    </row>
    <row r="2657" spans="1:12" ht="15" customHeight="1" x14ac:dyDescent="0.2">
      <c r="A2657" s="11"/>
      <c r="C2657" s="190">
        <v>2014</v>
      </c>
      <c r="D2657" s="186"/>
      <c r="E2657" s="142" t="s">
        <v>174</v>
      </c>
      <c r="F2657" s="142" t="s">
        <v>174</v>
      </c>
      <c r="G2657" s="142" t="s">
        <v>174</v>
      </c>
      <c r="H2657" s="142" t="s">
        <v>174</v>
      </c>
      <c r="I2657" s="142" t="s">
        <v>174</v>
      </c>
      <c r="J2657" s="142" t="s">
        <v>174</v>
      </c>
      <c r="K2657" s="142" t="s">
        <v>174</v>
      </c>
      <c r="L2657" s="141" t="s">
        <v>174</v>
      </c>
    </row>
    <row r="2658" spans="1:12" ht="15" customHeight="1" x14ac:dyDescent="0.2">
      <c r="A2658" s="11"/>
      <c r="C2658" s="170" t="s">
        <v>95</v>
      </c>
      <c r="D2658" s="171"/>
      <c r="E2658" s="172"/>
      <c r="F2658" s="172"/>
      <c r="G2658" s="173"/>
      <c r="H2658" s="173"/>
      <c r="I2658" s="173"/>
      <c r="J2658" s="173"/>
      <c r="K2658" s="173"/>
      <c r="L2658" s="174"/>
    </row>
    <row r="2659" spans="1:12" ht="15" customHeight="1" x14ac:dyDescent="0.2">
      <c r="A2659" s="11"/>
      <c r="C2659" s="189">
        <v>2024</v>
      </c>
      <c r="D2659" s="184"/>
      <c r="E2659" s="185">
        <v>0.15381734638707667</v>
      </c>
      <c r="F2659" s="185">
        <v>6.1937086511032448E-2</v>
      </c>
      <c r="G2659" s="185">
        <v>0.38668257072152973</v>
      </c>
      <c r="H2659" s="185">
        <v>0.22504765889824144</v>
      </c>
      <c r="I2659" s="185">
        <v>9.3786912704362041E-2</v>
      </c>
      <c r="J2659" s="185">
        <v>4.0448516156568907E-2</v>
      </c>
      <c r="K2659" s="185">
        <v>3.8279908621188644E-2</v>
      </c>
      <c r="L2659" s="180">
        <f t="shared" ref="L2659:L2660" si="1151">(1*E2659+2*F2659+3*G2659+4*H2659+5*I2659)/SUM(E2659:I2659)</f>
        <v>3.0467285718778361</v>
      </c>
    </row>
    <row r="2660" spans="1:12" ht="15" customHeight="1" x14ac:dyDescent="0.2">
      <c r="A2660" s="11"/>
      <c r="C2660" s="190">
        <v>2021</v>
      </c>
      <c r="D2660" s="190" t="s">
        <v>201</v>
      </c>
      <c r="E2660" s="142">
        <v>0.18841618600000001</v>
      </c>
      <c r="F2660" s="142">
        <v>8.2777518999999994E-2</v>
      </c>
      <c r="G2660" s="142">
        <v>0.356076316</v>
      </c>
      <c r="H2660" s="142">
        <v>0.25281711200000001</v>
      </c>
      <c r="I2660" s="142">
        <v>4.6140300000000002E-2</v>
      </c>
      <c r="J2660" s="142">
        <v>5.7894500000000002E-2</v>
      </c>
      <c r="K2660" s="142">
        <v>1.5878099999999999E-2</v>
      </c>
      <c r="L2660" s="141">
        <f t="shared" si="1151"/>
        <v>2.8763671049678359</v>
      </c>
    </row>
    <row r="2661" spans="1:12" ht="15" customHeight="1" x14ac:dyDescent="0.2">
      <c r="A2661" s="11"/>
      <c r="C2661" s="190">
        <v>2017</v>
      </c>
      <c r="D2661" s="186"/>
      <c r="E2661" s="142" t="s">
        <v>174</v>
      </c>
      <c r="F2661" s="142" t="s">
        <v>174</v>
      </c>
      <c r="G2661" s="142" t="s">
        <v>174</v>
      </c>
      <c r="H2661" s="142" t="s">
        <v>174</v>
      </c>
      <c r="I2661" s="142" t="s">
        <v>174</v>
      </c>
      <c r="J2661" s="142" t="s">
        <v>174</v>
      </c>
      <c r="K2661" s="142" t="s">
        <v>174</v>
      </c>
      <c r="L2661" s="141" t="s">
        <v>174</v>
      </c>
    </row>
    <row r="2662" spans="1:12" ht="15" customHeight="1" x14ac:dyDescent="0.2">
      <c r="A2662" s="11"/>
      <c r="C2662" s="190">
        <v>2014</v>
      </c>
      <c r="D2662" s="186"/>
      <c r="E2662" s="142" t="s">
        <v>174</v>
      </c>
      <c r="F2662" s="142" t="s">
        <v>174</v>
      </c>
      <c r="G2662" s="142" t="s">
        <v>174</v>
      </c>
      <c r="H2662" s="142" t="s">
        <v>174</v>
      </c>
      <c r="I2662" s="142" t="s">
        <v>174</v>
      </c>
      <c r="J2662" s="142" t="s">
        <v>174</v>
      </c>
      <c r="K2662" s="142" t="s">
        <v>174</v>
      </c>
      <c r="L2662" s="141" t="s">
        <v>174</v>
      </c>
    </row>
    <row r="2663" spans="1:12" ht="15" customHeight="1" x14ac:dyDescent="0.2">
      <c r="A2663" s="11"/>
      <c r="C2663" s="170" t="s">
        <v>96</v>
      </c>
      <c r="D2663" s="171"/>
      <c r="E2663" s="172"/>
      <c r="F2663" s="172"/>
      <c r="G2663" s="173"/>
      <c r="H2663" s="173"/>
      <c r="I2663" s="173"/>
      <c r="J2663" s="173"/>
      <c r="K2663" s="173"/>
      <c r="L2663" s="174"/>
    </row>
    <row r="2664" spans="1:12" ht="15" customHeight="1" x14ac:dyDescent="0.2">
      <c r="A2664" s="11"/>
      <c r="C2664" s="189">
        <v>2024</v>
      </c>
      <c r="D2664" s="184"/>
      <c r="E2664" s="185">
        <v>0.15376391554277646</v>
      </c>
      <c r="F2664" s="185">
        <v>9.15668754715111E-2</v>
      </c>
      <c r="G2664" s="185">
        <v>0.38523438711146574</v>
      </c>
      <c r="H2664" s="185">
        <v>0.22124107207157612</v>
      </c>
      <c r="I2664" s="185">
        <v>7.7134777569762086E-2</v>
      </c>
      <c r="J2664" s="185">
        <v>3.2779063611719922E-2</v>
      </c>
      <c r="K2664" s="185">
        <v>3.8279908621188657E-2</v>
      </c>
      <c r="L2664" s="180">
        <f t="shared" ref="L2664:L2665" si="1152">(1*E2664+2*F2664+3*G2664+4*H2664+5*I2664)/SUM(E2664:I2664)</f>
        <v>2.9746118659408838</v>
      </c>
    </row>
    <row r="2665" spans="1:12" ht="15" customHeight="1" x14ac:dyDescent="0.2">
      <c r="A2665" s="11"/>
      <c r="C2665" s="190">
        <v>2021</v>
      </c>
      <c r="D2665" s="190" t="s">
        <v>201</v>
      </c>
      <c r="E2665" s="142">
        <v>0.202857342</v>
      </c>
      <c r="F2665" s="142">
        <v>9.0407880999999995E-2</v>
      </c>
      <c r="G2665" s="142">
        <v>0.35645107799999998</v>
      </c>
      <c r="H2665" s="142">
        <v>0.212724043</v>
      </c>
      <c r="I2665" s="142">
        <v>7.1515643000000004E-2</v>
      </c>
      <c r="J2665" s="142">
        <v>5.0165899999999999E-2</v>
      </c>
      <c r="K2665" s="142">
        <v>1.5878099999999999E-2</v>
      </c>
      <c r="L2665" s="141">
        <f t="shared" si="1152"/>
        <v>2.8497067978000983</v>
      </c>
    </row>
    <row r="2666" spans="1:12" ht="15" customHeight="1" x14ac:dyDescent="0.2">
      <c r="A2666" s="11"/>
      <c r="C2666" s="190">
        <v>2017</v>
      </c>
      <c r="D2666" s="186"/>
      <c r="E2666" s="142" t="s">
        <v>174</v>
      </c>
      <c r="F2666" s="142" t="s">
        <v>174</v>
      </c>
      <c r="G2666" s="142" t="s">
        <v>174</v>
      </c>
      <c r="H2666" s="142" t="s">
        <v>174</v>
      </c>
      <c r="I2666" s="142" t="s">
        <v>174</v>
      </c>
      <c r="J2666" s="142" t="s">
        <v>174</v>
      </c>
      <c r="K2666" s="142" t="s">
        <v>174</v>
      </c>
      <c r="L2666" s="141" t="s">
        <v>174</v>
      </c>
    </row>
    <row r="2667" spans="1:12" ht="15" customHeight="1" x14ac:dyDescent="0.2">
      <c r="A2667" s="11"/>
      <c r="C2667" s="190">
        <v>2014</v>
      </c>
      <c r="D2667" s="186"/>
      <c r="E2667" s="142" t="s">
        <v>174</v>
      </c>
      <c r="F2667" s="142" t="s">
        <v>174</v>
      </c>
      <c r="G2667" s="142" t="s">
        <v>174</v>
      </c>
      <c r="H2667" s="142" t="s">
        <v>174</v>
      </c>
      <c r="I2667" s="142" t="s">
        <v>174</v>
      </c>
      <c r="J2667" s="142" t="s">
        <v>174</v>
      </c>
      <c r="K2667" s="142" t="s">
        <v>174</v>
      </c>
      <c r="L2667" s="141" t="s">
        <v>174</v>
      </c>
    </row>
    <row r="2668" spans="1:12" ht="15" customHeight="1" x14ac:dyDescent="0.2">
      <c r="A2668" s="11"/>
      <c r="C2668" s="170" t="s">
        <v>181</v>
      </c>
      <c r="D2668" s="171"/>
      <c r="E2668" s="172"/>
      <c r="F2668" s="172"/>
      <c r="G2668" s="173"/>
      <c r="H2668" s="173"/>
      <c r="I2668" s="173"/>
      <c r="J2668" s="173"/>
      <c r="K2668" s="173"/>
      <c r="L2668" s="174"/>
    </row>
    <row r="2669" spans="1:12" ht="15" customHeight="1" x14ac:dyDescent="0.2">
      <c r="A2669" s="11"/>
      <c r="C2669" s="189">
        <v>2024</v>
      </c>
      <c r="D2669" s="184"/>
      <c r="E2669" s="185">
        <v>0.12026043913439384</v>
      </c>
      <c r="F2669" s="185">
        <v>6.0040969630080238E-2</v>
      </c>
      <c r="G2669" s="185">
        <v>0.4083087390304535</v>
      </c>
      <c r="H2669" s="185">
        <v>0.15638808828024889</v>
      </c>
      <c r="I2669" s="185">
        <v>0.16300604838183058</v>
      </c>
      <c r="J2669" s="185">
        <v>5.2810824686341726E-2</v>
      </c>
      <c r="K2669" s="185">
        <v>3.918489085665125E-2</v>
      </c>
      <c r="L2669" s="180">
        <f t="shared" ref="L2669:L2670" si="1153">(1*E2669+2*F2669+3*G2669+4*H2669+5*I2669)/SUM(E2669:I2669)</f>
        <v>3.200261540895462</v>
      </c>
    </row>
    <row r="2670" spans="1:12" ht="15" customHeight="1" x14ac:dyDescent="0.2">
      <c r="A2670" s="11"/>
      <c r="C2670" s="190">
        <v>2021</v>
      </c>
      <c r="D2670" s="190" t="s">
        <v>201</v>
      </c>
      <c r="E2670" s="142">
        <v>0.14435568100000001</v>
      </c>
      <c r="F2670" s="142">
        <v>9.3088417000000007E-2</v>
      </c>
      <c r="G2670" s="142">
        <v>0.34259016799999997</v>
      </c>
      <c r="H2670" s="142">
        <v>0.25661500399999998</v>
      </c>
      <c r="I2670" s="142">
        <v>9.6490320000000004E-2</v>
      </c>
      <c r="J2670" s="142">
        <v>5.0350399999999997E-2</v>
      </c>
      <c r="K2670" s="142">
        <v>1.651E-2</v>
      </c>
      <c r="L2670" s="141">
        <f t="shared" si="1153"/>
        <v>3.0726535083566651</v>
      </c>
    </row>
    <row r="2671" spans="1:12" ht="15" customHeight="1" x14ac:dyDescent="0.2">
      <c r="A2671" s="11"/>
      <c r="C2671" s="190">
        <v>2017</v>
      </c>
      <c r="D2671" s="186"/>
      <c r="E2671" s="142" t="s">
        <v>174</v>
      </c>
      <c r="F2671" s="142" t="s">
        <v>174</v>
      </c>
      <c r="G2671" s="142" t="s">
        <v>174</v>
      </c>
      <c r="H2671" s="142" t="s">
        <v>174</v>
      </c>
      <c r="I2671" s="142" t="s">
        <v>174</v>
      </c>
      <c r="J2671" s="142" t="s">
        <v>174</v>
      </c>
      <c r="K2671" s="142" t="s">
        <v>174</v>
      </c>
      <c r="L2671" s="141" t="s">
        <v>174</v>
      </c>
    </row>
    <row r="2672" spans="1:12" ht="15" customHeight="1" x14ac:dyDescent="0.2">
      <c r="A2672" s="11"/>
      <c r="C2672" s="190">
        <v>2014</v>
      </c>
      <c r="D2672" s="186"/>
      <c r="E2672" s="142" t="s">
        <v>174</v>
      </c>
      <c r="F2672" s="142" t="s">
        <v>174</v>
      </c>
      <c r="G2672" s="142" t="s">
        <v>174</v>
      </c>
      <c r="H2672" s="142" t="s">
        <v>174</v>
      </c>
      <c r="I2672" s="142" t="s">
        <v>174</v>
      </c>
      <c r="J2672" s="142" t="s">
        <v>174</v>
      </c>
      <c r="K2672" s="142" t="s">
        <v>174</v>
      </c>
      <c r="L2672" s="141" t="s">
        <v>174</v>
      </c>
    </row>
    <row r="2673" spans="1:12" ht="15" customHeight="1" x14ac:dyDescent="0.2">
      <c r="A2673" s="11"/>
      <c r="C2673" s="162" t="s">
        <v>70</v>
      </c>
      <c r="D2673" s="162"/>
      <c r="E2673" s="162"/>
      <c r="F2673" s="162"/>
      <c r="G2673" s="162"/>
      <c r="H2673" s="162"/>
      <c r="I2673" s="162"/>
      <c r="J2673" s="162"/>
      <c r="K2673" s="162"/>
      <c r="L2673" s="162"/>
    </row>
    <row r="2674" spans="1:12" ht="15" customHeight="1" x14ac:dyDescent="0.2">
      <c r="A2674" s="11"/>
      <c r="C2674" s="189">
        <v>2024</v>
      </c>
      <c r="D2674" s="184"/>
      <c r="E2674" s="185">
        <f>AVERAGE(E2679,E2684,E2689)</f>
        <v>0.16887022524311254</v>
      </c>
      <c r="F2674" s="185">
        <f t="shared" ref="F2674:K2674" si="1154">AVERAGE(F2679,F2684,F2689)</f>
        <v>7.3100585411741956E-2</v>
      </c>
      <c r="G2674" s="185">
        <f t="shared" si="1154"/>
        <v>0.3093264567008428</v>
      </c>
      <c r="H2674" s="185">
        <f t="shared" si="1154"/>
        <v>0.17535241646007452</v>
      </c>
      <c r="I2674" s="185">
        <f t="shared" si="1154"/>
        <v>0.16110252005661896</v>
      </c>
      <c r="J2674" s="185">
        <f t="shared" si="1154"/>
        <v>7.1488553762988502E-2</v>
      </c>
      <c r="K2674" s="185">
        <f t="shared" si="1154"/>
        <v>4.0759242364620807E-2</v>
      </c>
      <c r="L2674" s="180">
        <f t="shared" ref="L2674:L2675" si="1155">(1*E2674+2*F2674+3*G2674+4*H2674+5*I2674)/SUM(E2674:I2674)</f>
        <v>3.097680884707565</v>
      </c>
    </row>
    <row r="2675" spans="1:12" ht="15" customHeight="1" x14ac:dyDescent="0.2">
      <c r="A2675" s="11"/>
      <c r="C2675" s="190">
        <v>2021</v>
      </c>
      <c r="D2675" s="190" t="s">
        <v>201</v>
      </c>
      <c r="E2675" s="142">
        <f t="shared" ref="E2675:K2675" si="1156">AVERAGE(E2680,E2685,E2690)</f>
        <v>0.22211507766666663</v>
      </c>
      <c r="F2675" s="142">
        <f t="shared" si="1156"/>
        <v>7.5172429999999998E-2</v>
      </c>
      <c r="G2675" s="142">
        <f t="shared" si="1156"/>
        <v>0.33670356666666662</v>
      </c>
      <c r="H2675" s="142">
        <f t="shared" si="1156"/>
        <v>0.17593504166666665</v>
      </c>
      <c r="I2675" s="142">
        <f t="shared" si="1156"/>
        <v>9.8590095333333336E-2</v>
      </c>
      <c r="J2675" s="142">
        <f t="shared" si="1156"/>
        <v>5.2982533333333331E-2</v>
      </c>
      <c r="K2675" s="142">
        <f t="shared" si="1156"/>
        <v>3.8501266666666666E-2</v>
      </c>
      <c r="L2675" s="141">
        <f t="shared" si="1155"/>
        <v>2.8389821214248787</v>
      </c>
    </row>
    <row r="2676" spans="1:12" ht="15" customHeight="1" x14ac:dyDescent="0.2">
      <c r="A2676" s="11"/>
      <c r="C2676" s="190">
        <v>2017</v>
      </c>
      <c r="D2676" s="186"/>
      <c r="E2676" s="142" t="s">
        <v>174</v>
      </c>
      <c r="F2676" s="142" t="s">
        <v>174</v>
      </c>
      <c r="G2676" s="142" t="s">
        <v>174</v>
      </c>
      <c r="H2676" s="142" t="s">
        <v>174</v>
      </c>
      <c r="I2676" s="142" t="s">
        <v>174</v>
      </c>
      <c r="J2676" s="142" t="s">
        <v>174</v>
      </c>
      <c r="K2676" s="142" t="s">
        <v>174</v>
      </c>
      <c r="L2676" s="141" t="s">
        <v>174</v>
      </c>
    </row>
    <row r="2677" spans="1:12" ht="15" customHeight="1" x14ac:dyDescent="0.2">
      <c r="A2677" s="11"/>
      <c r="C2677" s="190">
        <v>2014</v>
      </c>
      <c r="D2677" s="186"/>
      <c r="E2677" s="142" t="s">
        <v>174</v>
      </c>
      <c r="F2677" s="142" t="s">
        <v>174</v>
      </c>
      <c r="G2677" s="142" t="s">
        <v>174</v>
      </c>
      <c r="H2677" s="142" t="s">
        <v>174</v>
      </c>
      <c r="I2677" s="142" t="s">
        <v>174</v>
      </c>
      <c r="J2677" s="142" t="s">
        <v>174</v>
      </c>
      <c r="K2677" s="142" t="s">
        <v>174</v>
      </c>
      <c r="L2677" s="141" t="s">
        <v>174</v>
      </c>
    </row>
    <row r="2678" spans="1:12" ht="15" customHeight="1" x14ac:dyDescent="0.2">
      <c r="A2678" s="11"/>
      <c r="C2678" s="170" t="s">
        <v>95</v>
      </c>
      <c r="D2678" s="171"/>
      <c r="E2678" s="172"/>
      <c r="F2678" s="172"/>
      <c r="G2678" s="173"/>
      <c r="H2678" s="173"/>
      <c r="I2678" s="173"/>
      <c r="J2678" s="173"/>
      <c r="K2678" s="173"/>
      <c r="L2678" s="174"/>
    </row>
    <row r="2679" spans="1:12" ht="15" customHeight="1" x14ac:dyDescent="0.2">
      <c r="A2679" s="11"/>
      <c r="C2679" s="189">
        <v>2024</v>
      </c>
      <c r="D2679" s="184"/>
      <c r="E2679" s="185">
        <v>0.15746692530285669</v>
      </c>
      <c r="F2679" s="185">
        <v>6.9485720372923165E-2</v>
      </c>
      <c r="G2679" s="185">
        <v>0.28055686458652962</v>
      </c>
      <c r="H2679" s="185">
        <v>0.20505081529668123</v>
      </c>
      <c r="I2679" s="185">
        <v>0.18608549744007366</v>
      </c>
      <c r="J2679" s="185">
        <v>6.6051929852189495E-2</v>
      </c>
      <c r="K2679" s="185">
        <v>3.5302247148746205E-2</v>
      </c>
      <c r="L2679" s="180">
        <f t="shared" ref="L2679:L2680" si="1157">(1*E2679+2*F2679+3*G2679+4*H2679+5*I2679)/SUM(E2679:I2679)</f>
        <v>3.2145475272502244</v>
      </c>
    </row>
    <row r="2680" spans="1:12" ht="15" customHeight="1" x14ac:dyDescent="0.2">
      <c r="A2680" s="11"/>
      <c r="C2680" s="190">
        <v>2021</v>
      </c>
      <c r="D2680" s="190" t="s">
        <v>201</v>
      </c>
      <c r="E2680" s="142">
        <v>0.20658921399999999</v>
      </c>
      <c r="F2680" s="142">
        <v>6.0946699999999999E-2</v>
      </c>
      <c r="G2680" s="142">
        <v>0.33488123199999997</v>
      </c>
      <c r="H2680" s="142">
        <v>0.197339511</v>
      </c>
      <c r="I2680" s="142">
        <v>0.106780771</v>
      </c>
      <c r="J2680" s="142">
        <v>5.8979799999999999E-2</v>
      </c>
      <c r="K2680" s="142">
        <v>3.4482800000000001E-2</v>
      </c>
      <c r="L2680" s="141">
        <f t="shared" si="1157"/>
        <v>2.9302576230752164</v>
      </c>
    </row>
    <row r="2681" spans="1:12" ht="15" customHeight="1" x14ac:dyDescent="0.2">
      <c r="A2681" s="11"/>
      <c r="C2681" s="190">
        <v>2017</v>
      </c>
      <c r="D2681" s="186"/>
      <c r="E2681" s="142" t="s">
        <v>174</v>
      </c>
      <c r="F2681" s="142" t="s">
        <v>174</v>
      </c>
      <c r="G2681" s="142" t="s">
        <v>174</v>
      </c>
      <c r="H2681" s="142" t="s">
        <v>174</v>
      </c>
      <c r="I2681" s="142" t="s">
        <v>174</v>
      </c>
      <c r="J2681" s="142" t="s">
        <v>174</v>
      </c>
      <c r="K2681" s="142" t="s">
        <v>174</v>
      </c>
      <c r="L2681" s="141" t="s">
        <v>174</v>
      </c>
    </row>
    <row r="2682" spans="1:12" ht="15" customHeight="1" x14ac:dyDescent="0.2">
      <c r="A2682" s="11"/>
      <c r="C2682" s="190">
        <v>2014</v>
      </c>
      <c r="D2682" s="186"/>
      <c r="E2682" s="142" t="s">
        <v>174</v>
      </c>
      <c r="F2682" s="142" t="s">
        <v>174</v>
      </c>
      <c r="G2682" s="142" t="s">
        <v>174</v>
      </c>
      <c r="H2682" s="142" t="s">
        <v>174</v>
      </c>
      <c r="I2682" s="142" t="s">
        <v>174</v>
      </c>
      <c r="J2682" s="142" t="s">
        <v>174</v>
      </c>
      <c r="K2682" s="142" t="s">
        <v>174</v>
      </c>
      <c r="L2682" s="141" t="s">
        <v>174</v>
      </c>
    </row>
    <row r="2683" spans="1:12" ht="15" customHeight="1" x14ac:dyDescent="0.2">
      <c r="A2683" s="11"/>
      <c r="C2683" s="170" t="s">
        <v>96</v>
      </c>
      <c r="D2683" s="171"/>
      <c r="E2683" s="172"/>
      <c r="F2683" s="172"/>
      <c r="G2683" s="173"/>
      <c r="H2683" s="173"/>
      <c r="I2683" s="173"/>
      <c r="J2683" s="173"/>
      <c r="K2683" s="173"/>
      <c r="L2683" s="174"/>
    </row>
    <row r="2684" spans="1:12" ht="15" customHeight="1" x14ac:dyDescent="0.2">
      <c r="A2684" s="11"/>
      <c r="C2684" s="189">
        <v>2024</v>
      </c>
      <c r="D2684" s="184"/>
      <c r="E2684" s="185">
        <v>0.16353056272710514</v>
      </c>
      <c r="F2684" s="185">
        <v>7.9443339482977826E-2</v>
      </c>
      <c r="G2684" s="185">
        <v>0.31509975366091375</v>
      </c>
      <c r="H2684" s="185">
        <v>0.18083768611743709</v>
      </c>
      <c r="I2684" s="185">
        <v>0.15886558991129549</v>
      </c>
      <c r="J2684" s="185">
        <v>6.6920820951524476E-2</v>
      </c>
      <c r="K2684" s="185">
        <v>3.5302247148746198E-2</v>
      </c>
      <c r="L2684" s="180">
        <f t="shared" ref="L2684:L2685" si="1158">(1*E2684+2*F2684+3*G2684+4*H2684+5*I2684)/SUM(E2684:I2684)</f>
        <v>3.1025470779339677</v>
      </c>
    </row>
    <row r="2685" spans="1:12" ht="15" customHeight="1" x14ac:dyDescent="0.2">
      <c r="A2685" s="11"/>
      <c r="C2685" s="190">
        <v>2021</v>
      </c>
      <c r="D2685" s="190" t="s">
        <v>201</v>
      </c>
      <c r="E2685" s="142">
        <v>0.21976204799999999</v>
      </c>
      <c r="F2685" s="142">
        <v>7.2931645000000003E-2</v>
      </c>
      <c r="G2685" s="142">
        <v>0.35045454999999998</v>
      </c>
      <c r="H2685" s="142">
        <v>0.16788577700000001</v>
      </c>
      <c r="I2685" s="142">
        <v>0.10626487599999999</v>
      </c>
      <c r="J2685" s="142">
        <v>4.8218299999999999E-2</v>
      </c>
      <c r="K2685" s="142">
        <v>3.4482800000000001E-2</v>
      </c>
      <c r="L2685" s="141">
        <f t="shared" si="1158"/>
        <v>2.856055411626703</v>
      </c>
    </row>
    <row r="2686" spans="1:12" ht="15" customHeight="1" x14ac:dyDescent="0.2">
      <c r="A2686" s="11"/>
      <c r="C2686" s="190">
        <v>2017</v>
      </c>
      <c r="D2686" s="186"/>
      <c r="E2686" s="142" t="s">
        <v>174</v>
      </c>
      <c r="F2686" s="142" t="s">
        <v>174</v>
      </c>
      <c r="G2686" s="142" t="s">
        <v>174</v>
      </c>
      <c r="H2686" s="142" t="s">
        <v>174</v>
      </c>
      <c r="I2686" s="142" t="s">
        <v>174</v>
      </c>
      <c r="J2686" s="142" t="s">
        <v>174</v>
      </c>
      <c r="K2686" s="142" t="s">
        <v>174</v>
      </c>
      <c r="L2686" s="141" t="s">
        <v>174</v>
      </c>
    </row>
    <row r="2687" spans="1:12" ht="15" customHeight="1" x14ac:dyDescent="0.2">
      <c r="A2687" s="11"/>
      <c r="C2687" s="190">
        <v>2014</v>
      </c>
      <c r="D2687" s="186"/>
      <c r="E2687" s="142" t="s">
        <v>174</v>
      </c>
      <c r="F2687" s="142" t="s">
        <v>174</v>
      </c>
      <c r="G2687" s="142" t="s">
        <v>174</v>
      </c>
      <c r="H2687" s="142" t="s">
        <v>174</v>
      </c>
      <c r="I2687" s="142" t="s">
        <v>174</v>
      </c>
      <c r="J2687" s="142" t="s">
        <v>174</v>
      </c>
      <c r="K2687" s="142" t="s">
        <v>174</v>
      </c>
      <c r="L2687" s="141" t="s">
        <v>174</v>
      </c>
    </row>
    <row r="2688" spans="1:12" ht="15" customHeight="1" x14ac:dyDescent="0.2">
      <c r="A2688" s="11"/>
      <c r="C2688" s="170" t="s">
        <v>181</v>
      </c>
      <c r="D2688" s="171"/>
      <c r="E2688" s="172"/>
      <c r="F2688" s="172"/>
      <c r="G2688" s="173"/>
      <c r="H2688" s="173"/>
      <c r="I2688" s="173"/>
      <c r="J2688" s="173"/>
      <c r="K2688" s="173"/>
      <c r="L2688" s="174"/>
    </row>
    <row r="2689" spans="1:12" ht="15" customHeight="1" x14ac:dyDescent="0.2">
      <c r="A2689" s="11"/>
      <c r="C2689" s="189">
        <v>2024</v>
      </c>
      <c r="D2689" s="184"/>
      <c r="E2689" s="185">
        <v>0.18561318769937574</v>
      </c>
      <c r="F2689" s="185">
        <v>7.0372696379324889E-2</v>
      </c>
      <c r="G2689" s="185">
        <v>0.33232275185508497</v>
      </c>
      <c r="H2689" s="185">
        <v>0.14016874796610529</v>
      </c>
      <c r="I2689" s="185">
        <v>0.13835647281848773</v>
      </c>
      <c r="J2689" s="185">
        <v>8.1492910485251521E-2</v>
      </c>
      <c r="K2689" s="185">
        <v>5.1673232796370011E-2</v>
      </c>
      <c r="L2689" s="180">
        <f t="shared" ref="L2689:L2690" si="1159">(1*E2689+2*F2689+3*G2689+4*H2689+5*I2689)/SUM(E2689:I2689)</f>
        <v>2.9714854490472149</v>
      </c>
    </row>
    <row r="2690" spans="1:12" ht="15" customHeight="1" x14ac:dyDescent="0.2">
      <c r="A2690" s="11"/>
      <c r="C2690" s="190">
        <v>2021</v>
      </c>
      <c r="D2690" s="190" t="s">
        <v>201</v>
      </c>
      <c r="E2690" s="142">
        <v>0.239993971</v>
      </c>
      <c r="F2690" s="142">
        <v>9.1638944999999999E-2</v>
      </c>
      <c r="G2690" s="142">
        <v>0.32477491800000002</v>
      </c>
      <c r="H2690" s="142">
        <v>0.162579837</v>
      </c>
      <c r="I2690" s="142">
        <v>8.2724639000000003E-2</v>
      </c>
      <c r="J2690" s="142">
        <v>5.1749499999999997E-2</v>
      </c>
      <c r="K2690" s="142">
        <v>4.6538200000000002E-2</v>
      </c>
      <c r="L2690" s="141">
        <f t="shared" si="1159"/>
        <v>2.7298497876778463</v>
      </c>
    </row>
    <row r="2691" spans="1:12" ht="15" customHeight="1" x14ac:dyDescent="0.2">
      <c r="A2691" s="11"/>
      <c r="C2691" s="190">
        <v>2017</v>
      </c>
      <c r="D2691" s="186"/>
      <c r="E2691" s="142" t="s">
        <v>174</v>
      </c>
      <c r="F2691" s="142" t="s">
        <v>174</v>
      </c>
      <c r="G2691" s="142" t="s">
        <v>174</v>
      </c>
      <c r="H2691" s="142" t="s">
        <v>174</v>
      </c>
      <c r="I2691" s="142" t="s">
        <v>174</v>
      </c>
      <c r="J2691" s="142" t="s">
        <v>174</v>
      </c>
      <c r="K2691" s="142" t="s">
        <v>174</v>
      </c>
      <c r="L2691" s="141" t="s">
        <v>174</v>
      </c>
    </row>
    <row r="2692" spans="1:12" ht="15" customHeight="1" x14ac:dyDescent="0.2">
      <c r="A2692" s="11"/>
      <c r="C2692" s="190">
        <v>2014</v>
      </c>
      <c r="D2692" s="186"/>
      <c r="E2692" s="142" t="s">
        <v>174</v>
      </c>
      <c r="F2692" s="142" t="s">
        <v>174</v>
      </c>
      <c r="G2692" s="142" t="s">
        <v>174</v>
      </c>
      <c r="H2692" s="142" t="s">
        <v>174</v>
      </c>
      <c r="I2692" s="142" t="s">
        <v>174</v>
      </c>
      <c r="J2692" s="142" t="s">
        <v>174</v>
      </c>
      <c r="K2692" s="142" t="s">
        <v>174</v>
      </c>
      <c r="L2692" s="141" t="s">
        <v>174</v>
      </c>
    </row>
    <row r="2693" spans="1:12" ht="15" customHeight="1" x14ac:dyDescent="0.2">
      <c r="A2693" s="11"/>
      <c r="C2693" s="162" t="s">
        <v>71</v>
      </c>
      <c r="D2693" s="162"/>
      <c r="E2693" s="162"/>
      <c r="F2693" s="162"/>
      <c r="G2693" s="162"/>
      <c r="H2693" s="162"/>
      <c r="I2693" s="162"/>
      <c r="J2693" s="162"/>
      <c r="K2693" s="162"/>
      <c r="L2693" s="162"/>
    </row>
    <row r="2694" spans="1:12" ht="15" customHeight="1" x14ac:dyDescent="0.2">
      <c r="A2694" s="11"/>
      <c r="C2694" s="189">
        <v>2024</v>
      </c>
      <c r="D2694" s="184"/>
      <c r="E2694" s="185">
        <f>AVERAGE(E2699,E2704,E2709)</f>
        <v>0.18478973320263839</v>
      </c>
      <c r="F2694" s="185">
        <f t="shared" ref="F2694:K2694" si="1160">AVERAGE(F2699,F2704,F2709)</f>
        <v>8.159065444566195E-2</v>
      </c>
      <c r="G2694" s="185">
        <f t="shared" si="1160"/>
        <v>0.37504899655011864</v>
      </c>
      <c r="H2694" s="185">
        <f t="shared" si="1160"/>
        <v>0.13731099738088026</v>
      </c>
      <c r="I2694" s="185">
        <f t="shared" si="1160"/>
        <v>6.5485156157748178E-2</v>
      </c>
      <c r="J2694" s="185">
        <f t="shared" si="1160"/>
        <v>8.4000535320245109E-2</v>
      </c>
      <c r="K2694" s="185">
        <f t="shared" si="1160"/>
        <v>7.1773926942707525E-2</v>
      </c>
      <c r="L2694" s="180">
        <f t="shared" ref="L2694:L2695" si="1161">(1*E2694+2*F2694+3*G2694+4*H2694+5*I2694)/SUM(E2694:I2694)</f>
        <v>2.7833649860382135</v>
      </c>
    </row>
    <row r="2695" spans="1:12" ht="15" customHeight="1" x14ac:dyDescent="0.2">
      <c r="A2695" s="11"/>
      <c r="C2695" s="190">
        <v>2021</v>
      </c>
      <c r="D2695" s="190" t="s">
        <v>201</v>
      </c>
      <c r="E2695" s="142">
        <f t="shared" ref="E2695:K2695" si="1162">AVERAGE(E2700,E2705,E2710)</f>
        <v>0.23545039500000001</v>
      </c>
      <c r="F2695" s="142">
        <f t="shared" si="1162"/>
        <v>8.9111424666666661E-2</v>
      </c>
      <c r="G2695" s="142">
        <f t="shared" si="1162"/>
        <v>0.37042463333333336</v>
      </c>
      <c r="H2695" s="142">
        <f t="shared" si="1162"/>
        <v>0.12624557733333333</v>
      </c>
      <c r="I2695" s="142">
        <f t="shared" si="1162"/>
        <v>3.0129733333333335E-2</v>
      </c>
      <c r="J2695" s="142">
        <f t="shared" si="1162"/>
        <v>8.1276938000000007E-2</v>
      </c>
      <c r="K2695" s="142">
        <f t="shared" si="1162"/>
        <v>6.7361286000000006E-2</v>
      </c>
      <c r="L2695" s="141">
        <f t="shared" si="1161"/>
        <v>2.5612826572595453</v>
      </c>
    </row>
    <row r="2696" spans="1:12" ht="15" customHeight="1" x14ac:dyDescent="0.2">
      <c r="A2696" s="11"/>
      <c r="C2696" s="190">
        <v>2017</v>
      </c>
      <c r="D2696" s="186"/>
      <c r="E2696" s="142" t="s">
        <v>174</v>
      </c>
      <c r="F2696" s="142" t="s">
        <v>174</v>
      </c>
      <c r="G2696" s="142" t="s">
        <v>174</v>
      </c>
      <c r="H2696" s="142" t="s">
        <v>174</v>
      </c>
      <c r="I2696" s="142" t="s">
        <v>174</v>
      </c>
      <c r="J2696" s="142" t="s">
        <v>174</v>
      </c>
      <c r="K2696" s="142" t="s">
        <v>174</v>
      </c>
      <c r="L2696" s="141" t="s">
        <v>174</v>
      </c>
    </row>
    <row r="2697" spans="1:12" ht="15" customHeight="1" x14ac:dyDescent="0.2">
      <c r="A2697" s="11"/>
      <c r="C2697" s="190">
        <v>2014</v>
      </c>
      <c r="D2697" s="186"/>
      <c r="E2697" s="142" t="s">
        <v>174</v>
      </c>
      <c r="F2697" s="142" t="s">
        <v>174</v>
      </c>
      <c r="G2697" s="142" t="s">
        <v>174</v>
      </c>
      <c r="H2697" s="142" t="s">
        <v>174</v>
      </c>
      <c r="I2697" s="142" t="s">
        <v>174</v>
      </c>
      <c r="J2697" s="142" t="s">
        <v>174</v>
      </c>
      <c r="K2697" s="142" t="s">
        <v>174</v>
      </c>
      <c r="L2697" s="141" t="s">
        <v>174</v>
      </c>
    </row>
    <row r="2698" spans="1:12" ht="15" customHeight="1" x14ac:dyDescent="0.2">
      <c r="A2698" s="11"/>
      <c r="C2698" s="170" t="s">
        <v>95</v>
      </c>
      <c r="D2698" s="171"/>
      <c r="E2698" s="172"/>
      <c r="F2698" s="172"/>
      <c r="G2698" s="173"/>
      <c r="H2698" s="173"/>
      <c r="I2698" s="173"/>
      <c r="J2698" s="173"/>
      <c r="K2698" s="173"/>
      <c r="L2698" s="174"/>
    </row>
    <row r="2699" spans="1:12" ht="15" customHeight="1" x14ac:dyDescent="0.2">
      <c r="A2699" s="11"/>
      <c r="C2699" s="189">
        <v>2024</v>
      </c>
      <c r="D2699" s="184"/>
      <c r="E2699" s="185">
        <v>0.18733558411716325</v>
      </c>
      <c r="F2699" s="185">
        <v>8.0919078866113769E-2</v>
      </c>
      <c r="G2699" s="185">
        <v>0.37604550733681918</v>
      </c>
      <c r="H2699" s="185">
        <v>0.14196738970857509</v>
      </c>
      <c r="I2699" s="185">
        <v>7.615820047599188E-2</v>
      </c>
      <c r="J2699" s="185">
        <v>7.2958849681939955E-2</v>
      </c>
      <c r="K2699" s="185">
        <v>6.4615389813396859E-2</v>
      </c>
      <c r="L2699" s="180">
        <f t="shared" ref="L2699:L2700" si="1163">(1*E2699+2*F2699+3*G2699+4*H2699+5*I2699)/SUM(E2699:I2699)</f>
        <v>2.8129619222581077</v>
      </c>
    </row>
    <row r="2700" spans="1:12" ht="15" customHeight="1" x14ac:dyDescent="0.2">
      <c r="A2700" s="11"/>
      <c r="C2700" s="190">
        <v>2021</v>
      </c>
      <c r="D2700" s="190" t="s">
        <v>201</v>
      </c>
      <c r="E2700" s="142">
        <v>0.229312822</v>
      </c>
      <c r="F2700" s="142">
        <v>8.1707194999999996E-2</v>
      </c>
      <c r="G2700" s="142">
        <v>0.38104084700000002</v>
      </c>
      <c r="H2700" s="142">
        <v>0.13246549699999999</v>
      </c>
      <c r="I2700" s="142">
        <v>2.7821100000000001E-2</v>
      </c>
      <c r="J2700" s="142">
        <v>8.6203410999999994E-2</v>
      </c>
      <c r="K2700" s="142">
        <v>6.14491E-2</v>
      </c>
      <c r="L2700" s="141">
        <f t="shared" si="1163"/>
        <v>2.5867587361769595</v>
      </c>
    </row>
    <row r="2701" spans="1:12" ht="15" customHeight="1" x14ac:dyDescent="0.2">
      <c r="A2701" s="11"/>
      <c r="C2701" s="190">
        <v>2017</v>
      </c>
      <c r="D2701" s="186"/>
      <c r="E2701" s="142" t="s">
        <v>174</v>
      </c>
      <c r="F2701" s="142" t="s">
        <v>174</v>
      </c>
      <c r="G2701" s="142" t="s">
        <v>174</v>
      </c>
      <c r="H2701" s="142" t="s">
        <v>174</v>
      </c>
      <c r="I2701" s="142" t="s">
        <v>174</v>
      </c>
      <c r="J2701" s="142" t="s">
        <v>174</v>
      </c>
      <c r="K2701" s="142" t="s">
        <v>174</v>
      </c>
      <c r="L2701" s="141" t="s">
        <v>174</v>
      </c>
    </row>
    <row r="2702" spans="1:12" ht="15" customHeight="1" x14ac:dyDescent="0.2">
      <c r="A2702" s="11"/>
      <c r="C2702" s="190">
        <v>2014</v>
      </c>
      <c r="D2702" s="186"/>
      <c r="E2702" s="142" t="s">
        <v>174</v>
      </c>
      <c r="F2702" s="142" t="s">
        <v>174</v>
      </c>
      <c r="G2702" s="142" t="s">
        <v>174</v>
      </c>
      <c r="H2702" s="142" t="s">
        <v>174</v>
      </c>
      <c r="I2702" s="142" t="s">
        <v>174</v>
      </c>
      <c r="J2702" s="142" t="s">
        <v>174</v>
      </c>
      <c r="K2702" s="142" t="s">
        <v>174</v>
      </c>
      <c r="L2702" s="141" t="s">
        <v>174</v>
      </c>
    </row>
    <row r="2703" spans="1:12" ht="15" customHeight="1" x14ac:dyDescent="0.2">
      <c r="A2703" s="11"/>
      <c r="C2703" s="170" t="s">
        <v>96</v>
      </c>
      <c r="D2703" s="171"/>
      <c r="E2703" s="172"/>
      <c r="F2703" s="172"/>
      <c r="G2703" s="173"/>
      <c r="H2703" s="173"/>
      <c r="I2703" s="173"/>
      <c r="J2703" s="173"/>
      <c r="K2703" s="173"/>
      <c r="L2703" s="174"/>
    </row>
    <row r="2704" spans="1:12" ht="15" customHeight="1" x14ac:dyDescent="0.2">
      <c r="A2704" s="11"/>
      <c r="C2704" s="189">
        <v>2024</v>
      </c>
      <c r="D2704" s="184"/>
      <c r="E2704" s="185">
        <v>0.1892998827990312</v>
      </c>
      <c r="F2704" s="185">
        <v>6.6125239874928798E-2</v>
      </c>
      <c r="G2704" s="185">
        <v>0.38323545262142522</v>
      </c>
      <c r="H2704" s="185">
        <v>0.16217010997482392</v>
      </c>
      <c r="I2704" s="185">
        <v>5.5614513655472222E-2</v>
      </c>
      <c r="J2704" s="185">
        <v>7.8939411260921882E-2</v>
      </c>
      <c r="K2704" s="185">
        <v>6.4615389813396859E-2</v>
      </c>
      <c r="L2704" s="180">
        <f t="shared" ref="L2704:L2705" si="1164">(1*E2704+2*F2704+3*G2704+4*H2704+5*I2704)/SUM(E2704:I2704)</f>
        <v>2.7999569985305159</v>
      </c>
    </row>
    <row r="2705" spans="1:12" ht="15" customHeight="1" x14ac:dyDescent="0.2">
      <c r="A2705" s="11"/>
      <c r="C2705" s="190">
        <v>2021</v>
      </c>
      <c r="D2705" s="190" t="s">
        <v>201</v>
      </c>
      <c r="E2705" s="142">
        <v>0.243370525</v>
      </c>
      <c r="F2705" s="142">
        <v>8.9946179000000001E-2</v>
      </c>
      <c r="G2705" s="142">
        <v>0.37051366499999999</v>
      </c>
      <c r="H2705" s="142">
        <v>0.12660353099999999</v>
      </c>
      <c r="I2705" s="142">
        <v>3.1377700000000001E-2</v>
      </c>
      <c r="J2705" s="142">
        <v>7.6739288000000003E-2</v>
      </c>
      <c r="K2705" s="142">
        <v>6.14491E-2</v>
      </c>
      <c r="L2705" s="141">
        <f t="shared" si="1164"/>
        <v>2.5505649981968217</v>
      </c>
    </row>
    <row r="2706" spans="1:12" ht="15" customHeight="1" x14ac:dyDescent="0.2">
      <c r="A2706" s="11"/>
      <c r="C2706" s="190">
        <v>2017</v>
      </c>
      <c r="D2706" s="186"/>
      <c r="E2706" s="142" t="s">
        <v>174</v>
      </c>
      <c r="F2706" s="142" t="s">
        <v>174</v>
      </c>
      <c r="G2706" s="142" t="s">
        <v>174</v>
      </c>
      <c r="H2706" s="142" t="s">
        <v>174</v>
      </c>
      <c r="I2706" s="142" t="s">
        <v>174</v>
      </c>
      <c r="J2706" s="142" t="s">
        <v>174</v>
      </c>
      <c r="K2706" s="142" t="s">
        <v>174</v>
      </c>
      <c r="L2706" s="141" t="s">
        <v>174</v>
      </c>
    </row>
    <row r="2707" spans="1:12" ht="15" customHeight="1" x14ac:dyDescent="0.2">
      <c r="A2707" s="11"/>
      <c r="C2707" s="190">
        <v>2014</v>
      </c>
      <c r="D2707" s="186"/>
      <c r="E2707" s="142" t="s">
        <v>174</v>
      </c>
      <c r="F2707" s="142" t="s">
        <v>174</v>
      </c>
      <c r="G2707" s="142" t="s">
        <v>174</v>
      </c>
      <c r="H2707" s="142" t="s">
        <v>174</v>
      </c>
      <c r="I2707" s="142" t="s">
        <v>174</v>
      </c>
      <c r="J2707" s="142" t="s">
        <v>174</v>
      </c>
      <c r="K2707" s="142" t="s">
        <v>174</v>
      </c>
      <c r="L2707" s="141" t="s">
        <v>174</v>
      </c>
    </row>
    <row r="2708" spans="1:12" ht="15" customHeight="1" x14ac:dyDescent="0.2">
      <c r="A2708" s="11"/>
      <c r="C2708" s="170" t="s">
        <v>181</v>
      </c>
      <c r="D2708" s="171"/>
      <c r="E2708" s="172"/>
      <c r="F2708" s="172"/>
      <c r="G2708" s="173"/>
      <c r="H2708" s="173"/>
      <c r="I2708" s="173"/>
      <c r="J2708" s="173"/>
      <c r="K2708" s="173"/>
      <c r="L2708" s="174"/>
    </row>
    <row r="2709" spans="1:12" ht="15" customHeight="1" x14ac:dyDescent="0.2">
      <c r="A2709" s="11"/>
      <c r="C2709" s="189">
        <v>2024</v>
      </c>
      <c r="D2709" s="184"/>
      <c r="E2709" s="185">
        <v>0.17773373269172071</v>
      </c>
      <c r="F2709" s="185">
        <v>9.7727644595943283E-2</v>
      </c>
      <c r="G2709" s="185">
        <v>0.36586602969211157</v>
      </c>
      <c r="H2709" s="185">
        <v>0.10779549245924183</v>
      </c>
      <c r="I2709" s="185">
        <v>6.4682754341780432E-2</v>
      </c>
      <c r="J2709" s="185">
        <v>0.10010334501787349</v>
      </c>
      <c r="K2709" s="185">
        <v>8.6091001201328884E-2</v>
      </c>
      <c r="L2709" s="180">
        <f t="shared" ref="L2709:L2710" si="1165">(1*E2709+2*F2709+3*G2709+4*H2709+5*I2709)/SUM(E2709:I2709)</f>
        <v>2.7345384517385378</v>
      </c>
    </row>
    <row r="2710" spans="1:12" ht="15" customHeight="1" x14ac:dyDescent="0.2">
      <c r="A2710" s="11"/>
      <c r="C2710" s="190">
        <v>2021</v>
      </c>
      <c r="D2710" s="190" t="s">
        <v>201</v>
      </c>
      <c r="E2710" s="142">
        <v>0.23366783799999999</v>
      </c>
      <c r="F2710" s="142">
        <v>9.5680899999999999E-2</v>
      </c>
      <c r="G2710" s="142">
        <v>0.35971938799999997</v>
      </c>
      <c r="H2710" s="142">
        <v>0.119667704</v>
      </c>
      <c r="I2710" s="142">
        <v>3.11904E-2</v>
      </c>
      <c r="J2710" s="142">
        <v>8.0888114999999997E-2</v>
      </c>
      <c r="K2710" s="142">
        <v>7.9185658000000006E-2</v>
      </c>
      <c r="L2710" s="141">
        <f t="shared" si="1165"/>
        <v>2.5464267475013846</v>
      </c>
    </row>
    <row r="2711" spans="1:12" ht="15" customHeight="1" x14ac:dyDescent="0.2">
      <c r="A2711" s="11"/>
      <c r="C2711" s="190">
        <v>2017</v>
      </c>
      <c r="D2711" s="186"/>
      <c r="E2711" s="142" t="s">
        <v>174</v>
      </c>
      <c r="F2711" s="142" t="s">
        <v>174</v>
      </c>
      <c r="G2711" s="142" t="s">
        <v>174</v>
      </c>
      <c r="H2711" s="142" t="s">
        <v>174</v>
      </c>
      <c r="I2711" s="142" t="s">
        <v>174</v>
      </c>
      <c r="J2711" s="142" t="s">
        <v>174</v>
      </c>
      <c r="K2711" s="142" t="s">
        <v>174</v>
      </c>
      <c r="L2711" s="141" t="s">
        <v>174</v>
      </c>
    </row>
    <row r="2712" spans="1:12" ht="15" customHeight="1" x14ac:dyDescent="0.2">
      <c r="A2712" s="11"/>
      <c r="C2712" s="190">
        <v>2014</v>
      </c>
      <c r="D2712" s="186"/>
      <c r="E2712" s="142" t="s">
        <v>174</v>
      </c>
      <c r="F2712" s="142" t="s">
        <v>174</v>
      </c>
      <c r="G2712" s="142" t="s">
        <v>174</v>
      </c>
      <c r="H2712" s="142" t="s">
        <v>174</v>
      </c>
      <c r="I2712" s="142" t="s">
        <v>174</v>
      </c>
      <c r="J2712" s="142" t="s">
        <v>174</v>
      </c>
      <c r="K2712" s="142" t="s">
        <v>174</v>
      </c>
      <c r="L2712" s="141" t="s">
        <v>174</v>
      </c>
    </row>
    <row r="2713" spans="1:12" ht="15" customHeight="1" x14ac:dyDescent="0.2">
      <c r="A2713" s="11"/>
      <c r="C2713" s="162" t="s">
        <v>72</v>
      </c>
      <c r="D2713" s="162"/>
      <c r="E2713" s="162"/>
      <c r="F2713" s="162"/>
      <c r="G2713" s="162"/>
      <c r="H2713" s="162"/>
      <c r="I2713" s="162"/>
      <c r="J2713" s="162"/>
      <c r="K2713" s="162"/>
      <c r="L2713" s="162"/>
    </row>
    <row r="2714" spans="1:12" ht="15" customHeight="1" x14ac:dyDescent="0.2">
      <c r="A2714" s="11"/>
      <c r="C2714" s="189">
        <v>2024</v>
      </c>
      <c r="D2714" s="184"/>
      <c r="E2714" s="185">
        <f>AVERAGE(E2719,E2724,E2729)</f>
        <v>0.16732646412970775</v>
      </c>
      <c r="F2714" s="185">
        <f t="shared" ref="F2714:K2714" si="1166">AVERAGE(F2719,F2724,F2729)</f>
        <v>0.10513806733859465</v>
      </c>
      <c r="G2714" s="185">
        <f t="shared" si="1166"/>
        <v>0.3131128595879567</v>
      </c>
      <c r="H2714" s="185">
        <f t="shared" si="1166"/>
        <v>0.14243746358521395</v>
      </c>
      <c r="I2714" s="185">
        <f t="shared" si="1166"/>
        <v>8.5210932673125031E-2</v>
      </c>
      <c r="J2714" s="185">
        <f t="shared" si="1166"/>
        <v>0.10240372999758825</v>
      </c>
      <c r="K2714" s="185">
        <f t="shared" si="1166"/>
        <v>8.4370482687813622E-2</v>
      </c>
      <c r="L2714" s="180">
        <f t="shared" ref="L2714:L2715" si="1167">(1*E2714+2*F2714+3*G2714+4*H2714+5*I2714)/SUM(E2714:I2714)</f>
        <v>2.8439158366021631</v>
      </c>
    </row>
    <row r="2715" spans="1:12" ht="15" customHeight="1" x14ac:dyDescent="0.2">
      <c r="A2715" s="11"/>
      <c r="C2715" s="190">
        <v>2021</v>
      </c>
      <c r="D2715" s="190" t="s">
        <v>201</v>
      </c>
      <c r="E2715" s="142">
        <f t="shared" ref="E2715:K2715" si="1168">AVERAGE(E2720,E2725,E2730)</f>
        <v>0.18292341300000001</v>
      </c>
      <c r="F2715" s="142">
        <f t="shared" si="1168"/>
        <v>9.1448926333333347E-2</v>
      </c>
      <c r="G2715" s="142">
        <f t="shared" si="1168"/>
        <v>0.30127489199999996</v>
      </c>
      <c r="H2715" s="142">
        <f t="shared" si="1168"/>
        <v>0.15370002033333333</v>
      </c>
      <c r="I2715" s="142">
        <f t="shared" si="1168"/>
        <v>3.2973233333333331E-2</v>
      </c>
      <c r="J2715" s="142">
        <f t="shared" si="1168"/>
        <v>0.109438297</v>
      </c>
      <c r="K2715" s="142">
        <f t="shared" si="1168"/>
        <v>0.12824124566666667</v>
      </c>
      <c r="L2715" s="141">
        <f t="shared" si="1167"/>
        <v>2.6882554384809247</v>
      </c>
    </row>
    <row r="2716" spans="1:12" ht="15" customHeight="1" x14ac:dyDescent="0.2">
      <c r="A2716" s="11"/>
      <c r="C2716" s="190">
        <v>2017</v>
      </c>
      <c r="D2716" s="186"/>
      <c r="E2716" s="142" t="s">
        <v>174</v>
      </c>
      <c r="F2716" s="142" t="s">
        <v>174</v>
      </c>
      <c r="G2716" s="142" t="s">
        <v>174</v>
      </c>
      <c r="H2716" s="142" t="s">
        <v>174</v>
      </c>
      <c r="I2716" s="142" t="s">
        <v>174</v>
      </c>
      <c r="J2716" s="142" t="s">
        <v>174</v>
      </c>
      <c r="K2716" s="142" t="s">
        <v>174</v>
      </c>
      <c r="L2716" s="141" t="s">
        <v>174</v>
      </c>
    </row>
    <row r="2717" spans="1:12" ht="15" customHeight="1" x14ac:dyDescent="0.2">
      <c r="A2717" s="11"/>
      <c r="C2717" s="190">
        <v>2014</v>
      </c>
      <c r="D2717" s="186"/>
      <c r="E2717" s="142" t="s">
        <v>174</v>
      </c>
      <c r="F2717" s="142" t="s">
        <v>174</v>
      </c>
      <c r="G2717" s="142" t="s">
        <v>174</v>
      </c>
      <c r="H2717" s="142" t="s">
        <v>174</v>
      </c>
      <c r="I2717" s="142" t="s">
        <v>174</v>
      </c>
      <c r="J2717" s="142" t="s">
        <v>174</v>
      </c>
      <c r="K2717" s="142" t="s">
        <v>174</v>
      </c>
      <c r="L2717" s="141" t="s">
        <v>174</v>
      </c>
    </row>
    <row r="2718" spans="1:12" ht="15" customHeight="1" x14ac:dyDescent="0.2">
      <c r="A2718" s="11"/>
      <c r="C2718" s="170" t="s">
        <v>95</v>
      </c>
      <c r="D2718" s="171"/>
      <c r="E2718" s="172"/>
      <c r="F2718" s="172"/>
      <c r="G2718" s="173"/>
      <c r="H2718" s="173"/>
      <c r="I2718" s="173"/>
      <c r="J2718" s="173"/>
      <c r="K2718" s="173"/>
      <c r="L2718" s="174"/>
    </row>
    <row r="2719" spans="1:12" ht="15" customHeight="1" x14ac:dyDescent="0.2">
      <c r="A2719" s="11"/>
      <c r="C2719" s="189">
        <v>2024</v>
      </c>
      <c r="D2719" s="184"/>
      <c r="E2719" s="185">
        <v>0.18343232929127862</v>
      </c>
      <c r="F2719" s="185">
        <v>0.10669156070374788</v>
      </c>
      <c r="G2719" s="185">
        <v>0.31594371293303064</v>
      </c>
      <c r="H2719" s="185">
        <v>0.13818251546433308</v>
      </c>
      <c r="I2719" s="185">
        <v>8.9264404829415514E-2</v>
      </c>
      <c r="J2719" s="185">
        <v>8.5231212967050177E-2</v>
      </c>
      <c r="K2719" s="185">
        <v>8.125426381114409E-2</v>
      </c>
      <c r="L2719" s="180">
        <f t="shared" ref="L2719:L2720" si="1169">(1*E2719+2*F2719+3*G2719+4*H2719+5*I2719)/SUM(E2719:I2719)</f>
        <v>2.8118270410491659</v>
      </c>
    </row>
    <row r="2720" spans="1:12" ht="15" customHeight="1" x14ac:dyDescent="0.2">
      <c r="A2720" s="11"/>
      <c r="C2720" s="190">
        <v>2021</v>
      </c>
      <c r="D2720" s="190" t="s">
        <v>201</v>
      </c>
      <c r="E2720" s="142">
        <v>0.190409091</v>
      </c>
      <c r="F2720" s="142">
        <v>9.3786064000000002E-2</v>
      </c>
      <c r="G2720" s="142">
        <v>0.29482175599999999</v>
      </c>
      <c r="H2720" s="142">
        <v>0.16363798099999999</v>
      </c>
      <c r="I2720" s="142">
        <v>1.9692500000000002E-2</v>
      </c>
      <c r="J2720" s="142">
        <v>0.11326304099999999</v>
      </c>
      <c r="K2720" s="142">
        <v>0.12438959400000001</v>
      </c>
      <c r="L2720" s="141">
        <f t="shared" si="1169"/>
        <v>2.6437565500322453</v>
      </c>
    </row>
    <row r="2721" spans="1:12" ht="15" customHeight="1" x14ac:dyDescent="0.2">
      <c r="A2721" s="11"/>
      <c r="C2721" s="190">
        <v>2017</v>
      </c>
      <c r="D2721" s="186"/>
      <c r="E2721" s="142" t="s">
        <v>174</v>
      </c>
      <c r="F2721" s="142" t="s">
        <v>174</v>
      </c>
      <c r="G2721" s="142" t="s">
        <v>174</v>
      </c>
      <c r="H2721" s="142" t="s">
        <v>174</v>
      </c>
      <c r="I2721" s="142" t="s">
        <v>174</v>
      </c>
      <c r="J2721" s="142" t="s">
        <v>174</v>
      </c>
      <c r="K2721" s="142" t="s">
        <v>174</v>
      </c>
      <c r="L2721" s="141" t="s">
        <v>174</v>
      </c>
    </row>
    <row r="2722" spans="1:12" ht="15" customHeight="1" x14ac:dyDescent="0.2">
      <c r="A2722" s="11"/>
      <c r="C2722" s="190">
        <v>2014</v>
      </c>
      <c r="D2722" s="186"/>
      <c r="E2722" s="142" t="s">
        <v>174</v>
      </c>
      <c r="F2722" s="142" t="s">
        <v>174</v>
      </c>
      <c r="G2722" s="142" t="s">
        <v>174</v>
      </c>
      <c r="H2722" s="142" t="s">
        <v>174</v>
      </c>
      <c r="I2722" s="142" t="s">
        <v>174</v>
      </c>
      <c r="J2722" s="142" t="s">
        <v>174</v>
      </c>
      <c r="K2722" s="142" t="s">
        <v>174</v>
      </c>
      <c r="L2722" s="141" t="s">
        <v>174</v>
      </c>
    </row>
    <row r="2723" spans="1:12" ht="15" customHeight="1" x14ac:dyDescent="0.2">
      <c r="A2723" s="11"/>
      <c r="C2723" s="170" t="s">
        <v>96</v>
      </c>
      <c r="D2723" s="171"/>
      <c r="E2723" s="172"/>
      <c r="F2723" s="172"/>
      <c r="G2723" s="173"/>
      <c r="H2723" s="173"/>
      <c r="I2723" s="173"/>
      <c r="J2723" s="173"/>
      <c r="K2723" s="173"/>
      <c r="L2723" s="174"/>
    </row>
    <row r="2724" spans="1:12" ht="15" customHeight="1" x14ac:dyDescent="0.2">
      <c r="A2724" s="11"/>
      <c r="C2724" s="189">
        <v>2024</v>
      </c>
      <c r="D2724" s="184"/>
      <c r="E2724" s="185">
        <v>0.17426706911351236</v>
      </c>
      <c r="F2724" s="185">
        <v>9.5810796973043608E-2</v>
      </c>
      <c r="G2724" s="185">
        <v>0.30789771431101232</v>
      </c>
      <c r="H2724" s="185">
        <v>0.14422929410541419</v>
      </c>
      <c r="I2724" s="185">
        <v>8.8650961669985887E-2</v>
      </c>
      <c r="J2724" s="185">
        <v>0.10788990001588761</v>
      </c>
      <c r="K2724" s="185">
        <v>8.1254263811144103E-2</v>
      </c>
      <c r="L2724" s="180">
        <f t="shared" ref="L2724:L2725" si="1170">(1*E2724+2*F2724+3*G2724+4*H2724+5*I2724)/SUM(E2724:I2724)</f>
        <v>2.848538158972461</v>
      </c>
    </row>
    <row r="2725" spans="1:12" ht="15" customHeight="1" x14ac:dyDescent="0.2">
      <c r="A2725" s="11"/>
      <c r="C2725" s="190">
        <v>2021</v>
      </c>
      <c r="D2725" s="190" t="s">
        <v>201</v>
      </c>
      <c r="E2725" s="142">
        <v>0.195280754</v>
      </c>
      <c r="F2725" s="142">
        <v>9.5481087000000006E-2</v>
      </c>
      <c r="G2725" s="142">
        <v>0.30077066099999999</v>
      </c>
      <c r="H2725" s="142">
        <v>0.14071376299999999</v>
      </c>
      <c r="I2725" s="142">
        <v>3.9157600000000001E-2</v>
      </c>
      <c r="J2725" s="142">
        <v>0.104206589</v>
      </c>
      <c r="K2725" s="142">
        <v>0.12438959400000001</v>
      </c>
      <c r="L2725" s="141">
        <f t="shared" si="1170"/>
        <v>2.6538601320075057</v>
      </c>
    </row>
    <row r="2726" spans="1:12" ht="15" customHeight="1" x14ac:dyDescent="0.2">
      <c r="A2726" s="11"/>
      <c r="C2726" s="190">
        <v>2017</v>
      </c>
      <c r="D2726" s="186"/>
      <c r="E2726" s="142" t="s">
        <v>174</v>
      </c>
      <c r="F2726" s="142" t="s">
        <v>174</v>
      </c>
      <c r="G2726" s="142" t="s">
        <v>174</v>
      </c>
      <c r="H2726" s="142" t="s">
        <v>174</v>
      </c>
      <c r="I2726" s="142" t="s">
        <v>174</v>
      </c>
      <c r="J2726" s="142" t="s">
        <v>174</v>
      </c>
      <c r="K2726" s="142" t="s">
        <v>174</v>
      </c>
      <c r="L2726" s="141" t="s">
        <v>174</v>
      </c>
    </row>
    <row r="2727" spans="1:12" ht="15" customHeight="1" x14ac:dyDescent="0.2">
      <c r="A2727" s="11"/>
      <c r="C2727" s="190">
        <v>2014</v>
      </c>
      <c r="D2727" s="186"/>
      <c r="E2727" s="142" t="s">
        <v>174</v>
      </c>
      <c r="F2727" s="142" t="s">
        <v>174</v>
      </c>
      <c r="G2727" s="142" t="s">
        <v>174</v>
      </c>
      <c r="H2727" s="142" t="s">
        <v>174</v>
      </c>
      <c r="I2727" s="142" t="s">
        <v>174</v>
      </c>
      <c r="J2727" s="142" t="s">
        <v>174</v>
      </c>
      <c r="K2727" s="142" t="s">
        <v>174</v>
      </c>
      <c r="L2727" s="141" t="s">
        <v>174</v>
      </c>
    </row>
    <row r="2728" spans="1:12" ht="15" customHeight="1" x14ac:dyDescent="0.2">
      <c r="A2728" s="11"/>
      <c r="C2728" s="170" t="s">
        <v>181</v>
      </c>
      <c r="D2728" s="171"/>
      <c r="E2728" s="172"/>
      <c r="F2728" s="172"/>
      <c r="G2728" s="173"/>
      <c r="H2728" s="173"/>
      <c r="I2728" s="173"/>
      <c r="J2728" s="173"/>
      <c r="K2728" s="173"/>
      <c r="L2728" s="174"/>
    </row>
    <row r="2729" spans="1:12" ht="15" customHeight="1" x14ac:dyDescent="0.2">
      <c r="A2729" s="11"/>
      <c r="C2729" s="189">
        <v>2024</v>
      </c>
      <c r="D2729" s="184"/>
      <c r="E2729" s="185">
        <v>0.14427999398433231</v>
      </c>
      <c r="F2729" s="185">
        <v>0.1129118443389925</v>
      </c>
      <c r="G2729" s="185">
        <v>0.31549715151982716</v>
      </c>
      <c r="H2729" s="185">
        <v>0.14490058118589458</v>
      </c>
      <c r="I2729" s="185">
        <v>7.7717431519973734E-2</v>
      </c>
      <c r="J2729" s="185">
        <v>0.11409007700982697</v>
      </c>
      <c r="K2729" s="185">
        <v>9.0602920441152729E-2</v>
      </c>
      <c r="L2729" s="180">
        <f t="shared" ref="L2729:L2730" si="1171">(1*E2729+2*F2729+3*G2729+4*H2729+5*I2729)/SUM(E2729:I2729)</f>
        <v>2.8728335249687662</v>
      </c>
    </row>
    <row r="2730" spans="1:12" ht="15" customHeight="1" x14ac:dyDescent="0.2">
      <c r="A2730" s="11"/>
      <c r="C2730" s="190">
        <v>2021</v>
      </c>
      <c r="D2730" s="190" t="s">
        <v>201</v>
      </c>
      <c r="E2730" s="142">
        <v>0.16308039399999999</v>
      </c>
      <c r="F2730" s="142">
        <v>8.5079628000000004E-2</v>
      </c>
      <c r="G2730" s="142">
        <v>0.30823225900000001</v>
      </c>
      <c r="H2730" s="142">
        <v>0.156748317</v>
      </c>
      <c r="I2730" s="142">
        <v>4.0069599999999997E-2</v>
      </c>
      <c r="J2730" s="142">
        <v>0.110845261</v>
      </c>
      <c r="K2730" s="142">
        <v>0.135944549</v>
      </c>
      <c r="L2730" s="141">
        <f t="shared" si="1171"/>
        <v>2.7685202623876322</v>
      </c>
    </row>
    <row r="2731" spans="1:12" ht="15" customHeight="1" x14ac:dyDescent="0.2">
      <c r="A2731" s="11"/>
      <c r="C2731" s="190">
        <v>2017</v>
      </c>
      <c r="D2731" s="186"/>
      <c r="E2731" s="142" t="s">
        <v>174</v>
      </c>
      <c r="F2731" s="142" t="s">
        <v>174</v>
      </c>
      <c r="G2731" s="142" t="s">
        <v>174</v>
      </c>
      <c r="H2731" s="142" t="s">
        <v>174</v>
      </c>
      <c r="I2731" s="142" t="s">
        <v>174</v>
      </c>
      <c r="J2731" s="142" t="s">
        <v>174</v>
      </c>
      <c r="K2731" s="142" t="s">
        <v>174</v>
      </c>
      <c r="L2731" s="141" t="s">
        <v>174</v>
      </c>
    </row>
    <row r="2732" spans="1:12" ht="15" customHeight="1" x14ac:dyDescent="0.2">
      <c r="A2732" s="11"/>
      <c r="C2732" s="190">
        <v>2014</v>
      </c>
      <c r="D2732" s="186"/>
      <c r="E2732" s="142" t="s">
        <v>174</v>
      </c>
      <c r="F2732" s="142" t="s">
        <v>174</v>
      </c>
      <c r="G2732" s="142" t="s">
        <v>174</v>
      </c>
      <c r="H2732" s="142" t="s">
        <v>174</v>
      </c>
      <c r="I2732" s="142" t="s">
        <v>174</v>
      </c>
      <c r="J2732" s="142" t="s">
        <v>174</v>
      </c>
      <c r="K2732" s="142" t="s">
        <v>174</v>
      </c>
      <c r="L2732" s="141" t="s">
        <v>174</v>
      </c>
    </row>
    <row r="2733" spans="1:12" ht="15" customHeight="1" x14ac:dyDescent="0.2">
      <c r="A2733" s="11"/>
      <c r="C2733" s="162" t="s">
        <v>73</v>
      </c>
      <c r="D2733" s="162"/>
      <c r="E2733" s="162"/>
      <c r="F2733" s="162"/>
      <c r="G2733" s="162"/>
      <c r="H2733" s="162"/>
      <c r="I2733" s="162"/>
      <c r="J2733" s="162"/>
      <c r="K2733" s="162"/>
      <c r="L2733" s="162"/>
    </row>
    <row r="2734" spans="1:12" ht="15" customHeight="1" x14ac:dyDescent="0.2">
      <c r="A2734" s="11"/>
      <c r="C2734" s="189">
        <v>2024</v>
      </c>
      <c r="D2734" s="184"/>
      <c r="E2734" s="185">
        <f>AVERAGE(E2739,E2744,E2749)</f>
        <v>0.20053419170709774</v>
      </c>
      <c r="F2734" s="185">
        <f t="shared" ref="F2734:K2734" si="1172">AVERAGE(F2739,F2744,F2749)</f>
        <v>0.14042390685713427</v>
      </c>
      <c r="G2734" s="185">
        <f t="shared" si="1172"/>
        <v>0.32287849860108908</v>
      </c>
      <c r="H2734" s="185">
        <f t="shared" si="1172"/>
        <v>7.6912979562279438E-2</v>
      </c>
      <c r="I2734" s="185">
        <f t="shared" si="1172"/>
        <v>4.0419873572683347E-2</v>
      </c>
      <c r="J2734" s="185">
        <f t="shared" si="1172"/>
        <v>0.12127541892201534</v>
      </c>
      <c r="K2734" s="185">
        <f t="shared" si="1172"/>
        <v>9.7555130777700769E-2</v>
      </c>
      <c r="L2734" s="180">
        <f t="shared" ref="L2734:L2735" si="1173">(1*E2734+2*F2734+3*G2734+4*H2734+5*I2734)/SUM(E2734:I2734)</f>
        <v>2.508762710297781</v>
      </c>
    </row>
    <row r="2735" spans="1:12" ht="15" customHeight="1" x14ac:dyDescent="0.2">
      <c r="A2735" s="11"/>
      <c r="C2735" s="190">
        <v>2021</v>
      </c>
      <c r="D2735" s="190" t="s">
        <v>201</v>
      </c>
      <c r="E2735" s="142">
        <f t="shared" ref="E2735:K2735" si="1174">AVERAGE(E2740,E2745,E2750)</f>
        <v>0.2140674206666667</v>
      </c>
      <c r="F2735" s="142">
        <f t="shared" si="1174"/>
        <v>0.14267122866666668</v>
      </c>
      <c r="G2735" s="142">
        <f t="shared" si="1174"/>
        <v>0.30857940433333336</v>
      </c>
      <c r="H2735" s="142">
        <f t="shared" si="1174"/>
        <v>8.7041694000000003E-2</v>
      </c>
      <c r="I2735" s="142">
        <f t="shared" si="1174"/>
        <v>2.0908766666666665E-2</v>
      </c>
      <c r="J2735" s="142">
        <f t="shared" si="1174"/>
        <v>0.102441646</v>
      </c>
      <c r="K2735" s="142">
        <f t="shared" si="1174"/>
        <v>0.12428985333333332</v>
      </c>
      <c r="L2735" s="141">
        <f t="shared" si="1173"/>
        <v>2.4284691094041406</v>
      </c>
    </row>
    <row r="2736" spans="1:12" ht="15" customHeight="1" x14ac:dyDescent="0.2">
      <c r="A2736" s="11"/>
      <c r="C2736" s="190">
        <v>2017</v>
      </c>
      <c r="D2736" s="186"/>
      <c r="E2736" s="142" t="s">
        <v>174</v>
      </c>
      <c r="F2736" s="142" t="s">
        <v>174</v>
      </c>
      <c r="G2736" s="142" t="s">
        <v>174</v>
      </c>
      <c r="H2736" s="142" t="s">
        <v>174</v>
      </c>
      <c r="I2736" s="142" t="s">
        <v>174</v>
      </c>
      <c r="J2736" s="142" t="s">
        <v>174</v>
      </c>
      <c r="K2736" s="142" t="s">
        <v>174</v>
      </c>
      <c r="L2736" s="141" t="s">
        <v>174</v>
      </c>
    </row>
    <row r="2737" spans="1:12" ht="15" customHeight="1" x14ac:dyDescent="0.2">
      <c r="A2737" s="11"/>
      <c r="C2737" s="190">
        <v>2014</v>
      </c>
      <c r="D2737" s="186"/>
      <c r="E2737" s="142" t="s">
        <v>174</v>
      </c>
      <c r="F2737" s="142" t="s">
        <v>174</v>
      </c>
      <c r="G2737" s="142" t="s">
        <v>174</v>
      </c>
      <c r="H2737" s="142" t="s">
        <v>174</v>
      </c>
      <c r="I2737" s="142" t="s">
        <v>174</v>
      </c>
      <c r="J2737" s="142" t="s">
        <v>174</v>
      </c>
      <c r="K2737" s="142" t="s">
        <v>174</v>
      </c>
      <c r="L2737" s="141" t="s">
        <v>174</v>
      </c>
    </row>
    <row r="2738" spans="1:12" ht="15" customHeight="1" x14ac:dyDescent="0.2">
      <c r="A2738" s="11"/>
      <c r="C2738" s="170" t="s">
        <v>95</v>
      </c>
      <c r="D2738" s="171"/>
      <c r="E2738" s="172"/>
      <c r="F2738" s="172"/>
      <c r="G2738" s="173"/>
      <c r="H2738" s="173"/>
      <c r="I2738" s="173"/>
      <c r="J2738" s="173"/>
      <c r="K2738" s="173"/>
      <c r="L2738" s="174"/>
    </row>
    <row r="2739" spans="1:12" ht="15" customHeight="1" x14ac:dyDescent="0.2">
      <c r="A2739" s="11"/>
      <c r="C2739" s="189">
        <v>2024</v>
      </c>
      <c r="D2739" s="184"/>
      <c r="E2739" s="185">
        <v>0.19444129304968658</v>
      </c>
      <c r="F2739" s="185">
        <v>0.15319811872360692</v>
      </c>
      <c r="G2739" s="185">
        <v>0.33838446902005542</v>
      </c>
      <c r="H2739" s="185">
        <v>6.911652540275097E-2</v>
      </c>
      <c r="I2739" s="185">
        <v>3.65771812117432E-2</v>
      </c>
      <c r="J2739" s="185">
        <v>0.1112441098936712</v>
      </c>
      <c r="K2739" s="185">
        <v>9.7038302698485679E-2</v>
      </c>
      <c r="L2739" s="180">
        <f t="shared" ref="L2739:L2740" si="1175">(1*E2739+2*F2739+3*G2739+4*H2739+5*I2739)/SUM(E2739:I2739)</f>
        <v>2.4950095547254958</v>
      </c>
    </row>
    <row r="2740" spans="1:12" ht="15" customHeight="1" x14ac:dyDescent="0.2">
      <c r="A2740" s="11"/>
      <c r="C2740" s="190">
        <v>2021</v>
      </c>
      <c r="D2740" s="190" t="s">
        <v>201</v>
      </c>
      <c r="E2740" s="142">
        <v>0.201613343</v>
      </c>
      <c r="F2740" s="142">
        <v>0.15882259600000001</v>
      </c>
      <c r="G2740" s="142">
        <v>0.30514060199999998</v>
      </c>
      <c r="H2740" s="142">
        <v>9.0363520000000003E-2</v>
      </c>
      <c r="I2740" s="142">
        <v>1.46832E-2</v>
      </c>
      <c r="J2740" s="142">
        <v>0.10833298099999999</v>
      </c>
      <c r="K2740" s="142">
        <v>0.121043765</v>
      </c>
      <c r="L2740" s="141">
        <f t="shared" si="1175"/>
        <v>2.4260238635594464</v>
      </c>
    </row>
    <row r="2741" spans="1:12" ht="15" customHeight="1" x14ac:dyDescent="0.2">
      <c r="A2741" s="11"/>
      <c r="C2741" s="190">
        <v>2017</v>
      </c>
      <c r="D2741" s="186"/>
      <c r="E2741" s="142" t="s">
        <v>174</v>
      </c>
      <c r="F2741" s="142" t="s">
        <v>174</v>
      </c>
      <c r="G2741" s="142" t="s">
        <v>174</v>
      </c>
      <c r="H2741" s="142" t="s">
        <v>174</v>
      </c>
      <c r="I2741" s="142" t="s">
        <v>174</v>
      </c>
      <c r="J2741" s="142" t="s">
        <v>174</v>
      </c>
      <c r="K2741" s="142" t="s">
        <v>174</v>
      </c>
      <c r="L2741" s="141" t="s">
        <v>174</v>
      </c>
    </row>
    <row r="2742" spans="1:12" ht="15" customHeight="1" x14ac:dyDescent="0.2">
      <c r="A2742" s="11"/>
      <c r="C2742" s="190">
        <v>2014</v>
      </c>
      <c r="D2742" s="186"/>
      <c r="E2742" s="142" t="s">
        <v>174</v>
      </c>
      <c r="F2742" s="142" t="s">
        <v>174</v>
      </c>
      <c r="G2742" s="142" t="s">
        <v>174</v>
      </c>
      <c r="H2742" s="142" t="s">
        <v>174</v>
      </c>
      <c r="I2742" s="142" t="s">
        <v>174</v>
      </c>
      <c r="J2742" s="142" t="s">
        <v>174</v>
      </c>
      <c r="K2742" s="142" t="s">
        <v>174</v>
      </c>
      <c r="L2742" s="141" t="s">
        <v>174</v>
      </c>
    </row>
    <row r="2743" spans="1:12" ht="15" customHeight="1" x14ac:dyDescent="0.2">
      <c r="A2743" s="11"/>
      <c r="C2743" s="170" t="s">
        <v>96</v>
      </c>
      <c r="D2743" s="171"/>
      <c r="E2743" s="172"/>
      <c r="F2743" s="172"/>
      <c r="G2743" s="173"/>
      <c r="H2743" s="173"/>
      <c r="I2743" s="173"/>
      <c r="J2743" s="173"/>
      <c r="K2743" s="173"/>
      <c r="L2743" s="174"/>
    </row>
    <row r="2744" spans="1:12" ht="15" customHeight="1" x14ac:dyDescent="0.2">
      <c r="A2744" s="11"/>
      <c r="C2744" s="189">
        <v>2024</v>
      </c>
      <c r="D2744" s="184"/>
      <c r="E2744" s="185">
        <v>0.20783623654574274</v>
      </c>
      <c r="F2744" s="185">
        <v>0.14472413799095452</v>
      </c>
      <c r="G2744" s="185">
        <v>0.30114221352054432</v>
      </c>
      <c r="H2744" s="185">
        <v>9.0728948778094815E-2</v>
      </c>
      <c r="I2744" s="185">
        <v>3.6522143298261291E-2</v>
      </c>
      <c r="J2744" s="185">
        <v>0.12200801716791664</v>
      </c>
      <c r="K2744" s="185">
        <v>9.7038302698485693E-2</v>
      </c>
      <c r="L2744" s="180">
        <f t="shared" ref="L2744:L2745" si="1176">(1*E2744+2*F2744+3*G2744+4*H2744+5*I2744)/SUM(E2744:I2744)</f>
        <v>2.4921294491627566</v>
      </c>
    </row>
    <row r="2745" spans="1:12" ht="15" customHeight="1" x14ac:dyDescent="0.2">
      <c r="A2745" s="11"/>
      <c r="C2745" s="190">
        <v>2021</v>
      </c>
      <c r="D2745" s="190" t="s">
        <v>201</v>
      </c>
      <c r="E2745" s="142">
        <v>0.22149122700000001</v>
      </c>
      <c r="F2745" s="142">
        <v>0.15817804699999999</v>
      </c>
      <c r="G2745" s="142">
        <v>0.28780023599999999</v>
      </c>
      <c r="H2745" s="142">
        <v>8.9113103999999999E-2</v>
      </c>
      <c r="I2745" s="142">
        <v>2.3261199999999999E-2</v>
      </c>
      <c r="J2745" s="142">
        <v>9.9112407E-2</v>
      </c>
      <c r="K2745" s="142">
        <v>0.121043765</v>
      </c>
      <c r="L2745" s="141">
        <f t="shared" si="1176"/>
        <v>2.4030535491302878</v>
      </c>
    </row>
    <row r="2746" spans="1:12" ht="15" customHeight="1" x14ac:dyDescent="0.2">
      <c r="A2746" s="11"/>
      <c r="C2746" s="190">
        <v>2017</v>
      </c>
      <c r="D2746" s="186"/>
      <c r="E2746" s="142" t="s">
        <v>174</v>
      </c>
      <c r="F2746" s="142" t="s">
        <v>174</v>
      </c>
      <c r="G2746" s="142" t="s">
        <v>174</v>
      </c>
      <c r="H2746" s="142" t="s">
        <v>174</v>
      </c>
      <c r="I2746" s="142" t="s">
        <v>174</v>
      </c>
      <c r="J2746" s="142" t="s">
        <v>174</v>
      </c>
      <c r="K2746" s="142" t="s">
        <v>174</v>
      </c>
      <c r="L2746" s="141" t="s">
        <v>174</v>
      </c>
    </row>
    <row r="2747" spans="1:12" ht="15" customHeight="1" x14ac:dyDescent="0.2">
      <c r="A2747" s="11"/>
      <c r="C2747" s="190">
        <v>2014</v>
      </c>
      <c r="D2747" s="186"/>
      <c r="E2747" s="142" t="s">
        <v>174</v>
      </c>
      <c r="F2747" s="142" t="s">
        <v>174</v>
      </c>
      <c r="G2747" s="142" t="s">
        <v>174</v>
      </c>
      <c r="H2747" s="142" t="s">
        <v>174</v>
      </c>
      <c r="I2747" s="142" t="s">
        <v>174</v>
      </c>
      <c r="J2747" s="142" t="s">
        <v>174</v>
      </c>
      <c r="K2747" s="142" t="s">
        <v>174</v>
      </c>
      <c r="L2747" s="141" t="s">
        <v>174</v>
      </c>
    </row>
    <row r="2748" spans="1:12" ht="15" customHeight="1" x14ac:dyDescent="0.2">
      <c r="A2748" s="11"/>
      <c r="C2748" s="170" t="s">
        <v>181</v>
      </c>
      <c r="D2748" s="171"/>
      <c r="E2748" s="172"/>
      <c r="F2748" s="172"/>
      <c r="G2748" s="173"/>
      <c r="H2748" s="173"/>
      <c r="I2748" s="173"/>
      <c r="J2748" s="173"/>
      <c r="K2748" s="173"/>
      <c r="L2748" s="174"/>
    </row>
    <row r="2749" spans="1:12" ht="15" customHeight="1" x14ac:dyDescent="0.2">
      <c r="A2749" s="11"/>
      <c r="C2749" s="189">
        <v>2024</v>
      </c>
      <c r="D2749" s="184"/>
      <c r="E2749" s="185">
        <v>0.19932504552586391</v>
      </c>
      <c r="F2749" s="185">
        <v>0.12334946385684141</v>
      </c>
      <c r="G2749" s="185">
        <v>0.3291088132626675</v>
      </c>
      <c r="H2749" s="185">
        <v>7.0893464505992543E-2</v>
      </c>
      <c r="I2749" s="185">
        <v>4.8160296208045551E-2</v>
      </c>
      <c r="J2749" s="185">
        <v>0.1305741297044582</v>
      </c>
      <c r="K2749" s="185">
        <v>9.8588786936130948E-2</v>
      </c>
      <c r="L2749" s="180">
        <f t="shared" ref="L2749:L2750" si="1177">(1*E2749+2*F2749+3*G2749+4*H2749+5*I2749)/SUM(E2749:I2749)</f>
        <v>2.5397399714602686</v>
      </c>
    </row>
    <row r="2750" spans="1:12" ht="15" customHeight="1" x14ac:dyDescent="0.2">
      <c r="A2750" s="11"/>
      <c r="C2750" s="190">
        <v>2021</v>
      </c>
      <c r="D2750" s="190" t="s">
        <v>201</v>
      </c>
      <c r="E2750" s="142">
        <v>0.21909769200000001</v>
      </c>
      <c r="F2750" s="142">
        <v>0.11101304300000001</v>
      </c>
      <c r="G2750" s="142">
        <v>0.33279737500000001</v>
      </c>
      <c r="H2750" s="142">
        <v>8.1648457999999993E-2</v>
      </c>
      <c r="I2750" s="142">
        <v>2.4781899999999999E-2</v>
      </c>
      <c r="J2750" s="142">
        <v>9.9879549999999998E-2</v>
      </c>
      <c r="K2750" s="142">
        <v>0.13078202999999999</v>
      </c>
      <c r="L2750" s="141">
        <f t="shared" si="1177"/>
        <v>2.4566810495169467</v>
      </c>
    </row>
    <row r="2751" spans="1:12" ht="15" customHeight="1" x14ac:dyDescent="0.2">
      <c r="A2751" s="11"/>
      <c r="C2751" s="190">
        <v>2017</v>
      </c>
      <c r="D2751" s="186"/>
      <c r="E2751" s="142" t="s">
        <v>174</v>
      </c>
      <c r="F2751" s="142" t="s">
        <v>174</v>
      </c>
      <c r="G2751" s="142" t="s">
        <v>174</v>
      </c>
      <c r="H2751" s="142" t="s">
        <v>174</v>
      </c>
      <c r="I2751" s="142" t="s">
        <v>174</v>
      </c>
      <c r="J2751" s="142" t="s">
        <v>174</v>
      </c>
      <c r="K2751" s="142" t="s">
        <v>174</v>
      </c>
      <c r="L2751" s="141" t="s">
        <v>174</v>
      </c>
    </row>
    <row r="2752" spans="1:12" ht="15" customHeight="1" x14ac:dyDescent="0.2">
      <c r="A2752" s="11"/>
      <c r="C2752" s="190">
        <v>2014</v>
      </c>
      <c r="D2752" s="186"/>
      <c r="E2752" s="142" t="s">
        <v>174</v>
      </c>
      <c r="F2752" s="142" t="s">
        <v>174</v>
      </c>
      <c r="G2752" s="142" t="s">
        <v>174</v>
      </c>
      <c r="H2752" s="142" t="s">
        <v>174</v>
      </c>
      <c r="I2752" s="142" t="s">
        <v>174</v>
      </c>
      <c r="J2752" s="142" t="s">
        <v>174</v>
      </c>
      <c r="K2752" s="142" t="s">
        <v>174</v>
      </c>
      <c r="L2752" s="141" t="s">
        <v>174</v>
      </c>
    </row>
    <row r="2753" spans="1:12" ht="15" customHeight="1" x14ac:dyDescent="0.2">
      <c r="A2753" s="11"/>
      <c r="C2753" s="162" t="s">
        <v>74</v>
      </c>
      <c r="D2753" s="162"/>
      <c r="E2753" s="162"/>
      <c r="F2753" s="162"/>
      <c r="G2753" s="162"/>
      <c r="H2753" s="162"/>
      <c r="I2753" s="162"/>
      <c r="J2753" s="162"/>
      <c r="K2753" s="162"/>
      <c r="L2753" s="162"/>
    </row>
    <row r="2754" spans="1:12" ht="15" customHeight="1" x14ac:dyDescent="0.2">
      <c r="A2754" s="11"/>
      <c r="C2754" s="189">
        <v>2024</v>
      </c>
      <c r="D2754" s="184"/>
      <c r="E2754" s="185">
        <f>AVERAGE(E2759,E2764,E2769)</f>
        <v>0.15517993433359015</v>
      </c>
      <c r="F2754" s="185">
        <f t="shared" ref="F2754:K2754" si="1178">AVERAGE(F2759,F2764,F2769)</f>
        <v>0.103796909584162</v>
      </c>
      <c r="G2754" s="185">
        <f t="shared" si="1178"/>
        <v>0.3533912999965238</v>
      </c>
      <c r="H2754" s="185">
        <f t="shared" si="1178"/>
        <v>0.11745803546072354</v>
      </c>
      <c r="I2754" s="185">
        <f t="shared" si="1178"/>
        <v>5.5706924887323435E-2</v>
      </c>
      <c r="J2754" s="185">
        <f t="shared" si="1178"/>
        <v>0.10473097045281649</v>
      </c>
      <c r="K2754" s="185">
        <f t="shared" si="1178"/>
        <v>0.10973592528486059</v>
      </c>
      <c r="L2754" s="180">
        <f t="shared" ref="L2754:L2755" si="1179">(1*E2754+2*F2754+3*G2754+4*H2754+5*I2754)/SUM(E2754:I2754)</f>
        <v>2.7641284727395812</v>
      </c>
    </row>
    <row r="2755" spans="1:12" ht="15" customHeight="1" x14ac:dyDescent="0.2">
      <c r="A2755" s="11"/>
      <c r="C2755" s="190">
        <v>2021</v>
      </c>
      <c r="D2755" s="190" t="s">
        <v>201</v>
      </c>
      <c r="E2755" s="142">
        <f t="shared" ref="E2755:K2755" si="1180">AVERAGE(E2760,E2765,E2770)</f>
        <v>0.17911679033333336</v>
      </c>
      <c r="F2755" s="142">
        <f t="shared" si="1180"/>
        <v>0.13032335466666667</v>
      </c>
      <c r="G2755" s="142">
        <f t="shared" si="1180"/>
        <v>0.32436444199999998</v>
      </c>
      <c r="H2755" s="142">
        <f t="shared" si="1180"/>
        <v>0.12075227266666666</v>
      </c>
      <c r="I2755" s="142">
        <f t="shared" si="1180"/>
        <v>3.0605799999999999E-2</v>
      </c>
      <c r="J2755" s="142">
        <f t="shared" si="1180"/>
        <v>0.10262805666666665</v>
      </c>
      <c r="K2755" s="142">
        <f t="shared" si="1180"/>
        <v>0.112209271</v>
      </c>
      <c r="L2755" s="141">
        <f t="shared" si="1179"/>
        <v>2.6095165009543022</v>
      </c>
    </row>
    <row r="2756" spans="1:12" ht="15" customHeight="1" x14ac:dyDescent="0.2">
      <c r="A2756" s="11"/>
      <c r="C2756" s="190">
        <v>2017</v>
      </c>
      <c r="D2756" s="186"/>
      <c r="E2756" s="142" t="s">
        <v>174</v>
      </c>
      <c r="F2756" s="142" t="s">
        <v>174</v>
      </c>
      <c r="G2756" s="142" t="s">
        <v>174</v>
      </c>
      <c r="H2756" s="142" t="s">
        <v>174</v>
      </c>
      <c r="I2756" s="142" t="s">
        <v>174</v>
      </c>
      <c r="J2756" s="142" t="s">
        <v>174</v>
      </c>
      <c r="K2756" s="142" t="s">
        <v>174</v>
      </c>
      <c r="L2756" s="141" t="s">
        <v>174</v>
      </c>
    </row>
    <row r="2757" spans="1:12" ht="15" customHeight="1" x14ac:dyDescent="0.2">
      <c r="A2757" s="11"/>
      <c r="C2757" s="190">
        <v>2014</v>
      </c>
      <c r="D2757" s="186"/>
      <c r="E2757" s="142" t="s">
        <v>174</v>
      </c>
      <c r="F2757" s="142" t="s">
        <v>174</v>
      </c>
      <c r="G2757" s="142" t="s">
        <v>174</v>
      </c>
      <c r="H2757" s="142" t="s">
        <v>174</v>
      </c>
      <c r="I2757" s="142" t="s">
        <v>174</v>
      </c>
      <c r="J2757" s="142" t="s">
        <v>174</v>
      </c>
      <c r="K2757" s="142" t="s">
        <v>174</v>
      </c>
      <c r="L2757" s="141" t="s">
        <v>174</v>
      </c>
    </row>
    <row r="2758" spans="1:12" ht="15" customHeight="1" x14ac:dyDescent="0.2">
      <c r="A2758" s="11"/>
      <c r="C2758" s="170" t="s">
        <v>95</v>
      </c>
      <c r="D2758" s="171"/>
      <c r="E2758" s="172"/>
      <c r="F2758" s="172"/>
      <c r="G2758" s="173"/>
      <c r="H2758" s="173"/>
      <c r="I2758" s="173"/>
      <c r="J2758" s="173"/>
      <c r="K2758" s="173"/>
      <c r="L2758" s="174"/>
    </row>
    <row r="2759" spans="1:12" ht="15" customHeight="1" x14ac:dyDescent="0.2">
      <c r="A2759" s="11"/>
      <c r="C2759" s="189">
        <v>2024</v>
      </c>
      <c r="D2759" s="184"/>
      <c r="E2759" s="185">
        <v>0.1773687936890565</v>
      </c>
      <c r="F2759" s="185">
        <v>0.10221903675504765</v>
      </c>
      <c r="G2759" s="185">
        <v>0.35934679628179006</v>
      </c>
      <c r="H2759" s="185">
        <v>9.8538066077587652E-2</v>
      </c>
      <c r="I2759" s="185">
        <v>5.5430717508085162E-2</v>
      </c>
      <c r="J2759" s="185">
        <v>9.6735425651702067E-2</v>
      </c>
      <c r="K2759" s="185">
        <v>0.11036116403673094</v>
      </c>
      <c r="L2759" s="180">
        <f t="shared" ref="L2759:L2760" si="1181">(1*E2759+2*F2759+3*G2759+4*H2759+5*I2759)/SUM(E2759:I2759)</f>
        <v>2.6877840102338237</v>
      </c>
    </row>
    <row r="2760" spans="1:12" ht="15" customHeight="1" x14ac:dyDescent="0.2">
      <c r="A2760" s="11"/>
      <c r="C2760" s="190">
        <v>2021</v>
      </c>
      <c r="D2760" s="190" t="s">
        <v>201</v>
      </c>
      <c r="E2760" s="142">
        <v>0.18560699999999999</v>
      </c>
      <c r="F2760" s="142">
        <v>0.16176726</v>
      </c>
      <c r="G2760" s="142">
        <v>0.29266531000000001</v>
      </c>
      <c r="H2760" s="142">
        <v>0.119196517</v>
      </c>
      <c r="I2760" s="142">
        <v>2.4472799999999999E-2</v>
      </c>
      <c r="J2760" s="142">
        <v>0.107212987</v>
      </c>
      <c r="K2760" s="142">
        <v>0.10907810599999999</v>
      </c>
      <c r="L2760" s="141">
        <f t="shared" si="1181"/>
        <v>2.5344710911769974</v>
      </c>
    </row>
    <row r="2761" spans="1:12" ht="15" customHeight="1" x14ac:dyDescent="0.2">
      <c r="A2761" s="11"/>
      <c r="C2761" s="190">
        <v>2017</v>
      </c>
      <c r="D2761" s="186"/>
      <c r="E2761" s="142" t="s">
        <v>174</v>
      </c>
      <c r="F2761" s="142" t="s">
        <v>174</v>
      </c>
      <c r="G2761" s="142" t="s">
        <v>174</v>
      </c>
      <c r="H2761" s="142" t="s">
        <v>174</v>
      </c>
      <c r="I2761" s="142" t="s">
        <v>174</v>
      </c>
      <c r="J2761" s="142" t="s">
        <v>174</v>
      </c>
      <c r="K2761" s="142" t="s">
        <v>174</v>
      </c>
      <c r="L2761" s="141" t="s">
        <v>174</v>
      </c>
    </row>
    <row r="2762" spans="1:12" ht="15" customHeight="1" x14ac:dyDescent="0.2">
      <c r="A2762" s="11"/>
      <c r="C2762" s="190">
        <v>2014</v>
      </c>
      <c r="D2762" s="186"/>
      <c r="E2762" s="142" t="s">
        <v>174</v>
      </c>
      <c r="F2762" s="142" t="s">
        <v>174</v>
      </c>
      <c r="G2762" s="142" t="s">
        <v>174</v>
      </c>
      <c r="H2762" s="142" t="s">
        <v>174</v>
      </c>
      <c r="I2762" s="142" t="s">
        <v>174</v>
      </c>
      <c r="J2762" s="142" t="s">
        <v>174</v>
      </c>
      <c r="K2762" s="142" t="s">
        <v>174</v>
      </c>
      <c r="L2762" s="141" t="s">
        <v>174</v>
      </c>
    </row>
    <row r="2763" spans="1:12" ht="15" customHeight="1" x14ac:dyDescent="0.2">
      <c r="A2763" s="11"/>
      <c r="C2763" s="170" t="s">
        <v>96</v>
      </c>
      <c r="D2763" s="171"/>
      <c r="E2763" s="172"/>
      <c r="F2763" s="172"/>
      <c r="G2763" s="173"/>
      <c r="H2763" s="173"/>
      <c r="I2763" s="173"/>
      <c r="J2763" s="173"/>
      <c r="K2763" s="173"/>
      <c r="L2763" s="174"/>
    </row>
    <row r="2764" spans="1:12" ht="15" customHeight="1" x14ac:dyDescent="0.2">
      <c r="A2764" s="11"/>
      <c r="C2764" s="189">
        <v>2024</v>
      </c>
      <c r="D2764" s="184"/>
      <c r="E2764" s="185">
        <v>0.15532311527912943</v>
      </c>
      <c r="F2764" s="185">
        <v>0.11020849752956462</v>
      </c>
      <c r="G2764" s="185">
        <v>0.357221651704138</v>
      </c>
      <c r="H2764" s="185">
        <v>0.11335322271846562</v>
      </c>
      <c r="I2764" s="185">
        <v>5.2065173595268931E-2</v>
      </c>
      <c r="J2764" s="185">
        <v>0.1014671751367025</v>
      </c>
      <c r="K2764" s="185">
        <v>0.11036116403673094</v>
      </c>
      <c r="L2764" s="180">
        <f t="shared" ref="L2764:L2765" si="1182">(1*E2764+2*F2764+3*G2764+4*H2764+5*I2764)/SUM(E2764:I2764)</f>
        <v>2.7419709838773678</v>
      </c>
    </row>
    <row r="2765" spans="1:12" ht="15" customHeight="1" x14ac:dyDescent="0.2">
      <c r="A2765" s="11"/>
      <c r="C2765" s="190">
        <v>2021</v>
      </c>
      <c r="D2765" s="190" t="s">
        <v>201</v>
      </c>
      <c r="E2765" s="142">
        <v>0.18390105200000001</v>
      </c>
      <c r="F2765" s="142">
        <v>0.12658561199999999</v>
      </c>
      <c r="G2765" s="142">
        <v>0.34436201999999999</v>
      </c>
      <c r="H2765" s="142">
        <v>0.104261043</v>
      </c>
      <c r="I2765" s="142">
        <v>3.3105999999999997E-2</v>
      </c>
      <c r="J2765" s="142">
        <v>9.8706143999999996E-2</v>
      </c>
      <c r="K2765" s="142">
        <v>0.10907810599999999</v>
      </c>
      <c r="L2765" s="141">
        <f t="shared" si="1182"/>
        <v>2.5911281965751738</v>
      </c>
    </row>
    <row r="2766" spans="1:12" ht="15" customHeight="1" x14ac:dyDescent="0.2">
      <c r="A2766" s="11"/>
      <c r="C2766" s="190">
        <v>2017</v>
      </c>
      <c r="D2766" s="186"/>
      <c r="E2766" s="142" t="s">
        <v>174</v>
      </c>
      <c r="F2766" s="142" t="s">
        <v>174</v>
      </c>
      <c r="G2766" s="142" t="s">
        <v>174</v>
      </c>
      <c r="H2766" s="142" t="s">
        <v>174</v>
      </c>
      <c r="I2766" s="142" t="s">
        <v>174</v>
      </c>
      <c r="J2766" s="142" t="s">
        <v>174</v>
      </c>
      <c r="K2766" s="142" t="s">
        <v>174</v>
      </c>
      <c r="L2766" s="141" t="s">
        <v>174</v>
      </c>
    </row>
    <row r="2767" spans="1:12" ht="15" customHeight="1" x14ac:dyDescent="0.2">
      <c r="A2767" s="11"/>
      <c r="C2767" s="190">
        <v>2014</v>
      </c>
      <c r="D2767" s="186"/>
      <c r="E2767" s="142" t="s">
        <v>174</v>
      </c>
      <c r="F2767" s="142" t="s">
        <v>174</v>
      </c>
      <c r="G2767" s="142" t="s">
        <v>174</v>
      </c>
      <c r="H2767" s="142" t="s">
        <v>174</v>
      </c>
      <c r="I2767" s="142" t="s">
        <v>174</v>
      </c>
      <c r="J2767" s="142" t="s">
        <v>174</v>
      </c>
      <c r="K2767" s="142" t="s">
        <v>174</v>
      </c>
      <c r="L2767" s="141" t="s">
        <v>174</v>
      </c>
    </row>
    <row r="2768" spans="1:12" ht="15" customHeight="1" x14ac:dyDescent="0.2">
      <c r="A2768" s="11"/>
      <c r="C2768" s="170" t="s">
        <v>181</v>
      </c>
      <c r="D2768" s="171"/>
      <c r="E2768" s="172"/>
      <c r="F2768" s="172"/>
      <c r="G2768" s="173"/>
      <c r="H2768" s="173"/>
      <c r="I2768" s="173"/>
      <c r="J2768" s="173"/>
      <c r="K2768" s="173"/>
      <c r="L2768" s="174"/>
    </row>
    <row r="2769" spans="1:12" ht="15" customHeight="1" x14ac:dyDescent="0.2">
      <c r="A2769" s="11"/>
      <c r="C2769" s="189">
        <v>2024</v>
      </c>
      <c r="D2769" s="184"/>
      <c r="E2769" s="185">
        <v>0.1328478940325846</v>
      </c>
      <c r="F2769" s="185">
        <v>9.8963194467873758E-2</v>
      </c>
      <c r="G2769" s="185">
        <v>0.3436054520036434</v>
      </c>
      <c r="H2769" s="185">
        <v>0.14048281758611736</v>
      </c>
      <c r="I2769" s="185">
        <v>5.9624883558616233E-2</v>
      </c>
      <c r="J2769" s="185">
        <v>0.11599031057004487</v>
      </c>
      <c r="K2769" s="185">
        <v>0.10848544778111989</v>
      </c>
      <c r="L2769" s="180">
        <f t="shared" ref="L2769:L2770" si="1183">(1*E2769+2*F2769+3*G2769+4*H2769+5*I2769)/SUM(E2769:I2769)</f>
        <v>2.8647026202474213</v>
      </c>
    </row>
    <row r="2770" spans="1:12" ht="15" customHeight="1" x14ac:dyDescent="0.2">
      <c r="A2770" s="11"/>
      <c r="C2770" s="190">
        <v>2021</v>
      </c>
      <c r="D2770" s="190" t="s">
        <v>201</v>
      </c>
      <c r="E2770" s="142">
        <v>0.16784231899999999</v>
      </c>
      <c r="F2770" s="142">
        <v>0.102617192</v>
      </c>
      <c r="G2770" s="142">
        <v>0.33606599599999998</v>
      </c>
      <c r="H2770" s="142">
        <v>0.13879925800000001</v>
      </c>
      <c r="I2770" s="142">
        <v>3.4238600000000001E-2</v>
      </c>
      <c r="J2770" s="142">
        <v>0.10196503899999999</v>
      </c>
      <c r="K2770" s="142">
        <v>0.118471601</v>
      </c>
      <c r="L2770" s="141">
        <f t="shared" si="1183"/>
        <v>2.7036477310603226</v>
      </c>
    </row>
    <row r="2771" spans="1:12" ht="15" customHeight="1" x14ac:dyDescent="0.2">
      <c r="A2771" s="11"/>
      <c r="C2771" s="190">
        <v>2017</v>
      </c>
      <c r="D2771" s="186"/>
      <c r="E2771" s="142" t="s">
        <v>174</v>
      </c>
      <c r="F2771" s="142" t="s">
        <v>174</v>
      </c>
      <c r="G2771" s="142" t="s">
        <v>174</v>
      </c>
      <c r="H2771" s="142" t="s">
        <v>174</v>
      </c>
      <c r="I2771" s="142" t="s">
        <v>174</v>
      </c>
      <c r="J2771" s="142" t="s">
        <v>174</v>
      </c>
      <c r="K2771" s="142" t="s">
        <v>174</v>
      </c>
      <c r="L2771" s="141" t="s">
        <v>174</v>
      </c>
    </row>
    <row r="2772" spans="1:12" ht="15" customHeight="1" x14ac:dyDescent="0.2">
      <c r="A2772" s="11"/>
      <c r="C2772" s="190">
        <v>2014</v>
      </c>
      <c r="D2772" s="186"/>
      <c r="E2772" s="142" t="s">
        <v>174</v>
      </c>
      <c r="F2772" s="142" t="s">
        <v>174</v>
      </c>
      <c r="G2772" s="142" t="s">
        <v>174</v>
      </c>
      <c r="H2772" s="142" t="s">
        <v>174</v>
      </c>
      <c r="I2772" s="142" t="s">
        <v>174</v>
      </c>
      <c r="J2772" s="142" t="s">
        <v>174</v>
      </c>
      <c r="K2772" s="142" t="s">
        <v>174</v>
      </c>
      <c r="L2772" s="141" t="s">
        <v>174</v>
      </c>
    </row>
    <row r="2773" spans="1:12" ht="15" customHeight="1" x14ac:dyDescent="0.2">
      <c r="A2773" s="11"/>
      <c r="C2773" s="162" t="s">
        <v>75</v>
      </c>
      <c r="D2773" s="162"/>
      <c r="E2773" s="162"/>
      <c r="F2773" s="162"/>
      <c r="G2773" s="162"/>
      <c r="H2773" s="162"/>
      <c r="I2773" s="162"/>
      <c r="J2773" s="162"/>
      <c r="K2773" s="162"/>
      <c r="L2773" s="162"/>
    </row>
    <row r="2774" spans="1:12" ht="15" customHeight="1" x14ac:dyDescent="0.2">
      <c r="A2774" s="11"/>
      <c r="C2774" s="189">
        <v>2024</v>
      </c>
      <c r="D2774" s="184"/>
      <c r="E2774" s="185">
        <f>AVERAGE(E2779,E2784,E2789)</f>
        <v>0.17310020312200999</v>
      </c>
      <c r="F2774" s="185">
        <f t="shared" ref="F2774:K2774" si="1184">AVERAGE(F2779,F2784,F2789)</f>
        <v>9.3901526308409214E-2</v>
      </c>
      <c r="G2774" s="185">
        <f t="shared" si="1184"/>
        <v>0.28522520690551389</v>
      </c>
      <c r="H2774" s="185">
        <f t="shared" si="1184"/>
        <v>8.6950256760007394E-2</v>
      </c>
      <c r="I2774" s="185">
        <f t="shared" si="1184"/>
        <v>5.2163731836352957E-2</v>
      </c>
      <c r="J2774" s="185">
        <f t="shared" si="1184"/>
        <v>0.13210853532023781</v>
      </c>
      <c r="K2774" s="185">
        <f t="shared" si="1184"/>
        <v>0.1765505397474687</v>
      </c>
      <c r="L2774" s="180">
        <f t="shared" ref="L2774:L2775" si="1185">(1*E2774+2*F2774+3*G2774+4*H2774+5*I2774)/SUM(E2774:I2774)</f>
        <v>2.6400846483316691</v>
      </c>
    </row>
    <row r="2775" spans="1:12" ht="15" customHeight="1" x14ac:dyDescent="0.2">
      <c r="A2775" s="11"/>
      <c r="C2775" s="190">
        <v>2021</v>
      </c>
      <c r="D2775" s="190" t="s">
        <v>201</v>
      </c>
      <c r="E2775" s="142">
        <f t="shared" ref="E2775:K2775" si="1186">AVERAGE(E2780,E2785,E2790)</f>
        <v>0.18761883333333332</v>
      </c>
      <c r="F2775" s="142">
        <f t="shared" si="1186"/>
        <v>0.13539415099999999</v>
      </c>
      <c r="G2775" s="142">
        <f t="shared" si="1186"/>
        <v>0.27251066866666668</v>
      </c>
      <c r="H2775" s="142">
        <f t="shared" si="1186"/>
        <v>0.11034325066666666</v>
      </c>
      <c r="I2775" s="142">
        <f t="shared" si="1186"/>
        <v>2.04919E-2</v>
      </c>
      <c r="J2775" s="142">
        <f t="shared" si="1186"/>
        <v>0.11648746766666666</v>
      </c>
      <c r="K2775" s="142">
        <f t="shared" si="1186"/>
        <v>0.15715374166666665</v>
      </c>
      <c r="L2775" s="141">
        <f t="shared" si="1185"/>
        <v>2.5053343262500216</v>
      </c>
    </row>
    <row r="2776" spans="1:12" ht="15" customHeight="1" x14ac:dyDescent="0.2">
      <c r="A2776" s="11"/>
      <c r="C2776" s="190">
        <v>2017</v>
      </c>
      <c r="D2776" s="186"/>
      <c r="E2776" s="142" t="s">
        <v>174</v>
      </c>
      <c r="F2776" s="142" t="s">
        <v>174</v>
      </c>
      <c r="G2776" s="142" t="s">
        <v>174</v>
      </c>
      <c r="H2776" s="142" t="s">
        <v>174</v>
      </c>
      <c r="I2776" s="142" t="s">
        <v>174</v>
      </c>
      <c r="J2776" s="142" t="s">
        <v>174</v>
      </c>
      <c r="K2776" s="142" t="s">
        <v>174</v>
      </c>
      <c r="L2776" s="141" t="s">
        <v>174</v>
      </c>
    </row>
    <row r="2777" spans="1:12" ht="15" customHeight="1" x14ac:dyDescent="0.2">
      <c r="A2777" s="11"/>
      <c r="C2777" s="190">
        <v>2014</v>
      </c>
      <c r="D2777" s="186"/>
      <c r="E2777" s="142" t="s">
        <v>174</v>
      </c>
      <c r="F2777" s="142" t="s">
        <v>174</v>
      </c>
      <c r="G2777" s="142" t="s">
        <v>174</v>
      </c>
      <c r="H2777" s="142" t="s">
        <v>174</v>
      </c>
      <c r="I2777" s="142" t="s">
        <v>174</v>
      </c>
      <c r="J2777" s="142" t="s">
        <v>174</v>
      </c>
      <c r="K2777" s="142" t="s">
        <v>174</v>
      </c>
      <c r="L2777" s="141" t="s">
        <v>174</v>
      </c>
    </row>
    <row r="2778" spans="1:12" ht="15" customHeight="1" x14ac:dyDescent="0.2">
      <c r="A2778" s="11"/>
      <c r="C2778" s="170" t="s">
        <v>95</v>
      </c>
      <c r="D2778" s="171"/>
      <c r="E2778" s="172"/>
      <c r="F2778" s="172"/>
      <c r="G2778" s="173"/>
      <c r="H2778" s="173"/>
      <c r="I2778" s="173"/>
      <c r="J2778" s="173"/>
      <c r="K2778" s="173"/>
      <c r="L2778" s="174"/>
    </row>
    <row r="2779" spans="1:12" ht="15" customHeight="1" x14ac:dyDescent="0.2">
      <c r="A2779" s="11"/>
      <c r="C2779" s="189">
        <v>2024</v>
      </c>
      <c r="D2779" s="184"/>
      <c r="E2779" s="185">
        <v>0.19898793837652334</v>
      </c>
      <c r="F2779" s="185">
        <v>0.10254990426930789</v>
      </c>
      <c r="G2779" s="185">
        <v>0.27630811250758747</v>
      </c>
      <c r="H2779" s="185">
        <v>7.2490395571379707E-2</v>
      </c>
      <c r="I2779" s="185">
        <v>4.820467795178817E-2</v>
      </c>
      <c r="J2779" s="185">
        <v>0.12799814397509704</v>
      </c>
      <c r="K2779" s="185">
        <v>0.17346082734831633</v>
      </c>
      <c r="L2779" s="180">
        <f t="shared" ref="L2779:L2780" si="1187">(1*E2779+2*F2779+3*G2779+4*H2779+5*I2779)/SUM(E2779:I2779)</f>
        <v>2.525259052892459</v>
      </c>
    </row>
    <row r="2780" spans="1:12" ht="15" customHeight="1" x14ac:dyDescent="0.2">
      <c r="A2780" s="11"/>
      <c r="C2780" s="190">
        <v>2021</v>
      </c>
      <c r="D2780" s="190" t="s">
        <v>201</v>
      </c>
      <c r="E2780" s="142">
        <v>0.19977125400000001</v>
      </c>
      <c r="F2780" s="142">
        <v>0.15379235399999999</v>
      </c>
      <c r="G2780" s="142">
        <v>0.25034482499999999</v>
      </c>
      <c r="H2780" s="142">
        <v>0.10974639999999999</v>
      </c>
      <c r="I2780" s="142">
        <v>1.27055E-2</v>
      </c>
      <c r="J2780" s="142">
        <v>0.12199513200000001</v>
      </c>
      <c r="K2780" s="142">
        <v>0.15164457000000001</v>
      </c>
      <c r="L2780" s="141">
        <f t="shared" si="1187"/>
        <v>2.4242837294365303</v>
      </c>
    </row>
    <row r="2781" spans="1:12" ht="15" customHeight="1" x14ac:dyDescent="0.2">
      <c r="A2781" s="11"/>
      <c r="C2781" s="190">
        <v>2017</v>
      </c>
      <c r="D2781" s="186"/>
      <c r="E2781" s="142" t="s">
        <v>174</v>
      </c>
      <c r="F2781" s="142" t="s">
        <v>174</v>
      </c>
      <c r="G2781" s="142" t="s">
        <v>174</v>
      </c>
      <c r="H2781" s="142" t="s">
        <v>174</v>
      </c>
      <c r="I2781" s="142" t="s">
        <v>174</v>
      </c>
      <c r="J2781" s="142" t="s">
        <v>174</v>
      </c>
      <c r="K2781" s="142" t="s">
        <v>174</v>
      </c>
      <c r="L2781" s="141" t="s">
        <v>174</v>
      </c>
    </row>
    <row r="2782" spans="1:12" ht="15" customHeight="1" x14ac:dyDescent="0.2">
      <c r="A2782" s="11"/>
      <c r="C2782" s="190">
        <v>2014</v>
      </c>
      <c r="D2782" s="186"/>
      <c r="E2782" s="142" t="s">
        <v>174</v>
      </c>
      <c r="F2782" s="142" t="s">
        <v>174</v>
      </c>
      <c r="G2782" s="142" t="s">
        <v>174</v>
      </c>
      <c r="H2782" s="142" t="s">
        <v>174</v>
      </c>
      <c r="I2782" s="142" t="s">
        <v>174</v>
      </c>
      <c r="J2782" s="142" t="s">
        <v>174</v>
      </c>
      <c r="K2782" s="142" t="s">
        <v>174</v>
      </c>
      <c r="L2782" s="141" t="s">
        <v>174</v>
      </c>
    </row>
    <row r="2783" spans="1:12" ht="15" customHeight="1" x14ac:dyDescent="0.2">
      <c r="A2783" s="11"/>
      <c r="C2783" s="170" t="s">
        <v>96</v>
      </c>
      <c r="D2783" s="171"/>
      <c r="E2783" s="172"/>
      <c r="F2783" s="172"/>
      <c r="G2783" s="173"/>
      <c r="H2783" s="173"/>
      <c r="I2783" s="173"/>
      <c r="J2783" s="173"/>
      <c r="K2783" s="173"/>
      <c r="L2783" s="174"/>
    </row>
    <row r="2784" spans="1:12" ht="15" customHeight="1" x14ac:dyDescent="0.2">
      <c r="A2784" s="11"/>
      <c r="C2784" s="189">
        <v>2024</v>
      </c>
      <c r="D2784" s="184"/>
      <c r="E2784" s="185">
        <v>0.17607400322672456</v>
      </c>
      <c r="F2784" s="185">
        <v>8.9323121688259441E-2</v>
      </c>
      <c r="G2784" s="185">
        <v>0.29365729425847586</v>
      </c>
      <c r="H2784" s="185">
        <v>8.9407712849904064E-2</v>
      </c>
      <c r="I2784" s="185">
        <v>4.8574976330919957E-2</v>
      </c>
      <c r="J2784" s="185">
        <v>0.12950206429739983</v>
      </c>
      <c r="K2784" s="185">
        <v>0.17346082734831633</v>
      </c>
      <c r="L2784" s="180">
        <f t="shared" ref="L2784:L2785" si="1188">(1*E2784+2*F2784+3*G2784+4*H2784+5*I2784)/SUM(E2784:I2784)</f>
        <v>2.6342899688198531</v>
      </c>
    </row>
    <row r="2785" spans="1:12" ht="15" customHeight="1" x14ac:dyDescent="0.2">
      <c r="A2785" s="11"/>
      <c r="C2785" s="190">
        <v>2021</v>
      </c>
      <c r="D2785" s="190" t="s">
        <v>201</v>
      </c>
      <c r="E2785" s="142">
        <v>0.189420114</v>
      </c>
      <c r="F2785" s="142">
        <v>0.12981093599999999</v>
      </c>
      <c r="G2785" s="142">
        <v>0.29589874399999999</v>
      </c>
      <c r="H2785" s="142">
        <v>9.8986905E-2</v>
      </c>
      <c r="I2785" s="142">
        <v>2.0749799999999999E-2</v>
      </c>
      <c r="J2785" s="142">
        <v>0.113488969</v>
      </c>
      <c r="K2785" s="142">
        <v>0.15164457000000001</v>
      </c>
      <c r="L2785" s="141">
        <f t="shared" si="1188"/>
        <v>2.4990047042544528</v>
      </c>
    </row>
    <row r="2786" spans="1:12" ht="15" customHeight="1" x14ac:dyDescent="0.2">
      <c r="A2786" s="11"/>
      <c r="C2786" s="190">
        <v>2017</v>
      </c>
      <c r="D2786" s="186"/>
      <c r="E2786" s="142" t="s">
        <v>174</v>
      </c>
      <c r="F2786" s="142" t="s">
        <v>174</v>
      </c>
      <c r="G2786" s="142" t="s">
        <v>174</v>
      </c>
      <c r="H2786" s="142" t="s">
        <v>174</v>
      </c>
      <c r="I2786" s="142" t="s">
        <v>174</v>
      </c>
      <c r="J2786" s="142" t="s">
        <v>174</v>
      </c>
      <c r="K2786" s="142" t="s">
        <v>174</v>
      </c>
      <c r="L2786" s="141" t="s">
        <v>174</v>
      </c>
    </row>
    <row r="2787" spans="1:12" ht="15" customHeight="1" x14ac:dyDescent="0.2">
      <c r="A2787" s="11"/>
      <c r="C2787" s="190">
        <v>2014</v>
      </c>
      <c r="D2787" s="186"/>
      <c r="E2787" s="142" t="s">
        <v>174</v>
      </c>
      <c r="F2787" s="142" t="s">
        <v>174</v>
      </c>
      <c r="G2787" s="142" t="s">
        <v>174</v>
      </c>
      <c r="H2787" s="142" t="s">
        <v>174</v>
      </c>
      <c r="I2787" s="142" t="s">
        <v>174</v>
      </c>
      <c r="J2787" s="142" t="s">
        <v>174</v>
      </c>
      <c r="K2787" s="142" t="s">
        <v>174</v>
      </c>
      <c r="L2787" s="141" t="s">
        <v>174</v>
      </c>
    </row>
    <row r="2788" spans="1:12" ht="15" customHeight="1" x14ac:dyDescent="0.2">
      <c r="A2788" s="11"/>
      <c r="C2788" s="170" t="s">
        <v>181</v>
      </c>
      <c r="D2788" s="171"/>
      <c r="E2788" s="172"/>
      <c r="F2788" s="172"/>
      <c r="G2788" s="173"/>
      <c r="H2788" s="173"/>
      <c r="I2788" s="173"/>
      <c r="J2788" s="173"/>
      <c r="K2788" s="173"/>
      <c r="L2788" s="174"/>
    </row>
    <row r="2789" spans="1:12" ht="15" customHeight="1" x14ac:dyDescent="0.2">
      <c r="A2789" s="11"/>
      <c r="C2789" s="189">
        <v>2024</v>
      </c>
      <c r="D2789" s="184"/>
      <c r="E2789" s="185">
        <v>0.1442386677627821</v>
      </c>
      <c r="F2789" s="185">
        <v>8.9831552967660308E-2</v>
      </c>
      <c r="G2789" s="185">
        <v>0.28571021395047841</v>
      </c>
      <c r="H2789" s="185">
        <v>9.8952661858738397E-2</v>
      </c>
      <c r="I2789" s="185">
        <v>5.9711541226350744E-2</v>
      </c>
      <c r="J2789" s="185">
        <v>0.13882539768821653</v>
      </c>
      <c r="K2789" s="185">
        <v>0.18272996454577345</v>
      </c>
      <c r="L2789" s="180">
        <f t="shared" ref="L2789:L2790" si="1189">(1*E2789+2*F2789+3*G2789+4*H2789+5*I2789)/SUM(E2789:I2789)</f>
        <v>2.764265003687826</v>
      </c>
    </row>
    <row r="2790" spans="1:12" ht="15" customHeight="1" x14ac:dyDescent="0.2">
      <c r="A2790" s="11"/>
      <c r="C2790" s="190">
        <v>2021</v>
      </c>
      <c r="D2790" s="190" t="s">
        <v>201</v>
      </c>
      <c r="E2790" s="142">
        <v>0.173665132</v>
      </c>
      <c r="F2790" s="142">
        <v>0.122579163</v>
      </c>
      <c r="G2790" s="142">
        <v>0.27128843699999999</v>
      </c>
      <c r="H2790" s="142">
        <v>0.122296447</v>
      </c>
      <c r="I2790" s="142">
        <v>2.8020400000000001E-2</v>
      </c>
      <c r="J2790" s="142">
        <v>0.113978302</v>
      </c>
      <c r="K2790" s="142">
        <v>0.168172085</v>
      </c>
      <c r="L2790" s="141">
        <f t="shared" si="1189"/>
        <v>2.5938255192596555</v>
      </c>
    </row>
    <row r="2791" spans="1:12" ht="15" customHeight="1" x14ac:dyDescent="0.2">
      <c r="A2791" s="11"/>
      <c r="C2791" s="190">
        <v>2017</v>
      </c>
      <c r="D2791" s="186"/>
      <c r="E2791" s="142" t="s">
        <v>174</v>
      </c>
      <c r="F2791" s="142" t="s">
        <v>174</v>
      </c>
      <c r="G2791" s="142" t="s">
        <v>174</v>
      </c>
      <c r="H2791" s="142" t="s">
        <v>174</v>
      </c>
      <c r="I2791" s="142" t="s">
        <v>174</v>
      </c>
      <c r="J2791" s="142" t="s">
        <v>174</v>
      </c>
      <c r="K2791" s="142" t="s">
        <v>174</v>
      </c>
      <c r="L2791" s="141" t="s">
        <v>174</v>
      </c>
    </row>
    <row r="2792" spans="1:12" ht="15" customHeight="1" x14ac:dyDescent="0.2">
      <c r="A2792" s="11"/>
      <c r="C2792" s="190">
        <v>2014</v>
      </c>
      <c r="D2792" s="186"/>
      <c r="E2792" s="142" t="s">
        <v>174</v>
      </c>
      <c r="F2792" s="142" t="s">
        <v>174</v>
      </c>
      <c r="G2792" s="142" t="s">
        <v>174</v>
      </c>
      <c r="H2792" s="142" t="s">
        <v>174</v>
      </c>
      <c r="I2792" s="142" t="s">
        <v>174</v>
      </c>
      <c r="J2792" s="142" t="s">
        <v>174</v>
      </c>
      <c r="K2792" s="142" t="s">
        <v>174</v>
      </c>
      <c r="L2792" s="141" t="s">
        <v>174</v>
      </c>
    </row>
    <row r="2793" spans="1:12" ht="15" customHeight="1" x14ac:dyDescent="0.2">
      <c r="A2793" s="11"/>
      <c r="C2793" s="162" t="s">
        <v>208</v>
      </c>
      <c r="D2793" s="162"/>
      <c r="E2793" s="162"/>
      <c r="F2793" s="162"/>
      <c r="G2793" s="162"/>
      <c r="H2793" s="162"/>
      <c r="I2793" s="162"/>
      <c r="J2793" s="162"/>
      <c r="K2793" s="162"/>
      <c r="L2793" s="162"/>
    </row>
    <row r="2794" spans="1:12" ht="15" customHeight="1" x14ac:dyDescent="0.2">
      <c r="A2794" s="11"/>
      <c r="C2794" s="189">
        <v>2024</v>
      </c>
      <c r="D2794" s="184"/>
      <c r="E2794" s="185">
        <f>AVERAGE(E2799,E2804,E2809)</f>
        <v>0.17097994049945722</v>
      </c>
      <c r="F2794" s="185">
        <f t="shared" ref="F2794:K2794" si="1190">AVERAGE(F2799,F2804,F2809)</f>
        <v>0.12428529118564625</v>
      </c>
      <c r="G2794" s="185">
        <f t="shared" si="1190"/>
        <v>0.29033182775259381</v>
      </c>
      <c r="H2794" s="185">
        <f t="shared" si="1190"/>
        <v>0.11834258718215823</v>
      </c>
      <c r="I2794" s="185">
        <f t="shared" si="1190"/>
        <v>6.132849503797743E-2</v>
      </c>
      <c r="J2794" s="185">
        <f t="shared" si="1190"/>
        <v>0.12790490460480208</v>
      </c>
      <c r="K2794" s="185">
        <f t="shared" si="1190"/>
        <v>0.10682695373736499</v>
      </c>
      <c r="L2794" s="180">
        <f t="shared" ref="L2794:L2795" si="1191">(1*E2794+2*F2794+3*G2794+4*H2794+5*I2794)/SUM(E2794:I2794)</f>
        <v>2.7056644819442131</v>
      </c>
    </row>
    <row r="2795" spans="1:12" ht="15" customHeight="1" x14ac:dyDescent="0.2">
      <c r="A2795" s="11"/>
      <c r="C2795" s="190">
        <v>2021</v>
      </c>
      <c r="D2795" s="190" t="s">
        <v>201</v>
      </c>
      <c r="E2795" s="142">
        <f t="shared" ref="E2795:K2795" si="1192">AVERAGE(E2800,E2805,E2810)</f>
        <v>0.17847411299999996</v>
      </c>
      <c r="F2795" s="142">
        <f t="shared" si="1192"/>
        <v>0.143694023</v>
      </c>
      <c r="G2795" s="142">
        <f t="shared" si="1192"/>
        <v>0.32328199266666663</v>
      </c>
      <c r="H2795" s="142">
        <f t="shared" si="1192"/>
        <v>0.1151726</v>
      </c>
      <c r="I2795" s="142">
        <f t="shared" si="1192"/>
        <v>2.3968566666666663E-2</v>
      </c>
      <c r="J2795" s="142">
        <f t="shared" si="1192"/>
        <v>0.10708691833333334</v>
      </c>
      <c r="K2795" s="142">
        <f t="shared" si="1192"/>
        <v>0.10832176766666668</v>
      </c>
      <c r="L2795" s="141">
        <f t="shared" si="1191"/>
        <v>2.5697982915764244</v>
      </c>
    </row>
    <row r="2796" spans="1:12" ht="15" customHeight="1" x14ac:dyDescent="0.2">
      <c r="A2796" s="11"/>
      <c r="C2796" s="190">
        <v>2017</v>
      </c>
      <c r="D2796" s="186"/>
      <c r="E2796" s="142" t="s">
        <v>174</v>
      </c>
      <c r="F2796" s="142" t="s">
        <v>174</v>
      </c>
      <c r="G2796" s="142" t="s">
        <v>174</v>
      </c>
      <c r="H2796" s="142" t="s">
        <v>174</v>
      </c>
      <c r="I2796" s="142" t="s">
        <v>174</v>
      </c>
      <c r="J2796" s="142" t="s">
        <v>174</v>
      </c>
      <c r="K2796" s="142" t="s">
        <v>174</v>
      </c>
      <c r="L2796" s="141" t="s">
        <v>174</v>
      </c>
    </row>
    <row r="2797" spans="1:12" ht="15" customHeight="1" x14ac:dyDescent="0.2">
      <c r="A2797" s="11"/>
      <c r="C2797" s="190">
        <v>2014</v>
      </c>
      <c r="D2797" s="186"/>
      <c r="E2797" s="142" t="s">
        <v>174</v>
      </c>
      <c r="F2797" s="142" t="s">
        <v>174</v>
      </c>
      <c r="G2797" s="142" t="s">
        <v>174</v>
      </c>
      <c r="H2797" s="142" t="s">
        <v>174</v>
      </c>
      <c r="I2797" s="142" t="s">
        <v>174</v>
      </c>
      <c r="J2797" s="142" t="s">
        <v>174</v>
      </c>
      <c r="K2797" s="142" t="s">
        <v>174</v>
      </c>
      <c r="L2797" s="141" t="s">
        <v>174</v>
      </c>
    </row>
    <row r="2798" spans="1:12" ht="15" customHeight="1" x14ac:dyDescent="0.2">
      <c r="A2798" s="11"/>
      <c r="C2798" s="170" t="s">
        <v>95</v>
      </c>
      <c r="D2798" s="171"/>
      <c r="E2798" s="172"/>
      <c r="F2798" s="172"/>
      <c r="G2798" s="173"/>
      <c r="H2798" s="173"/>
      <c r="I2798" s="173"/>
      <c r="J2798" s="173"/>
      <c r="K2798" s="173"/>
      <c r="L2798" s="174"/>
    </row>
    <row r="2799" spans="1:12" ht="15" customHeight="1" x14ac:dyDescent="0.2">
      <c r="A2799" s="11"/>
      <c r="C2799" s="189">
        <v>2024</v>
      </c>
      <c r="D2799" s="184"/>
      <c r="E2799" s="185">
        <v>0.19473694678671738</v>
      </c>
      <c r="F2799" s="185">
        <v>0.1304001649441951</v>
      </c>
      <c r="G2799" s="185">
        <v>0.29399350393495066</v>
      </c>
      <c r="H2799" s="185">
        <v>9.7370757391793877E-2</v>
      </c>
      <c r="I2799" s="185">
        <v>5.3802208850399526E-2</v>
      </c>
      <c r="J2799" s="185">
        <v>0.12423777456861915</v>
      </c>
      <c r="K2799" s="185">
        <v>0.10545864352332424</v>
      </c>
      <c r="L2799" s="180">
        <f t="shared" ref="L2799:L2800" si="1193">(1*E2799+2*F2799+3*G2799+4*H2799+5*I2799)/SUM(E2799:I2799)</f>
        <v>2.5912015849062695</v>
      </c>
    </row>
    <row r="2800" spans="1:12" ht="15" customHeight="1" x14ac:dyDescent="0.2">
      <c r="A2800" s="11"/>
      <c r="C2800" s="190">
        <v>2021</v>
      </c>
      <c r="D2800" s="190" t="s">
        <v>201</v>
      </c>
      <c r="E2800" s="142">
        <v>0.201272486</v>
      </c>
      <c r="F2800" s="142">
        <v>0.15198176299999999</v>
      </c>
      <c r="G2800" s="142">
        <v>0.301094894</v>
      </c>
      <c r="H2800" s="142">
        <v>0.11519868900000001</v>
      </c>
      <c r="I2800" s="142">
        <v>1.35789E-2</v>
      </c>
      <c r="J2800" s="142">
        <v>0.111463932</v>
      </c>
      <c r="K2800" s="142">
        <v>0.10540933700000001</v>
      </c>
      <c r="L2800" s="141">
        <f t="shared" si="1193"/>
        <v>2.4736864045652323</v>
      </c>
    </row>
    <row r="2801" spans="1:12" ht="15" customHeight="1" x14ac:dyDescent="0.2">
      <c r="A2801" s="11"/>
      <c r="C2801" s="190">
        <v>2017</v>
      </c>
      <c r="D2801" s="186"/>
      <c r="E2801" s="142" t="s">
        <v>174</v>
      </c>
      <c r="F2801" s="142" t="s">
        <v>174</v>
      </c>
      <c r="G2801" s="142" t="s">
        <v>174</v>
      </c>
      <c r="H2801" s="142" t="s">
        <v>174</v>
      </c>
      <c r="I2801" s="142" t="s">
        <v>174</v>
      </c>
      <c r="J2801" s="142" t="s">
        <v>174</v>
      </c>
      <c r="K2801" s="142" t="s">
        <v>174</v>
      </c>
      <c r="L2801" s="141" t="s">
        <v>174</v>
      </c>
    </row>
    <row r="2802" spans="1:12" ht="15" customHeight="1" x14ac:dyDescent="0.2">
      <c r="A2802" s="11"/>
      <c r="C2802" s="190">
        <v>2014</v>
      </c>
      <c r="D2802" s="186"/>
      <c r="E2802" s="142" t="s">
        <v>174</v>
      </c>
      <c r="F2802" s="142" t="s">
        <v>174</v>
      </c>
      <c r="G2802" s="142" t="s">
        <v>174</v>
      </c>
      <c r="H2802" s="142" t="s">
        <v>174</v>
      </c>
      <c r="I2802" s="142" t="s">
        <v>174</v>
      </c>
      <c r="J2802" s="142" t="s">
        <v>174</v>
      </c>
      <c r="K2802" s="142" t="s">
        <v>174</v>
      </c>
      <c r="L2802" s="141" t="s">
        <v>174</v>
      </c>
    </row>
    <row r="2803" spans="1:12" ht="15" customHeight="1" x14ac:dyDescent="0.2">
      <c r="A2803" s="11"/>
      <c r="C2803" s="170" t="s">
        <v>96</v>
      </c>
      <c r="D2803" s="171"/>
      <c r="E2803" s="172"/>
      <c r="F2803" s="172"/>
      <c r="G2803" s="173"/>
      <c r="H2803" s="173"/>
      <c r="I2803" s="173"/>
      <c r="J2803" s="173"/>
      <c r="K2803" s="173"/>
      <c r="L2803" s="174"/>
    </row>
    <row r="2804" spans="1:12" ht="15" customHeight="1" x14ac:dyDescent="0.2">
      <c r="A2804" s="11"/>
      <c r="C2804" s="189">
        <v>2024</v>
      </c>
      <c r="D2804" s="184"/>
      <c r="E2804" s="185">
        <v>0.17465933166857314</v>
      </c>
      <c r="F2804" s="185">
        <v>0.11743405459214687</v>
      </c>
      <c r="G2804" s="185">
        <v>0.30297644362962461</v>
      </c>
      <c r="H2804" s="185">
        <v>0.11413258526082427</v>
      </c>
      <c r="I2804" s="185">
        <v>5.9309609012542515E-2</v>
      </c>
      <c r="J2804" s="185">
        <v>0.12602933231296434</v>
      </c>
      <c r="K2804" s="185">
        <v>0.10545864352332428</v>
      </c>
      <c r="L2804" s="180">
        <f t="shared" ref="L2804:L2805" si="1194">(1*E2804+2*F2804+3*G2804+4*H2804+5*I2804)/SUM(E2804:I2804)</f>
        <v>2.6955143090987783</v>
      </c>
    </row>
    <row r="2805" spans="1:12" ht="15" customHeight="1" x14ac:dyDescent="0.2">
      <c r="A2805" s="11"/>
      <c r="C2805" s="190">
        <v>2021</v>
      </c>
      <c r="D2805" s="190" t="s">
        <v>201</v>
      </c>
      <c r="E2805" s="142">
        <v>0.173539893</v>
      </c>
      <c r="F2805" s="142">
        <v>0.14251842300000001</v>
      </c>
      <c r="G2805" s="142">
        <v>0.35023515199999999</v>
      </c>
      <c r="H2805" s="142">
        <v>0.103321341</v>
      </c>
      <c r="I2805" s="142">
        <v>2.3551599999999999E-2</v>
      </c>
      <c r="J2805" s="142">
        <v>0.101424241</v>
      </c>
      <c r="K2805" s="142">
        <v>0.10540933700000001</v>
      </c>
      <c r="L2805" s="141">
        <f t="shared" si="1194"/>
        <v>2.5723801914057103</v>
      </c>
    </row>
    <row r="2806" spans="1:12" ht="15" customHeight="1" x14ac:dyDescent="0.2">
      <c r="A2806" s="11"/>
      <c r="C2806" s="190">
        <v>2017</v>
      </c>
      <c r="D2806" s="186"/>
      <c r="E2806" s="142" t="s">
        <v>174</v>
      </c>
      <c r="F2806" s="142" t="s">
        <v>174</v>
      </c>
      <c r="G2806" s="142" t="s">
        <v>174</v>
      </c>
      <c r="H2806" s="142" t="s">
        <v>174</v>
      </c>
      <c r="I2806" s="142" t="s">
        <v>174</v>
      </c>
      <c r="J2806" s="142" t="s">
        <v>174</v>
      </c>
      <c r="K2806" s="142" t="s">
        <v>174</v>
      </c>
      <c r="L2806" s="141" t="s">
        <v>174</v>
      </c>
    </row>
    <row r="2807" spans="1:12" ht="15" customHeight="1" x14ac:dyDescent="0.2">
      <c r="A2807" s="11"/>
      <c r="C2807" s="190">
        <v>2014</v>
      </c>
      <c r="D2807" s="186"/>
      <c r="E2807" s="142" t="s">
        <v>174</v>
      </c>
      <c r="F2807" s="142" t="s">
        <v>174</v>
      </c>
      <c r="G2807" s="142" t="s">
        <v>174</v>
      </c>
      <c r="H2807" s="142" t="s">
        <v>174</v>
      </c>
      <c r="I2807" s="142" t="s">
        <v>174</v>
      </c>
      <c r="J2807" s="142" t="s">
        <v>174</v>
      </c>
      <c r="K2807" s="142" t="s">
        <v>174</v>
      </c>
      <c r="L2807" s="141" t="s">
        <v>174</v>
      </c>
    </row>
    <row r="2808" spans="1:12" ht="15" customHeight="1" x14ac:dyDescent="0.2">
      <c r="A2808" s="11"/>
      <c r="C2808" s="170" t="s">
        <v>181</v>
      </c>
      <c r="D2808" s="171"/>
      <c r="E2808" s="172"/>
      <c r="F2808" s="172"/>
      <c r="G2808" s="173"/>
      <c r="H2808" s="173"/>
      <c r="I2808" s="173"/>
      <c r="J2808" s="173"/>
      <c r="K2808" s="173"/>
      <c r="L2808" s="174"/>
    </row>
    <row r="2809" spans="1:12" ht="15" customHeight="1" x14ac:dyDescent="0.2">
      <c r="A2809" s="11"/>
      <c r="B2809" s="3"/>
      <c r="C2809" s="189">
        <v>2024</v>
      </c>
      <c r="D2809" s="184"/>
      <c r="E2809" s="185">
        <v>0.14354354304308117</v>
      </c>
      <c r="F2809" s="185">
        <v>0.12502165402059681</v>
      </c>
      <c r="G2809" s="185">
        <v>0.27402553569320609</v>
      </c>
      <c r="H2809" s="185">
        <v>0.14352441889385653</v>
      </c>
      <c r="I2809" s="185">
        <v>7.0873667250990244E-2</v>
      </c>
      <c r="J2809" s="185">
        <v>0.13344760693282279</v>
      </c>
      <c r="K2809" s="185">
        <v>0.10956357416544646</v>
      </c>
      <c r="L2809" s="180">
        <f t="shared" ref="L2809:L2810" si="1195">(1*E2809+2*F2809+3*G2809+4*H2809+5*I2809)/SUM(E2809:I2809)</f>
        <v>2.8324453630702999</v>
      </c>
    </row>
    <row r="2810" spans="1:12" ht="15" customHeight="1" x14ac:dyDescent="0.2">
      <c r="A2810" s="11"/>
      <c r="B2810" s="3"/>
      <c r="C2810" s="190">
        <v>2021</v>
      </c>
      <c r="D2810" s="190" t="s">
        <v>201</v>
      </c>
      <c r="E2810" s="142">
        <v>0.16060996</v>
      </c>
      <c r="F2810" s="142">
        <v>0.13658188299999999</v>
      </c>
      <c r="G2810" s="142">
        <v>0.318515932</v>
      </c>
      <c r="H2810" s="142">
        <v>0.12699777000000001</v>
      </c>
      <c r="I2810" s="142">
        <v>3.4775199999999999E-2</v>
      </c>
      <c r="J2810" s="142">
        <v>0.108372582</v>
      </c>
      <c r="K2810" s="142">
        <v>0.114146629</v>
      </c>
      <c r="L2810" s="141">
        <f t="shared" si="1195"/>
        <v>2.6639741438226872</v>
      </c>
    </row>
    <row r="2811" spans="1:12" ht="15" customHeight="1" x14ac:dyDescent="0.2">
      <c r="A2811" s="11"/>
      <c r="B2811" s="3"/>
      <c r="C2811" s="190">
        <v>2017</v>
      </c>
      <c r="D2811" s="186"/>
      <c r="E2811" s="142" t="s">
        <v>174</v>
      </c>
      <c r="F2811" s="142" t="s">
        <v>174</v>
      </c>
      <c r="G2811" s="142" t="s">
        <v>174</v>
      </c>
      <c r="H2811" s="142" t="s">
        <v>174</v>
      </c>
      <c r="I2811" s="142" t="s">
        <v>174</v>
      </c>
      <c r="J2811" s="142" t="s">
        <v>174</v>
      </c>
      <c r="K2811" s="142" t="s">
        <v>174</v>
      </c>
      <c r="L2811" s="141" t="s">
        <v>174</v>
      </c>
    </row>
    <row r="2812" spans="1:12" ht="15" customHeight="1" x14ac:dyDescent="0.2">
      <c r="A2812" s="11"/>
      <c r="B2812" s="3"/>
      <c r="C2812" s="190">
        <v>2014</v>
      </c>
      <c r="D2812" s="186"/>
      <c r="E2812" s="142" t="s">
        <v>174</v>
      </c>
      <c r="F2812" s="142" t="s">
        <v>174</v>
      </c>
      <c r="G2812" s="142" t="s">
        <v>174</v>
      </c>
      <c r="H2812" s="142" t="s">
        <v>174</v>
      </c>
      <c r="I2812" s="142" t="s">
        <v>174</v>
      </c>
      <c r="J2812" s="142" t="s">
        <v>174</v>
      </c>
      <c r="K2812" s="142" t="s">
        <v>174</v>
      </c>
      <c r="L2812" s="141" t="s">
        <v>174</v>
      </c>
    </row>
    <row r="2813" spans="1:12" ht="15" customHeight="1" x14ac:dyDescent="0.2">
      <c r="A2813" s="11"/>
      <c r="B2813" s="3"/>
      <c r="C2813" s="162" t="s">
        <v>211</v>
      </c>
      <c r="D2813" s="162"/>
      <c r="E2813" s="162"/>
      <c r="F2813" s="162"/>
      <c r="G2813" s="162"/>
      <c r="H2813" s="162"/>
      <c r="I2813" s="162"/>
      <c r="J2813" s="162"/>
      <c r="K2813" s="162"/>
      <c r="L2813" s="162"/>
    </row>
    <row r="2814" spans="1:12" ht="15" customHeight="1" x14ac:dyDescent="0.2">
      <c r="A2814" s="11"/>
      <c r="C2814" s="189">
        <v>2024</v>
      </c>
      <c r="D2814" s="189" t="s">
        <v>201</v>
      </c>
      <c r="E2814" s="185">
        <f>AVERAGE(E2639,E2659,E2679,E2699,E2719,E2739,E2759,E2779,E2799)</f>
        <v>0.17959309116404912</v>
      </c>
      <c r="F2814" s="185">
        <f t="shared" ref="F2814:K2815" si="1196">AVERAGE(F2639,F2659,F2679,F2699,F2719,F2739,F2759,F2779,F2799)</f>
        <v>9.6393058215485439E-2</v>
      </c>
      <c r="G2814" s="185">
        <f t="shared" si="1196"/>
        <v>0.32876620253006111</v>
      </c>
      <c r="H2814" s="185">
        <f t="shared" si="1196"/>
        <v>0.14464074961606763</v>
      </c>
      <c r="I2814" s="185">
        <f t="shared" si="1196"/>
        <v>8.6395546012321023E-2</v>
      </c>
      <c r="J2814" s="185">
        <f t="shared" si="1196"/>
        <v>8.4000645507354019E-2</v>
      </c>
      <c r="K2814" s="185">
        <f t="shared" si="1196"/>
        <v>8.0210706954661704E-2</v>
      </c>
      <c r="L2814" s="180">
        <f t="shared" ref="L2814:L2815" si="1197">(1*E2814+2*F2814+3*G2814+4*H2814+5*I2814)/SUM(E2814:I2814)</f>
        <v>2.8347101276024507</v>
      </c>
    </row>
    <row r="2815" spans="1:12" ht="15" customHeight="1" x14ac:dyDescent="0.2">
      <c r="A2815" s="11"/>
      <c r="C2815" s="190">
        <v>2021</v>
      </c>
      <c r="D2815" s="190" t="s">
        <v>201</v>
      </c>
      <c r="E2815" s="142">
        <f>AVERAGE(E2640,E2660,E2680,E2700,E2720,E2740,E2760,E2780,E2800)</f>
        <v>0.19955659522222222</v>
      </c>
      <c r="F2815" s="142">
        <f t="shared" si="1196"/>
        <v>0.11284389555555555</v>
      </c>
      <c r="G2815" s="142">
        <f t="shared" si="1196"/>
        <v>0.32160559677777772</v>
      </c>
      <c r="H2815" s="142">
        <f t="shared" si="1196"/>
        <v>0.15394799377777776</v>
      </c>
      <c r="I2815" s="142">
        <f t="shared" si="1196"/>
        <v>3.935781588888889E-2</v>
      </c>
      <c r="J2815" s="142">
        <f t="shared" si="1196"/>
        <v>9.1388442666666667E-2</v>
      </c>
      <c r="K2815" s="142">
        <f t="shared" si="1196"/>
        <v>8.1299674666666669E-2</v>
      </c>
      <c r="L2815" s="141">
        <f t="shared" si="1197"/>
        <v>2.662408504722102</v>
      </c>
    </row>
    <row r="2816" spans="1:12" ht="15" customHeight="1" x14ac:dyDescent="0.2">
      <c r="A2816" s="11"/>
      <c r="C2816" s="190">
        <v>2017</v>
      </c>
      <c r="D2816" s="186"/>
      <c r="E2816" s="142" t="s">
        <v>174</v>
      </c>
      <c r="F2816" s="142" t="s">
        <v>174</v>
      </c>
      <c r="G2816" s="142" t="s">
        <v>174</v>
      </c>
      <c r="H2816" s="142" t="s">
        <v>174</v>
      </c>
      <c r="I2816" s="142" t="s">
        <v>174</v>
      </c>
      <c r="J2816" s="142" t="s">
        <v>174</v>
      </c>
      <c r="K2816" s="142" t="s">
        <v>174</v>
      </c>
      <c r="L2816" s="141" t="s">
        <v>174</v>
      </c>
    </row>
    <row r="2817" spans="1:12" ht="15" customHeight="1" x14ac:dyDescent="0.2">
      <c r="A2817" s="11"/>
      <c r="C2817" s="190">
        <v>2014</v>
      </c>
      <c r="D2817" s="186"/>
      <c r="E2817" s="142" t="s">
        <v>174</v>
      </c>
      <c r="F2817" s="142" t="s">
        <v>174</v>
      </c>
      <c r="G2817" s="142" t="s">
        <v>174</v>
      </c>
      <c r="H2817" s="142" t="s">
        <v>174</v>
      </c>
      <c r="I2817" s="142" t="s">
        <v>174</v>
      </c>
      <c r="J2817" s="142" t="s">
        <v>174</v>
      </c>
      <c r="K2817" s="142" t="s">
        <v>174</v>
      </c>
      <c r="L2817" s="141" t="s">
        <v>174</v>
      </c>
    </row>
    <row r="2818" spans="1:12" ht="15" customHeight="1" x14ac:dyDescent="0.2">
      <c r="A2818" s="11"/>
      <c r="C2818" s="162" t="s">
        <v>210</v>
      </c>
      <c r="D2818" s="162"/>
      <c r="E2818" s="162"/>
      <c r="F2818" s="162"/>
      <c r="G2818" s="162"/>
      <c r="H2818" s="162"/>
      <c r="I2818" s="162"/>
      <c r="J2818" s="162"/>
      <c r="K2818" s="162"/>
      <c r="L2818" s="162"/>
    </row>
    <row r="2819" spans="1:12" ht="15" customHeight="1" x14ac:dyDescent="0.2">
      <c r="A2819" s="11"/>
      <c r="C2819" s="189">
        <v>2024</v>
      </c>
      <c r="D2819" s="189" t="s">
        <v>201</v>
      </c>
      <c r="E2819" s="185">
        <f>AVERAGE(E2644,E2664,E2684,E2704,E2724,E2744,E2764,E2784,E2804)</f>
        <v>0.17301950372265995</v>
      </c>
      <c r="F2819" s="185">
        <f t="shared" ref="F2819:K2819" si="1198">AVERAGE(F2644,F2664,F2684,F2704,F2724,F2744,F2764,F2784,F2804)</f>
        <v>9.4567774385985001E-2</v>
      </c>
      <c r="G2819" s="185">
        <f t="shared" si="1198"/>
        <v>0.33486070230133169</v>
      </c>
      <c r="H2819" s="185">
        <f t="shared" si="1198"/>
        <v>0.15017061668992435</v>
      </c>
      <c r="I2819" s="185">
        <f t="shared" si="1198"/>
        <v>7.8452148581900832E-2</v>
      </c>
      <c r="J2819" s="185">
        <f t="shared" si="1198"/>
        <v>8.8718547363536585E-2</v>
      </c>
      <c r="K2819" s="185">
        <f t="shared" si="1198"/>
        <v>8.0210706954661704E-2</v>
      </c>
      <c r="L2819" s="180">
        <f t="shared" ref="L2819:L2820" si="1199">(1*E2819+2*F2819+3*G2819+4*H2819+5*I2819)/SUM(E2819:I2819)</f>
        <v>2.8393255102872974</v>
      </c>
    </row>
    <row r="2820" spans="1:12" ht="15" customHeight="1" x14ac:dyDescent="0.2">
      <c r="A2820" s="11"/>
      <c r="C2820" s="190">
        <v>2021</v>
      </c>
      <c r="D2820" s="190" t="s">
        <v>201</v>
      </c>
      <c r="E2820" s="142">
        <f>AVERAGE(E2645,E2665,E2685,E2705,E2725,E2745,E2765,E2785,E2805)</f>
        <v>0.20416979266666668</v>
      </c>
      <c r="F2820" s="142">
        <f t="shared" ref="F2820:K2820" si="1200">AVERAGE(F2645,F2665,F2685,F2705,F2725,F2745,F2765,F2785,F2805)</f>
        <v>0.10761306133333333</v>
      </c>
      <c r="G2820" s="142">
        <f t="shared" si="1200"/>
        <v>0.33497068522222229</v>
      </c>
      <c r="H2820" s="142">
        <f t="shared" si="1200"/>
        <v>0.13940928744444445</v>
      </c>
      <c r="I2820" s="142">
        <f t="shared" si="1200"/>
        <v>5.0150454444444444E-2</v>
      </c>
      <c r="J2820" s="142">
        <f t="shared" si="1200"/>
        <v>8.2387048666666671E-2</v>
      </c>
      <c r="K2820" s="142">
        <f t="shared" si="1200"/>
        <v>8.1299674666666669E-2</v>
      </c>
      <c r="L2820" s="141">
        <f t="shared" si="1199"/>
        <v>2.6696902266500868</v>
      </c>
    </row>
    <row r="2821" spans="1:12" ht="15" customHeight="1" x14ac:dyDescent="0.2">
      <c r="A2821" s="11"/>
      <c r="C2821" s="190">
        <v>2017</v>
      </c>
      <c r="D2821" s="186"/>
      <c r="E2821" s="142" t="s">
        <v>174</v>
      </c>
      <c r="F2821" s="142" t="s">
        <v>174</v>
      </c>
      <c r="G2821" s="142" t="s">
        <v>174</v>
      </c>
      <c r="H2821" s="142" t="s">
        <v>174</v>
      </c>
      <c r="I2821" s="142" t="s">
        <v>174</v>
      </c>
      <c r="J2821" s="142" t="s">
        <v>174</v>
      </c>
      <c r="K2821" s="142" t="s">
        <v>174</v>
      </c>
      <c r="L2821" s="141" t="s">
        <v>174</v>
      </c>
    </row>
    <row r="2822" spans="1:12" ht="15" customHeight="1" x14ac:dyDescent="0.2">
      <c r="A2822" s="11"/>
      <c r="C2822" s="190">
        <v>2014</v>
      </c>
      <c r="D2822" s="186"/>
      <c r="E2822" s="142" t="s">
        <v>174</v>
      </c>
      <c r="F2822" s="142" t="s">
        <v>174</v>
      </c>
      <c r="G2822" s="142" t="s">
        <v>174</v>
      </c>
      <c r="H2822" s="142" t="s">
        <v>174</v>
      </c>
      <c r="I2822" s="142" t="s">
        <v>174</v>
      </c>
      <c r="J2822" s="142" t="s">
        <v>174</v>
      </c>
      <c r="K2822" s="142" t="s">
        <v>174</v>
      </c>
      <c r="L2822" s="141" t="s">
        <v>174</v>
      </c>
    </row>
    <row r="2823" spans="1:12" ht="15" customHeight="1" x14ac:dyDescent="0.2">
      <c r="A2823" s="11"/>
      <c r="C2823" s="162" t="s">
        <v>188</v>
      </c>
      <c r="D2823" s="162"/>
      <c r="E2823" s="162"/>
      <c r="F2823" s="162"/>
      <c r="G2823" s="162"/>
      <c r="H2823" s="162"/>
      <c r="I2823" s="162"/>
      <c r="J2823" s="162"/>
      <c r="K2823" s="162"/>
      <c r="L2823" s="162"/>
    </row>
    <row r="2824" spans="1:12" ht="15" customHeight="1" x14ac:dyDescent="0.2">
      <c r="A2824" s="11"/>
      <c r="C2824" s="189">
        <v>2024</v>
      </c>
      <c r="D2824" s="189" t="s">
        <v>201</v>
      </c>
      <c r="E2824" s="185">
        <f>AVERAGE(E2649,E2669,E2689,E2709,E2729,E2749,E2769,E2789,E2809)</f>
        <v>0.15355667841366705</v>
      </c>
      <c r="F2824" s="185">
        <f t="shared" ref="F2824:K2824" si="1201">AVERAGE(F2649,F2669,F2689,F2709,F2729,F2749,F2769,F2789,F2809)</f>
        <v>9.1201293970999714E-2</v>
      </c>
      <c r="G2824" s="185">
        <f t="shared" si="1201"/>
        <v>0.33110205911919555</v>
      </c>
      <c r="H2824" s="185">
        <f t="shared" si="1201"/>
        <v>0.13858402872889897</v>
      </c>
      <c r="I2824" s="185">
        <f t="shared" si="1201"/>
        <v>9.6978236810825083E-2</v>
      </c>
      <c r="J2824" s="185">
        <f t="shared" si="1201"/>
        <v>0.10096916158955087</v>
      </c>
      <c r="K2824" s="185">
        <f t="shared" si="1201"/>
        <v>8.7608541366862844E-2</v>
      </c>
      <c r="L2824" s="180">
        <f t="shared" ref="L2824:L2825" si="1202">(1*E2824+2*F2824+3*G2824+4*H2824+5*I2824)/SUM(E2824:I2824)</f>
        <v>2.9189396832112791</v>
      </c>
    </row>
    <row r="2825" spans="1:12" ht="15" customHeight="1" x14ac:dyDescent="0.2">
      <c r="A2825" s="11"/>
      <c r="C2825" s="190">
        <v>2021</v>
      </c>
      <c r="D2825" s="190" t="s">
        <v>201</v>
      </c>
      <c r="E2825" s="142">
        <f>AVERAGE(E2650,E2670,E2690,E2710,E2730,E2750,E2770,E2790,E2810)</f>
        <v>0.18171214255555557</v>
      </c>
      <c r="F2825" s="142">
        <f t="shared" ref="F2825:K2825" si="1203">AVERAGE(F2650,F2670,F2690,F2710,F2730,F2750,F2770,F2790,F2810)</f>
        <v>0.10233233711111112</v>
      </c>
      <c r="G2825" s="142">
        <f t="shared" si="1203"/>
        <v>0.32745886533333329</v>
      </c>
      <c r="H2825" s="142">
        <f t="shared" si="1203"/>
        <v>0.15784060122222224</v>
      </c>
      <c r="I2825" s="142">
        <f t="shared" si="1203"/>
        <v>5.3789221000000005E-2</v>
      </c>
      <c r="J2825" s="142">
        <f t="shared" si="1203"/>
        <v>8.5333638777777776E-2</v>
      </c>
      <c r="K2825" s="142">
        <f t="shared" si="1203"/>
        <v>9.1533194666666678E-2</v>
      </c>
      <c r="L2825" s="141">
        <f t="shared" si="1202"/>
        <v>2.7566158344996987</v>
      </c>
    </row>
    <row r="2826" spans="1:12" ht="15" customHeight="1" x14ac:dyDescent="0.2">
      <c r="A2826" s="11"/>
      <c r="C2826" s="190">
        <v>2017</v>
      </c>
      <c r="D2826" s="186"/>
      <c r="E2826" s="142" t="s">
        <v>174</v>
      </c>
      <c r="F2826" s="142" t="s">
        <v>174</v>
      </c>
      <c r="G2826" s="142" t="s">
        <v>174</v>
      </c>
      <c r="H2826" s="142" t="s">
        <v>174</v>
      </c>
      <c r="I2826" s="142" t="s">
        <v>174</v>
      </c>
      <c r="J2826" s="142" t="s">
        <v>174</v>
      </c>
      <c r="K2826" s="142" t="s">
        <v>174</v>
      </c>
      <c r="L2826" s="141" t="s">
        <v>174</v>
      </c>
    </row>
    <row r="2827" spans="1:12" ht="15" customHeight="1" x14ac:dyDescent="0.2">
      <c r="A2827" s="11"/>
      <c r="C2827" s="190">
        <v>2014</v>
      </c>
      <c r="D2827" s="186"/>
      <c r="E2827" s="142" t="s">
        <v>174</v>
      </c>
      <c r="F2827" s="142" t="s">
        <v>174</v>
      </c>
      <c r="G2827" s="142" t="s">
        <v>174</v>
      </c>
      <c r="H2827" s="142" t="s">
        <v>174</v>
      </c>
      <c r="I2827" s="142" t="s">
        <v>174</v>
      </c>
      <c r="J2827" s="142" t="s">
        <v>174</v>
      </c>
      <c r="K2827" s="142" t="s">
        <v>174</v>
      </c>
      <c r="L2827" s="141" t="s">
        <v>174</v>
      </c>
    </row>
    <row r="2828" spans="1:12" ht="15" customHeight="1" x14ac:dyDescent="0.2">
      <c r="A2828" s="11"/>
      <c r="C2828" s="100" t="s">
        <v>131</v>
      </c>
      <c r="D2828" s="100"/>
      <c r="E2828" s="100"/>
      <c r="F2828" s="100"/>
      <c r="G2828" s="99"/>
      <c r="H2828" s="99"/>
      <c r="I2828" s="99"/>
      <c r="J2828" s="99"/>
      <c r="K2828" s="99"/>
      <c r="L2828" s="99"/>
    </row>
    <row r="2829" spans="1:12" ht="15" customHeight="1" x14ac:dyDescent="0.2">
      <c r="A2829" s="11"/>
      <c r="C2829" s="160" t="s">
        <v>175</v>
      </c>
      <c r="D2829" s="160"/>
      <c r="E2829" s="160"/>
      <c r="F2829" s="161"/>
      <c r="G2829" s="161"/>
      <c r="H2829" s="161"/>
      <c r="I2829" s="161"/>
      <c r="J2829" s="161"/>
      <c r="K2829" s="161"/>
      <c r="L2829" s="161"/>
    </row>
    <row r="2830" spans="1:12" ht="15" customHeight="1" x14ac:dyDescent="0.2">
      <c r="A2830" s="11"/>
      <c r="C2830" s="189">
        <v>2024</v>
      </c>
      <c r="D2830" s="189" t="s">
        <v>201</v>
      </c>
      <c r="E2830" s="185">
        <f>AVERAGE(E2840,E2845,E2850,E2860,E2865,E2870,E2880,E2885,E2890,E2900,E2905,E2910,E2920,E2925,E2930,E2940,E2945,E2950,E2960,E2965,E2970,E2980,E2985,E2990,E3000,E3005,E3010)</f>
        <v>0.14691312095499345</v>
      </c>
      <c r="F2830" s="185">
        <f t="shared" ref="F2830:K2831" si="1204">AVERAGE(F2840,F2845,F2850,F2860,F2865,F2870,F2880,F2885,F2890,F2900,F2905,F2910,F2920,F2925,F2930,F2940,F2945,F2950,F2960,F2965,F2970,F2980,F2985,F2990,F3000,F3005,F3010)</f>
        <v>0.1492761070124356</v>
      </c>
      <c r="G2830" s="185">
        <f t="shared" si="1204"/>
        <v>0.29725368312084843</v>
      </c>
      <c r="H2830" s="185">
        <f t="shared" si="1204"/>
        <v>0.22460307923257736</v>
      </c>
      <c r="I2830" s="185">
        <f t="shared" si="1204"/>
        <v>5.9659811495639613E-2</v>
      </c>
      <c r="J2830" s="185">
        <f t="shared" si="1204"/>
        <v>5.0437913418714342E-2</v>
      </c>
      <c r="K2830" s="185">
        <f t="shared" si="1204"/>
        <v>7.1856284764791195E-2</v>
      </c>
      <c r="L2830" s="180">
        <f t="shared" ref="L2830:L2831" si="1205">(1*E2830+2*F2830+3*G2830+4*H2830+5*I2830)/SUM(E2830:I2830)</f>
        <v>2.8870012634150251</v>
      </c>
    </row>
    <row r="2831" spans="1:12" ht="15" customHeight="1" x14ac:dyDescent="0.2">
      <c r="A2831" s="11"/>
      <c r="C2831" s="190">
        <v>2021</v>
      </c>
      <c r="D2831" s="190" t="s">
        <v>201</v>
      </c>
      <c r="E2831" s="142">
        <f>AVERAGE(E2841,E2846,E2851,E2861,E2866,E2871,E2881,E2886,E2891,E2901,E2906,E2911,E2921,E2926,E2931,E2941,E2946,E2951,E2961,E2966,E2971,E2981,E2986,E2991,E3001,E3006,E3011)</f>
        <v>0.16656579340740743</v>
      </c>
      <c r="F2831" s="142">
        <f t="shared" si="1204"/>
        <v>0.16322469462962966</v>
      </c>
      <c r="G2831" s="142">
        <f t="shared" si="1204"/>
        <v>0.33201705551851846</v>
      </c>
      <c r="H2831" s="142">
        <f t="shared" si="1204"/>
        <v>0.16993120688888888</v>
      </c>
      <c r="I2831" s="142">
        <f t="shared" si="1204"/>
        <v>7.7618821037037031E-2</v>
      </c>
      <c r="J2831" s="142">
        <f t="shared" si="1204"/>
        <v>3.5484620037037035E-2</v>
      </c>
      <c r="K2831" s="142">
        <f t="shared" si="1204"/>
        <v>5.5157806222222217E-2</v>
      </c>
      <c r="L2831" s="141">
        <f t="shared" si="1205"/>
        <v>2.8117490436654187</v>
      </c>
    </row>
    <row r="2832" spans="1:12" ht="15" customHeight="1" x14ac:dyDescent="0.2">
      <c r="A2832" s="11"/>
      <c r="C2832" s="190">
        <v>2017</v>
      </c>
      <c r="D2832" s="186"/>
      <c r="E2832" s="142" t="s">
        <v>174</v>
      </c>
      <c r="F2832" s="142" t="s">
        <v>174</v>
      </c>
      <c r="G2832" s="142" t="s">
        <v>174</v>
      </c>
      <c r="H2832" s="142" t="s">
        <v>174</v>
      </c>
      <c r="I2832" s="142" t="s">
        <v>174</v>
      </c>
      <c r="J2832" s="142" t="s">
        <v>174</v>
      </c>
      <c r="K2832" s="142" t="s">
        <v>174</v>
      </c>
      <c r="L2832" s="141" t="s">
        <v>174</v>
      </c>
    </row>
    <row r="2833" spans="1:12" ht="15" customHeight="1" x14ac:dyDescent="0.2">
      <c r="A2833" s="11"/>
      <c r="C2833" s="190">
        <v>2014</v>
      </c>
      <c r="D2833" s="186"/>
      <c r="E2833" s="142" t="s">
        <v>174</v>
      </c>
      <c r="F2833" s="142" t="s">
        <v>174</v>
      </c>
      <c r="G2833" s="142" t="s">
        <v>174</v>
      </c>
      <c r="H2833" s="142" t="s">
        <v>174</v>
      </c>
      <c r="I2833" s="142" t="s">
        <v>174</v>
      </c>
      <c r="J2833" s="142" t="s">
        <v>174</v>
      </c>
      <c r="K2833" s="142" t="s">
        <v>174</v>
      </c>
      <c r="L2833" s="141" t="s">
        <v>174</v>
      </c>
    </row>
    <row r="2834" spans="1:12" ht="15" customHeight="1" x14ac:dyDescent="0.2">
      <c r="A2834" s="11"/>
      <c r="C2834" s="162" t="s">
        <v>68</v>
      </c>
      <c r="D2834" s="162"/>
      <c r="E2834" s="162"/>
      <c r="F2834" s="162"/>
      <c r="G2834" s="162"/>
      <c r="H2834" s="162"/>
      <c r="I2834" s="162"/>
      <c r="J2834" s="162"/>
      <c r="K2834" s="162"/>
      <c r="L2834" s="162"/>
    </row>
    <row r="2835" spans="1:12" ht="15" customHeight="1" x14ac:dyDescent="0.2">
      <c r="A2835" s="11"/>
      <c r="C2835" s="189">
        <v>2024</v>
      </c>
      <c r="D2835" s="184"/>
      <c r="E2835" s="185">
        <f>AVERAGE(E2840,E2845,E2850)</f>
        <v>9.4252249302349142E-2</v>
      </c>
      <c r="F2835" s="185">
        <f t="shared" ref="F2835:K2835" si="1206">AVERAGE(F2840,F2845,F2850)</f>
        <v>0.15560532870039076</v>
      </c>
      <c r="G2835" s="185">
        <f t="shared" si="1206"/>
        <v>0.27059916455493427</v>
      </c>
      <c r="H2835" s="185">
        <f t="shared" si="1206"/>
        <v>0.33629315673285354</v>
      </c>
      <c r="I2835" s="185">
        <f t="shared" si="1206"/>
        <v>0.10100285395721322</v>
      </c>
      <c r="J2835" s="185">
        <f t="shared" si="1206"/>
        <v>2.3331442475054479E-2</v>
      </c>
      <c r="K2835" s="185">
        <f t="shared" si="1206"/>
        <v>1.8915804277204566E-2</v>
      </c>
      <c r="L2835" s="180">
        <f t="shared" ref="L2835:L2836" si="1207">(1*E2835+2*F2835+3*G2835+4*H2835+5*I2835)/SUM(E2835:I2835)</f>
        <v>3.2027548724696384</v>
      </c>
    </row>
    <row r="2836" spans="1:12" ht="15" customHeight="1" x14ac:dyDescent="0.2">
      <c r="A2836" s="11"/>
      <c r="C2836" s="190">
        <v>2021</v>
      </c>
      <c r="D2836" s="190" t="s">
        <v>201</v>
      </c>
      <c r="E2836" s="142">
        <f t="shared" ref="E2836:K2836" si="1208">AVERAGE(E2841,E2846,E2851)</f>
        <v>0.12919257633333334</v>
      </c>
      <c r="F2836" s="142">
        <f t="shared" si="1208"/>
        <v>0.13053425666666665</v>
      </c>
      <c r="G2836" s="142">
        <f t="shared" si="1208"/>
        <v>0.298656331</v>
      </c>
      <c r="H2836" s="142">
        <f t="shared" si="1208"/>
        <v>0.29273832966666669</v>
      </c>
      <c r="I2836" s="142">
        <f t="shared" si="1208"/>
        <v>0.12671018666666667</v>
      </c>
      <c r="J2836" s="142">
        <f t="shared" si="1208"/>
        <v>1.0273310000000001E-2</v>
      </c>
      <c r="K2836" s="142">
        <f t="shared" si="1208"/>
        <v>1.1895013333333334E-2</v>
      </c>
      <c r="L2836" s="141">
        <f t="shared" si="1207"/>
        <v>3.1608040492337754</v>
      </c>
    </row>
    <row r="2837" spans="1:12" ht="15" customHeight="1" x14ac:dyDescent="0.2">
      <c r="A2837" s="11"/>
      <c r="C2837" s="190">
        <v>2017</v>
      </c>
      <c r="D2837" s="186"/>
      <c r="E2837" s="142" t="s">
        <v>174</v>
      </c>
      <c r="F2837" s="142" t="s">
        <v>174</v>
      </c>
      <c r="G2837" s="142" t="s">
        <v>174</v>
      </c>
      <c r="H2837" s="142" t="s">
        <v>174</v>
      </c>
      <c r="I2837" s="142" t="s">
        <v>174</v>
      </c>
      <c r="J2837" s="142" t="s">
        <v>174</v>
      </c>
      <c r="K2837" s="142" t="s">
        <v>174</v>
      </c>
      <c r="L2837" s="141" t="s">
        <v>174</v>
      </c>
    </row>
    <row r="2838" spans="1:12" ht="15" customHeight="1" x14ac:dyDescent="0.2">
      <c r="A2838" s="11"/>
      <c r="C2838" s="190">
        <v>2014</v>
      </c>
      <c r="D2838" s="186"/>
      <c r="E2838" s="142" t="s">
        <v>174</v>
      </c>
      <c r="F2838" s="142" t="s">
        <v>174</v>
      </c>
      <c r="G2838" s="142" t="s">
        <v>174</v>
      </c>
      <c r="H2838" s="142" t="s">
        <v>174</v>
      </c>
      <c r="I2838" s="142" t="s">
        <v>174</v>
      </c>
      <c r="J2838" s="142" t="s">
        <v>174</v>
      </c>
      <c r="K2838" s="142" t="s">
        <v>174</v>
      </c>
      <c r="L2838" s="141" t="s">
        <v>174</v>
      </c>
    </row>
    <row r="2839" spans="1:12" ht="15" customHeight="1" x14ac:dyDescent="0.2">
      <c r="A2839" s="11"/>
      <c r="C2839" s="170" t="s">
        <v>95</v>
      </c>
      <c r="D2839" s="171"/>
      <c r="E2839" s="172"/>
      <c r="F2839" s="172"/>
      <c r="G2839" s="173"/>
      <c r="H2839" s="173"/>
      <c r="I2839" s="173"/>
      <c r="J2839" s="173"/>
      <c r="K2839" s="173"/>
      <c r="L2839" s="174"/>
    </row>
    <row r="2840" spans="1:12" ht="15" customHeight="1" x14ac:dyDescent="0.2">
      <c r="A2840" s="11"/>
      <c r="C2840" s="189">
        <v>2024</v>
      </c>
      <c r="D2840" s="184"/>
      <c r="E2840" s="185">
        <v>0.10277444001429986</v>
      </c>
      <c r="F2840" s="185">
        <v>0.15030250831177944</v>
      </c>
      <c r="G2840" s="185">
        <v>0.27086481392753509</v>
      </c>
      <c r="H2840" s="185">
        <v>0.36332693648151737</v>
      </c>
      <c r="I2840" s="185">
        <v>7.2080435350813432E-2</v>
      </c>
      <c r="J2840" s="185">
        <v>2.2911416540037182E-2</v>
      </c>
      <c r="K2840" s="185">
        <v>1.7739449374017596E-2</v>
      </c>
      <c r="L2840" s="180">
        <f t="shared" ref="L2840:L2841" si="1209">(1*E2840+2*F2840+3*G2840+4*H2840+5*I2840)/SUM(E2840:I2840)</f>
        <v>3.1580617665196953</v>
      </c>
    </row>
    <row r="2841" spans="1:12" ht="15" customHeight="1" x14ac:dyDescent="0.2">
      <c r="A2841" s="11"/>
      <c r="C2841" s="190">
        <v>2021</v>
      </c>
      <c r="D2841" s="190" t="s">
        <v>201</v>
      </c>
      <c r="E2841" s="142">
        <v>0.13381559300000001</v>
      </c>
      <c r="F2841" s="142">
        <v>0.15465720799999999</v>
      </c>
      <c r="G2841" s="142">
        <v>0.29553110999999999</v>
      </c>
      <c r="H2841" s="142">
        <v>0.26491119400000002</v>
      </c>
      <c r="I2841" s="142">
        <v>0.12877108800000001</v>
      </c>
      <c r="J2841" s="142">
        <v>7.1577300000000002E-3</v>
      </c>
      <c r="K2841" s="142">
        <v>1.51561E-2</v>
      </c>
      <c r="L2841" s="141">
        <f t="shared" si="1209"/>
        <v>3.1024510489328354</v>
      </c>
    </row>
    <row r="2842" spans="1:12" ht="15" customHeight="1" x14ac:dyDescent="0.2">
      <c r="A2842" s="11"/>
      <c r="C2842" s="190">
        <v>2017</v>
      </c>
      <c r="D2842" s="186"/>
      <c r="E2842" s="142" t="s">
        <v>174</v>
      </c>
      <c r="F2842" s="142" t="s">
        <v>174</v>
      </c>
      <c r="G2842" s="142" t="s">
        <v>174</v>
      </c>
      <c r="H2842" s="142" t="s">
        <v>174</v>
      </c>
      <c r="I2842" s="142" t="s">
        <v>174</v>
      </c>
      <c r="J2842" s="142" t="s">
        <v>174</v>
      </c>
      <c r="K2842" s="142" t="s">
        <v>174</v>
      </c>
      <c r="L2842" s="141" t="s">
        <v>174</v>
      </c>
    </row>
    <row r="2843" spans="1:12" ht="15" customHeight="1" x14ac:dyDescent="0.2">
      <c r="A2843" s="11"/>
      <c r="C2843" s="190">
        <v>2014</v>
      </c>
      <c r="D2843" s="186"/>
      <c r="E2843" s="142" t="s">
        <v>174</v>
      </c>
      <c r="F2843" s="142" t="s">
        <v>174</v>
      </c>
      <c r="G2843" s="142" t="s">
        <v>174</v>
      </c>
      <c r="H2843" s="142" t="s">
        <v>174</v>
      </c>
      <c r="I2843" s="142" t="s">
        <v>174</v>
      </c>
      <c r="J2843" s="142" t="s">
        <v>174</v>
      </c>
      <c r="K2843" s="142" t="s">
        <v>174</v>
      </c>
      <c r="L2843" s="141" t="s">
        <v>174</v>
      </c>
    </row>
    <row r="2844" spans="1:12" ht="15" customHeight="1" x14ac:dyDescent="0.2">
      <c r="A2844" s="11"/>
      <c r="C2844" s="170" t="s">
        <v>96</v>
      </c>
      <c r="D2844" s="171"/>
      <c r="E2844" s="172"/>
      <c r="F2844" s="172"/>
      <c r="G2844" s="173"/>
      <c r="H2844" s="173"/>
      <c r="I2844" s="173"/>
      <c r="J2844" s="173"/>
      <c r="K2844" s="173"/>
      <c r="L2844" s="174"/>
    </row>
    <row r="2845" spans="1:12" ht="15" customHeight="1" x14ac:dyDescent="0.2">
      <c r="A2845" s="11"/>
      <c r="C2845" s="189">
        <v>2024</v>
      </c>
      <c r="D2845" s="184"/>
      <c r="E2845" s="185">
        <v>0.10103617109166052</v>
      </c>
      <c r="F2845" s="185">
        <v>0.14459870732578589</v>
      </c>
      <c r="G2845" s="185">
        <v>0.26681966863161816</v>
      </c>
      <c r="H2845" s="185">
        <v>0.33299278609995708</v>
      </c>
      <c r="I2845" s="185">
        <v>0.11368244448721834</v>
      </c>
      <c r="J2845" s="185">
        <v>2.3130772989742313E-2</v>
      </c>
      <c r="K2845" s="185">
        <v>1.7739449374017592E-2</v>
      </c>
      <c r="L2845" s="180">
        <f t="shared" ref="L2845:L2846" si="1210">(1*E2845+2*F2845+3*G2845+4*H2845+5*I2845)/SUM(E2845:I2845)</f>
        <v>3.2227921919929483</v>
      </c>
    </row>
    <row r="2846" spans="1:12" ht="15" customHeight="1" x14ac:dyDescent="0.2">
      <c r="A2846" s="11"/>
      <c r="C2846" s="190">
        <v>2021</v>
      </c>
      <c r="D2846" s="190" t="s">
        <v>201</v>
      </c>
      <c r="E2846" s="142">
        <v>0.13571101699999999</v>
      </c>
      <c r="F2846" s="142">
        <v>0.11497060100000001</v>
      </c>
      <c r="G2846" s="142">
        <v>0.30614991899999999</v>
      </c>
      <c r="H2846" s="142">
        <v>0.27545122</v>
      </c>
      <c r="I2846" s="142">
        <v>0.140641816</v>
      </c>
      <c r="J2846" s="142">
        <v>1.1919300000000001E-2</v>
      </c>
      <c r="K2846" s="142">
        <v>1.51561E-2</v>
      </c>
      <c r="L2846" s="141">
        <f t="shared" si="1210"/>
        <v>3.1750826546345232</v>
      </c>
    </row>
    <row r="2847" spans="1:12" ht="15" customHeight="1" x14ac:dyDescent="0.2">
      <c r="A2847" s="11"/>
      <c r="C2847" s="190">
        <v>2017</v>
      </c>
      <c r="D2847" s="186"/>
      <c r="E2847" s="142" t="s">
        <v>174</v>
      </c>
      <c r="F2847" s="142" t="s">
        <v>174</v>
      </c>
      <c r="G2847" s="142" t="s">
        <v>174</v>
      </c>
      <c r="H2847" s="142" t="s">
        <v>174</v>
      </c>
      <c r="I2847" s="142" t="s">
        <v>174</v>
      </c>
      <c r="J2847" s="142" t="s">
        <v>174</v>
      </c>
      <c r="K2847" s="142" t="s">
        <v>174</v>
      </c>
      <c r="L2847" s="141" t="s">
        <v>174</v>
      </c>
    </row>
    <row r="2848" spans="1:12" ht="15" customHeight="1" x14ac:dyDescent="0.2">
      <c r="A2848" s="11"/>
      <c r="C2848" s="190">
        <v>2014</v>
      </c>
      <c r="D2848" s="186"/>
      <c r="E2848" s="142" t="s">
        <v>174</v>
      </c>
      <c r="F2848" s="142" t="s">
        <v>174</v>
      </c>
      <c r="G2848" s="142" t="s">
        <v>174</v>
      </c>
      <c r="H2848" s="142" t="s">
        <v>174</v>
      </c>
      <c r="I2848" s="142" t="s">
        <v>174</v>
      </c>
      <c r="J2848" s="142" t="s">
        <v>174</v>
      </c>
      <c r="K2848" s="142" t="s">
        <v>174</v>
      </c>
      <c r="L2848" s="141" t="s">
        <v>174</v>
      </c>
    </row>
    <row r="2849" spans="1:12" ht="15" customHeight="1" x14ac:dyDescent="0.2">
      <c r="A2849" s="11"/>
      <c r="C2849" s="170" t="s">
        <v>181</v>
      </c>
      <c r="D2849" s="171"/>
      <c r="E2849" s="172"/>
      <c r="F2849" s="172"/>
      <c r="G2849" s="173"/>
      <c r="H2849" s="173"/>
      <c r="I2849" s="173"/>
      <c r="J2849" s="173"/>
      <c r="K2849" s="173"/>
      <c r="L2849" s="174"/>
    </row>
    <row r="2850" spans="1:12" ht="15" customHeight="1" x14ac:dyDescent="0.2">
      <c r="A2850" s="11"/>
      <c r="C2850" s="189">
        <v>2024</v>
      </c>
      <c r="D2850" s="184"/>
      <c r="E2850" s="185">
        <v>7.8946136801087044E-2</v>
      </c>
      <c r="F2850" s="185">
        <v>0.17191477046360695</v>
      </c>
      <c r="G2850" s="185">
        <v>0.27411301110564956</v>
      </c>
      <c r="H2850" s="185">
        <v>0.31255974761708616</v>
      </c>
      <c r="I2850" s="185">
        <v>0.11724568203360787</v>
      </c>
      <c r="J2850" s="185">
        <v>2.3952137895383946E-2</v>
      </c>
      <c r="K2850" s="185">
        <v>2.1268514083578514E-2</v>
      </c>
      <c r="L2850" s="180">
        <f t="shared" ref="L2850:L2851" si="1211">(1*E2850+2*F2850+3*G2850+4*H2850+5*I2850)/SUM(E2850:I2850)</f>
        <v>3.2275332704554205</v>
      </c>
    </row>
    <row r="2851" spans="1:12" ht="15" customHeight="1" x14ac:dyDescent="0.2">
      <c r="A2851" s="11"/>
      <c r="C2851" s="190">
        <v>2021</v>
      </c>
      <c r="D2851" s="190" t="s">
        <v>201</v>
      </c>
      <c r="E2851" s="142">
        <v>0.118051119</v>
      </c>
      <c r="F2851" s="142">
        <v>0.12197496100000001</v>
      </c>
      <c r="G2851" s="142">
        <v>0.29428796400000001</v>
      </c>
      <c r="H2851" s="142">
        <v>0.33785257499999999</v>
      </c>
      <c r="I2851" s="142">
        <v>0.110717656</v>
      </c>
      <c r="J2851" s="142">
        <v>1.1742900000000001E-2</v>
      </c>
      <c r="K2851" s="142">
        <v>5.3728400000000003E-3</v>
      </c>
      <c r="L2851" s="141">
        <f t="shared" si="1211"/>
        <v>3.2047145255223461</v>
      </c>
    </row>
    <row r="2852" spans="1:12" ht="15" customHeight="1" x14ac:dyDescent="0.2">
      <c r="A2852" s="11"/>
      <c r="C2852" s="190">
        <v>2017</v>
      </c>
      <c r="D2852" s="186"/>
      <c r="E2852" s="142" t="s">
        <v>174</v>
      </c>
      <c r="F2852" s="142" t="s">
        <v>174</v>
      </c>
      <c r="G2852" s="142" t="s">
        <v>174</v>
      </c>
      <c r="H2852" s="142" t="s">
        <v>174</v>
      </c>
      <c r="I2852" s="142" t="s">
        <v>174</v>
      </c>
      <c r="J2852" s="142" t="s">
        <v>174</v>
      </c>
      <c r="K2852" s="142" t="s">
        <v>174</v>
      </c>
      <c r="L2852" s="141" t="s">
        <v>174</v>
      </c>
    </row>
    <row r="2853" spans="1:12" ht="15" customHeight="1" x14ac:dyDescent="0.2">
      <c r="A2853" s="11"/>
      <c r="C2853" s="190">
        <v>2014</v>
      </c>
      <c r="D2853" s="186"/>
      <c r="E2853" s="142" t="s">
        <v>174</v>
      </c>
      <c r="F2853" s="142" t="s">
        <v>174</v>
      </c>
      <c r="G2853" s="142" t="s">
        <v>174</v>
      </c>
      <c r="H2853" s="142" t="s">
        <v>174</v>
      </c>
      <c r="I2853" s="142" t="s">
        <v>174</v>
      </c>
      <c r="J2853" s="142" t="s">
        <v>174</v>
      </c>
      <c r="K2853" s="142" t="s">
        <v>174</v>
      </c>
      <c r="L2853" s="141" t="s">
        <v>174</v>
      </c>
    </row>
    <row r="2854" spans="1:12" ht="15" customHeight="1" x14ac:dyDescent="0.2">
      <c r="A2854" s="11"/>
      <c r="C2854" s="162" t="s">
        <v>69</v>
      </c>
      <c r="D2854" s="162"/>
      <c r="E2854" s="162"/>
      <c r="F2854" s="162"/>
      <c r="G2854" s="162"/>
      <c r="H2854" s="162"/>
      <c r="I2854" s="162"/>
      <c r="J2854" s="162"/>
      <c r="K2854" s="162"/>
      <c r="L2854" s="162"/>
    </row>
    <row r="2855" spans="1:12" ht="15" customHeight="1" x14ac:dyDescent="0.2">
      <c r="A2855" s="11"/>
      <c r="C2855" s="189">
        <v>2024</v>
      </c>
      <c r="D2855" s="184"/>
      <c r="E2855" s="185">
        <f>AVERAGE(E2860,E2865,E2870)</f>
        <v>0.14143332051435106</v>
      </c>
      <c r="F2855" s="185">
        <f t="shared" ref="F2855:K2855" si="1212">AVERAGE(F2860,F2865,F2870)</f>
        <v>0.11772533717843862</v>
      </c>
      <c r="G2855" s="185">
        <f t="shared" si="1212"/>
        <v>0.32606102491819883</v>
      </c>
      <c r="H2855" s="185">
        <f t="shared" si="1212"/>
        <v>0.27349197248135454</v>
      </c>
      <c r="I2855" s="185">
        <f t="shared" si="1212"/>
        <v>9.1892533384479044E-2</v>
      </c>
      <c r="J2855" s="185">
        <f t="shared" si="1212"/>
        <v>2.279847971724494E-2</v>
      </c>
      <c r="K2855" s="185">
        <f t="shared" si="1212"/>
        <v>2.6597331805933138E-2</v>
      </c>
      <c r="L2855" s="180">
        <f t="shared" ref="L2855:L2856" si="1213">(1*E2855+2*F2855+3*G2855+4*H2855+5*I2855)/SUM(E2855:I2855)</f>
        <v>3.059630560995108</v>
      </c>
    </row>
    <row r="2856" spans="1:12" ht="15" customHeight="1" x14ac:dyDescent="0.2">
      <c r="A2856" s="11"/>
      <c r="C2856" s="190">
        <v>2021</v>
      </c>
      <c r="D2856" s="190" t="s">
        <v>201</v>
      </c>
      <c r="E2856" s="142">
        <f t="shared" ref="E2856:K2856" si="1214">AVERAGE(E2861,E2866,E2871)</f>
        <v>0.10450596466666667</v>
      </c>
      <c r="F2856" s="142">
        <f t="shared" si="1214"/>
        <v>0.18602177366666664</v>
      </c>
      <c r="G2856" s="142">
        <f t="shared" si="1214"/>
        <v>0.31650674299999998</v>
      </c>
      <c r="H2856" s="142">
        <f t="shared" si="1214"/>
        <v>0.26690748466666664</v>
      </c>
      <c r="I2856" s="142">
        <f t="shared" si="1214"/>
        <v>9.7665418000000004E-2</v>
      </c>
      <c r="J2856" s="142">
        <f t="shared" si="1214"/>
        <v>1.0963566666666667E-2</v>
      </c>
      <c r="K2856" s="142">
        <f t="shared" si="1214"/>
        <v>1.7429033333333333E-2</v>
      </c>
      <c r="L2856" s="141">
        <f t="shared" si="1213"/>
        <v>3.0691684921022242</v>
      </c>
    </row>
    <row r="2857" spans="1:12" ht="15" customHeight="1" x14ac:dyDescent="0.2">
      <c r="A2857" s="11"/>
      <c r="C2857" s="190">
        <v>2017</v>
      </c>
      <c r="D2857" s="186"/>
      <c r="E2857" s="142" t="s">
        <v>174</v>
      </c>
      <c r="F2857" s="142" t="s">
        <v>174</v>
      </c>
      <c r="G2857" s="142" t="s">
        <v>174</v>
      </c>
      <c r="H2857" s="142" t="s">
        <v>174</v>
      </c>
      <c r="I2857" s="142" t="s">
        <v>174</v>
      </c>
      <c r="J2857" s="142" t="s">
        <v>174</v>
      </c>
      <c r="K2857" s="142" t="s">
        <v>174</v>
      </c>
      <c r="L2857" s="141" t="s">
        <v>174</v>
      </c>
    </row>
    <row r="2858" spans="1:12" ht="15" customHeight="1" x14ac:dyDescent="0.2">
      <c r="A2858" s="11"/>
      <c r="C2858" s="190">
        <v>2014</v>
      </c>
      <c r="D2858" s="186"/>
      <c r="E2858" s="142" t="s">
        <v>174</v>
      </c>
      <c r="F2858" s="142" t="s">
        <v>174</v>
      </c>
      <c r="G2858" s="142" t="s">
        <v>174</v>
      </c>
      <c r="H2858" s="142" t="s">
        <v>174</v>
      </c>
      <c r="I2858" s="142" t="s">
        <v>174</v>
      </c>
      <c r="J2858" s="142" t="s">
        <v>174</v>
      </c>
      <c r="K2858" s="142" t="s">
        <v>174</v>
      </c>
      <c r="L2858" s="141" t="s">
        <v>174</v>
      </c>
    </row>
    <row r="2859" spans="1:12" ht="15" customHeight="1" x14ac:dyDescent="0.2">
      <c r="A2859" s="11"/>
      <c r="C2859" s="170" t="s">
        <v>95</v>
      </c>
      <c r="D2859" s="171"/>
      <c r="E2859" s="172"/>
      <c r="F2859" s="172"/>
      <c r="G2859" s="173"/>
      <c r="H2859" s="173"/>
      <c r="I2859" s="173"/>
      <c r="J2859" s="173"/>
      <c r="K2859" s="173"/>
      <c r="L2859" s="174"/>
    </row>
    <row r="2860" spans="1:12" ht="15" customHeight="1" x14ac:dyDescent="0.2">
      <c r="A2860" s="11"/>
      <c r="C2860" s="189">
        <v>2024</v>
      </c>
      <c r="D2860" s="184"/>
      <c r="E2860" s="185">
        <v>0.13430339076866346</v>
      </c>
      <c r="F2860" s="185">
        <v>0.1205172529737757</v>
      </c>
      <c r="G2860" s="185">
        <v>0.36715682177628856</v>
      </c>
      <c r="H2860" s="185">
        <v>0.25967060253538538</v>
      </c>
      <c r="I2860" s="185">
        <v>6.9504528444477937E-2</v>
      </c>
      <c r="J2860" s="185">
        <v>2.1999516355612939E-2</v>
      </c>
      <c r="K2860" s="185">
        <v>2.6847887145796199E-2</v>
      </c>
      <c r="L2860" s="180">
        <f t="shared" ref="L2860:L2861" si="1215">(1*E2860+2*F2860+3*G2860+4*H2860+5*I2860)/SUM(E2860:I2860)</f>
        <v>3.0100463636943373</v>
      </c>
    </row>
    <row r="2861" spans="1:12" ht="15" customHeight="1" x14ac:dyDescent="0.2">
      <c r="A2861" s="11"/>
      <c r="C2861" s="190">
        <v>2021</v>
      </c>
      <c r="D2861" s="190" t="s">
        <v>201</v>
      </c>
      <c r="E2861" s="142">
        <v>0.116949045</v>
      </c>
      <c r="F2861" s="142">
        <v>0.20941315899999999</v>
      </c>
      <c r="G2861" s="142">
        <v>0.29691377099999999</v>
      </c>
      <c r="H2861" s="142">
        <v>0.246966554</v>
      </c>
      <c r="I2861" s="142">
        <v>0.10080876800000001</v>
      </c>
      <c r="J2861" s="142">
        <v>8.1931E-3</v>
      </c>
      <c r="K2861" s="142">
        <v>2.0755599999999999E-2</v>
      </c>
      <c r="L2861" s="141">
        <f t="shared" si="1215"/>
        <v>3.0054300334248971</v>
      </c>
    </row>
    <row r="2862" spans="1:12" ht="15" customHeight="1" x14ac:dyDescent="0.2">
      <c r="A2862" s="11"/>
      <c r="C2862" s="190">
        <v>2017</v>
      </c>
      <c r="D2862" s="186"/>
      <c r="E2862" s="142" t="s">
        <v>174</v>
      </c>
      <c r="F2862" s="142" t="s">
        <v>174</v>
      </c>
      <c r="G2862" s="142" t="s">
        <v>174</v>
      </c>
      <c r="H2862" s="142" t="s">
        <v>174</v>
      </c>
      <c r="I2862" s="142" t="s">
        <v>174</v>
      </c>
      <c r="J2862" s="142" t="s">
        <v>174</v>
      </c>
      <c r="K2862" s="142" t="s">
        <v>174</v>
      </c>
      <c r="L2862" s="141" t="s">
        <v>174</v>
      </c>
    </row>
    <row r="2863" spans="1:12" ht="15" customHeight="1" x14ac:dyDescent="0.2">
      <c r="A2863" s="11"/>
      <c r="C2863" s="190">
        <v>2014</v>
      </c>
      <c r="D2863" s="186"/>
      <c r="E2863" s="142" t="s">
        <v>174</v>
      </c>
      <c r="F2863" s="142" t="s">
        <v>174</v>
      </c>
      <c r="G2863" s="142" t="s">
        <v>174</v>
      </c>
      <c r="H2863" s="142" t="s">
        <v>174</v>
      </c>
      <c r="I2863" s="142" t="s">
        <v>174</v>
      </c>
      <c r="J2863" s="142" t="s">
        <v>174</v>
      </c>
      <c r="K2863" s="142" t="s">
        <v>174</v>
      </c>
      <c r="L2863" s="141" t="s">
        <v>174</v>
      </c>
    </row>
    <row r="2864" spans="1:12" ht="15" customHeight="1" x14ac:dyDescent="0.2">
      <c r="A2864" s="11"/>
      <c r="C2864" s="170" t="s">
        <v>96</v>
      </c>
      <c r="D2864" s="171"/>
      <c r="E2864" s="172"/>
      <c r="F2864" s="172"/>
      <c r="G2864" s="173"/>
      <c r="H2864" s="173"/>
      <c r="I2864" s="173"/>
      <c r="J2864" s="173"/>
      <c r="K2864" s="173"/>
      <c r="L2864" s="174"/>
    </row>
    <row r="2865" spans="1:12" ht="15" customHeight="1" x14ac:dyDescent="0.2">
      <c r="A2865" s="11"/>
      <c r="C2865" s="189">
        <v>2024</v>
      </c>
      <c r="D2865" s="184"/>
      <c r="E2865" s="185">
        <v>0.16635284104063564</v>
      </c>
      <c r="F2865" s="185">
        <v>0.10430160397114202</v>
      </c>
      <c r="G2865" s="185">
        <v>0.27929131875088198</v>
      </c>
      <c r="H2865" s="185">
        <v>0.31875768454495951</v>
      </c>
      <c r="I2865" s="185">
        <v>8.2229791741266767E-2</v>
      </c>
      <c r="J2865" s="185">
        <v>2.2218872805318084E-2</v>
      </c>
      <c r="K2865" s="185">
        <v>2.6847887145796202E-2</v>
      </c>
      <c r="L2865" s="180">
        <f t="shared" ref="L2865:L2866" si="1216">(1*E2865+2*F2865+3*G2865+4*H2865+5*I2865)/SUM(E2865:I2865)</f>
        <v>3.0485943492444365</v>
      </c>
    </row>
    <row r="2866" spans="1:12" ht="15" customHeight="1" x14ac:dyDescent="0.2">
      <c r="A2866" s="11"/>
      <c r="C2866" s="190">
        <v>2021</v>
      </c>
      <c r="D2866" s="190" t="s">
        <v>201</v>
      </c>
      <c r="E2866" s="142">
        <v>0.117405807</v>
      </c>
      <c r="F2866" s="142">
        <v>0.19574415100000001</v>
      </c>
      <c r="G2866" s="142">
        <v>0.32832400299999998</v>
      </c>
      <c r="H2866" s="142">
        <v>0.22438271600000001</v>
      </c>
      <c r="I2866" s="142">
        <v>0.10078970900000001</v>
      </c>
      <c r="J2866" s="142">
        <v>1.2598E-2</v>
      </c>
      <c r="K2866" s="142">
        <v>2.0755599999999999E-2</v>
      </c>
      <c r="L2866" s="141">
        <f t="shared" si="1216"/>
        <v>2.9952478682313095</v>
      </c>
    </row>
    <row r="2867" spans="1:12" ht="15" customHeight="1" x14ac:dyDescent="0.2">
      <c r="A2867" s="11"/>
      <c r="C2867" s="190">
        <v>2017</v>
      </c>
      <c r="D2867" s="186"/>
      <c r="E2867" s="142" t="s">
        <v>174</v>
      </c>
      <c r="F2867" s="142" t="s">
        <v>174</v>
      </c>
      <c r="G2867" s="142" t="s">
        <v>174</v>
      </c>
      <c r="H2867" s="142" t="s">
        <v>174</v>
      </c>
      <c r="I2867" s="142" t="s">
        <v>174</v>
      </c>
      <c r="J2867" s="142" t="s">
        <v>174</v>
      </c>
      <c r="K2867" s="142" t="s">
        <v>174</v>
      </c>
      <c r="L2867" s="141" t="s">
        <v>174</v>
      </c>
    </row>
    <row r="2868" spans="1:12" ht="15" customHeight="1" x14ac:dyDescent="0.2">
      <c r="A2868" s="11"/>
      <c r="C2868" s="190">
        <v>2014</v>
      </c>
      <c r="D2868" s="186"/>
      <c r="E2868" s="142" t="s">
        <v>174</v>
      </c>
      <c r="F2868" s="142" t="s">
        <v>174</v>
      </c>
      <c r="G2868" s="142" t="s">
        <v>174</v>
      </c>
      <c r="H2868" s="142" t="s">
        <v>174</v>
      </c>
      <c r="I2868" s="142" t="s">
        <v>174</v>
      </c>
      <c r="J2868" s="142" t="s">
        <v>174</v>
      </c>
      <c r="K2868" s="142" t="s">
        <v>174</v>
      </c>
      <c r="L2868" s="141" t="s">
        <v>174</v>
      </c>
    </row>
    <row r="2869" spans="1:12" ht="15" customHeight="1" x14ac:dyDescent="0.2">
      <c r="A2869" s="11"/>
      <c r="C2869" s="170" t="s">
        <v>181</v>
      </c>
      <c r="D2869" s="171"/>
      <c r="E2869" s="172"/>
      <c r="F2869" s="172"/>
      <c r="G2869" s="173"/>
      <c r="H2869" s="173"/>
      <c r="I2869" s="173"/>
      <c r="J2869" s="173"/>
      <c r="K2869" s="173"/>
      <c r="L2869" s="174"/>
    </row>
    <row r="2870" spans="1:12" ht="15" customHeight="1" x14ac:dyDescent="0.2">
      <c r="A2870" s="11"/>
      <c r="C2870" s="189">
        <v>2024</v>
      </c>
      <c r="D2870" s="184"/>
      <c r="E2870" s="185">
        <v>0.12364372973375408</v>
      </c>
      <c r="F2870" s="185">
        <v>0.12835715459039815</v>
      </c>
      <c r="G2870" s="185">
        <v>0.33173493422742595</v>
      </c>
      <c r="H2870" s="185">
        <v>0.24204763036371865</v>
      </c>
      <c r="I2870" s="185">
        <v>0.12394327996769239</v>
      </c>
      <c r="J2870" s="185">
        <v>2.4177049990803806E-2</v>
      </c>
      <c r="K2870" s="185">
        <v>2.6096221126207006E-2</v>
      </c>
      <c r="L2870" s="180">
        <f t="shared" ref="L2870:L2871" si="1217">(1*E2870+2*F2870+3*G2870+4*H2870+5*I2870)/SUM(E2870:I2870)</f>
        <v>3.1203394331921324</v>
      </c>
    </row>
    <row r="2871" spans="1:12" ht="15" customHeight="1" x14ac:dyDescent="0.2">
      <c r="A2871" s="11"/>
      <c r="C2871" s="190">
        <v>2021</v>
      </c>
      <c r="D2871" s="190" t="s">
        <v>201</v>
      </c>
      <c r="E2871" s="142">
        <v>7.9163042000000003E-2</v>
      </c>
      <c r="F2871" s="142">
        <v>0.15290801100000001</v>
      </c>
      <c r="G2871" s="142">
        <v>0.32428245500000002</v>
      </c>
      <c r="H2871" s="142">
        <v>0.32937318399999999</v>
      </c>
      <c r="I2871" s="142">
        <v>9.1397776999999999E-2</v>
      </c>
      <c r="J2871" s="142">
        <v>1.20996E-2</v>
      </c>
      <c r="K2871" s="142">
        <v>1.07759E-2</v>
      </c>
      <c r="L2871" s="141">
        <f t="shared" si="1217"/>
        <v>3.2056387383335503</v>
      </c>
    </row>
    <row r="2872" spans="1:12" ht="15" customHeight="1" x14ac:dyDescent="0.2">
      <c r="A2872" s="11"/>
      <c r="C2872" s="190">
        <v>2017</v>
      </c>
      <c r="D2872" s="186"/>
      <c r="E2872" s="142" t="s">
        <v>174</v>
      </c>
      <c r="F2872" s="142" t="s">
        <v>174</v>
      </c>
      <c r="G2872" s="142" t="s">
        <v>174</v>
      </c>
      <c r="H2872" s="142" t="s">
        <v>174</v>
      </c>
      <c r="I2872" s="142" t="s">
        <v>174</v>
      </c>
      <c r="J2872" s="142" t="s">
        <v>174</v>
      </c>
      <c r="K2872" s="142" t="s">
        <v>174</v>
      </c>
      <c r="L2872" s="141" t="s">
        <v>174</v>
      </c>
    </row>
    <row r="2873" spans="1:12" ht="15" customHeight="1" x14ac:dyDescent="0.2">
      <c r="A2873" s="11"/>
      <c r="C2873" s="190">
        <v>2014</v>
      </c>
      <c r="D2873" s="186"/>
      <c r="E2873" s="142" t="s">
        <v>174</v>
      </c>
      <c r="F2873" s="142" t="s">
        <v>174</v>
      </c>
      <c r="G2873" s="142" t="s">
        <v>174</v>
      </c>
      <c r="H2873" s="142" t="s">
        <v>174</v>
      </c>
      <c r="I2873" s="142" t="s">
        <v>174</v>
      </c>
      <c r="J2873" s="142" t="s">
        <v>174</v>
      </c>
      <c r="K2873" s="142" t="s">
        <v>174</v>
      </c>
      <c r="L2873" s="141" t="s">
        <v>174</v>
      </c>
    </row>
    <row r="2874" spans="1:12" ht="15" customHeight="1" x14ac:dyDescent="0.2">
      <c r="A2874" s="11"/>
      <c r="C2874" s="162" t="s">
        <v>70</v>
      </c>
      <c r="D2874" s="162"/>
      <c r="E2874" s="162"/>
      <c r="F2874" s="162"/>
      <c r="G2874" s="162"/>
      <c r="H2874" s="162"/>
      <c r="I2874" s="162"/>
      <c r="J2874" s="162"/>
      <c r="K2874" s="162"/>
      <c r="L2874" s="162"/>
    </row>
    <row r="2875" spans="1:12" ht="15" customHeight="1" x14ac:dyDescent="0.2">
      <c r="A2875" s="11"/>
      <c r="C2875" s="189">
        <v>2024</v>
      </c>
      <c r="D2875" s="184"/>
      <c r="E2875" s="185">
        <f>AVERAGE(E2880,E2885,E2890)</f>
        <v>0.10494241251412424</v>
      </c>
      <c r="F2875" s="185">
        <f t="shared" ref="F2875:K2875" si="1218">AVERAGE(F2880,F2885,F2890)</f>
        <v>0.13774244753921108</v>
      </c>
      <c r="G2875" s="185">
        <f t="shared" si="1218"/>
        <v>0.32120317028031975</v>
      </c>
      <c r="H2875" s="185">
        <f t="shared" si="1218"/>
        <v>0.26279859315244181</v>
      </c>
      <c r="I2875" s="185">
        <f t="shared" si="1218"/>
        <v>0.10163669300776092</v>
      </c>
      <c r="J2875" s="185">
        <f t="shared" si="1218"/>
        <v>4.1802708229499885E-2</v>
      </c>
      <c r="K2875" s="185">
        <f t="shared" si="1218"/>
        <v>2.9873975276642342E-2</v>
      </c>
      <c r="L2875" s="180">
        <f t="shared" ref="L2875:L2876" si="1219">(1*E2875+2*F2875+3*G2875+4*H2875+5*I2875)/SUM(E2875:I2875)</f>
        <v>3.1275899296032468</v>
      </c>
    </row>
    <row r="2876" spans="1:12" ht="15" customHeight="1" x14ac:dyDescent="0.2">
      <c r="A2876" s="11"/>
      <c r="C2876" s="190">
        <v>2021</v>
      </c>
      <c r="D2876" s="190" t="s">
        <v>201</v>
      </c>
      <c r="E2876" s="142">
        <f t="shared" ref="E2876:K2876" si="1220">AVERAGE(E2881,E2886,E2891)</f>
        <v>0.15226695900000001</v>
      </c>
      <c r="F2876" s="142">
        <f t="shared" si="1220"/>
        <v>0.130343028</v>
      </c>
      <c r="G2876" s="142">
        <f t="shared" si="1220"/>
        <v>0.30830649166666663</v>
      </c>
      <c r="H2876" s="142">
        <f t="shared" si="1220"/>
        <v>0.22332893466666667</v>
      </c>
      <c r="I2876" s="142">
        <f t="shared" si="1220"/>
        <v>0.13793004033333334</v>
      </c>
      <c r="J2876" s="142">
        <f t="shared" si="1220"/>
        <v>1.90688E-2</v>
      </c>
      <c r="K2876" s="142">
        <f t="shared" si="1220"/>
        <v>2.8755700000000006E-2</v>
      </c>
      <c r="L2876" s="141">
        <f t="shared" si="1219"/>
        <v>3.0675422466370859</v>
      </c>
    </row>
    <row r="2877" spans="1:12" ht="15" customHeight="1" x14ac:dyDescent="0.2">
      <c r="A2877" s="11"/>
      <c r="C2877" s="190">
        <v>2017</v>
      </c>
      <c r="D2877" s="186"/>
      <c r="E2877" s="142" t="s">
        <v>174</v>
      </c>
      <c r="F2877" s="142" t="s">
        <v>174</v>
      </c>
      <c r="G2877" s="142" t="s">
        <v>174</v>
      </c>
      <c r="H2877" s="142" t="s">
        <v>174</v>
      </c>
      <c r="I2877" s="142" t="s">
        <v>174</v>
      </c>
      <c r="J2877" s="142" t="s">
        <v>174</v>
      </c>
      <c r="K2877" s="142" t="s">
        <v>174</v>
      </c>
      <c r="L2877" s="141" t="s">
        <v>174</v>
      </c>
    </row>
    <row r="2878" spans="1:12" ht="15" customHeight="1" x14ac:dyDescent="0.2">
      <c r="A2878" s="11"/>
      <c r="C2878" s="190">
        <v>2014</v>
      </c>
      <c r="D2878" s="186"/>
      <c r="E2878" s="142" t="s">
        <v>174</v>
      </c>
      <c r="F2878" s="142" t="s">
        <v>174</v>
      </c>
      <c r="G2878" s="142" t="s">
        <v>174</v>
      </c>
      <c r="H2878" s="142" t="s">
        <v>174</v>
      </c>
      <c r="I2878" s="142" t="s">
        <v>174</v>
      </c>
      <c r="J2878" s="142" t="s">
        <v>174</v>
      </c>
      <c r="K2878" s="142" t="s">
        <v>174</v>
      </c>
      <c r="L2878" s="141" t="s">
        <v>174</v>
      </c>
    </row>
    <row r="2879" spans="1:12" ht="15" customHeight="1" x14ac:dyDescent="0.2">
      <c r="A2879" s="11"/>
      <c r="C2879" s="170" t="s">
        <v>95</v>
      </c>
      <c r="D2879" s="171"/>
      <c r="E2879" s="172"/>
      <c r="F2879" s="172"/>
      <c r="G2879" s="173"/>
      <c r="H2879" s="173"/>
      <c r="I2879" s="173"/>
      <c r="J2879" s="173"/>
      <c r="K2879" s="173"/>
      <c r="L2879" s="174"/>
    </row>
    <row r="2880" spans="1:12" ht="15" customHeight="1" x14ac:dyDescent="0.2">
      <c r="A2880" s="11"/>
      <c r="C2880" s="189">
        <v>2024</v>
      </c>
      <c r="D2880" s="184"/>
      <c r="E2880" s="185">
        <v>9.1359038092446831E-2</v>
      </c>
      <c r="F2880" s="185">
        <v>0.11171034760652601</v>
      </c>
      <c r="G2880" s="185">
        <v>0.28559160318876048</v>
      </c>
      <c r="H2880" s="185">
        <v>0.31371642111126607</v>
      </c>
      <c r="I2880" s="185">
        <v>0.13841146407522359</v>
      </c>
      <c r="J2880" s="185">
        <v>3.3897514114039073E-2</v>
      </c>
      <c r="K2880" s="185">
        <v>2.5313611811737965E-2</v>
      </c>
      <c r="L2880" s="180">
        <f t="shared" ref="L2880:L2881" si="1221">(1*E2880+2*F2880+3*G2880+4*H2880+5*I2880)/SUM(E2880:I2880)</f>
        <v>3.3147474780265442</v>
      </c>
    </row>
    <row r="2881" spans="1:12" ht="15" customHeight="1" x14ac:dyDescent="0.2">
      <c r="A2881" s="11"/>
      <c r="C2881" s="190">
        <v>2021</v>
      </c>
      <c r="D2881" s="190" t="s">
        <v>201</v>
      </c>
      <c r="E2881" s="142">
        <v>0.113227718</v>
      </c>
      <c r="F2881" s="142">
        <v>0.1120534</v>
      </c>
      <c r="G2881" s="142">
        <v>0.31238999000000001</v>
      </c>
      <c r="H2881" s="142">
        <v>0.25015259699999998</v>
      </c>
      <c r="I2881" s="142">
        <v>0.18042153899999999</v>
      </c>
      <c r="J2881" s="142">
        <v>1.2072100000000001E-2</v>
      </c>
      <c r="K2881" s="142">
        <v>1.9682600000000001E-2</v>
      </c>
      <c r="L2881" s="141">
        <f t="shared" si="1221"/>
        <v>3.2814233694289121</v>
      </c>
    </row>
    <row r="2882" spans="1:12" ht="15" customHeight="1" x14ac:dyDescent="0.2">
      <c r="A2882" s="11"/>
      <c r="C2882" s="190">
        <v>2017</v>
      </c>
      <c r="D2882" s="186"/>
      <c r="E2882" s="142" t="s">
        <v>174</v>
      </c>
      <c r="F2882" s="142" t="s">
        <v>174</v>
      </c>
      <c r="G2882" s="142" t="s">
        <v>174</v>
      </c>
      <c r="H2882" s="142" t="s">
        <v>174</v>
      </c>
      <c r="I2882" s="142" t="s">
        <v>174</v>
      </c>
      <c r="J2882" s="142" t="s">
        <v>174</v>
      </c>
      <c r="K2882" s="142" t="s">
        <v>174</v>
      </c>
      <c r="L2882" s="141" t="s">
        <v>174</v>
      </c>
    </row>
    <row r="2883" spans="1:12" ht="15" customHeight="1" x14ac:dyDescent="0.2">
      <c r="A2883" s="11"/>
      <c r="C2883" s="190">
        <v>2014</v>
      </c>
      <c r="D2883" s="186"/>
      <c r="E2883" s="142" t="s">
        <v>174</v>
      </c>
      <c r="F2883" s="142" t="s">
        <v>174</v>
      </c>
      <c r="G2883" s="142" t="s">
        <v>174</v>
      </c>
      <c r="H2883" s="142" t="s">
        <v>174</v>
      </c>
      <c r="I2883" s="142" t="s">
        <v>174</v>
      </c>
      <c r="J2883" s="142" t="s">
        <v>174</v>
      </c>
      <c r="K2883" s="142" t="s">
        <v>174</v>
      </c>
      <c r="L2883" s="141" t="s">
        <v>174</v>
      </c>
    </row>
    <row r="2884" spans="1:12" ht="15" customHeight="1" x14ac:dyDescent="0.2">
      <c r="A2884" s="11"/>
      <c r="C2884" s="170" t="s">
        <v>96</v>
      </c>
      <c r="D2884" s="171"/>
      <c r="E2884" s="172"/>
      <c r="F2884" s="172"/>
      <c r="G2884" s="173"/>
      <c r="H2884" s="173"/>
      <c r="I2884" s="173"/>
      <c r="J2884" s="173"/>
      <c r="K2884" s="173"/>
      <c r="L2884" s="174"/>
    </row>
    <row r="2885" spans="1:12" ht="15" customHeight="1" x14ac:dyDescent="0.2">
      <c r="A2885" s="11"/>
      <c r="C2885" s="189">
        <v>2024</v>
      </c>
      <c r="D2885" s="184"/>
      <c r="E2885" s="185">
        <v>0.10905850524181543</v>
      </c>
      <c r="F2885" s="185">
        <v>0.12634675220974631</v>
      </c>
      <c r="G2885" s="185">
        <v>0.33458653353907553</v>
      </c>
      <c r="H2885" s="185">
        <v>0.27393918035938292</v>
      </c>
      <c r="I2885" s="185">
        <v>9.5902414067690955E-2</v>
      </c>
      <c r="J2885" s="185">
        <v>3.4853002770550888E-2</v>
      </c>
      <c r="K2885" s="185">
        <v>2.5313611811737965E-2</v>
      </c>
      <c r="L2885" s="180">
        <f t="shared" ref="L2885:L2886" si="1222">(1*E2885+2*F2885+3*G2885+4*H2885+5*I2885)/SUM(E2885:I2885)</f>
        <v>3.1290444111511158</v>
      </c>
    </row>
    <row r="2886" spans="1:12" ht="15" customHeight="1" x14ac:dyDescent="0.2">
      <c r="A2886" s="11"/>
      <c r="C2886" s="190">
        <v>2021</v>
      </c>
      <c r="D2886" s="190" t="s">
        <v>201</v>
      </c>
      <c r="E2886" s="142">
        <v>0.112724117</v>
      </c>
      <c r="F2886" s="142">
        <v>0.14364447299999999</v>
      </c>
      <c r="G2886" s="142">
        <v>0.32177353199999997</v>
      </c>
      <c r="H2886" s="142">
        <v>0.22660046</v>
      </c>
      <c r="I2886" s="142">
        <v>0.160723857</v>
      </c>
      <c r="J2886" s="142">
        <v>1.48509E-2</v>
      </c>
      <c r="K2886" s="142">
        <v>1.9682600000000001E-2</v>
      </c>
      <c r="L2886" s="141">
        <f t="shared" si="1222"/>
        <v>3.1853564865344839</v>
      </c>
    </row>
    <row r="2887" spans="1:12" ht="15" customHeight="1" x14ac:dyDescent="0.2">
      <c r="A2887" s="11"/>
      <c r="C2887" s="190">
        <v>2017</v>
      </c>
      <c r="D2887" s="186"/>
      <c r="E2887" s="142" t="s">
        <v>174</v>
      </c>
      <c r="F2887" s="142" t="s">
        <v>174</v>
      </c>
      <c r="G2887" s="142" t="s">
        <v>174</v>
      </c>
      <c r="H2887" s="142" t="s">
        <v>174</v>
      </c>
      <c r="I2887" s="142" t="s">
        <v>174</v>
      </c>
      <c r="J2887" s="142" t="s">
        <v>174</v>
      </c>
      <c r="K2887" s="142" t="s">
        <v>174</v>
      </c>
      <c r="L2887" s="141" t="s">
        <v>174</v>
      </c>
    </row>
    <row r="2888" spans="1:12" ht="15" customHeight="1" x14ac:dyDescent="0.2">
      <c r="A2888" s="11"/>
      <c r="C2888" s="190">
        <v>2014</v>
      </c>
      <c r="D2888" s="186"/>
      <c r="E2888" s="142" t="s">
        <v>174</v>
      </c>
      <c r="F2888" s="142" t="s">
        <v>174</v>
      </c>
      <c r="G2888" s="142" t="s">
        <v>174</v>
      </c>
      <c r="H2888" s="142" t="s">
        <v>174</v>
      </c>
      <c r="I2888" s="142" t="s">
        <v>174</v>
      </c>
      <c r="J2888" s="142" t="s">
        <v>174</v>
      </c>
      <c r="K2888" s="142" t="s">
        <v>174</v>
      </c>
      <c r="L2888" s="141" t="s">
        <v>174</v>
      </c>
    </row>
    <row r="2889" spans="1:12" ht="15" customHeight="1" x14ac:dyDescent="0.2">
      <c r="A2889" s="11"/>
      <c r="C2889" s="170" t="s">
        <v>181</v>
      </c>
      <c r="D2889" s="171"/>
      <c r="E2889" s="172"/>
      <c r="F2889" s="172"/>
      <c r="G2889" s="173"/>
      <c r="H2889" s="173"/>
      <c r="I2889" s="173"/>
      <c r="J2889" s="173"/>
      <c r="K2889" s="173"/>
      <c r="L2889" s="174"/>
    </row>
    <row r="2890" spans="1:12" ht="15" customHeight="1" x14ac:dyDescent="0.2">
      <c r="A2890" s="11"/>
      <c r="C2890" s="189">
        <v>2024</v>
      </c>
      <c r="D2890" s="184"/>
      <c r="E2890" s="185">
        <v>0.11440969420811045</v>
      </c>
      <c r="F2890" s="185">
        <v>0.1751702428013609</v>
      </c>
      <c r="G2890" s="185">
        <v>0.34343137411312324</v>
      </c>
      <c r="H2890" s="185">
        <v>0.2007401779866764</v>
      </c>
      <c r="I2890" s="185">
        <v>7.0596200880368207E-2</v>
      </c>
      <c r="J2890" s="185">
        <v>5.6657607803909688E-2</v>
      </c>
      <c r="K2890" s="185">
        <v>3.8994702206451091E-2</v>
      </c>
      <c r="L2890" s="180">
        <f t="shared" ref="L2890:L2891" si="1223">(1*E2890+2*F2890+3*G2890+4*H2890+5*I2890)/SUM(E2890:I2890)</f>
        <v>2.9313792116051292</v>
      </c>
    </row>
    <row r="2891" spans="1:12" ht="15" customHeight="1" x14ac:dyDescent="0.2">
      <c r="A2891" s="11"/>
      <c r="C2891" s="190">
        <v>2021</v>
      </c>
      <c r="D2891" s="190" t="s">
        <v>201</v>
      </c>
      <c r="E2891" s="142">
        <v>0.230849042</v>
      </c>
      <c r="F2891" s="142">
        <v>0.13533121100000001</v>
      </c>
      <c r="G2891" s="142">
        <v>0.29075595300000001</v>
      </c>
      <c r="H2891" s="142">
        <v>0.19323374700000001</v>
      </c>
      <c r="I2891" s="142">
        <v>7.2644724999999993E-2</v>
      </c>
      <c r="J2891" s="142">
        <v>3.0283399999999999E-2</v>
      </c>
      <c r="K2891" s="142">
        <v>4.6901900000000003E-2</v>
      </c>
      <c r="L2891" s="141">
        <f t="shared" si="1223"/>
        <v>2.7198721431693573</v>
      </c>
    </row>
    <row r="2892" spans="1:12" ht="15" customHeight="1" x14ac:dyDescent="0.2">
      <c r="A2892" s="11"/>
      <c r="C2892" s="190">
        <v>2017</v>
      </c>
      <c r="D2892" s="186"/>
      <c r="E2892" s="142" t="s">
        <v>174</v>
      </c>
      <c r="F2892" s="142" t="s">
        <v>174</v>
      </c>
      <c r="G2892" s="142" t="s">
        <v>174</v>
      </c>
      <c r="H2892" s="142" t="s">
        <v>174</v>
      </c>
      <c r="I2892" s="142" t="s">
        <v>174</v>
      </c>
      <c r="J2892" s="142" t="s">
        <v>174</v>
      </c>
      <c r="K2892" s="142" t="s">
        <v>174</v>
      </c>
      <c r="L2892" s="141" t="s">
        <v>174</v>
      </c>
    </row>
    <row r="2893" spans="1:12" ht="15" customHeight="1" x14ac:dyDescent="0.2">
      <c r="A2893" s="11"/>
      <c r="C2893" s="190">
        <v>2014</v>
      </c>
      <c r="D2893" s="186"/>
      <c r="E2893" s="142" t="s">
        <v>174</v>
      </c>
      <c r="F2893" s="142" t="s">
        <v>174</v>
      </c>
      <c r="G2893" s="142" t="s">
        <v>174</v>
      </c>
      <c r="H2893" s="142" t="s">
        <v>174</v>
      </c>
      <c r="I2893" s="142" t="s">
        <v>174</v>
      </c>
      <c r="J2893" s="142" t="s">
        <v>174</v>
      </c>
      <c r="K2893" s="142" t="s">
        <v>174</v>
      </c>
      <c r="L2893" s="141" t="s">
        <v>174</v>
      </c>
    </row>
    <row r="2894" spans="1:12" ht="15" customHeight="1" x14ac:dyDescent="0.2">
      <c r="A2894" s="11"/>
      <c r="C2894" s="162" t="s">
        <v>71</v>
      </c>
      <c r="D2894" s="162"/>
      <c r="E2894" s="162"/>
      <c r="F2894" s="162"/>
      <c r="G2894" s="162"/>
      <c r="H2894" s="162"/>
      <c r="I2894" s="162"/>
      <c r="J2894" s="162"/>
      <c r="K2894" s="162"/>
      <c r="L2894" s="162"/>
    </row>
    <row r="2895" spans="1:12" ht="15" customHeight="1" x14ac:dyDescent="0.2">
      <c r="A2895" s="11"/>
      <c r="C2895" s="189">
        <v>2024</v>
      </c>
      <c r="D2895" s="184"/>
      <c r="E2895" s="185">
        <f>AVERAGE(E2900,E2905,E2910)</f>
        <v>0.13758327899369777</v>
      </c>
      <c r="F2895" s="185">
        <f t="shared" ref="F2895:K2895" si="1224">AVERAGE(F2900,F2905,F2910)</f>
        <v>0.1572513405595862</v>
      </c>
      <c r="G2895" s="185">
        <f t="shared" si="1224"/>
        <v>0.36253943004923167</v>
      </c>
      <c r="H2895" s="185">
        <f t="shared" si="1224"/>
        <v>0.16842015379103228</v>
      </c>
      <c r="I2895" s="185">
        <f t="shared" si="1224"/>
        <v>3.5854251373067109E-2</v>
      </c>
      <c r="J2895" s="185">
        <f t="shared" si="1224"/>
        <v>6.200006234611799E-2</v>
      </c>
      <c r="K2895" s="185">
        <f t="shared" si="1224"/>
        <v>7.6351482887267008E-2</v>
      </c>
      <c r="L2895" s="180">
        <f t="shared" ref="L2895:L2896" si="1225">(1*E2895+2*F2895+3*G2895+4*H2895+5*I2895)/SUM(E2895:I2895)</f>
        <v>2.7768356213649823</v>
      </c>
    </row>
    <row r="2896" spans="1:12" ht="15" customHeight="1" x14ac:dyDescent="0.2">
      <c r="A2896" s="11"/>
      <c r="C2896" s="190">
        <v>2021</v>
      </c>
      <c r="D2896" s="190" t="s">
        <v>201</v>
      </c>
      <c r="E2896" s="142">
        <f t="shared" ref="E2896:K2896" si="1226">AVERAGE(E2901,E2906,E2911)</f>
        <v>0.16063723500000002</v>
      </c>
      <c r="F2896" s="142">
        <f t="shared" si="1226"/>
        <v>0.24532257133333332</v>
      </c>
      <c r="G2896" s="142">
        <f t="shared" si="1226"/>
        <v>0.34260842833333333</v>
      </c>
      <c r="H2896" s="142">
        <f t="shared" si="1226"/>
        <v>0.11040505166666666</v>
      </c>
      <c r="I2896" s="142">
        <f t="shared" si="1226"/>
        <v>3.7898366666666662E-2</v>
      </c>
      <c r="J2896" s="142">
        <f t="shared" si="1226"/>
        <v>4.8271266666666666E-2</v>
      </c>
      <c r="K2896" s="142">
        <f t="shared" si="1226"/>
        <v>5.4857099999999999E-2</v>
      </c>
      <c r="L2896" s="141">
        <f t="shared" si="1225"/>
        <v>2.575864333474108</v>
      </c>
    </row>
    <row r="2897" spans="1:12" ht="15" customHeight="1" x14ac:dyDescent="0.2">
      <c r="A2897" s="11"/>
      <c r="C2897" s="190">
        <v>2017</v>
      </c>
      <c r="D2897" s="186"/>
      <c r="E2897" s="142" t="s">
        <v>174</v>
      </c>
      <c r="F2897" s="142" t="s">
        <v>174</v>
      </c>
      <c r="G2897" s="142" t="s">
        <v>174</v>
      </c>
      <c r="H2897" s="142" t="s">
        <v>174</v>
      </c>
      <c r="I2897" s="142" t="s">
        <v>174</v>
      </c>
      <c r="J2897" s="142" t="s">
        <v>174</v>
      </c>
      <c r="K2897" s="142" t="s">
        <v>174</v>
      </c>
      <c r="L2897" s="141" t="s">
        <v>174</v>
      </c>
    </row>
    <row r="2898" spans="1:12" ht="15" customHeight="1" x14ac:dyDescent="0.2">
      <c r="A2898" s="11"/>
      <c r="C2898" s="190">
        <v>2014</v>
      </c>
      <c r="D2898" s="186"/>
      <c r="E2898" s="142" t="s">
        <v>174</v>
      </c>
      <c r="F2898" s="142" t="s">
        <v>174</v>
      </c>
      <c r="G2898" s="142" t="s">
        <v>174</v>
      </c>
      <c r="H2898" s="142" t="s">
        <v>174</v>
      </c>
      <c r="I2898" s="142" t="s">
        <v>174</v>
      </c>
      <c r="J2898" s="142" t="s">
        <v>174</v>
      </c>
      <c r="K2898" s="142" t="s">
        <v>174</v>
      </c>
      <c r="L2898" s="141" t="s">
        <v>174</v>
      </c>
    </row>
    <row r="2899" spans="1:12" ht="15" customHeight="1" x14ac:dyDescent="0.2">
      <c r="A2899" s="11"/>
      <c r="C2899" s="170" t="s">
        <v>95</v>
      </c>
      <c r="D2899" s="171"/>
      <c r="E2899" s="172"/>
      <c r="F2899" s="172"/>
      <c r="G2899" s="173"/>
      <c r="H2899" s="173"/>
      <c r="I2899" s="173"/>
      <c r="J2899" s="173"/>
      <c r="K2899" s="173"/>
      <c r="L2899" s="174"/>
    </row>
    <row r="2900" spans="1:12" ht="15" customHeight="1" x14ac:dyDescent="0.2">
      <c r="A2900" s="11"/>
      <c r="C2900" s="189">
        <v>2024</v>
      </c>
      <c r="D2900" s="184"/>
      <c r="E2900" s="185">
        <v>0.14493114117555608</v>
      </c>
      <c r="F2900" s="185">
        <v>0.15437577215155224</v>
      </c>
      <c r="G2900" s="185">
        <v>0.34303913546160869</v>
      </c>
      <c r="H2900" s="185">
        <v>0.20434788021423705</v>
      </c>
      <c r="I2900" s="185">
        <v>2.8780081131215923E-2</v>
      </c>
      <c r="J2900" s="185">
        <v>5.8476526923491881E-2</v>
      </c>
      <c r="K2900" s="185">
        <v>6.6049462942338127E-2</v>
      </c>
      <c r="L2900" s="180">
        <f t="shared" ref="L2900:L2901" si="1227">(1*E2900+2*F2900+3*G2900+4*H2900+5*I2900)/SUM(E2900:I2900)</f>
        <v>2.7917356655761236</v>
      </c>
    </row>
    <row r="2901" spans="1:12" ht="15" customHeight="1" x14ac:dyDescent="0.2">
      <c r="A2901" s="11"/>
      <c r="C2901" s="190">
        <v>2021</v>
      </c>
      <c r="D2901" s="190" t="s">
        <v>201</v>
      </c>
      <c r="E2901" s="142">
        <v>0.16416085399999999</v>
      </c>
      <c r="F2901" s="142">
        <v>0.25051642499999999</v>
      </c>
      <c r="G2901" s="142">
        <v>0.34499280399999999</v>
      </c>
      <c r="H2901" s="142">
        <v>0.1027232</v>
      </c>
      <c r="I2901" s="142">
        <v>4.0501799999999998E-2</v>
      </c>
      <c r="J2901" s="142">
        <v>4.36227E-2</v>
      </c>
      <c r="K2901" s="142">
        <v>5.3482300000000003E-2</v>
      </c>
      <c r="L2901" s="141">
        <f t="shared" si="1227"/>
        <v>2.562395077302686</v>
      </c>
    </row>
    <row r="2902" spans="1:12" ht="15" customHeight="1" x14ac:dyDescent="0.2">
      <c r="A2902" s="11"/>
      <c r="C2902" s="190">
        <v>2017</v>
      </c>
      <c r="D2902" s="186"/>
      <c r="E2902" s="142" t="s">
        <v>174</v>
      </c>
      <c r="F2902" s="142" t="s">
        <v>174</v>
      </c>
      <c r="G2902" s="142" t="s">
        <v>174</v>
      </c>
      <c r="H2902" s="142" t="s">
        <v>174</v>
      </c>
      <c r="I2902" s="142" t="s">
        <v>174</v>
      </c>
      <c r="J2902" s="142" t="s">
        <v>174</v>
      </c>
      <c r="K2902" s="142" t="s">
        <v>174</v>
      </c>
      <c r="L2902" s="141" t="s">
        <v>174</v>
      </c>
    </row>
    <row r="2903" spans="1:12" ht="15" customHeight="1" x14ac:dyDescent="0.2">
      <c r="A2903" s="11"/>
      <c r="C2903" s="190">
        <v>2014</v>
      </c>
      <c r="D2903" s="186"/>
      <c r="E2903" s="142" t="s">
        <v>174</v>
      </c>
      <c r="F2903" s="142" t="s">
        <v>174</v>
      </c>
      <c r="G2903" s="142" t="s">
        <v>174</v>
      </c>
      <c r="H2903" s="142" t="s">
        <v>174</v>
      </c>
      <c r="I2903" s="142" t="s">
        <v>174</v>
      </c>
      <c r="J2903" s="142" t="s">
        <v>174</v>
      </c>
      <c r="K2903" s="142" t="s">
        <v>174</v>
      </c>
      <c r="L2903" s="141" t="s">
        <v>174</v>
      </c>
    </row>
    <row r="2904" spans="1:12" ht="15" customHeight="1" x14ac:dyDescent="0.2">
      <c r="A2904" s="11"/>
      <c r="C2904" s="170" t="s">
        <v>96</v>
      </c>
      <c r="D2904" s="171"/>
      <c r="E2904" s="172"/>
      <c r="F2904" s="172"/>
      <c r="G2904" s="173"/>
      <c r="H2904" s="173"/>
      <c r="I2904" s="173"/>
      <c r="J2904" s="173"/>
      <c r="K2904" s="173"/>
      <c r="L2904" s="174"/>
    </row>
    <row r="2905" spans="1:12" ht="15" customHeight="1" x14ac:dyDescent="0.2">
      <c r="A2905" s="11"/>
      <c r="C2905" s="189">
        <v>2024</v>
      </c>
      <c r="D2905" s="184"/>
      <c r="E2905" s="185">
        <v>0.12909706128582951</v>
      </c>
      <c r="F2905" s="185">
        <v>0.1652224264183309</v>
      </c>
      <c r="G2905" s="185">
        <v>0.37098410487952799</v>
      </c>
      <c r="H2905" s="185">
        <v>0.17741428741941895</v>
      </c>
      <c r="I2905" s="185">
        <v>3.1366026106620613E-2</v>
      </c>
      <c r="J2905" s="185">
        <v>5.9866630947933847E-2</v>
      </c>
      <c r="K2905" s="185">
        <v>6.6049462942338114E-2</v>
      </c>
      <c r="L2905" s="180">
        <f t="shared" ref="L2905:L2906" si="1228">(1*E2905+2*F2905+3*G2905+4*H2905+5*I2905)/SUM(E2905:I2905)</f>
        <v>2.7903288138858349</v>
      </c>
    </row>
    <row r="2906" spans="1:12" ht="15" customHeight="1" x14ac:dyDescent="0.2">
      <c r="A2906" s="11"/>
      <c r="C2906" s="190">
        <v>2021</v>
      </c>
      <c r="D2906" s="190" t="s">
        <v>201</v>
      </c>
      <c r="E2906" s="142">
        <v>0.12371378800000001</v>
      </c>
      <c r="F2906" s="142">
        <v>0.27143964300000001</v>
      </c>
      <c r="G2906" s="142">
        <v>0.351508871</v>
      </c>
      <c r="H2906" s="142">
        <v>0.117912911</v>
      </c>
      <c r="I2906" s="142">
        <v>3.75331E-2</v>
      </c>
      <c r="J2906" s="142">
        <v>4.4409400000000002E-2</v>
      </c>
      <c r="K2906" s="142">
        <v>5.3482300000000003E-2</v>
      </c>
      <c r="L2906" s="141">
        <f t="shared" si="1228"/>
        <v>2.6387483594777601</v>
      </c>
    </row>
    <row r="2907" spans="1:12" ht="15" customHeight="1" x14ac:dyDescent="0.2">
      <c r="A2907" s="11"/>
      <c r="C2907" s="190">
        <v>2017</v>
      </c>
      <c r="D2907" s="186"/>
      <c r="E2907" s="142" t="s">
        <v>174</v>
      </c>
      <c r="F2907" s="142" t="s">
        <v>174</v>
      </c>
      <c r="G2907" s="142" t="s">
        <v>174</v>
      </c>
      <c r="H2907" s="142" t="s">
        <v>174</v>
      </c>
      <c r="I2907" s="142" t="s">
        <v>174</v>
      </c>
      <c r="J2907" s="142" t="s">
        <v>174</v>
      </c>
      <c r="K2907" s="142" t="s">
        <v>174</v>
      </c>
      <c r="L2907" s="141" t="s">
        <v>174</v>
      </c>
    </row>
    <row r="2908" spans="1:12" ht="15" customHeight="1" x14ac:dyDescent="0.2">
      <c r="A2908" s="11"/>
      <c r="C2908" s="190">
        <v>2014</v>
      </c>
      <c r="D2908" s="186"/>
      <c r="E2908" s="142" t="s">
        <v>174</v>
      </c>
      <c r="F2908" s="142" t="s">
        <v>174</v>
      </c>
      <c r="G2908" s="142" t="s">
        <v>174</v>
      </c>
      <c r="H2908" s="142" t="s">
        <v>174</v>
      </c>
      <c r="I2908" s="142" t="s">
        <v>174</v>
      </c>
      <c r="J2908" s="142" t="s">
        <v>174</v>
      </c>
      <c r="K2908" s="142" t="s">
        <v>174</v>
      </c>
      <c r="L2908" s="141" t="s">
        <v>174</v>
      </c>
    </row>
    <row r="2909" spans="1:12" ht="15" customHeight="1" x14ac:dyDescent="0.2">
      <c r="A2909" s="11"/>
      <c r="C2909" s="170" t="s">
        <v>181</v>
      </c>
      <c r="D2909" s="171"/>
      <c r="E2909" s="172"/>
      <c r="F2909" s="172"/>
      <c r="G2909" s="173"/>
      <c r="H2909" s="173"/>
      <c r="I2909" s="173"/>
      <c r="J2909" s="173"/>
      <c r="K2909" s="173"/>
      <c r="L2909" s="174"/>
    </row>
    <row r="2910" spans="1:12" ht="15" customHeight="1" x14ac:dyDescent="0.2">
      <c r="A2910" s="11"/>
      <c r="C2910" s="189">
        <v>2024</v>
      </c>
      <c r="D2910" s="184"/>
      <c r="E2910" s="185">
        <v>0.1387216345197077</v>
      </c>
      <c r="F2910" s="185">
        <v>0.1521558231088754</v>
      </c>
      <c r="G2910" s="185">
        <v>0.37359504980655833</v>
      </c>
      <c r="H2910" s="185">
        <v>0.12349829373944085</v>
      </c>
      <c r="I2910" s="185">
        <v>4.74166468813648E-2</v>
      </c>
      <c r="J2910" s="185">
        <v>6.7657029166928243E-2</v>
      </c>
      <c r="K2910" s="185">
        <v>9.6955522777124756E-2</v>
      </c>
      <c r="L2910" s="180">
        <f t="shared" ref="L2910:L2911" si="1229">(1*E2910+2*F2910+3*G2910+4*H2910+5*I2910)/SUM(E2910:I2910)</f>
        <v>2.7471023713155294</v>
      </c>
    </row>
    <row r="2911" spans="1:12" ht="15" customHeight="1" x14ac:dyDescent="0.2">
      <c r="A2911" s="11"/>
      <c r="C2911" s="190">
        <v>2021</v>
      </c>
      <c r="D2911" s="190" t="s">
        <v>201</v>
      </c>
      <c r="E2911" s="142">
        <v>0.19403706300000001</v>
      </c>
      <c r="F2911" s="142">
        <v>0.214011646</v>
      </c>
      <c r="G2911" s="142">
        <v>0.33132360999999999</v>
      </c>
      <c r="H2911" s="142">
        <v>0.110579044</v>
      </c>
      <c r="I2911" s="142">
        <v>3.5660200000000003E-2</v>
      </c>
      <c r="J2911" s="142">
        <v>5.6781699999999997E-2</v>
      </c>
      <c r="K2911" s="142">
        <v>5.7606699999999997E-2</v>
      </c>
      <c r="L2911" s="141">
        <f t="shared" si="1229"/>
        <v>2.5255410548427988</v>
      </c>
    </row>
    <row r="2912" spans="1:12" ht="15" customHeight="1" x14ac:dyDescent="0.2">
      <c r="A2912" s="11"/>
      <c r="C2912" s="190">
        <v>2017</v>
      </c>
      <c r="D2912" s="186"/>
      <c r="E2912" s="142" t="s">
        <v>174</v>
      </c>
      <c r="F2912" s="142" t="s">
        <v>174</v>
      </c>
      <c r="G2912" s="142" t="s">
        <v>174</v>
      </c>
      <c r="H2912" s="142" t="s">
        <v>174</v>
      </c>
      <c r="I2912" s="142" t="s">
        <v>174</v>
      </c>
      <c r="J2912" s="142" t="s">
        <v>174</v>
      </c>
      <c r="K2912" s="142" t="s">
        <v>174</v>
      </c>
      <c r="L2912" s="141" t="s">
        <v>174</v>
      </c>
    </row>
    <row r="2913" spans="1:12" ht="15" customHeight="1" x14ac:dyDescent="0.2">
      <c r="A2913" s="11"/>
      <c r="C2913" s="190">
        <v>2014</v>
      </c>
      <c r="D2913" s="186"/>
      <c r="E2913" s="142" t="s">
        <v>174</v>
      </c>
      <c r="F2913" s="142" t="s">
        <v>174</v>
      </c>
      <c r="G2913" s="142" t="s">
        <v>174</v>
      </c>
      <c r="H2913" s="142" t="s">
        <v>174</v>
      </c>
      <c r="I2913" s="142" t="s">
        <v>174</v>
      </c>
      <c r="J2913" s="142" t="s">
        <v>174</v>
      </c>
      <c r="K2913" s="142" t="s">
        <v>174</v>
      </c>
      <c r="L2913" s="141" t="s">
        <v>174</v>
      </c>
    </row>
    <row r="2914" spans="1:12" ht="15" customHeight="1" x14ac:dyDescent="0.2">
      <c r="A2914" s="11"/>
      <c r="C2914" s="162" t="s">
        <v>72</v>
      </c>
      <c r="D2914" s="162"/>
      <c r="E2914" s="162"/>
      <c r="F2914" s="162"/>
      <c r="G2914" s="162"/>
      <c r="H2914" s="162"/>
      <c r="I2914" s="162"/>
      <c r="J2914" s="162"/>
      <c r="K2914" s="162"/>
      <c r="L2914" s="162"/>
    </row>
    <row r="2915" spans="1:12" ht="15" customHeight="1" x14ac:dyDescent="0.2">
      <c r="A2915" s="11"/>
      <c r="C2915" s="189">
        <v>2024</v>
      </c>
      <c r="D2915" s="184"/>
      <c r="E2915" s="185">
        <f>AVERAGE(E2920,E2925,E2930)</f>
        <v>0.16160592406750834</v>
      </c>
      <c r="F2915" s="185">
        <f t="shared" ref="F2915:K2915" si="1230">AVERAGE(F2920,F2925,F2930)</f>
        <v>0.1368315171255958</v>
      </c>
      <c r="G2915" s="185">
        <f t="shared" si="1230"/>
        <v>0.26025701885740921</v>
      </c>
      <c r="H2915" s="185">
        <f t="shared" si="1230"/>
        <v>0.24118298203658536</v>
      </c>
      <c r="I2915" s="185">
        <f t="shared" si="1230"/>
        <v>6.0615005816655222E-2</v>
      </c>
      <c r="J2915" s="185">
        <f t="shared" si="1230"/>
        <v>6.7679850649572618E-2</v>
      </c>
      <c r="K2915" s="185">
        <f t="shared" si="1230"/>
        <v>7.1827701446673428E-2</v>
      </c>
      <c r="L2915" s="180">
        <f t="shared" ref="L2915:L2916" si="1231">(1*E2915+2*F2915+3*G2915+4*H2915+5*I2915)/SUM(E2915:I2915)</f>
        <v>2.8865412801372585</v>
      </c>
    </row>
    <row r="2916" spans="1:12" ht="15" customHeight="1" x14ac:dyDescent="0.2">
      <c r="A2916" s="11"/>
      <c r="C2916" s="190">
        <v>2021</v>
      </c>
      <c r="D2916" s="190" t="s">
        <v>201</v>
      </c>
      <c r="E2916" s="142">
        <f t="shared" ref="E2916:K2916" si="1232">AVERAGE(E2921,E2926,E2931)</f>
        <v>0.18616877499999998</v>
      </c>
      <c r="F2916" s="142">
        <f t="shared" si="1232"/>
        <v>0.14261109433333333</v>
      </c>
      <c r="G2916" s="142">
        <f t="shared" si="1232"/>
        <v>0.33780121000000002</v>
      </c>
      <c r="H2916" s="142">
        <f t="shared" si="1232"/>
        <v>0.17121839433333333</v>
      </c>
      <c r="I2916" s="142">
        <f t="shared" si="1232"/>
        <v>6.3373896333333332E-2</v>
      </c>
      <c r="J2916" s="142">
        <f t="shared" si="1232"/>
        <v>4.86066E-2</v>
      </c>
      <c r="K2916" s="142">
        <f t="shared" si="1232"/>
        <v>5.0220033333333337E-2</v>
      </c>
      <c r="L2916" s="141">
        <f t="shared" si="1231"/>
        <v>2.7592222933381474</v>
      </c>
    </row>
    <row r="2917" spans="1:12" ht="15" customHeight="1" x14ac:dyDescent="0.2">
      <c r="A2917" s="11"/>
      <c r="C2917" s="190">
        <v>2017</v>
      </c>
      <c r="D2917" s="186"/>
      <c r="E2917" s="142" t="s">
        <v>174</v>
      </c>
      <c r="F2917" s="142" t="s">
        <v>174</v>
      </c>
      <c r="G2917" s="142" t="s">
        <v>174</v>
      </c>
      <c r="H2917" s="142" t="s">
        <v>174</v>
      </c>
      <c r="I2917" s="142" t="s">
        <v>174</v>
      </c>
      <c r="J2917" s="142" t="s">
        <v>174</v>
      </c>
      <c r="K2917" s="142" t="s">
        <v>174</v>
      </c>
      <c r="L2917" s="141" t="s">
        <v>174</v>
      </c>
    </row>
    <row r="2918" spans="1:12" ht="15" customHeight="1" x14ac:dyDescent="0.2">
      <c r="A2918" s="11"/>
      <c r="C2918" s="190">
        <v>2014</v>
      </c>
      <c r="D2918" s="186"/>
      <c r="E2918" s="142" t="s">
        <v>174</v>
      </c>
      <c r="F2918" s="142" t="s">
        <v>174</v>
      </c>
      <c r="G2918" s="142" t="s">
        <v>174</v>
      </c>
      <c r="H2918" s="142" t="s">
        <v>174</v>
      </c>
      <c r="I2918" s="142" t="s">
        <v>174</v>
      </c>
      <c r="J2918" s="142" t="s">
        <v>174</v>
      </c>
      <c r="K2918" s="142" t="s">
        <v>174</v>
      </c>
      <c r="L2918" s="141" t="s">
        <v>174</v>
      </c>
    </row>
    <row r="2919" spans="1:12" ht="15" customHeight="1" x14ac:dyDescent="0.2">
      <c r="A2919" s="11"/>
      <c r="C2919" s="170" t="s">
        <v>95</v>
      </c>
      <c r="D2919" s="171"/>
      <c r="E2919" s="172"/>
      <c r="F2919" s="172"/>
      <c r="G2919" s="173"/>
      <c r="H2919" s="173"/>
      <c r="I2919" s="173"/>
      <c r="J2919" s="173"/>
      <c r="K2919" s="173"/>
      <c r="L2919" s="174"/>
    </row>
    <row r="2920" spans="1:12" ht="15" customHeight="1" x14ac:dyDescent="0.2">
      <c r="A2920" s="11"/>
      <c r="C2920" s="189">
        <v>2024</v>
      </c>
      <c r="D2920" s="184"/>
      <c r="E2920" s="185">
        <v>0.15221928731538889</v>
      </c>
      <c r="F2920" s="185">
        <v>0.1624397774408709</v>
      </c>
      <c r="G2920" s="185">
        <v>0.24117762692367026</v>
      </c>
      <c r="H2920" s="185">
        <v>0.25364017785419007</v>
      </c>
      <c r="I2920" s="185">
        <v>4.4550102799166144E-2</v>
      </c>
      <c r="J2920" s="185">
        <v>7.4012163276906531E-2</v>
      </c>
      <c r="K2920" s="185">
        <v>7.1960864389807144E-2</v>
      </c>
      <c r="L2920" s="180">
        <f t="shared" ref="L2920:L2921" si="1233">(1*E2920+2*F2920+3*G2920+4*H2920+5*I2920)/SUM(E2920:I2920)</f>
        <v>2.8546439718642969</v>
      </c>
    </row>
    <row r="2921" spans="1:12" ht="15" customHeight="1" x14ac:dyDescent="0.2">
      <c r="A2921" s="11"/>
      <c r="C2921" s="190">
        <v>2021</v>
      </c>
      <c r="D2921" s="190" t="s">
        <v>201</v>
      </c>
      <c r="E2921" s="142">
        <v>0.183155228</v>
      </c>
      <c r="F2921" s="142">
        <v>0.167191965</v>
      </c>
      <c r="G2921" s="142">
        <v>0.31403829599999999</v>
      </c>
      <c r="H2921" s="142">
        <v>0.16726113500000001</v>
      </c>
      <c r="I2921" s="142">
        <v>7.1499090000000001E-2</v>
      </c>
      <c r="J2921" s="142">
        <v>4.8409300000000002E-2</v>
      </c>
      <c r="K2921" s="142">
        <v>4.8445000000000002E-2</v>
      </c>
      <c r="L2921" s="141">
        <f t="shared" si="1233"/>
        <v>2.7528160710509662</v>
      </c>
    </row>
    <row r="2922" spans="1:12" ht="15" customHeight="1" x14ac:dyDescent="0.2">
      <c r="A2922" s="11"/>
      <c r="C2922" s="190">
        <v>2017</v>
      </c>
      <c r="D2922" s="186"/>
      <c r="E2922" s="142" t="s">
        <v>174</v>
      </c>
      <c r="F2922" s="142" t="s">
        <v>174</v>
      </c>
      <c r="G2922" s="142" t="s">
        <v>174</v>
      </c>
      <c r="H2922" s="142" t="s">
        <v>174</v>
      </c>
      <c r="I2922" s="142" t="s">
        <v>174</v>
      </c>
      <c r="J2922" s="142" t="s">
        <v>174</v>
      </c>
      <c r="K2922" s="142" t="s">
        <v>174</v>
      </c>
      <c r="L2922" s="141" t="s">
        <v>174</v>
      </c>
    </row>
    <row r="2923" spans="1:12" ht="15" customHeight="1" x14ac:dyDescent="0.2">
      <c r="A2923" s="11"/>
      <c r="C2923" s="190">
        <v>2014</v>
      </c>
      <c r="D2923" s="186"/>
      <c r="E2923" s="142" t="s">
        <v>174</v>
      </c>
      <c r="F2923" s="142" t="s">
        <v>174</v>
      </c>
      <c r="G2923" s="142" t="s">
        <v>174</v>
      </c>
      <c r="H2923" s="142" t="s">
        <v>174</v>
      </c>
      <c r="I2923" s="142" t="s">
        <v>174</v>
      </c>
      <c r="J2923" s="142" t="s">
        <v>174</v>
      </c>
      <c r="K2923" s="142" t="s">
        <v>174</v>
      </c>
      <c r="L2923" s="141" t="s">
        <v>174</v>
      </c>
    </row>
    <row r="2924" spans="1:12" ht="15" customHeight="1" x14ac:dyDescent="0.2">
      <c r="A2924" s="11"/>
      <c r="C2924" s="170" t="s">
        <v>96</v>
      </c>
      <c r="D2924" s="171"/>
      <c r="E2924" s="172"/>
      <c r="F2924" s="172"/>
      <c r="G2924" s="173"/>
      <c r="H2924" s="173"/>
      <c r="I2924" s="173"/>
      <c r="J2924" s="173"/>
      <c r="K2924" s="173"/>
      <c r="L2924" s="174"/>
    </row>
    <row r="2925" spans="1:12" ht="15" customHeight="1" x14ac:dyDescent="0.2">
      <c r="A2925" s="11"/>
      <c r="C2925" s="189">
        <v>2024</v>
      </c>
      <c r="D2925" s="184"/>
      <c r="E2925" s="185">
        <v>0.13455346676622768</v>
      </c>
      <c r="F2925" s="185">
        <v>0.13928968469585731</v>
      </c>
      <c r="G2925" s="185">
        <v>0.28286060991004985</v>
      </c>
      <c r="H2925" s="185">
        <v>0.23285537854790433</v>
      </c>
      <c r="I2925" s="185">
        <v>7.6551691132618255E-2</v>
      </c>
      <c r="J2925" s="185">
        <v>6.1928304557535396E-2</v>
      </c>
      <c r="K2925" s="185">
        <v>7.1960864389807144E-2</v>
      </c>
      <c r="L2925" s="180">
        <f t="shared" ref="L2925:L2926" si="1234">(1*E2925+2*F2925+3*G2925+4*H2925+5*I2925)/SUM(E2925:I2925)</f>
        <v>2.9740935494503615</v>
      </c>
    </row>
    <row r="2926" spans="1:12" ht="15" customHeight="1" x14ac:dyDescent="0.2">
      <c r="A2926" s="11"/>
      <c r="C2926" s="190">
        <v>2021</v>
      </c>
      <c r="D2926" s="190" t="s">
        <v>201</v>
      </c>
      <c r="E2926" s="142">
        <v>0.157642061</v>
      </c>
      <c r="F2926" s="142">
        <v>0.143998036</v>
      </c>
      <c r="G2926" s="142">
        <v>0.36792193200000001</v>
      </c>
      <c r="H2926" s="142">
        <v>0.15355970799999999</v>
      </c>
      <c r="I2926" s="142">
        <v>8.0804599000000005E-2</v>
      </c>
      <c r="J2926" s="142">
        <v>4.76286E-2</v>
      </c>
      <c r="K2926" s="142">
        <v>4.8445000000000002E-2</v>
      </c>
      <c r="L2926" s="141">
        <f t="shared" si="1234"/>
        <v>2.8405696943871321</v>
      </c>
    </row>
    <row r="2927" spans="1:12" ht="15" customHeight="1" x14ac:dyDescent="0.2">
      <c r="A2927" s="11"/>
      <c r="C2927" s="190">
        <v>2017</v>
      </c>
      <c r="D2927" s="186"/>
      <c r="E2927" s="142" t="s">
        <v>174</v>
      </c>
      <c r="F2927" s="142" t="s">
        <v>174</v>
      </c>
      <c r="G2927" s="142" t="s">
        <v>174</v>
      </c>
      <c r="H2927" s="142" t="s">
        <v>174</v>
      </c>
      <c r="I2927" s="142" t="s">
        <v>174</v>
      </c>
      <c r="J2927" s="142" t="s">
        <v>174</v>
      </c>
      <c r="K2927" s="142" t="s">
        <v>174</v>
      </c>
      <c r="L2927" s="141" t="s">
        <v>174</v>
      </c>
    </row>
    <row r="2928" spans="1:12" ht="15" customHeight="1" x14ac:dyDescent="0.2">
      <c r="A2928" s="11"/>
      <c r="C2928" s="190">
        <v>2014</v>
      </c>
      <c r="D2928" s="186"/>
      <c r="E2928" s="142" t="s">
        <v>174</v>
      </c>
      <c r="F2928" s="142" t="s">
        <v>174</v>
      </c>
      <c r="G2928" s="142" t="s">
        <v>174</v>
      </c>
      <c r="H2928" s="142" t="s">
        <v>174</v>
      </c>
      <c r="I2928" s="142" t="s">
        <v>174</v>
      </c>
      <c r="J2928" s="142" t="s">
        <v>174</v>
      </c>
      <c r="K2928" s="142" t="s">
        <v>174</v>
      </c>
      <c r="L2928" s="141" t="s">
        <v>174</v>
      </c>
    </row>
    <row r="2929" spans="1:12" ht="15" customHeight="1" x14ac:dyDescent="0.2">
      <c r="A2929" s="11"/>
      <c r="C2929" s="170" t="s">
        <v>181</v>
      </c>
      <c r="D2929" s="171"/>
      <c r="E2929" s="172"/>
      <c r="F2929" s="172"/>
      <c r="G2929" s="173"/>
      <c r="H2929" s="173"/>
      <c r="I2929" s="173"/>
      <c r="J2929" s="173"/>
      <c r="K2929" s="173"/>
      <c r="L2929" s="174"/>
    </row>
    <row r="2930" spans="1:12" ht="15" customHeight="1" x14ac:dyDescent="0.2">
      <c r="A2930" s="11"/>
      <c r="C2930" s="189">
        <v>2024</v>
      </c>
      <c r="D2930" s="184"/>
      <c r="E2930" s="185">
        <v>0.19804501812090847</v>
      </c>
      <c r="F2930" s="185">
        <v>0.10876508924005909</v>
      </c>
      <c r="G2930" s="185">
        <v>0.25673281973850753</v>
      </c>
      <c r="H2930" s="185">
        <v>0.23705338970766165</v>
      </c>
      <c r="I2930" s="185">
        <v>6.0743223518181275E-2</v>
      </c>
      <c r="J2930" s="185">
        <v>6.7099084114275939E-2</v>
      </c>
      <c r="K2930" s="185">
        <v>7.156137556040601E-2</v>
      </c>
      <c r="L2930" s="180">
        <f t="shared" ref="L2930:L2931" si="1235">(1*E2930+2*F2930+3*G2930+4*H2930+5*I2930)/SUM(E2930:I2930)</f>
        <v>2.8301305328644375</v>
      </c>
    </row>
    <row r="2931" spans="1:12" ht="15" customHeight="1" x14ac:dyDescent="0.2">
      <c r="A2931" s="11"/>
      <c r="C2931" s="190">
        <v>2021</v>
      </c>
      <c r="D2931" s="190" t="s">
        <v>201</v>
      </c>
      <c r="E2931" s="142">
        <v>0.21770903599999999</v>
      </c>
      <c r="F2931" s="142">
        <v>0.116643282</v>
      </c>
      <c r="G2931" s="142">
        <v>0.331443402</v>
      </c>
      <c r="H2931" s="142">
        <v>0.19283433999999999</v>
      </c>
      <c r="I2931" s="142">
        <v>3.7817999999999997E-2</v>
      </c>
      <c r="J2931" s="142">
        <v>4.9781899999999997E-2</v>
      </c>
      <c r="K2931" s="142">
        <v>5.3770100000000001E-2</v>
      </c>
      <c r="L2931" s="141">
        <f t="shared" si="1235"/>
        <v>2.68365036787519</v>
      </c>
    </row>
    <row r="2932" spans="1:12" ht="15" customHeight="1" x14ac:dyDescent="0.2">
      <c r="A2932" s="11"/>
      <c r="C2932" s="190">
        <v>2017</v>
      </c>
      <c r="D2932" s="186"/>
      <c r="E2932" s="142" t="s">
        <v>174</v>
      </c>
      <c r="F2932" s="142" t="s">
        <v>174</v>
      </c>
      <c r="G2932" s="142" t="s">
        <v>174</v>
      </c>
      <c r="H2932" s="142" t="s">
        <v>174</v>
      </c>
      <c r="I2932" s="142" t="s">
        <v>174</v>
      </c>
      <c r="J2932" s="142" t="s">
        <v>174</v>
      </c>
      <c r="K2932" s="142" t="s">
        <v>174</v>
      </c>
      <c r="L2932" s="141" t="s">
        <v>174</v>
      </c>
    </row>
    <row r="2933" spans="1:12" ht="15" customHeight="1" x14ac:dyDescent="0.2">
      <c r="A2933" s="11"/>
      <c r="C2933" s="190">
        <v>2014</v>
      </c>
      <c r="D2933" s="186"/>
      <c r="E2933" s="142" t="s">
        <v>174</v>
      </c>
      <c r="F2933" s="142" t="s">
        <v>174</v>
      </c>
      <c r="G2933" s="142" t="s">
        <v>174</v>
      </c>
      <c r="H2933" s="142" t="s">
        <v>174</v>
      </c>
      <c r="I2933" s="142" t="s">
        <v>174</v>
      </c>
      <c r="J2933" s="142" t="s">
        <v>174</v>
      </c>
      <c r="K2933" s="142" t="s">
        <v>174</v>
      </c>
      <c r="L2933" s="141" t="s">
        <v>174</v>
      </c>
    </row>
    <row r="2934" spans="1:12" ht="15" customHeight="1" x14ac:dyDescent="0.2">
      <c r="A2934" s="11"/>
      <c r="C2934" s="162" t="s">
        <v>73</v>
      </c>
      <c r="D2934" s="162"/>
      <c r="E2934" s="162"/>
      <c r="F2934" s="162"/>
      <c r="G2934" s="162"/>
      <c r="H2934" s="162"/>
      <c r="I2934" s="162"/>
      <c r="J2934" s="162"/>
      <c r="K2934" s="162"/>
      <c r="L2934" s="162"/>
    </row>
    <row r="2935" spans="1:12" ht="15" customHeight="1" x14ac:dyDescent="0.2">
      <c r="A2935" s="11"/>
      <c r="C2935" s="189">
        <v>2024</v>
      </c>
      <c r="D2935" s="184"/>
      <c r="E2935" s="185">
        <f>AVERAGE(E2940,E2945,E2950)</f>
        <v>0.14536297624796737</v>
      </c>
      <c r="F2935" s="185">
        <f t="shared" ref="F2935:K2935" si="1236">AVERAGE(F2940,F2945,F2950)</f>
        <v>0.18659906370334797</v>
      </c>
      <c r="G2935" s="185">
        <f t="shared" si="1236"/>
        <v>0.30953391317768991</v>
      </c>
      <c r="H2935" s="185">
        <f t="shared" si="1236"/>
        <v>0.15324118693151997</v>
      </c>
      <c r="I2935" s="185">
        <f t="shared" si="1236"/>
        <v>2.4301748119441646E-2</v>
      </c>
      <c r="J2935" s="185">
        <f t="shared" si="1236"/>
        <v>6.5470892529425048E-2</v>
      </c>
      <c r="K2935" s="185">
        <f t="shared" si="1236"/>
        <v>0.1154902192906081</v>
      </c>
      <c r="L2935" s="180">
        <f t="shared" ref="L2935:L2936" si="1237">(1*E2935+2*F2935+3*G2935+4*H2935+5*I2935)/SUM(E2935:I2935)</f>
        <v>2.6636541475569739</v>
      </c>
    </row>
    <row r="2936" spans="1:12" ht="15" customHeight="1" x14ac:dyDescent="0.2">
      <c r="A2936" s="11"/>
      <c r="C2936" s="190">
        <v>2021</v>
      </c>
      <c r="D2936" s="190" t="s">
        <v>201</v>
      </c>
      <c r="E2936" s="142">
        <f t="shared" ref="E2936:K2936" si="1238">AVERAGE(E2941,E2946,E2951)</f>
        <v>0.18173104799999998</v>
      </c>
      <c r="F2936" s="142">
        <f t="shared" si="1238"/>
        <v>0.22753180166666667</v>
      </c>
      <c r="G2936" s="142">
        <f t="shared" si="1238"/>
        <v>0.33591722533333335</v>
      </c>
      <c r="H2936" s="142">
        <f t="shared" si="1238"/>
        <v>6.9750813666666675E-2</v>
      </c>
      <c r="I2936" s="142">
        <f t="shared" si="1238"/>
        <v>4.2685940333333332E-2</v>
      </c>
      <c r="J2936" s="142">
        <f t="shared" si="1238"/>
        <v>4.6411633333333334E-2</v>
      </c>
      <c r="K2936" s="142">
        <f t="shared" si="1238"/>
        <v>9.5971515999999993E-2</v>
      </c>
      <c r="L2936" s="141">
        <f t="shared" si="1237"/>
        <v>2.4917646335816794</v>
      </c>
    </row>
    <row r="2937" spans="1:12" ht="15" customHeight="1" x14ac:dyDescent="0.2">
      <c r="A2937" s="11"/>
      <c r="C2937" s="190">
        <v>2017</v>
      </c>
      <c r="D2937" s="186"/>
      <c r="E2937" s="142" t="s">
        <v>174</v>
      </c>
      <c r="F2937" s="142" t="s">
        <v>174</v>
      </c>
      <c r="G2937" s="142" t="s">
        <v>174</v>
      </c>
      <c r="H2937" s="142" t="s">
        <v>174</v>
      </c>
      <c r="I2937" s="142" t="s">
        <v>174</v>
      </c>
      <c r="J2937" s="142" t="s">
        <v>174</v>
      </c>
      <c r="K2937" s="142" t="s">
        <v>174</v>
      </c>
      <c r="L2937" s="141" t="s">
        <v>174</v>
      </c>
    </row>
    <row r="2938" spans="1:12" ht="15" customHeight="1" x14ac:dyDescent="0.2">
      <c r="A2938" s="11"/>
      <c r="C2938" s="190">
        <v>2014</v>
      </c>
      <c r="D2938" s="186"/>
      <c r="E2938" s="142" t="s">
        <v>174</v>
      </c>
      <c r="F2938" s="142" t="s">
        <v>174</v>
      </c>
      <c r="G2938" s="142" t="s">
        <v>174</v>
      </c>
      <c r="H2938" s="142" t="s">
        <v>174</v>
      </c>
      <c r="I2938" s="142" t="s">
        <v>174</v>
      </c>
      <c r="J2938" s="142" t="s">
        <v>174</v>
      </c>
      <c r="K2938" s="142" t="s">
        <v>174</v>
      </c>
      <c r="L2938" s="141" t="s">
        <v>174</v>
      </c>
    </row>
    <row r="2939" spans="1:12" ht="15" customHeight="1" x14ac:dyDescent="0.2">
      <c r="A2939" s="11"/>
      <c r="C2939" s="170" t="s">
        <v>95</v>
      </c>
      <c r="D2939" s="171"/>
      <c r="E2939" s="172"/>
      <c r="F2939" s="172"/>
      <c r="G2939" s="173"/>
      <c r="H2939" s="173"/>
      <c r="I2939" s="173"/>
      <c r="J2939" s="173"/>
      <c r="K2939" s="173"/>
      <c r="L2939" s="174"/>
    </row>
    <row r="2940" spans="1:12" ht="15" customHeight="1" x14ac:dyDescent="0.2">
      <c r="A2940" s="11"/>
      <c r="C2940" s="189">
        <v>2024</v>
      </c>
      <c r="D2940" s="184"/>
      <c r="E2940" s="185">
        <v>0.12811660658675175</v>
      </c>
      <c r="F2940" s="185">
        <v>0.24449313471464504</v>
      </c>
      <c r="G2940" s="185">
        <v>0.29557264801235972</v>
      </c>
      <c r="H2940" s="185">
        <v>0.13298784297161073</v>
      </c>
      <c r="I2940" s="185">
        <v>1.7029658769452418E-2</v>
      </c>
      <c r="J2940" s="185">
        <v>6.6029841867252623E-2</v>
      </c>
      <c r="K2940" s="185">
        <v>0.1157702670779278</v>
      </c>
      <c r="L2940" s="180">
        <f t="shared" ref="L2940:L2941" si="1239">(1*E2940+2*F2940+3*G2940+4*H2940+5*I2940)/SUM(E2940:I2940)</f>
        <v>2.5921788904818177</v>
      </c>
    </row>
    <row r="2941" spans="1:12" ht="15" customHeight="1" x14ac:dyDescent="0.2">
      <c r="A2941" s="11"/>
      <c r="C2941" s="190">
        <v>2021</v>
      </c>
      <c r="D2941" s="190" t="s">
        <v>201</v>
      </c>
      <c r="E2941" s="142">
        <v>0.176414451</v>
      </c>
      <c r="F2941" s="142">
        <v>0.26473375799999999</v>
      </c>
      <c r="G2941" s="142">
        <v>0.299652794</v>
      </c>
      <c r="H2941" s="142">
        <v>3.7592800000000003E-2</v>
      </c>
      <c r="I2941" s="142">
        <v>6.9820620999999999E-2</v>
      </c>
      <c r="J2941" s="142">
        <v>4.3748299999999997E-2</v>
      </c>
      <c r="K2941" s="142">
        <v>0.108037255</v>
      </c>
      <c r="L2941" s="141">
        <f t="shared" si="1239"/>
        <v>2.4808758192020557</v>
      </c>
    </row>
    <row r="2942" spans="1:12" ht="15" customHeight="1" x14ac:dyDescent="0.2">
      <c r="A2942" s="11"/>
      <c r="C2942" s="190">
        <v>2017</v>
      </c>
      <c r="D2942" s="186"/>
      <c r="E2942" s="142" t="s">
        <v>174</v>
      </c>
      <c r="F2942" s="142" t="s">
        <v>174</v>
      </c>
      <c r="G2942" s="142" t="s">
        <v>174</v>
      </c>
      <c r="H2942" s="142" t="s">
        <v>174</v>
      </c>
      <c r="I2942" s="142" t="s">
        <v>174</v>
      </c>
      <c r="J2942" s="142" t="s">
        <v>174</v>
      </c>
      <c r="K2942" s="142" t="s">
        <v>174</v>
      </c>
      <c r="L2942" s="141" t="s">
        <v>174</v>
      </c>
    </row>
    <row r="2943" spans="1:12" ht="15" customHeight="1" x14ac:dyDescent="0.2">
      <c r="A2943" s="11"/>
      <c r="C2943" s="190">
        <v>2014</v>
      </c>
      <c r="D2943" s="186"/>
      <c r="E2943" s="142" t="s">
        <v>174</v>
      </c>
      <c r="F2943" s="142" t="s">
        <v>174</v>
      </c>
      <c r="G2943" s="142" t="s">
        <v>174</v>
      </c>
      <c r="H2943" s="142" t="s">
        <v>174</v>
      </c>
      <c r="I2943" s="142" t="s">
        <v>174</v>
      </c>
      <c r="J2943" s="142" t="s">
        <v>174</v>
      </c>
      <c r="K2943" s="142" t="s">
        <v>174</v>
      </c>
      <c r="L2943" s="141" t="s">
        <v>174</v>
      </c>
    </row>
    <row r="2944" spans="1:12" ht="15" customHeight="1" x14ac:dyDescent="0.2">
      <c r="A2944" s="11"/>
      <c r="C2944" s="170" t="s">
        <v>96</v>
      </c>
      <c r="D2944" s="171"/>
      <c r="E2944" s="172"/>
      <c r="F2944" s="172"/>
      <c r="G2944" s="173"/>
      <c r="H2944" s="173"/>
      <c r="I2944" s="173"/>
      <c r="J2944" s="173"/>
      <c r="K2944" s="173"/>
      <c r="L2944" s="174"/>
    </row>
    <row r="2945" spans="1:12" ht="15" customHeight="1" x14ac:dyDescent="0.2">
      <c r="A2945" s="11"/>
      <c r="C2945" s="189">
        <v>2024</v>
      </c>
      <c r="D2945" s="184"/>
      <c r="E2945" s="185">
        <v>0.14308638953950437</v>
      </c>
      <c r="F2945" s="185">
        <v>0.15450974681225801</v>
      </c>
      <c r="G2945" s="185">
        <v>0.32531378501849467</v>
      </c>
      <c r="H2945" s="185">
        <v>0.17625453331683041</v>
      </c>
      <c r="I2945" s="185">
        <v>2.1901871050593148E-2</v>
      </c>
      <c r="J2945" s="185">
        <v>6.3163407184391548E-2</v>
      </c>
      <c r="K2945" s="185">
        <v>0.11577026707792779</v>
      </c>
      <c r="L2945" s="180">
        <f t="shared" ref="L2945:L2946" si="1240">(1*E2945+2*F2945+3*G2945+4*H2945+5*I2945)/SUM(E2945:I2945)</f>
        <v>2.7312954586524638</v>
      </c>
    </row>
    <row r="2946" spans="1:12" ht="15" customHeight="1" x14ac:dyDescent="0.2">
      <c r="A2946" s="11"/>
      <c r="C2946" s="190">
        <v>2021</v>
      </c>
      <c r="D2946" s="190" t="s">
        <v>201</v>
      </c>
      <c r="E2946" s="142">
        <v>0.15899065400000001</v>
      </c>
      <c r="F2946" s="142">
        <v>0.24392766599999999</v>
      </c>
      <c r="G2946" s="142">
        <v>0.33092577000000001</v>
      </c>
      <c r="H2946" s="142">
        <v>8.3353259999999998E-2</v>
      </c>
      <c r="I2946" s="142">
        <v>3.2228600000000003E-2</v>
      </c>
      <c r="J2946" s="142">
        <v>4.25368E-2</v>
      </c>
      <c r="K2946" s="142">
        <v>0.108037255</v>
      </c>
      <c r="L2946" s="141">
        <f t="shared" si="1240"/>
        <v>2.512496040414117</v>
      </c>
    </row>
    <row r="2947" spans="1:12" ht="15" customHeight="1" x14ac:dyDescent="0.2">
      <c r="A2947" s="11"/>
      <c r="C2947" s="190">
        <v>2017</v>
      </c>
      <c r="D2947" s="186"/>
      <c r="E2947" s="142" t="s">
        <v>174</v>
      </c>
      <c r="F2947" s="142" t="s">
        <v>174</v>
      </c>
      <c r="G2947" s="142" t="s">
        <v>174</v>
      </c>
      <c r="H2947" s="142" t="s">
        <v>174</v>
      </c>
      <c r="I2947" s="142" t="s">
        <v>174</v>
      </c>
      <c r="J2947" s="142" t="s">
        <v>174</v>
      </c>
      <c r="K2947" s="142" t="s">
        <v>174</v>
      </c>
      <c r="L2947" s="141" t="s">
        <v>174</v>
      </c>
    </row>
    <row r="2948" spans="1:12" ht="15" customHeight="1" x14ac:dyDescent="0.2">
      <c r="A2948" s="11"/>
      <c r="C2948" s="190">
        <v>2014</v>
      </c>
      <c r="D2948" s="186"/>
      <c r="E2948" s="142" t="s">
        <v>174</v>
      </c>
      <c r="F2948" s="142" t="s">
        <v>174</v>
      </c>
      <c r="G2948" s="142" t="s">
        <v>174</v>
      </c>
      <c r="H2948" s="142" t="s">
        <v>174</v>
      </c>
      <c r="I2948" s="142" t="s">
        <v>174</v>
      </c>
      <c r="J2948" s="142" t="s">
        <v>174</v>
      </c>
      <c r="K2948" s="142" t="s">
        <v>174</v>
      </c>
      <c r="L2948" s="141" t="s">
        <v>174</v>
      </c>
    </row>
    <row r="2949" spans="1:12" ht="15" customHeight="1" x14ac:dyDescent="0.2">
      <c r="A2949" s="11"/>
      <c r="C2949" s="170" t="s">
        <v>181</v>
      </c>
      <c r="D2949" s="171"/>
      <c r="E2949" s="172"/>
      <c r="F2949" s="172"/>
      <c r="G2949" s="173"/>
      <c r="H2949" s="173"/>
      <c r="I2949" s="173"/>
      <c r="J2949" s="173"/>
      <c r="K2949" s="173"/>
      <c r="L2949" s="174"/>
    </row>
    <row r="2950" spans="1:12" ht="15" customHeight="1" x14ac:dyDescent="0.2">
      <c r="A2950" s="11"/>
      <c r="C2950" s="189">
        <v>2024</v>
      </c>
      <c r="D2950" s="184"/>
      <c r="E2950" s="185">
        <v>0.164885932617646</v>
      </c>
      <c r="F2950" s="185">
        <v>0.16079430958314084</v>
      </c>
      <c r="G2950" s="185">
        <v>0.30771530650221546</v>
      </c>
      <c r="H2950" s="185">
        <v>0.15048118450611878</v>
      </c>
      <c r="I2950" s="185">
        <v>3.3973714538279368E-2</v>
      </c>
      <c r="J2950" s="185">
        <v>6.7219428536630974E-2</v>
      </c>
      <c r="K2950" s="185">
        <v>0.11493012371596871</v>
      </c>
      <c r="L2950" s="180">
        <f t="shared" ref="L2950:L2951" si="1241">(1*E2950+2*F2950+3*G2950+4*H2950+5*I2950)/SUM(E2950:I2950)</f>
        <v>2.667252659718776</v>
      </c>
    </row>
    <row r="2951" spans="1:12" ht="15" customHeight="1" x14ac:dyDescent="0.2">
      <c r="A2951" s="11"/>
      <c r="C2951" s="190">
        <v>2021</v>
      </c>
      <c r="D2951" s="190" t="s">
        <v>201</v>
      </c>
      <c r="E2951" s="142">
        <v>0.20978803900000001</v>
      </c>
      <c r="F2951" s="142">
        <v>0.17393398099999999</v>
      </c>
      <c r="G2951" s="142">
        <v>0.37717311199999998</v>
      </c>
      <c r="H2951" s="142">
        <v>8.8306381000000003E-2</v>
      </c>
      <c r="I2951" s="142">
        <v>2.60086E-2</v>
      </c>
      <c r="J2951" s="142">
        <v>5.2949799999999998E-2</v>
      </c>
      <c r="K2951" s="142">
        <v>7.1840037999999995E-2</v>
      </c>
      <c r="L2951" s="141">
        <f t="shared" si="1241"/>
        <v>2.4821969361773135</v>
      </c>
    </row>
    <row r="2952" spans="1:12" ht="15" customHeight="1" x14ac:dyDescent="0.2">
      <c r="A2952" s="11"/>
      <c r="C2952" s="190">
        <v>2017</v>
      </c>
      <c r="D2952" s="186"/>
      <c r="E2952" s="142" t="s">
        <v>174</v>
      </c>
      <c r="F2952" s="142" t="s">
        <v>174</v>
      </c>
      <c r="G2952" s="142" t="s">
        <v>174</v>
      </c>
      <c r="H2952" s="142" t="s">
        <v>174</v>
      </c>
      <c r="I2952" s="142" t="s">
        <v>174</v>
      </c>
      <c r="J2952" s="142" t="s">
        <v>174</v>
      </c>
      <c r="K2952" s="142" t="s">
        <v>174</v>
      </c>
      <c r="L2952" s="141" t="s">
        <v>174</v>
      </c>
    </row>
    <row r="2953" spans="1:12" ht="15" customHeight="1" x14ac:dyDescent="0.2">
      <c r="A2953" s="11"/>
      <c r="C2953" s="190">
        <v>2014</v>
      </c>
      <c r="D2953" s="186"/>
      <c r="E2953" s="142" t="s">
        <v>174</v>
      </c>
      <c r="F2953" s="142" t="s">
        <v>174</v>
      </c>
      <c r="G2953" s="142" t="s">
        <v>174</v>
      </c>
      <c r="H2953" s="142" t="s">
        <v>174</v>
      </c>
      <c r="I2953" s="142" t="s">
        <v>174</v>
      </c>
      <c r="J2953" s="142" t="s">
        <v>174</v>
      </c>
      <c r="K2953" s="142" t="s">
        <v>174</v>
      </c>
      <c r="L2953" s="141" t="s">
        <v>174</v>
      </c>
    </row>
    <row r="2954" spans="1:12" ht="15" customHeight="1" x14ac:dyDescent="0.2">
      <c r="A2954" s="11"/>
      <c r="C2954" s="162" t="s">
        <v>74</v>
      </c>
      <c r="D2954" s="162"/>
      <c r="E2954" s="162"/>
      <c r="F2954" s="162"/>
      <c r="G2954" s="162"/>
      <c r="H2954" s="162"/>
      <c r="I2954" s="162"/>
      <c r="J2954" s="162"/>
      <c r="K2954" s="162"/>
      <c r="L2954" s="162"/>
    </row>
    <row r="2955" spans="1:12" ht="15" customHeight="1" x14ac:dyDescent="0.2">
      <c r="A2955" s="11"/>
      <c r="C2955" s="189">
        <v>2024</v>
      </c>
      <c r="D2955" s="184"/>
      <c r="E2955" s="185">
        <f>AVERAGE(E2960,E2965,E2970)</f>
        <v>0.19080473529730399</v>
      </c>
      <c r="F2955" s="185">
        <f t="shared" ref="F2955:K2955" si="1242">AVERAGE(F2960,F2965,F2970)</f>
        <v>0.18026768088470754</v>
      </c>
      <c r="G2955" s="185">
        <f t="shared" si="1242"/>
        <v>0.31106717333701045</v>
      </c>
      <c r="H2955" s="185">
        <f t="shared" si="1242"/>
        <v>0.17560125494658099</v>
      </c>
      <c r="I2955" s="185">
        <f t="shared" si="1242"/>
        <v>3.4807140106052202E-2</v>
      </c>
      <c r="J2955" s="185">
        <f t="shared" si="1242"/>
        <v>5.5261971201427722E-2</v>
      </c>
      <c r="K2955" s="185">
        <f t="shared" si="1242"/>
        <v>5.219004422691715E-2</v>
      </c>
      <c r="L2955" s="180">
        <f t="shared" ref="L2955:L2956" si="1243">(1*E2955+2*F2955+3*G2955+4*H2955+5*I2955)/SUM(E2955:I2955)</f>
        <v>2.6452161432277501</v>
      </c>
    </row>
    <row r="2956" spans="1:12" ht="15" customHeight="1" x14ac:dyDescent="0.2">
      <c r="A2956" s="11"/>
      <c r="C2956" s="190">
        <v>2021</v>
      </c>
      <c r="D2956" s="190" t="s">
        <v>201</v>
      </c>
      <c r="E2956" s="142">
        <f t="shared" ref="E2956:K2956" si="1244">AVERAGE(E2961,E2966,E2971)</f>
        <v>0.22002517899999999</v>
      </c>
      <c r="F2956" s="142">
        <f t="shared" si="1244"/>
        <v>0.147385145</v>
      </c>
      <c r="G2956" s="142">
        <f t="shared" si="1244"/>
        <v>0.36201772800000004</v>
      </c>
      <c r="H2956" s="142">
        <f t="shared" si="1244"/>
        <v>0.14662624133333332</v>
      </c>
      <c r="I2956" s="142">
        <f t="shared" si="1244"/>
        <v>4.1894333333333332E-2</v>
      </c>
      <c r="J2956" s="142">
        <f t="shared" si="1244"/>
        <v>3.8876033333333337E-2</v>
      </c>
      <c r="K2956" s="142">
        <f t="shared" si="1244"/>
        <v>4.3175333333333336E-2</v>
      </c>
      <c r="L2956" s="141">
        <f t="shared" si="1243"/>
        <v>2.6110669109049773</v>
      </c>
    </row>
    <row r="2957" spans="1:12" ht="15" customHeight="1" x14ac:dyDescent="0.2">
      <c r="A2957" s="11"/>
      <c r="C2957" s="190">
        <v>2017</v>
      </c>
      <c r="D2957" s="186"/>
      <c r="E2957" s="142" t="s">
        <v>174</v>
      </c>
      <c r="F2957" s="142" t="s">
        <v>174</v>
      </c>
      <c r="G2957" s="142" t="s">
        <v>174</v>
      </c>
      <c r="H2957" s="142" t="s">
        <v>174</v>
      </c>
      <c r="I2957" s="142" t="s">
        <v>174</v>
      </c>
      <c r="J2957" s="142" t="s">
        <v>174</v>
      </c>
      <c r="K2957" s="142" t="s">
        <v>174</v>
      </c>
      <c r="L2957" s="141" t="s">
        <v>174</v>
      </c>
    </row>
    <row r="2958" spans="1:12" ht="15" customHeight="1" x14ac:dyDescent="0.2">
      <c r="A2958" s="11"/>
      <c r="C2958" s="190">
        <v>2014</v>
      </c>
      <c r="D2958" s="186"/>
      <c r="E2958" s="142" t="s">
        <v>174</v>
      </c>
      <c r="F2958" s="142" t="s">
        <v>174</v>
      </c>
      <c r="G2958" s="142" t="s">
        <v>174</v>
      </c>
      <c r="H2958" s="142" t="s">
        <v>174</v>
      </c>
      <c r="I2958" s="142" t="s">
        <v>174</v>
      </c>
      <c r="J2958" s="142" t="s">
        <v>174</v>
      </c>
      <c r="K2958" s="142" t="s">
        <v>174</v>
      </c>
      <c r="L2958" s="141" t="s">
        <v>174</v>
      </c>
    </row>
    <row r="2959" spans="1:12" ht="15" customHeight="1" x14ac:dyDescent="0.2">
      <c r="A2959" s="11"/>
      <c r="C2959" s="170" t="s">
        <v>95</v>
      </c>
      <c r="D2959" s="171"/>
      <c r="E2959" s="172"/>
      <c r="F2959" s="172"/>
      <c r="G2959" s="173"/>
      <c r="H2959" s="173"/>
      <c r="I2959" s="173"/>
      <c r="J2959" s="173"/>
      <c r="K2959" s="173"/>
      <c r="L2959" s="174"/>
    </row>
    <row r="2960" spans="1:12" ht="15" customHeight="1" x14ac:dyDescent="0.2">
      <c r="A2960" s="11"/>
      <c r="C2960" s="189">
        <v>2024</v>
      </c>
      <c r="D2960" s="184"/>
      <c r="E2960" s="185">
        <v>0.18165382847282519</v>
      </c>
      <c r="F2960" s="185">
        <v>0.23354855464492105</v>
      </c>
      <c r="G2960" s="185">
        <v>0.30070548538609898</v>
      </c>
      <c r="H2960" s="185">
        <v>0.15721914846985832</v>
      </c>
      <c r="I2960" s="185">
        <v>2.1352591415217708E-2</v>
      </c>
      <c r="J2960" s="185">
        <v>5.2097691355636015E-2</v>
      </c>
      <c r="K2960" s="185">
        <v>5.3422700255442768E-2</v>
      </c>
      <c r="L2960" s="180">
        <f t="shared" ref="L2960:L2961" si="1245">(1*E2960+2*F2960+3*G2960+4*H2960+5*I2960)/SUM(E2960:I2960)</f>
        <v>2.556242672758962</v>
      </c>
    </row>
    <row r="2961" spans="1:12" ht="15" customHeight="1" x14ac:dyDescent="0.2">
      <c r="A2961" s="11"/>
      <c r="C2961" s="190">
        <v>2021</v>
      </c>
      <c r="D2961" s="190" t="s">
        <v>201</v>
      </c>
      <c r="E2961" s="142">
        <v>0.20412914300000001</v>
      </c>
      <c r="F2961" s="142">
        <v>0.183303934</v>
      </c>
      <c r="G2961" s="142">
        <v>0.363682173</v>
      </c>
      <c r="H2961" s="142">
        <v>0.135367083</v>
      </c>
      <c r="I2961" s="142">
        <v>3.2787400000000001E-2</v>
      </c>
      <c r="J2961" s="142">
        <v>3.8573400000000001E-2</v>
      </c>
      <c r="K2961" s="142">
        <v>4.2156800000000001E-2</v>
      </c>
      <c r="L2961" s="141">
        <f t="shared" si="1245"/>
        <v>2.5750753854092134</v>
      </c>
    </row>
    <row r="2962" spans="1:12" ht="15" customHeight="1" x14ac:dyDescent="0.2">
      <c r="A2962" s="11"/>
      <c r="C2962" s="190">
        <v>2017</v>
      </c>
      <c r="D2962" s="186"/>
      <c r="E2962" s="142" t="s">
        <v>174</v>
      </c>
      <c r="F2962" s="142" t="s">
        <v>174</v>
      </c>
      <c r="G2962" s="142" t="s">
        <v>174</v>
      </c>
      <c r="H2962" s="142" t="s">
        <v>174</v>
      </c>
      <c r="I2962" s="142" t="s">
        <v>174</v>
      </c>
      <c r="J2962" s="142" t="s">
        <v>174</v>
      </c>
      <c r="K2962" s="142" t="s">
        <v>174</v>
      </c>
      <c r="L2962" s="141" t="s">
        <v>174</v>
      </c>
    </row>
    <row r="2963" spans="1:12" ht="15" customHeight="1" x14ac:dyDescent="0.2">
      <c r="A2963" s="11"/>
      <c r="C2963" s="190">
        <v>2014</v>
      </c>
      <c r="D2963" s="186"/>
      <c r="E2963" s="142" t="s">
        <v>174</v>
      </c>
      <c r="F2963" s="142" t="s">
        <v>174</v>
      </c>
      <c r="G2963" s="142" t="s">
        <v>174</v>
      </c>
      <c r="H2963" s="142" t="s">
        <v>174</v>
      </c>
      <c r="I2963" s="142" t="s">
        <v>174</v>
      </c>
      <c r="J2963" s="142" t="s">
        <v>174</v>
      </c>
      <c r="K2963" s="142" t="s">
        <v>174</v>
      </c>
      <c r="L2963" s="141" t="s">
        <v>174</v>
      </c>
    </row>
    <row r="2964" spans="1:12" ht="15" customHeight="1" x14ac:dyDescent="0.2">
      <c r="A2964" s="11"/>
      <c r="C2964" s="170" t="s">
        <v>96</v>
      </c>
      <c r="D2964" s="171"/>
      <c r="E2964" s="172"/>
      <c r="F2964" s="172"/>
      <c r="G2964" s="173"/>
      <c r="H2964" s="173"/>
      <c r="I2964" s="173"/>
      <c r="J2964" s="173"/>
      <c r="K2964" s="173"/>
      <c r="L2964" s="174"/>
    </row>
    <row r="2965" spans="1:12" ht="15" customHeight="1" x14ac:dyDescent="0.2">
      <c r="A2965" s="11"/>
      <c r="C2965" s="189">
        <v>2024</v>
      </c>
      <c r="D2965" s="184"/>
      <c r="E2965" s="185">
        <v>0.18290390145625593</v>
      </c>
      <c r="F2965" s="185">
        <v>0.17268698366761284</v>
      </c>
      <c r="G2965" s="185">
        <v>0.34223813452641666</v>
      </c>
      <c r="H2965" s="185">
        <v>0.16798707707725238</v>
      </c>
      <c r="I2965" s="185">
        <v>2.7415996576636393E-2</v>
      </c>
      <c r="J2965" s="185">
        <v>5.3345206440383111E-2</v>
      </c>
      <c r="K2965" s="185">
        <v>5.3422700255442775E-2</v>
      </c>
      <c r="L2965" s="180">
        <f t="shared" ref="L2965:L2966" si="1246">(1*E2965+2*F2965+3*G2965+4*H2965+5*I2965)/SUM(E2965:I2965)</f>
        <v>2.6465916095984898</v>
      </c>
    </row>
    <row r="2966" spans="1:12" ht="15" customHeight="1" x14ac:dyDescent="0.2">
      <c r="A2966" s="11"/>
      <c r="C2966" s="190">
        <v>2021</v>
      </c>
      <c r="D2966" s="190" t="s">
        <v>201</v>
      </c>
      <c r="E2966" s="142">
        <v>0.223442907</v>
      </c>
      <c r="F2966" s="142">
        <v>0.16283265599999999</v>
      </c>
      <c r="G2966" s="142">
        <v>0.35547305000000001</v>
      </c>
      <c r="H2966" s="142">
        <v>0.125027836</v>
      </c>
      <c r="I2966" s="142">
        <v>5.4837400000000001E-2</v>
      </c>
      <c r="J2966" s="142">
        <v>3.6229400000000002E-2</v>
      </c>
      <c r="K2966" s="142">
        <v>4.2156800000000001E-2</v>
      </c>
      <c r="L2966" s="141">
        <f t="shared" si="1246"/>
        <v>2.5930878920635663</v>
      </c>
    </row>
    <row r="2967" spans="1:12" ht="15" customHeight="1" x14ac:dyDescent="0.2">
      <c r="A2967" s="11"/>
      <c r="C2967" s="190">
        <v>2017</v>
      </c>
      <c r="D2967" s="186"/>
      <c r="E2967" s="142" t="s">
        <v>174</v>
      </c>
      <c r="F2967" s="142" t="s">
        <v>174</v>
      </c>
      <c r="G2967" s="142" t="s">
        <v>174</v>
      </c>
      <c r="H2967" s="142" t="s">
        <v>174</v>
      </c>
      <c r="I2967" s="142" t="s">
        <v>174</v>
      </c>
      <c r="J2967" s="142" t="s">
        <v>174</v>
      </c>
      <c r="K2967" s="142" t="s">
        <v>174</v>
      </c>
      <c r="L2967" s="141" t="s">
        <v>174</v>
      </c>
    </row>
    <row r="2968" spans="1:12" ht="15" customHeight="1" x14ac:dyDescent="0.2">
      <c r="A2968" s="11"/>
      <c r="C2968" s="190">
        <v>2014</v>
      </c>
      <c r="D2968" s="186"/>
      <c r="E2968" s="142" t="s">
        <v>174</v>
      </c>
      <c r="F2968" s="142" t="s">
        <v>174</v>
      </c>
      <c r="G2968" s="142" t="s">
        <v>174</v>
      </c>
      <c r="H2968" s="142" t="s">
        <v>174</v>
      </c>
      <c r="I2968" s="142" t="s">
        <v>174</v>
      </c>
      <c r="J2968" s="142" t="s">
        <v>174</v>
      </c>
      <c r="K2968" s="142" t="s">
        <v>174</v>
      </c>
      <c r="L2968" s="141" t="s">
        <v>174</v>
      </c>
    </row>
    <row r="2969" spans="1:12" ht="15" customHeight="1" x14ac:dyDescent="0.2">
      <c r="A2969" s="11"/>
      <c r="C2969" s="170" t="s">
        <v>181</v>
      </c>
      <c r="D2969" s="171"/>
      <c r="E2969" s="172"/>
      <c r="F2969" s="172"/>
      <c r="G2969" s="173"/>
      <c r="H2969" s="173"/>
      <c r="I2969" s="173"/>
      <c r="J2969" s="173"/>
      <c r="K2969" s="173"/>
      <c r="L2969" s="174"/>
    </row>
    <row r="2970" spans="1:12" ht="15" customHeight="1" x14ac:dyDescent="0.2">
      <c r="A2970" s="11"/>
      <c r="C2970" s="189">
        <v>2024</v>
      </c>
      <c r="D2970" s="184"/>
      <c r="E2970" s="185">
        <v>0.20785647596283088</v>
      </c>
      <c r="F2970" s="185">
        <v>0.13456750434158871</v>
      </c>
      <c r="G2970" s="185">
        <v>0.29025790009851571</v>
      </c>
      <c r="H2970" s="185">
        <v>0.20159753929263224</v>
      </c>
      <c r="I2970" s="185">
        <v>5.5652832326302505E-2</v>
      </c>
      <c r="J2970" s="185">
        <v>6.0343015808264032E-2</v>
      </c>
      <c r="K2970" s="185">
        <v>4.9724732169865914E-2</v>
      </c>
      <c r="L2970" s="180">
        <f t="shared" ref="L2970:L2971" si="1247">(1*E2970+2*F2970+3*G2970+4*H2970+5*I2970)/SUM(E2970:I2970)</f>
        <v>2.7332636818334128</v>
      </c>
    </row>
    <row r="2971" spans="1:12" ht="15" customHeight="1" x14ac:dyDescent="0.2">
      <c r="A2971" s="11"/>
      <c r="C2971" s="190">
        <v>2021</v>
      </c>
      <c r="D2971" s="190" t="s">
        <v>201</v>
      </c>
      <c r="E2971" s="142">
        <v>0.23250348700000001</v>
      </c>
      <c r="F2971" s="142">
        <v>9.6018845000000005E-2</v>
      </c>
      <c r="G2971" s="142">
        <v>0.36689796099999999</v>
      </c>
      <c r="H2971" s="142">
        <v>0.179483805</v>
      </c>
      <c r="I2971" s="142">
        <v>3.80582E-2</v>
      </c>
      <c r="J2971" s="142">
        <v>4.1825300000000003E-2</v>
      </c>
      <c r="K2971" s="142">
        <v>4.52124E-2</v>
      </c>
      <c r="L2971" s="141">
        <f t="shared" si="1247"/>
        <v>2.6654564874485103</v>
      </c>
    </row>
    <row r="2972" spans="1:12" ht="15" customHeight="1" x14ac:dyDescent="0.2">
      <c r="A2972" s="11"/>
      <c r="C2972" s="190">
        <v>2017</v>
      </c>
      <c r="D2972" s="186"/>
      <c r="E2972" s="142" t="s">
        <v>174</v>
      </c>
      <c r="F2972" s="142" t="s">
        <v>174</v>
      </c>
      <c r="G2972" s="142" t="s">
        <v>174</v>
      </c>
      <c r="H2972" s="142" t="s">
        <v>174</v>
      </c>
      <c r="I2972" s="142" t="s">
        <v>174</v>
      </c>
      <c r="J2972" s="142" t="s">
        <v>174</v>
      </c>
      <c r="K2972" s="142" t="s">
        <v>174</v>
      </c>
      <c r="L2972" s="141" t="s">
        <v>174</v>
      </c>
    </row>
    <row r="2973" spans="1:12" ht="15" customHeight="1" x14ac:dyDescent="0.2">
      <c r="A2973" s="11"/>
      <c r="C2973" s="190">
        <v>2014</v>
      </c>
      <c r="D2973" s="186"/>
      <c r="E2973" s="142" t="s">
        <v>174</v>
      </c>
      <c r="F2973" s="142" t="s">
        <v>174</v>
      </c>
      <c r="G2973" s="142" t="s">
        <v>174</v>
      </c>
      <c r="H2973" s="142" t="s">
        <v>174</v>
      </c>
      <c r="I2973" s="142" t="s">
        <v>174</v>
      </c>
      <c r="J2973" s="142" t="s">
        <v>174</v>
      </c>
      <c r="K2973" s="142" t="s">
        <v>174</v>
      </c>
      <c r="L2973" s="141" t="s">
        <v>174</v>
      </c>
    </row>
    <row r="2974" spans="1:12" ht="15" customHeight="1" x14ac:dyDescent="0.2">
      <c r="A2974" s="11"/>
      <c r="C2974" s="162" t="s">
        <v>75</v>
      </c>
      <c r="D2974" s="162"/>
      <c r="E2974" s="162"/>
      <c r="F2974" s="162"/>
      <c r="G2974" s="162"/>
      <c r="H2974" s="162"/>
      <c r="I2974" s="162"/>
      <c r="J2974" s="162"/>
      <c r="K2974" s="162"/>
      <c r="L2974" s="162"/>
    </row>
    <row r="2975" spans="1:12" ht="15" customHeight="1" x14ac:dyDescent="0.2">
      <c r="A2975" s="11"/>
      <c r="C2975" s="189">
        <v>2024</v>
      </c>
      <c r="D2975" s="184"/>
      <c r="E2975" s="185">
        <f>AVERAGE(E2980,E2985,E2990)</f>
        <v>0.16349488313348332</v>
      </c>
      <c r="F2975" s="185">
        <f t="shared" ref="F2975:K2975" si="1248">AVERAGE(F2980,F2985,F2990)</f>
        <v>0.13715861163296464</v>
      </c>
      <c r="G2975" s="185">
        <f t="shared" si="1248"/>
        <v>0.25283966384742684</v>
      </c>
      <c r="H2975" s="185">
        <f t="shared" si="1248"/>
        <v>0.1472069173047254</v>
      </c>
      <c r="I2975" s="185">
        <f t="shared" si="1248"/>
        <v>3.1607330877381407E-2</v>
      </c>
      <c r="J2975" s="185">
        <f t="shared" si="1248"/>
        <v>7.0898398160134227E-2</v>
      </c>
      <c r="K2975" s="185">
        <f t="shared" si="1248"/>
        <v>0.19679419504388415</v>
      </c>
      <c r="L2975" s="180">
        <f t="shared" ref="L2975:L2976" si="1249">(1*E2975+2*F2975+3*G2975+4*H2975+5*I2975)/SUM(E2975:I2975)</f>
        <v>2.6535241942307288</v>
      </c>
    </row>
    <row r="2976" spans="1:12" ht="15" customHeight="1" x14ac:dyDescent="0.2">
      <c r="A2976" s="11"/>
      <c r="C2976" s="190">
        <v>2021</v>
      </c>
      <c r="D2976" s="190" t="s">
        <v>201</v>
      </c>
      <c r="E2976" s="142">
        <f t="shared" ref="E2976:K2976" si="1250">AVERAGE(E2981,E2986,E2991)</f>
        <v>0.17156802066666665</v>
      </c>
      <c r="F2976" s="142">
        <f t="shared" si="1250"/>
        <v>0.13688528</v>
      </c>
      <c r="G2976" s="142">
        <f t="shared" si="1250"/>
        <v>0.30842997133333333</v>
      </c>
      <c r="H2976" s="142">
        <f t="shared" si="1250"/>
        <v>0.117447591</v>
      </c>
      <c r="I2976" s="142">
        <f t="shared" si="1250"/>
        <v>5.7776866666666669E-2</v>
      </c>
      <c r="J2976" s="142">
        <f t="shared" si="1250"/>
        <v>6.1264637000000004E-2</v>
      </c>
      <c r="K2976" s="142">
        <f t="shared" si="1250"/>
        <v>0.14662762666666665</v>
      </c>
      <c r="L2976" s="141">
        <f t="shared" si="1249"/>
        <v>2.6881484831565139</v>
      </c>
    </row>
    <row r="2977" spans="1:12" ht="15" customHeight="1" x14ac:dyDescent="0.2">
      <c r="A2977" s="11"/>
      <c r="C2977" s="190">
        <v>2017</v>
      </c>
      <c r="D2977" s="186"/>
      <c r="E2977" s="142" t="s">
        <v>174</v>
      </c>
      <c r="F2977" s="142" t="s">
        <v>174</v>
      </c>
      <c r="G2977" s="142" t="s">
        <v>174</v>
      </c>
      <c r="H2977" s="142" t="s">
        <v>174</v>
      </c>
      <c r="I2977" s="142" t="s">
        <v>174</v>
      </c>
      <c r="J2977" s="142" t="s">
        <v>174</v>
      </c>
      <c r="K2977" s="142" t="s">
        <v>174</v>
      </c>
      <c r="L2977" s="141" t="s">
        <v>174</v>
      </c>
    </row>
    <row r="2978" spans="1:12" ht="15" customHeight="1" x14ac:dyDescent="0.2">
      <c r="A2978" s="11"/>
      <c r="C2978" s="190">
        <v>2014</v>
      </c>
      <c r="D2978" s="186"/>
      <c r="E2978" s="142" t="s">
        <v>174</v>
      </c>
      <c r="F2978" s="142" t="s">
        <v>174</v>
      </c>
      <c r="G2978" s="142" t="s">
        <v>174</v>
      </c>
      <c r="H2978" s="142" t="s">
        <v>174</v>
      </c>
      <c r="I2978" s="142" t="s">
        <v>174</v>
      </c>
      <c r="J2978" s="142" t="s">
        <v>174</v>
      </c>
      <c r="K2978" s="142" t="s">
        <v>174</v>
      </c>
      <c r="L2978" s="141" t="s">
        <v>174</v>
      </c>
    </row>
    <row r="2979" spans="1:12" ht="15" customHeight="1" x14ac:dyDescent="0.2">
      <c r="A2979" s="11"/>
      <c r="C2979" s="170" t="s">
        <v>95</v>
      </c>
      <c r="D2979" s="171"/>
      <c r="E2979" s="172"/>
      <c r="F2979" s="172"/>
      <c r="G2979" s="173"/>
      <c r="H2979" s="173"/>
      <c r="I2979" s="173"/>
      <c r="J2979" s="173"/>
      <c r="K2979" s="173"/>
      <c r="L2979" s="174"/>
    </row>
    <row r="2980" spans="1:12" ht="15" customHeight="1" x14ac:dyDescent="0.2">
      <c r="A2980" s="11"/>
      <c r="C2980" s="189">
        <v>2024</v>
      </c>
      <c r="D2980" s="184"/>
      <c r="E2980" s="185">
        <v>0.15202689465719646</v>
      </c>
      <c r="F2980" s="185">
        <v>0.13969463971613413</v>
      </c>
      <c r="G2980" s="185">
        <v>0.27308215874755221</v>
      </c>
      <c r="H2980" s="185">
        <v>0.13972285610948487</v>
      </c>
      <c r="I2980" s="185">
        <v>2.0100441688262076E-2</v>
      </c>
      <c r="J2980" s="185">
        <v>6.9281747809487884E-2</v>
      </c>
      <c r="K2980" s="185">
        <v>0.20609126127188224</v>
      </c>
      <c r="L2980" s="180">
        <f t="shared" ref="L2980:L2981" si="1251">(1*E2980+2*F2980+3*G2980+4*H2980+5*I2980)/SUM(E2980:I2980)</f>
        <v>2.6359165572758192</v>
      </c>
    </row>
    <row r="2981" spans="1:12" ht="15" customHeight="1" x14ac:dyDescent="0.2">
      <c r="A2981" s="11"/>
      <c r="C2981" s="190">
        <v>2021</v>
      </c>
      <c r="D2981" s="190" t="s">
        <v>201</v>
      </c>
      <c r="E2981" s="142">
        <v>0.15419219200000001</v>
      </c>
      <c r="F2981" s="142">
        <v>0.14714060400000001</v>
      </c>
      <c r="G2981" s="142">
        <v>0.321899147</v>
      </c>
      <c r="H2981" s="142">
        <v>9.5427933000000006E-2</v>
      </c>
      <c r="I2981" s="142">
        <v>6.1866699999999997E-2</v>
      </c>
      <c r="J2981" s="142">
        <v>6.1305499999999999E-2</v>
      </c>
      <c r="K2981" s="142">
        <v>0.15816797199999999</v>
      </c>
      <c r="L2981" s="141">
        <f t="shared" si="1251"/>
        <v>2.6971741100587461</v>
      </c>
    </row>
    <row r="2982" spans="1:12" ht="15" customHeight="1" x14ac:dyDescent="0.2">
      <c r="A2982" s="11"/>
      <c r="C2982" s="190">
        <v>2017</v>
      </c>
      <c r="D2982" s="186"/>
      <c r="E2982" s="142" t="s">
        <v>174</v>
      </c>
      <c r="F2982" s="142" t="s">
        <v>174</v>
      </c>
      <c r="G2982" s="142" t="s">
        <v>174</v>
      </c>
      <c r="H2982" s="142" t="s">
        <v>174</v>
      </c>
      <c r="I2982" s="142" t="s">
        <v>174</v>
      </c>
      <c r="J2982" s="142" t="s">
        <v>174</v>
      </c>
      <c r="K2982" s="142" t="s">
        <v>174</v>
      </c>
      <c r="L2982" s="141" t="s">
        <v>174</v>
      </c>
    </row>
    <row r="2983" spans="1:12" ht="15" customHeight="1" x14ac:dyDescent="0.2">
      <c r="A2983" s="11"/>
      <c r="C2983" s="190">
        <v>2014</v>
      </c>
      <c r="D2983" s="186"/>
      <c r="E2983" s="142" t="s">
        <v>174</v>
      </c>
      <c r="F2983" s="142" t="s">
        <v>174</v>
      </c>
      <c r="G2983" s="142" t="s">
        <v>174</v>
      </c>
      <c r="H2983" s="142" t="s">
        <v>174</v>
      </c>
      <c r="I2983" s="142" t="s">
        <v>174</v>
      </c>
      <c r="J2983" s="142" t="s">
        <v>174</v>
      </c>
      <c r="K2983" s="142" t="s">
        <v>174</v>
      </c>
      <c r="L2983" s="141" t="s">
        <v>174</v>
      </c>
    </row>
    <row r="2984" spans="1:12" ht="15" customHeight="1" x14ac:dyDescent="0.2">
      <c r="A2984" s="11"/>
      <c r="C2984" s="170" t="s">
        <v>96</v>
      </c>
      <c r="D2984" s="171"/>
      <c r="E2984" s="172"/>
      <c r="F2984" s="172"/>
      <c r="G2984" s="173"/>
      <c r="H2984" s="173"/>
      <c r="I2984" s="173"/>
      <c r="J2984" s="173"/>
      <c r="K2984" s="173"/>
      <c r="L2984" s="174"/>
    </row>
    <row r="2985" spans="1:12" ht="15" customHeight="1" x14ac:dyDescent="0.2">
      <c r="A2985" s="11"/>
      <c r="C2985" s="189">
        <v>2024</v>
      </c>
      <c r="D2985" s="184"/>
      <c r="E2985" s="185">
        <v>0.14801703364193586</v>
      </c>
      <c r="F2985" s="185">
        <v>0.14139131783408621</v>
      </c>
      <c r="G2985" s="185">
        <v>0.26262634613075625</v>
      </c>
      <c r="H2985" s="185">
        <v>0.14775577530679906</v>
      </c>
      <c r="I2985" s="185">
        <v>2.481041211050369E-2</v>
      </c>
      <c r="J2985" s="185">
        <v>6.9307853704036665E-2</v>
      </c>
      <c r="K2985" s="185">
        <v>0.20609126127188229</v>
      </c>
      <c r="L2985" s="180">
        <f t="shared" ref="L2985:L2986" si="1252">(1*E2985+2*F2985+3*G2985+4*H2985+5*I2985)/SUM(E2985:I2985)</f>
        <v>2.6687158537183211</v>
      </c>
    </row>
    <row r="2986" spans="1:12" ht="15" customHeight="1" x14ac:dyDescent="0.2">
      <c r="A2986" s="11"/>
      <c r="C2986" s="190">
        <v>2021</v>
      </c>
      <c r="D2986" s="190" t="s">
        <v>201</v>
      </c>
      <c r="E2986" s="142">
        <v>0.15563933299999999</v>
      </c>
      <c r="F2986" s="142">
        <v>0.15833990100000001</v>
      </c>
      <c r="G2986" s="142">
        <v>0.30088358300000001</v>
      </c>
      <c r="H2986" s="142">
        <v>0.11739208199999999</v>
      </c>
      <c r="I2986" s="142">
        <v>5.2951600000000001E-2</v>
      </c>
      <c r="J2986" s="142">
        <v>5.6625500000000002E-2</v>
      </c>
      <c r="K2986" s="142">
        <v>0.15816797199999999</v>
      </c>
      <c r="L2986" s="141">
        <f t="shared" si="1252"/>
        <v>2.6862948978215218</v>
      </c>
    </row>
    <row r="2987" spans="1:12" ht="15" customHeight="1" x14ac:dyDescent="0.2">
      <c r="A2987" s="11"/>
      <c r="C2987" s="190">
        <v>2017</v>
      </c>
      <c r="D2987" s="186"/>
      <c r="E2987" s="142" t="s">
        <v>174</v>
      </c>
      <c r="F2987" s="142" t="s">
        <v>174</v>
      </c>
      <c r="G2987" s="142" t="s">
        <v>174</v>
      </c>
      <c r="H2987" s="142" t="s">
        <v>174</v>
      </c>
      <c r="I2987" s="142" t="s">
        <v>174</v>
      </c>
      <c r="J2987" s="142" t="s">
        <v>174</v>
      </c>
      <c r="K2987" s="142" t="s">
        <v>174</v>
      </c>
      <c r="L2987" s="141" t="s">
        <v>174</v>
      </c>
    </row>
    <row r="2988" spans="1:12" ht="15" customHeight="1" x14ac:dyDescent="0.2">
      <c r="A2988" s="11"/>
      <c r="C2988" s="190">
        <v>2014</v>
      </c>
      <c r="D2988" s="186"/>
      <c r="E2988" s="142" t="s">
        <v>174</v>
      </c>
      <c r="F2988" s="142" t="s">
        <v>174</v>
      </c>
      <c r="G2988" s="142" t="s">
        <v>174</v>
      </c>
      <c r="H2988" s="142" t="s">
        <v>174</v>
      </c>
      <c r="I2988" s="142" t="s">
        <v>174</v>
      </c>
      <c r="J2988" s="142" t="s">
        <v>174</v>
      </c>
      <c r="K2988" s="142" t="s">
        <v>174</v>
      </c>
      <c r="L2988" s="141" t="s">
        <v>174</v>
      </c>
    </row>
    <row r="2989" spans="1:12" ht="15" customHeight="1" x14ac:dyDescent="0.2">
      <c r="A2989" s="11"/>
      <c r="C2989" s="170" t="s">
        <v>181</v>
      </c>
      <c r="D2989" s="171"/>
      <c r="E2989" s="172"/>
      <c r="F2989" s="172"/>
      <c r="G2989" s="173"/>
      <c r="H2989" s="173"/>
      <c r="I2989" s="173"/>
      <c r="J2989" s="173"/>
      <c r="K2989" s="173"/>
      <c r="L2989" s="174"/>
    </row>
    <row r="2990" spans="1:12" ht="15" customHeight="1" x14ac:dyDescent="0.2">
      <c r="A2990" s="11"/>
      <c r="B2990" s="3"/>
      <c r="C2990" s="189">
        <v>2024</v>
      </c>
      <c r="D2990" s="184"/>
      <c r="E2990" s="185">
        <v>0.19044072110131766</v>
      </c>
      <c r="F2990" s="185">
        <v>0.13038987734867352</v>
      </c>
      <c r="G2990" s="185">
        <v>0.22281048666397205</v>
      </c>
      <c r="H2990" s="185">
        <v>0.15414212049789228</v>
      </c>
      <c r="I2990" s="185">
        <v>4.991113883337845E-2</v>
      </c>
      <c r="J2990" s="185">
        <v>7.4105592966878131E-2</v>
      </c>
      <c r="K2990" s="185">
        <v>0.17820006258788795</v>
      </c>
      <c r="L2990" s="180">
        <f t="shared" ref="L2990:L2991" si="1253">(1*E2990+2*F2990+3*G2990+4*H2990+5*I2990)/SUM(E2990:I2990)</f>
        <v>2.6558661660366392</v>
      </c>
    </row>
    <row r="2991" spans="1:12" ht="15" customHeight="1" x14ac:dyDescent="0.2">
      <c r="A2991" s="11"/>
      <c r="B2991" s="3"/>
      <c r="C2991" s="190">
        <v>2021</v>
      </c>
      <c r="D2991" s="190" t="s">
        <v>201</v>
      </c>
      <c r="E2991" s="142">
        <v>0.20487253699999999</v>
      </c>
      <c r="F2991" s="142">
        <v>0.10517533499999999</v>
      </c>
      <c r="G2991" s="142">
        <v>0.30250718399999998</v>
      </c>
      <c r="H2991" s="142">
        <v>0.139522758</v>
      </c>
      <c r="I2991" s="142">
        <v>5.8512300000000003E-2</v>
      </c>
      <c r="J2991" s="142">
        <v>6.5862910999999996E-2</v>
      </c>
      <c r="K2991" s="142">
        <v>0.123546936</v>
      </c>
      <c r="L2991" s="141">
        <f t="shared" si="1253"/>
        <v>2.6812531431884703</v>
      </c>
    </row>
    <row r="2992" spans="1:12" ht="15" customHeight="1" x14ac:dyDescent="0.2">
      <c r="A2992" s="11"/>
      <c r="B2992" s="3"/>
      <c r="C2992" s="190">
        <v>2017</v>
      </c>
      <c r="D2992" s="186"/>
      <c r="E2992" s="142" t="s">
        <v>174</v>
      </c>
      <c r="F2992" s="142" t="s">
        <v>174</v>
      </c>
      <c r="G2992" s="142" t="s">
        <v>174</v>
      </c>
      <c r="H2992" s="142" t="s">
        <v>174</v>
      </c>
      <c r="I2992" s="142" t="s">
        <v>174</v>
      </c>
      <c r="J2992" s="142" t="s">
        <v>174</v>
      </c>
      <c r="K2992" s="142" t="s">
        <v>174</v>
      </c>
      <c r="L2992" s="141" t="s">
        <v>174</v>
      </c>
    </row>
    <row r="2993" spans="1:12" ht="15" customHeight="1" x14ac:dyDescent="0.2">
      <c r="A2993" s="11"/>
      <c r="B2993" s="3"/>
      <c r="C2993" s="190">
        <v>2014</v>
      </c>
      <c r="D2993" s="186"/>
      <c r="E2993" s="142" t="s">
        <v>174</v>
      </c>
      <c r="F2993" s="142" t="s">
        <v>174</v>
      </c>
      <c r="G2993" s="142" t="s">
        <v>174</v>
      </c>
      <c r="H2993" s="142" t="s">
        <v>174</v>
      </c>
      <c r="I2993" s="142" t="s">
        <v>174</v>
      </c>
      <c r="J2993" s="142" t="s">
        <v>174</v>
      </c>
      <c r="K2993" s="142" t="s">
        <v>174</v>
      </c>
      <c r="L2993" s="141" t="s">
        <v>174</v>
      </c>
    </row>
    <row r="2994" spans="1:12" ht="15" customHeight="1" x14ac:dyDescent="0.2">
      <c r="A2994" s="11"/>
      <c r="B2994" s="3"/>
      <c r="C2994" s="162" t="s">
        <v>208</v>
      </c>
      <c r="D2994" s="162"/>
      <c r="E2994" s="162"/>
      <c r="F2994" s="162"/>
      <c r="G2994" s="162"/>
      <c r="H2994" s="162"/>
      <c r="I2994" s="162"/>
      <c r="J2994" s="162"/>
      <c r="K2994" s="162"/>
      <c r="L2994" s="162"/>
    </row>
    <row r="2995" spans="1:12" ht="15" customHeight="1" x14ac:dyDescent="0.2">
      <c r="A2995" s="11"/>
      <c r="C2995" s="189">
        <v>2024</v>
      </c>
      <c r="D2995" s="184"/>
      <c r="E2995" s="185">
        <f>AVERAGE(E3000,E3005,E3010)</f>
        <v>0.18273830852415573</v>
      </c>
      <c r="F2995" s="185">
        <f t="shared" ref="F2995:K2995" si="1254">AVERAGE(F3000,F3005,F3010)</f>
        <v>0.13430363578767845</v>
      </c>
      <c r="G2995" s="185">
        <f t="shared" si="1254"/>
        <v>0.26118258906541453</v>
      </c>
      <c r="H2995" s="185">
        <f t="shared" si="1254"/>
        <v>0.2631914957161024</v>
      </c>
      <c r="I2995" s="185">
        <f t="shared" si="1254"/>
        <v>5.5220746818705674E-2</v>
      </c>
      <c r="J2995" s="185">
        <f t="shared" si="1254"/>
        <v>4.4697415459952324E-2</v>
      </c>
      <c r="K2995" s="185">
        <f t="shared" si="1254"/>
        <v>5.8665808627990888E-2</v>
      </c>
      <c r="L2995" s="180">
        <f t="shared" ref="L2995:L2996" si="1255">(1*E2995+2*F2995+3*G2995+4*H2995+5*I2995)/SUM(E2995:I2995)</f>
        <v>2.859310629597855</v>
      </c>
    </row>
    <row r="2996" spans="1:12" ht="15" customHeight="1" x14ac:dyDescent="0.2">
      <c r="A2996" s="11"/>
      <c r="C2996" s="190">
        <v>2021</v>
      </c>
      <c r="D2996" s="190" t="s">
        <v>201</v>
      </c>
      <c r="E2996" s="142">
        <f t="shared" ref="E2996:K2996" si="1256">AVERAGE(E3001,E3006,E3011)</f>
        <v>0.19299638299999999</v>
      </c>
      <c r="F2996" s="142">
        <f t="shared" si="1256"/>
        <v>0.12238730099999999</v>
      </c>
      <c r="G2996" s="142">
        <f t="shared" si="1256"/>
        <v>0.37790937100000005</v>
      </c>
      <c r="H2996" s="142">
        <f t="shared" si="1256"/>
        <v>0.13095802100000001</v>
      </c>
      <c r="I2996" s="142">
        <f t="shared" si="1256"/>
        <v>9.2634340999999995E-2</v>
      </c>
      <c r="J2996" s="142">
        <f t="shared" si="1256"/>
        <v>3.5625733333333333E-2</v>
      </c>
      <c r="K2996" s="142">
        <f t="shared" si="1256"/>
        <v>4.7488900000000001E-2</v>
      </c>
      <c r="L2996" s="141">
        <f t="shared" si="1255"/>
        <v>2.7904281599016865</v>
      </c>
    </row>
    <row r="2997" spans="1:12" ht="15" customHeight="1" x14ac:dyDescent="0.2">
      <c r="A2997" s="11"/>
      <c r="C2997" s="190">
        <v>2017</v>
      </c>
      <c r="D2997" s="186"/>
      <c r="E2997" s="142" t="s">
        <v>174</v>
      </c>
      <c r="F2997" s="142" t="s">
        <v>174</v>
      </c>
      <c r="G2997" s="142" t="s">
        <v>174</v>
      </c>
      <c r="H2997" s="142" t="s">
        <v>174</v>
      </c>
      <c r="I2997" s="142" t="s">
        <v>174</v>
      </c>
      <c r="J2997" s="142" t="s">
        <v>174</v>
      </c>
      <c r="K2997" s="142" t="s">
        <v>174</v>
      </c>
      <c r="L2997" s="141" t="s">
        <v>174</v>
      </c>
    </row>
    <row r="2998" spans="1:12" ht="15" customHeight="1" x14ac:dyDescent="0.2">
      <c r="A2998" s="11"/>
      <c r="C2998" s="190">
        <v>2014</v>
      </c>
      <c r="D2998" s="186"/>
      <c r="E2998" s="142" t="s">
        <v>174</v>
      </c>
      <c r="F2998" s="142" t="s">
        <v>174</v>
      </c>
      <c r="G2998" s="142" t="s">
        <v>174</v>
      </c>
      <c r="H2998" s="142" t="s">
        <v>174</v>
      </c>
      <c r="I2998" s="142" t="s">
        <v>174</v>
      </c>
      <c r="J2998" s="142" t="s">
        <v>174</v>
      </c>
      <c r="K2998" s="142" t="s">
        <v>174</v>
      </c>
      <c r="L2998" s="141" t="s">
        <v>174</v>
      </c>
    </row>
    <row r="2999" spans="1:12" ht="15" customHeight="1" x14ac:dyDescent="0.2">
      <c r="A2999" s="11"/>
      <c r="C2999" s="170" t="s">
        <v>95</v>
      </c>
      <c r="D2999" s="171"/>
      <c r="E2999" s="172"/>
      <c r="F2999" s="172"/>
      <c r="G2999" s="173"/>
      <c r="H2999" s="173"/>
      <c r="I2999" s="173"/>
      <c r="J2999" s="173"/>
      <c r="K2999" s="173"/>
      <c r="L2999" s="174"/>
    </row>
    <row r="3000" spans="1:12" ht="15" customHeight="1" x14ac:dyDescent="0.2">
      <c r="A3000" s="11"/>
      <c r="C3000" s="189">
        <v>2024</v>
      </c>
      <c r="D3000" s="184"/>
      <c r="E3000" s="185">
        <v>0.17729563134643958</v>
      </c>
      <c r="F3000" s="185">
        <v>0.13865663168804204</v>
      </c>
      <c r="G3000" s="185">
        <v>0.23425021903073762</v>
      </c>
      <c r="H3000" s="185">
        <v>0.30222354644048799</v>
      </c>
      <c r="I3000" s="185">
        <v>4.3766142334456776E-2</v>
      </c>
      <c r="J3000" s="185">
        <v>4.2820278506810777E-2</v>
      </c>
      <c r="K3000" s="185">
        <v>6.0987550653025191E-2</v>
      </c>
      <c r="L3000" s="180">
        <f t="shared" ref="L3000:L3001" si="1257">(1*E3000+2*F3000+3*G3000+4*H3000+5*I3000)/SUM(E3000:I3000)</f>
        <v>2.8845202327816617</v>
      </c>
    </row>
    <row r="3001" spans="1:12" ht="15" customHeight="1" x14ac:dyDescent="0.2">
      <c r="A3001" s="11"/>
      <c r="C3001" s="190">
        <v>2021</v>
      </c>
      <c r="D3001" s="190" t="s">
        <v>201</v>
      </c>
      <c r="E3001" s="142">
        <v>0.18275973300000001</v>
      </c>
      <c r="F3001" s="142">
        <v>0.141606072</v>
      </c>
      <c r="G3001" s="142">
        <v>0.368033524</v>
      </c>
      <c r="H3001" s="142">
        <v>0.113299038</v>
      </c>
      <c r="I3001" s="142">
        <v>0.113846708</v>
      </c>
      <c r="J3001" s="142">
        <v>3.4306400000000001E-2</v>
      </c>
      <c r="K3001" s="142">
        <v>4.6148599999999998E-2</v>
      </c>
      <c r="L3001" s="141">
        <f t="shared" si="1257"/>
        <v>2.8193312231050771</v>
      </c>
    </row>
    <row r="3002" spans="1:12" ht="15" customHeight="1" x14ac:dyDescent="0.2">
      <c r="A3002" s="11"/>
      <c r="C3002" s="190">
        <v>2017</v>
      </c>
      <c r="D3002" s="186"/>
      <c r="E3002" s="142" t="s">
        <v>174</v>
      </c>
      <c r="F3002" s="142" t="s">
        <v>174</v>
      </c>
      <c r="G3002" s="142" t="s">
        <v>174</v>
      </c>
      <c r="H3002" s="142" t="s">
        <v>174</v>
      </c>
      <c r="I3002" s="142" t="s">
        <v>174</v>
      </c>
      <c r="J3002" s="142" t="s">
        <v>174</v>
      </c>
      <c r="K3002" s="142" t="s">
        <v>174</v>
      </c>
      <c r="L3002" s="141" t="s">
        <v>174</v>
      </c>
    </row>
    <row r="3003" spans="1:12" ht="15" customHeight="1" x14ac:dyDescent="0.2">
      <c r="A3003" s="11"/>
      <c r="C3003" s="190">
        <v>2014</v>
      </c>
      <c r="D3003" s="186"/>
      <c r="E3003" s="142" t="s">
        <v>174</v>
      </c>
      <c r="F3003" s="142" t="s">
        <v>174</v>
      </c>
      <c r="G3003" s="142" t="s">
        <v>174</v>
      </c>
      <c r="H3003" s="142" t="s">
        <v>174</v>
      </c>
      <c r="I3003" s="142" t="s">
        <v>174</v>
      </c>
      <c r="J3003" s="142" t="s">
        <v>174</v>
      </c>
      <c r="K3003" s="142" t="s">
        <v>174</v>
      </c>
      <c r="L3003" s="141" t="s">
        <v>174</v>
      </c>
    </row>
    <row r="3004" spans="1:12" ht="15" customHeight="1" x14ac:dyDescent="0.2">
      <c r="A3004" s="11"/>
      <c r="C3004" s="170" t="s">
        <v>96</v>
      </c>
      <c r="D3004" s="171"/>
      <c r="E3004" s="172"/>
      <c r="F3004" s="172"/>
      <c r="G3004" s="173"/>
      <c r="H3004" s="173"/>
      <c r="I3004" s="173"/>
      <c r="J3004" s="173"/>
      <c r="K3004" s="173"/>
      <c r="L3004" s="174"/>
    </row>
    <row r="3005" spans="1:12" ht="15" customHeight="1" x14ac:dyDescent="0.2">
      <c r="A3005" s="11"/>
      <c r="C3005" s="189">
        <v>2024</v>
      </c>
      <c r="D3005" s="184"/>
      <c r="E3005" s="185">
        <v>0.17849805762238471</v>
      </c>
      <c r="F3005" s="185">
        <v>0.13162994472834125</v>
      </c>
      <c r="G3005" s="185">
        <v>0.27860294887267995</v>
      </c>
      <c r="H3005" s="185">
        <v>0.25589766549552057</v>
      </c>
      <c r="I3005" s="185">
        <v>5.0936433208370116E-2</v>
      </c>
      <c r="J3005" s="185">
        <v>4.3447399419678318E-2</v>
      </c>
      <c r="K3005" s="185">
        <v>6.0987550653025205E-2</v>
      </c>
      <c r="L3005" s="180">
        <f t="shared" ref="L3005:L3006" si="1258">(1*E3005+2*F3005+3*G3005+4*H3005+5*I3005)/SUM(E3005:I3005)</f>
        <v>2.8538849544525289</v>
      </c>
    </row>
    <row r="3006" spans="1:12" ht="15" customHeight="1" x14ac:dyDescent="0.2">
      <c r="A3006" s="11"/>
      <c r="C3006" s="190">
        <v>2021</v>
      </c>
      <c r="D3006" s="190" t="s">
        <v>201</v>
      </c>
      <c r="E3006" s="142">
        <v>0.19247064699999999</v>
      </c>
      <c r="F3006" s="142">
        <v>0.11856111499999999</v>
      </c>
      <c r="G3006" s="142">
        <v>0.41190438000000001</v>
      </c>
      <c r="H3006" s="142">
        <v>0.123951837</v>
      </c>
      <c r="I3006" s="142">
        <v>7.7242749999999999E-2</v>
      </c>
      <c r="J3006" s="142">
        <v>2.9720699999999999E-2</v>
      </c>
      <c r="K3006" s="142">
        <v>4.6148599999999998E-2</v>
      </c>
      <c r="L3006" s="141">
        <f t="shared" si="1258"/>
        <v>2.75645753902855</v>
      </c>
    </row>
    <row r="3007" spans="1:12" ht="15" customHeight="1" x14ac:dyDescent="0.2">
      <c r="A3007" s="11"/>
      <c r="C3007" s="190">
        <v>2017</v>
      </c>
      <c r="D3007" s="186"/>
      <c r="E3007" s="142" t="s">
        <v>174</v>
      </c>
      <c r="F3007" s="142" t="s">
        <v>174</v>
      </c>
      <c r="G3007" s="142" t="s">
        <v>174</v>
      </c>
      <c r="H3007" s="142" t="s">
        <v>174</v>
      </c>
      <c r="I3007" s="142" t="s">
        <v>174</v>
      </c>
      <c r="J3007" s="142" t="s">
        <v>174</v>
      </c>
      <c r="K3007" s="142" t="s">
        <v>174</v>
      </c>
      <c r="L3007" s="141" t="s">
        <v>174</v>
      </c>
    </row>
    <row r="3008" spans="1:12" ht="15" customHeight="1" x14ac:dyDescent="0.2">
      <c r="A3008" s="11"/>
      <c r="C3008" s="190">
        <v>2014</v>
      </c>
      <c r="D3008" s="186"/>
      <c r="E3008" s="142" t="s">
        <v>174</v>
      </c>
      <c r="F3008" s="142" t="s">
        <v>174</v>
      </c>
      <c r="G3008" s="142" t="s">
        <v>174</v>
      </c>
      <c r="H3008" s="142" t="s">
        <v>174</v>
      </c>
      <c r="I3008" s="142" t="s">
        <v>174</v>
      </c>
      <c r="J3008" s="142" t="s">
        <v>174</v>
      </c>
      <c r="K3008" s="142" t="s">
        <v>174</v>
      </c>
      <c r="L3008" s="141" t="s">
        <v>174</v>
      </c>
    </row>
    <row r="3009" spans="1:12" ht="15" customHeight="1" x14ac:dyDescent="0.2">
      <c r="A3009" s="11"/>
      <c r="C3009" s="170" t="s">
        <v>181</v>
      </c>
      <c r="D3009" s="171"/>
      <c r="E3009" s="172"/>
      <c r="F3009" s="172"/>
      <c r="G3009" s="173"/>
      <c r="H3009" s="173"/>
      <c r="I3009" s="173"/>
      <c r="J3009" s="173"/>
      <c r="K3009" s="173"/>
      <c r="L3009" s="174"/>
    </row>
    <row r="3010" spans="1:12" ht="15" customHeight="1" x14ac:dyDescent="0.2">
      <c r="A3010" s="11"/>
      <c r="C3010" s="189">
        <v>2024</v>
      </c>
      <c r="D3010" s="184"/>
      <c r="E3010" s="185">
        <v>0.19242123660364294</v>
      </c>
      <c r="F3010" s="185">
        <v>0.13262433094665205</v>
      </c>
      <c r="G3010" s="185">
        <v>0.27069459929282608</v>
      </c>
      <c r="H3010" s="185">
        <v>0.23145327521229861</v>
      </c>
      <c r="I3010" s="185">
        <v>7.095966491329013E-2</v>
      </c>
      <c r="J3010" s="185">
        <v>4.7824568453367883E-2</v>
      </c>
      <c r="K3010" s="185">
        <v>5.4022324577922262E-2</v>
      </c>
      <c r="L3010" s="180">
        <f t="shared" ref="L3010:L3011" si="1259">(1*E3010+2*F3010+3*G3010+4*H3010+5*I3010)/SUM(E3010:I3010)</f>
        <v>2.8395661073852092</v>
      </c>
    </row>
    <row r="3011" spans="1:12" ht="15" customHeight="1" x14ac:dyDescent="0.2">
      <c r="A3011" s="11"/>
      <c r="C3011" s="190">
        <v>2021</v>
      </c>
      <c r="D3011" s="190" t="s">
        <v>201</v>
      </c>
      <c r="E3011" s="142">
        <v>0.20375876900000001</v>
      </c>
      <c r="F3011" s="142">
        <v>0.106994716</v>
      </c>
      <c r="G3011" s="142">
        <v>0.35379020900000002</v>
      </c>
      <c r="H3011" s="142">
        <v>0.155623188</v>
      </c>
      <c r="I3011" s="142">
        <v>8.6813564999999995E-2</v>
      </c>
      <c r="J3011" s="142">
        <v>4.2850100000000002E-2</v>
      </c>
      <c r="K3011" s="142">
        <v>5.0169499999999999E-2</v>
      </c>
      <c r="L3011" s="141">
        <f t="shared" si="1259"/>
        <v>2.7957376737141502</v>
      </c>
    </row>
    <row r="3012" spans="1:12" ht="15" customHeight="1" x14ac:dyDescent="0.2">
      <c r="A3012" s="11"/>
      <c r="C3012" s="190">
        <v>2017</v>
      </c>
      <c r="D3012" s="186"/>
      <c r="E3012" s="142" t="s">
        <v>174</v>
      </c>
      <c r="F3012" s="142" t="s">
        <v>174</v>
      </c>
      <c r="G3012" s="142" t="s">
        <v>174</v>
      </c>
      <c r="H3012" s="142" t="s">
        <v>174</v>
      </c>
      <c r="I3012" s="142" t="s">
        <v>174</v>
      </c>
      <c r="J3012" s="142" t="s">
        <v>174</v>
      </c>
      <c r="K3012" s="142" t="s">
        <v>174</v>
      </c>
      <c r="L3012" s="141" t="s">
        <v>174</v>
      </c>
    </row>
    <row r="3013" spans="1:12" ht="15" customHeight="1" x14ac:dyDescent="0.2">
      <c r="A3013" s="11"/>
      <c r="C3013" s="190">
        <v>2014</v>
      </c>
      <c r="D3013" s="186"/>
      <c r="E3013" s="142" t="s">
        <v>174</v>
      </c>
      <c r="F3013" s="142" t="s">
        <v>174</v>
      </c>
      <c r="G3013" s="142" t="s">
        <v>174</v>
      </c>
      <c r="H3013" s="142" t="s">
        <v>174</v>
      </c>
      <c r="I3013" s="142" t="s">
        <v>174</v>
      </c>
      <c r="J3013" s="142" t="s">
        <v>174</v>
      </c>
      <c r="K3013" s="142" t="s">
        <v>174</v>
      </c>
      <c r="L3013" s="141" t="s">
        <v>174</v>
      </c>
    </row>
    <row r="3014" spans="1:12" ht="15" customHeight="1" x14ac:dyDescent="0.2">
      <c r="A3014" s="11"/>
      <c r="C3014" s="162" t="s">
        <v>211</v>
      </c>
      <c r="D3014" s="162"/>
      <c r="E3014" s="162"/>
      <c r="F3014" s="162"/>
      <c r="G3014" s="162"/>
      <c r="H3014" s="162"/>
      <c r="I3014" s="162"/>
      <c r="J3014" s="162"/>
      <c r="K3014" s="162"/>
      <c r="L3014" s="162"/>
    </row>
    <row r="3015" spans="1:12" ht="15" customHeight="1" x14ac:dyDescent="0.2">
      <c r="A3015" s="11"/>
      <c r="C3015" s="189">
        <v>2024</v>
      </c>
      <c r="D3015" s="189" t="s">
        <v>201</v>
      </c>
      <c r="E3015" s="185">
        <f>AVERAGE(E2840,E2860,E2880,E2900,E2920,E2940,E2960,E2980,E3000)</f>
        <v>0.14052002871439645</v>
      </c>
      <c r="F3015" s="185">
        <f t="shared" ref="F3015:K3015" si="1260">AVERAGE(F2840,F2860,F2880,F2900,F2920,F2940,F2960,F2980,F3000)</f>
        <v>0.16174873547202739</v>
      </c>
      <c r="G3015" s="185">
        <f t="shared" si="1260"/>
        <v>0.29016005693940122</v>
      </c>
      <c r="H3015" s="185">
        <f t="shared" si="1260"/>
        <v>0.23631726802089309</v>
      </c>
      <c r="I3015" s="185">
        <f t="shared" si="1260"/>
        <v>5.0619494000920667E-2</v>
      </c>
      <c r="J3015" s="185">
        <f t="shared" si="1260"/>
        <v>4.9058521861030546E-2</v>
      </c>
      <c r="K3015" s="185">
        <f t="shared" si="1260"/>
        <v>7.157589499133056E-2</v>
      </c>
      <c r="L3015" s="180">
        <f t="shared" ref="L3015:L3016" si="1261">(1*E3015+2*F3015+3*G3015+4*H3015+5*I3015)/SUM(E3015:I3015)</f>
        <v>2.8803312991834269</v>
      </c>
    </row>
    <row r="3016" spans="1:12" ht="15" customHeight="1" x14ac:dyDescent="0.2">
      <c r="A3016" s="11"/>
      <c r="C3016" s="190">
        <v>2021</v>
      </c>
      <c r="D3016" s="190" t="s">
        <v>201</v>
      </c>
      <c r="E3016" s="142">
        <f t="shared" ref="E3016:K3016" si="1262">AVERAGE(E2841,E2861,E2881,E2901,E2921,E2941,E2961,E2981,E3001)</f>
        <v>0.15875599522222222</v>
      </c>
      <c r="F3016" s="142">
        <f t="shared" si="1262"/>
        <v>0.1811796138888889</v>
      </c>
      <c r="G3016" s="142">
        <f t="shared" si="1262"/>
        <v>0.32412595655555554</v>
      </c>
      <c r="H3016" s="142">
        <f t="shared" si="1262"/>
        <v>0.15707794822222226</v>
      </c>
      <c r="I3016" s="142">
        <f t="shared" si="1262"/>
        <v>8.8924857111111116E-2</v>
      </c>
      <c r="J3016" s="142">
        <f t="shared" si="1262"/>
        <v>3.3043170000000004E-2</v>
      </c>
      <c r="K3016" s="142">
        <f t="shared" si="1262"/>
        <v>5.689246966666666E-2</v>
      </c>
      <c r="L3016" s="141">
        <f t="shared" si="1261"/>
        <v>2.8200523533198636</v>
      </c>
    </row>
    <row r="3017" spans="1:12" ht="15" customHeight="1" x14ac:dyDescent="0.2">
      <c r="A3017" s="11"/>
      <c r="C3017" s="190">
        <v>2017</v>
      </c>
      <c r="D3017" s="186"/>
      <c r="E3017" s="142" t="s">
        <v>174</v>
      </c>
      <c r="F3017" s="142" t="s">
        <v>174</v>
      </c>
      <c r="G3017" s="142" t="s">
        <v>174</v>
      </c>
      <c r="H3017" s="142" t="s">
        <v>174</v>
      </c>
      <c r="I3017" s="142" t="s">
        <v>174</v>
      </c>
      <c r="J3017" s="142" t="s">
        <v>174</v>
      </c>
      <c r="K3017" s="142" t="s">
        <v>174</v>
      </c>
      <c r="L3017" s="141" t="s">
        <v>174</v>
      </c>
    </row>
    <row r="3018" spans="1:12" ht="15" customHeight="1" x14ac:dyDescent="0.2">
      <c r="A3018" s="11"/>
      <c r="C3018" s="190">
        <v>2014</v>
      </c>
      <c r="D3018" s="186"/>
      <c r="E3018" s="142" t="s">
        <v>174</v>
      </c>
      <c r="F3018" s="142" t="s">
        <v>174</v>
      </c>
      <c r="G3018" s="142" t="s">
        <v>174</v>
      </c>
      <c r="H3018" s="142" t="s">
        <v>174</v>
      </c>
      <c r="I3018" s="142" t="s">
        <v>174</v>
      </c>
      <c r="J3018" s="142" t="s">
        <v>174</v>
      </c>
      <c r="K3018" s="142" t="s">
        <v>174</v>
      </c>
      <c r="L3018" s="141" t="s">
        <v>174</v>
      </c>
    </row>
    <row r="3019" spans="1:12" ht="15" customHeight="1" x14ac:dyDescent="0.2">
      <c r="A3019" s="11"/>
      <c r="C3019" s="162" t="s">
        <v>210</v>
      </c>
      <c r="D3019" s="162"/>
      <c r="E3019" s="162"/>
      <c r="F3019" s="162"/>
      <c r="G3019" s="162"/>
      <c r="H3019" s="162"/>
      <c r="I3019" s="162"/>
      <c r="J3019" s="162"/>
      <c r="K3019" s="162"/>
      <c r="L3019" s="162"/>
    </row>
    <row r="3020" spans="1:12" ht="15" customHeight="1" x14ac:dyDescent="0.2">
      <c r="A3020" s="11"/>
      <c r="C3020" s="189">
        <v>2024</v>
      </c>
      <c r="D3020" s="189" t="s">
        <v>201</v>
      </c>
      <c r="E3020" s="185">
        <f>AVERAGE(E2845,E2865,E2885,E2905,E2925,E2945,E2965,E2985,E3005)</f>
        <v>0.14362260307624994</v>
      </c>
      <c r="F3020" s="185">
        <f t="shared" ref="F3020:K3020" si="1263">AVERAGE(F2845,F2865,F2885,F2905,F2925,F2945,F2965,F2985,F3005)</f>
        <v>0.14221968529590676</v>
      </c>
      <c r="G3020" s="185">
        <f t="shared" si="1263"/>
        <v>0.30481371669550006</v>
      </c>
      <c r="H3020" s="185">
        <f t="shared" si="1263"/>
        <v>0.23153937424089172</v>
      </c>
      <c r="I3020" s="185">
        <f t="shared" si="1263"/>
        <v>5.8310786720168685E-2</v>
      </c>
      <c r="J3020" s="185">
        <f t="shared" si="1263"/>
        <v>4.7917938979952251E-2</v>
      </c>
      <c r="K3020" s="185">
        <f t="shared" si="1263"/>
        <v>7.157589499133056E-2</v>
      </c>
      <c r="L3020" s="180">
        <f t="shared" ref="L3020:L3021" si="1264">(1*E3020+2*F3020+3*G3020+4*H3020+5*I3020)/SUM(E3020:I3020)</f>
        <v>2.9076622664280967</v>
      </c>
    </row>
    <row r="3021" spans="1:12" ht="15" customHeight="1" x14ac:dyDescent="0.2">
      <c r="A3021" s="11"/>
      <c r="C3021" s="190">
        <v>2021</v>
      </c>
      <c r="D3021" s="190" t="s">
        <v>201</v>
      </c>
      <c r="E3021" s="142">
        <f>AVERAGE(E2846,E2866,E2886,E2906,E2926,E2946,E2966,E2986,E3006)</f>
        <v>0.153082259</v>
      </c>
      <c r="F3021" s="142">
        <f t="shared" ref="F3021:K3021" si="1265">AVERAGE(F2846,F2866,F2886,F2906,F2926,F2946,F2966,F2986,F3006)</f>
        <v>0.17260647133333334</v>
      </c>
      <c r="G3021" s="142">
        <f t="shared" si="1265"/>
        <v>0.34165167111111111</v>
      </c>
      <c r="H3021" s="142">
        <f t="shared" si="1265"/>
        <v>0.16084800333333335</v>
      </c>
      <c r="I3021" s="142">
        <f t="shared" si="1265"/>
        <v>8.1972603444444458E-2</v>
      </c>
      <c r="J3021" s="142">
        <f t="shared" si="1265"/>
        <v>3.2946511111111111E-2</v>
      </c>
      <c r="K3021" s="142">
        <f t="shared" si="1265"/>
        <v>5.689246966666666E-2</v>
      </c>
      <c r="L3021" s="141">
        <f t="shared" si="1264"/>
        <v>2.830823582069431</v>
      </c>
    </row>
    <row r="3022" spans="1:12" ht="15" customHeight="1" x14ac:dyDescent="0.2">
      <c r="A3022" s="11"/>
      <c r="C3022" s="190">
        <v>2017</v>
      </c>
      <c r="D3022" s="186"/>
      <c r="E3022" s="142" t="s">
        <v>174</v>
      </c>
      <c r="F3022" s="142" t="s">
        <v>174</v>
      </c>
      <c r="G3022" s="142" t="s">
        <v>174</v>
      </c>
      <c r="H3022" s="142" t="s">
        <v>174</v>
      </c>
      <c r="I3022" s="142" t="s">
        <v>174</v>
      </c>
      <c r="J3022" s="142" t="s">
        <v>174</v>
      </c>
      <c r="K3022" s="142" t="s">
        <v>174</v>
      </c>
      <c r="L3022" s="141" t="s">
        <v>174</v>
      </c>
    </row>
    <row r="3023" spans="1:12" ht="15" customHeight="1" x14ac:dyDescent="0.2">
      <c r="A3023" s="11"/>
      <c r="C3023" s="190">
        <v>2014</v>
      </c>
      <c r="D3023" s="186"/>
      <c r="E3023" s="142" t="s">
        <v>174</v>
      </c>
      <c r="F3023" s="142" t="s">
        <v>174</v>
      </c>
      <c r="G3023" s="142" t="s">
        <v>174</v>
      </c>
      <c r="H3023" s="142" t="s">
        <v>174</v>
      </c>
      <c r="I3023" s="142" t="s">
        <v>174</v>
      </c>
      <c r="J3023" s="142" t="s">
        <v>174</v>
      </c>
      <c r="K3023" s="142" t="s">
        <v>174</v>
      </c>
      <c r="L3023" s="141" t="s">
        <v>174</v>
      </c>
    </row>
    <row r="3024" spans="1:12" ht="15" customHeight="1" x14ac:dyDescent="0.2">
      <c r="A3024" s="11"/>
      <c r="C3024" s="162" t="s">
        <v>188</v>
      </c>
      <c r="D3024" s="162"/>
      <c r="E3024" s="162"/>
      <c r="F3024" s="162"/>
      <c r="G3024" s="162"/>
      <c r="H3024" s="162"/>
      <c r="I3024" s="162"/>
      <c r="J3024" s="162"/>
      <c r="K3024" s="162"/>
      <c r="L3024" s="162"/>
    </row>
    <row r="3025" spans="1:12" ht="15" customHeight="1" x14ac:dyDescent="0.2">
      <c r="A3025" s="11"/>
      <c r="C3025" s="189">
        <v>2024</v>
      </c>
      <c r="D3025" s="189" t="s">
        <v>201</v>
      </c>
      <c r="E3025" s="185">
        <f>AVERAGE(E2850,E2870,E2890,E2910,E2930,E2950,E2970,E2990,E3010)</f>
        <v>0.15659673107433392</v>
      </c>
      <c r="F3025" s="185">
        <f t="shared" ref="F3025:K3025" si="1266">AVERAGE(F2850,F2870,F2890,F2910,F2930,F2950,F2970,F2990,F3010)</f>
        <v>0.14385990026937284</v>
      </c>
      <c r="G3025" s="185">
        <f t="shared" si="1266"/>
        <v>0.2967872757276438</v>
      </c>
      <c r="H3025" s="185">
        <f t="shared" si="1266"/>
        <v>0.20595259543594729</v>
      </c>
      <c r="I3025" s="185">
        <f t="shared" si="1266"/>
        <v>7.0049153765829444E-2</v>
      </c>
      <c r="J3025" s="185">
        <f t="shared" si="1266"/>
        <v>5.4337279415160297E-2</v>
      </c>
      <c r="K3025" s="185">
        <f t="shared" si="1266"/>
        <v>7.2417064311712465E-2</v>
      </c>
      <c r="L3025" s="180">
        <f t="shared" ref="L3025:L3026" si="1267">(1*E3025+2*F3025+3*G3025+4*H3025+5*I3025)/SUM(E3025:I3025)</f>
        <v>2.8728851856828297</v>
      </c>
    </row>
    <row r="3026" spans="1:12" ht="15" customHeight="1" x14ac:dyDescent="0.2">
      <c r="A3026" s="11"/>
      <c r="C3026" s="190">
        <v>2021</v>
      </c>
      <c r="D3026" s="190" t="s">
        <v>201</v>
      </c>
      <c r="E3026" s="142">
        <f>AVERAGE(E2851,E2871,E2891,E2911,E2931,E2951,E2971,E2991,E3011)</f>
        <v>0.18785912600000002</v>
      </c>
      <c r="F3026" s="142">
        <f t="shared" ref="F3026:K3026" si="1268">AVERAGE(F2851,F2871,F2891,F2911,F2931,F2951,F2971,F2991,F3011)</f>
        <v>0.13588799866666668</v>
      </c>
      <c r="G3026" s="142">
        <f t="shared" si="1268"/>
        <v>0.33027353888888888</v>
      </c>
      <c r="H3026" s="142">
        <f t="shared" si="1268"/>
        <v>0.19186766911111111</v>
      </c>
      <c r="I3026" s="142">
        <f t="shared" si="1268"/>
        <v>6.1959002555555559E-2</v>
      </c>
      <c r="J3026" s="142">
        <f t="shared" si="1268"/>
        <v>4.0464179000000003E-2</v>
      </c>
      <c r="K3026" s="142">
        <f t="shared" si="1268"/>
        <v>5.1688479333333329E-2</v>
      </c>
      <c r="L3026" s="141">
        <f t="shared" si="1267"/>
        <v>2.7843023062941401</v>
      </c>
    </row>
    <row r="3027" spans="1:12" ht="15" customHeight="1" x14ac:dyDescent="0.2">
      <c r="A3027" s="11"/>
      <c r="C3027" s="190">
        <v>2017</v>
      </c>
      <c r="D3027" s="186"/>
      <c r="E3027" s="142" t="s">
        <v>174</v>
      </c>
      <c r="F3027" s="142" t="s">
        <v>174</v>
      </c>
      <c r="G3027" s="142" t="s">
        <v>174</v>
      </c>
      <c r="H3027" s="142" t="s">
        <v>174</v>
      </c>
      <c r="I3027" s="142" t="s">
        <v>174</v>
      </c>
      <c r="J3027" s="142" t="s">
        <v>174</v>
      </c>
      <c r="K3027" s="142" t="s">
        <v>174</v>
      </c>
      <c r="L3027" s="141" t="s">
        <v>174</v>
      </c>
    </row>
    <row r="3028" spans="1:12" ht="15" customHeight="1" x14ac:dyDescent="0.2">
      <c r="A3028" s="11"/>
      <c r="C3028" s="190">
        <v>2014</v>
      </c>
      <c r="D3028" s="186"/>
      <c r="E3028" s="142" t="s">
        <v>174</v>
      </c>
      <c r="F3028" s="142" t="s">
        <v>174</v>
      </c>
      <c r="G3028" s="142" t="s">
        <v>174</v>
      </c>
      <c r="H3028" s="142" t="s">
        <v>174</v>
      </c>
      <c r="I3028" s="142" t="s">
        <v>174</v>
      </c>
      <c r="J3028" s="142" t="s">
        <v>174</v>
      </c>
      <c r="K3028" s="142" t="s">
        <v>174</v>
      </c>
      <c r="L3028" s="141" t="s">
        <v>174</v>
      </c>
    </row>
    <row r="3029" spans="1:12" ht="5.25" customHeight="1" thickBot="1" x14ac:dyDescent="0.25">
      <c r="A3029" s="11"/>
      <c r="C3029" s="84"/>
      <c r="D3029" s="84"/>
      <c r="E3029" s="85"/>
      <c r="F3029" s="85"/>
      <c r="G3029" s="85"/>
      <c r="H3029" s="85"/>
      <c r="I3029" s="85"/>
      <c r="J3029" s="85"/>
      <c r="K3029" s="85"/>
      <c r="L3029" s="85"/>
    </row>
    <row r="3030" spans="1:12" ht="5.25" customHeight="1" thickTop="1" x14ac:dyDescent="0.2">
      <c r="A3030" s="11"/>
      <c r="C3030" s="82"/>
      <c r="D3030" s="82"/>
      <c r="E3030" s="83"/>
      <c r="F3030" s="83"/>
      <c r="G3030" s="83"/>
      <c r="H3030" s="83"/>
      <c r="I3030" s="83"/>
      <c r="J3030" s="83"/>
      <c r="K3030" s="83"/>
      <c r="L3030" s="83"/>
    </row>
    <row r="3031" spans="1:12" ht="12.75" customHeight="1" x14ac:dyDescent="0.2">
      <c r="A3031" s="11"/>
      <c r="C3031" s="288" t="s">
        <v>179</v>
      </c>
      <c r="D3031" s="288"/>
      <c r="E3031" s="288"/>
      <c r="F3031" s="288"/>
      <c r="G3031" s="288"/>
      <c r="H3031" s="288"/>
      <c r="I3031" s="288"/>
      <c r="J3031" s="288"/>
      <c r="K3031" s="288"/>
      <c r="L3031" s="288"/>
    </row>
    <row r="3032" spans="1:12" x14ac:dyDescent="0.2">
      <c r="A3032" s="11"/>
      <c r="C3032" s="288"/>
      <c r="D3032" s="288"/>
      <c r="E3032" s="288"/>
      <c r="F3032" s="288"/>
      <c r="G3032" s="288"/>
      <c r="H3032" s="288"/>
      <c r="I3032" s="288"/>
      <c r="J3032" s="288"/>
      <c r="K3032" s="288"/>
      <c r="L3032" s="288"/>
    </row>
    <row r="3033" spans="1:12" ht="11.25" customHeight="1" x14ac:dyDescent="0.2">
      <c r="A3033" s="11"/>
      <c r="C3033" s="288" t="s">
        <v>209</v>
      </c>
      <c r="D3033" s="288"/>
      <c r="E3033" s="288"/>
      <c r="F3033" s="288"/>
      <c r="G3033" s="288"/>
      <c r="H3033" s="288"/>
      <c r="I3033" s="288"/>
      <c r="J3033" s="288"/>
      <c r="K3033" s="288"/>
      <c r="L3033" s="288"/>
    </row>
    <row r="3034" spans="1:12" x14ac:dyDescent="0.2">
      <c r="A3034" s="11"/>
      <c r="C3034" s="288"/>
      <c r="D3034" s="288"/>
      <c r="E3034" s="288"/>
      <c r="F3034" s="288"/>
      <c r="G3034" s="288"/>
      <c r="H3034" s="288"/>
      <c r="I3034" s="288"/>
      <c r="J3034" s="288"/>
      <c r="K3034" s="288"/>
      <c r="L3034" s="288"/>
    </row>
    <row r="3035" spans="1:12" x14ac:dyDescent="0.2">
      <c r="A3035" s="11"/>
      <c r="C3035" s="288"/>
      <c r="D3035" s="288"/>
      <c r="E3035" s="288"/>
      <c r="F3035" s="288"/>
      <c r="G3035" s="288"/>
      <c r="H3035" s="288"/>
      <c r="I3035" s="288"/>
      <c r="J3035" s="288"/>
      <c r="K3035" s="288"/>
      <c r="L3035" s="288"/>
    </row>
    <row r="3036" spans="1:12" x14ac:dyDescent="0.2">
      <c r="A3036" s="11"/>
      <c r="C3036" s="288"/>
      <c r="D3036" s="288"/>
      <c r="E3036" s="288"/>
      <c r="F3036" s="288"/>
      <c r="G3036" s="288"/>
      <c r="H3036" s="288"/>
      <c r="I3036" s="288"/>
      <c r="J3036" s="288"/>
      <c r="K3036" s="288"/>
      <c r="L3036" s="288"/>
    </row>
    <row r="3037" spans="1:12" x14ac:dyDescent="0.2">
      <c r="A3037" s="11"/>
    </row>
  </sheetData>
  <sheetProtection sheet="1" objects="1" scenarios="1"/>
  <mergeCells count="5">
    <mergeCell ref="C9:D9"/>
    <mergeCell ref="C2:K2"/>
    <mergeCell ref="C7:L7"/>
    <mergeCell ref="C3031:L3032"/>
    <mergeCell ref="C3033:L3036"/>
  </mergeCells>
  <hyperlinks>
    <hyperlink ref="A5" location="Índice!A1" display="&lt;&lt;" xr:uid="{2302FC10-A414-4AEC-921F-1612491736F6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70" fitToHeight="12" orientation="portrait" r:id="rId1"/>
  <rowBreaks count="7" manualBreakCount="7">
    <brk id="409" min="2" max="11" man="1"/>
    <brk id="801" min="2" max="11" man="1"/>
    <brk id="1194" min="2" max="11" man="1"/>
    <brk id="1586" min="2" max="11" man="1"/>
    <brk id="1978" min="2" max="11" man="1"/>
    <brk id="2370" min="2" max="11" man="1"/>
    <brk id="2763" min="2" max="11" man="1"/>
  </rowBreaks>
  <ignoredErrors>
    <ignoredError sqref="L23:L3026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26</vt:i4>
      </vt:variant>
    </vt:vector>
  </HeadingPairs>
  <TitlesOfParts>
    <vt:vector size="41" baseType="lpstr">
      <vt:lpstr>Índice</vt:lpstr>
      <vt:lpstr>Quadro 1</vt:lpstr>
      <vt:lpstr>Quadro 2</vt:lpstr>
      <vt:lpstr>Quadro 3</vt:lpstr>
      <vt:lpstr>Quadro 3.1</vt:lpstr>
      <vt:lpstr>Quadro 4</vt:lpstr>
      <vt:lpstr>Quadro 5</vt:lpstr>
      <vt:lpstr>Quadro 6</vt:lpstr>
      <vt:lpstr>Quadro 7</vt:lpstr>
      <vt:lpstr>Quadro 8</vt:lpstr>
      <vt:lpstr>Quadro 9</vt:lpstr>
      <vt:lpstr>Quadro 10</vt:lpstr>
      <vt:lpstr>Quadro 11</vt:lpstr>
      <vt:lpstr>Quadro 12</vt:lpstr>
      <vt:lpstr>Sinais_Siglas_Conceitos</vt:lpstr>
      <vt:lpstr>'Quadro 1'!Print_Area</vt:lpstr>
      <vt:lpstr>'Quadro 10'!Print_Area</vt:lpstr>
      <vt:lpstr>'Quadro 11'!Print_Area</vt:lpstr>
      <vt:lpstr>'Quadro 12'!Print_Area</vt:lpstr>
      <vt:lpstr>'Quadro 2'!Print_Area</vt:lpstr>
      <vt:lpstr>'Quadro 3'!Print_Area</vt:lpstr>
      <vt:lpstr>'Quadro 3.1'!Print_Area</vt:lpstr>
      <vt:lpstr>'Quadro 4'!Print_Area</vt:lpstr>
      <vt:lpstr>'Quadro 5'!Print_Area</vt:lpstr>
      <vt:lpstr>'Quadro 6'!Print_Area</vt:lpstr>
      <vt:lpstr>'Quadro 7'!Print_Area</vt:lpstr>
      <vt:lpstr>'Quadro 8'!Print_Area</vt:lpstr>
      <vt:lpstr>'Quadro 9'!Print_Area</vt:lpstr>
      <vt:lpstr>Sinais_Siglas_Conceitos!Print_Area</vt:lpstr>
      <vt:lpstr>'Quadro 1'!Print_Titles</vt:lpstr>
      <vt:lpstr>'Quadro 10'!Print_Titles</vt:lpstr>
      <vt:lpstr>'Quadro 11'!Print_Titles</vt:lpstr>
      <vt:lpstr>'Quadro 2'!Print_Titles</vt:lpstr>
      <vt:lpstr>'Quadro 3'!Print_Titles</vt:lpstr>
      <vt:lpstr>'Quadro 3.1'!Print_Titles</vt:lpstr>
      <vt:lpstr>'Quadro 4'!Print_Titles</vt:lpstr>
      <vt:lpstr>'Quadro 5'!Print_Titles</vt:lpstr>
      <vt:lpstr>'Quadro 6'!Print_Titles</vt:lpstr>
      <vt:lpstr>'Quadro 7'!Print_Titles</vt:lpstr>
      <vt:lpstr>'Quadro 8'!Print_Titles</vt:lpstr>
      <vt:lpstr>'Quadro 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Braz</dc:creator>
  <cp:lastModifiedBy>Helena Costa</cp:lastModifiedBy>
  <cp:lastPrinted>2025-12-10T15:29:58Z</cp:lastPrinted>
  <dcterms:created xsi:type="dcterms:W3CDTF">2015-08-12T08:56:28Z</dcterms:created>
  <dcterms:modified xsi:type="dcterms:W3CDTF">2026-02-19T14:51:24Z</dcterms:modified>
</cp:coreProperties>
</file>